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ismailtzn/Thesis Codes/FSL_IDS/experiments/"/>
    </mc:Choice>
  </mc:AlternateContent>
  <xr:revisionPtr revIDLastSave="0" documentId="13_ncr:1_{4A247268-CD6F-D847-AAC1-192B5268B6EF}" xr6:coauthVersionLast="47" xr6:coauthVersionMax="47" xr10:uidLastSave="{00000000-0000-0000-0000-000000000000}"/>
  <bookViews>
    <workbookView xWindow="-11940" yWindow="-28300" windowWidth="51200" windowHeight="28300" firstSheet="5" activeTab="6" xr2:uid="{20BB9FD8-0A1B-9348-8E1A-2A710021AF7D}"/>
  </bookViews>
  <sheets>
    <sheet name="Description" sheetId="28" r:id="rId1"/>
    <sheet name="prototypical_k_test" sheetId="18" r:id="rId2"/>
    <sheet name="prototypical_ANN_ENC_k_test" sheetId="23" r:id="rId3"/>
    <sheet name="relation_k_test" sheetId="19" r:id="rId4"/>
    <sheet name="ANN only using support set" sheetId="22" r:id="rId5"/>
    <sheet name="ANN only using support set Best" sheetId="27" r:id="rId6"/>
    <sheet name="ANN tests train with suport set" sheetId="20" r:id="rId7"/>
    <sheet name="ANN tests train with suportBest" sheetId="26" r:id="rId8"/>
    <sheet name="ANN tests train with NO support" sheetId="21" r:id="rId9"/>
    <sheet name="Sheet2" sheetId="25" r:id="rId10"/>
    <sheet name="pn_k_test__PS-B-FP-SP" sheetId="29" r:id="rId11"/>
    <sheet name="relation_k_test_PS-B-FP-SP" sheetId="31" r:id="rId12"/>
    <sheet name="prototypical_ANN_ENC_PS-B-FP-SP" sheetId="32" r:id="rId13"/>
    <sheet name="ANN OnlySupport _PS-B-FP-SP" sheetId="30" r:id="rId14"/>
    <sheet name="ANNTeststTrainSuppor_PS-B-FP-SP" sheetId="33" r:id="rId15"/>
    <sheet name="ANNTeststBestTrainSup_PS-B-F-SP" sheetId="34" r:id="rId16"/>
    <sheet name="prototypical_4_36_10" sheetId="10" r:id="rId17"/>
    <sheet name="relation_4_36_10" sheetId="16" r:id="rId18"/>
    <sheet name="prototypical_4-way5-shot_T8n95q" sheetId="12" r:id="rId19"/>
    <sheet name="relation_4-way5-shot_T8n95q_E4n" sheetId="13" r:id="rId20"/>
    <sheet name="prototypical_xl_4-way_10-shot" sheetId="14" r:id="rId21"/>
    <sheet name="relation_xl_4-way_10-shot" sheetId="15"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 i="34" l="1"/>
  <c r="N7" i="34"/>
  <c r="M7" i="34"/>
  <c r="L7" i="34"/>
  <c r="K7" i="34"/>
  <c r="J7" i="34"/>
  <c r="I7" i="34"/>
  <c r="H7" i="34"/>
  <c r="G7" i="34"/>
  <c r="F7" i="34"/>
  <c r="E7" i="34"/>
  <c r="D7" i="34"/>
  <c r="C7" i="34"/>
  <c r="B7" i="34"/>
  <c r="O6" i="34"/>
  <c r="N6" i="34"/>
  <c r="M6" i="34"/>
  <c r="L6" i="34"/>
  <c r="K6" i="34"/>
  <c r="J6" i="34"/>
  <c r="I6" i="34"/>
  <c r="H6" i="34"/>
  <c r="G6" i="34"/>
  <c r="F6" i="34"/>
  <c r="E6" i="34"/>
  <c r="D6" i="34"/>
  <c r="C6" i="34"/>
  <c r="B6" i="34"/>
  <c r="O5" i="34"/>
  <c r="N5" i="34"/>
  <c r="M5" i="34"/>
  <c r="L5" i="34"/>
  <c r="K5" i="34"/>
  <c r="J5" i="34"/>
  <c r="I5" i="34"/>
  <c r="H5" i="34"/>
  <c r="G5" i="34"/>
  <c r="F5" i="34"/>
  <c r="E5" i="34"/>
  <c r="D5" i="34"/>
  <c r="C5" i="34"/>
  <c r="B5" i="34"/>
  <c r="O4" i="34"/>
  <c r="N4" i="34"/>
  <c r="M4" i="34"/>
  <c r="L4" i="34"/>
  <c r="K4" i="34"/>
  <c r="J4" i="34"/>
  <c r="I4" i="34"/>
  <c r="H4" i="34"/>
  <c r="G4" i="34"/>
  <c r="F4" i="34"/>
  <c r="E4" i="34"/>
  <c r="D4" i="34"/>
  <c r="C4" i="34"/>
  <c r="B4" i="34"/>
  <c r="O3" i="34"/>
  <c r="N3" i="34"/>
  <c r="M3" i="34"/>
  <c r="L3" i="34"/>
  <c r="K3" i="34"/>
  <c r="J3" i="34"/>
  <c r="I3" i="34"/>
  <c r="H3" i="34"/>
  <c r="G3" i="34"/>
  <c r="F3" i="34"/>
  <c r="E3" i="34"/>
  <c r="D3" i="34"/>
  <c r="C3" i="34"/>
  <c r="B3" i="34"/>
  <c r="O2" i="34"/>
  <c r="N2" i="34"/>
  <c r="M2" i="34"/>
  <c r="L2" i="34"/>
  <c r="K2" i="34"/>
  <c r="J2" i="34"/>
  <c r="I2" i="34"/>
  <c r="H2" i="34"/>
  <c r="G2" i="34"/>
  <c r="F2" i="34"/>
  <c r="E2" i="34"/>
  <c r="D2" i="34"/>
  <c r="C2" i="34"/>
  <c r="B2" i="34"/>
  <c r="AM4" i="25"/>
  <c r="AM5" i="25"/>
  <c r="AM6" i="25"/>
  <c r="AM7" i="25"/>
  <c r="AM8" i="25"/>
  <c r="AM9" i="25"/>
  <c r="AM10" i="25"/>
  <c r="AM11" i="25"/>
  <c r="AM12" i="25"/>
  <c r="AM13" i="25"/>
  <c r="AM14" i="25"/>
  <c r="AM15" i="25"/>
  <c r="AM16" i="25"/>
  <c r="AM17" i="25"/>
  <c r="AM18" i="25"/>
  <c r="AM19" i="25"/>
  <c r="AM20" i="25"/>
  <c r="AM21" i="25"/>
  <c r="AM22" i="25"/>
  <c r="AM23" i="25"/>
  <c r="AM24" i="25"/>
  <c r="AM25" i="25"/>
  <c r="AM26" i="25"/>
  <c r="AM27" i="25"/>
  <c r="AM28" i="25"/>
  <c r="AM29" i="25"/>
  <c r="AM30" i="25"/>
  <c r="AM31" i="25"/>
  <c r="AM32" i="25"/>
  <c r="AM33" i="25"/>
  <c r="AM34" i="25"/>
  <c r="AM35" i="25"/>
  <c r="AM36" i="25"/>
  <c r="AM37" i="25"/>
  <c r="AM38" i="25"/>
  <c r="AM39" i="25"/>
  <c r="AM40" i="25"/>
  <c r="AM41" i="25"/>
  <c r="AM42" i="25"/>
  <c r="AM43" i="25"/>
  <c r="AM44" i="25"/>
  <c r="AM45" i="25"/>
  <c r="AM46" i="25"/>
  <c r="AM47" i="25"/>
  <c r="AM48" i="25"/>
  <c r="AM49" i="25"/>
  <c r="AM50" i="25"/>
  <c r="AM51" i="25"/>
  <c r="AM52" i="25"/>
  <c r="AM53" i="25"/>
  <c r="AM54" i="25"/>
  <c r="AM55" i="25"/>
  <c r="AM56" i="25"/>
  <c r="AM57" i="25"/>
  <c r="AM58" i="25"/>
  <c r="AM59" i="25"/>
  <c r="AM60" i="25"/>
  <c r="AM61" i="25"/>
  <c r="AM62" i="25"/>
  <c r="AM63" i="25"/>
  <c r="AM64" i="25"/>
  <c r="AM65" i="25"/>
  <c r="AM66" i="25"/>
  <c r="AM67" i="25"/>
  <c r="AM68" i="25"/>
  <c r="AM69" i="25"/>
  <c r="AM70" i="25"/>
  <c r="AM71" i="25"/>
  <c r="AM72" i="25"/>
  <c r="AM73" i="25"/>
  <c r="AM74" i="25"/>
  <c r="AM75" i="25"/>
  <c r="AM76" i="25"/>
  <c r="AM77" i="25"/>
  <c r="AM78" i="25"/>
  <c r="AM79" i="25"/>
  <c r="AM80" i="25"/>
  <c r="AM81" i="25"/>
  <c r="AM82" i="25"/>
  <c r="AM83" i="25"/>
  <c r="AM84" i="25"/>
  <c r="AM85" i="25"/>
  <c r="AM86" i="25"/>
  <c r="AM87" i="25"/>
  <c r="AM88" i="25"/>
  <c r="AM89" i="25"/>
  <c r="AM90" i="25"/>
  <c r="AM91" i="25"/>
  <c r="AM92" i="25"/>
  <c r="AM93" i="25"/>
  <c r="AM94" i="25"/>
  <c r="AM95" i="25"/>
  <c r="AM96" i="25"/>
  <c r="AM97" i="25"/>
  <c r="AM98" i="25"/>
  <c r="AM99" i="25"/>
  <c r="AM100" i="25"/>
  <c r="AM101" i="25"/>
  <c r="AM102" i="25"/>
  <c r="AM103" i="25"/>
  <c r="AM104" i="25"/>
  <c r="AM105" i="25"/>
  <c r="AM106" i="25"/>
  <c r="AM107" i="25"/>
  <c r="AM108" i="25"/>
  <c r="AM109" i="25"/>
  <c r="AM110" i="25"/>
  <c r="AM111" i="25"/>
  <c r="AM112" i="25"/>
  <c r="AM113" i="25"/>
  <c r="AM114" i="25"/>
  <c r="AM115" i="25"/>
  <c r="AM116" i="25"/>
  <c r="AM117" i="25"/>
  <c r="AM118" i="25"/>
  <c r="AM119" i="25"/>
  <c r="AM120" i="25"/>
  <c r="AM121" i="25"/>
  <c r="AM122" i="25"/>
  <c r="AM123" i="25"/>
  <c r="AM124" i="25"/>
  <c r="AM125" i="25"/>
  <c r="AM126" i="25"/>
  <c r="AM127" i="25"/>
  <c r="AM128" i="25"/>
  <c r="AM129" i="25"/>
  <c r="AM130" i="25"/>
  <c r="AM131" i="25"/>
  <c r="AM132" i="25"/>
  <c r="AM133" i="25"/>
  <c r="AM134" i="25"/>
  <c r="AM135" i="25"/>
  <c r="AM136" i="25"/>
  <c r="AM137" i="25"/>
  <c r="AM138" i="25"/>
  <c r="AM139" i="25"/>
  <c r="AM140" i="25"/>
  <c r="AM141" i="25"/>
  <c r="AM142" i="25"/>
  <c r="AM143" i="25"/>
  <c r="AM144" i="25"/>
  <c r="AM145" i="25"/>
  <c r="AM146" i="25"/>
  <c r="AM147" i="25"/>
  <c r="AM148" i="25"/>
  <c r="AM149" i="25"/>
  <c r="AM150" i="25"/>
  <c r="AM151" i="25"/>
  <c r="AM152" i="25"/>
  <c r="AM153" i="25"/>
  <c r="AM154" i="25"/>
  <c r="AM155" i="25"/>
  <c r="AM156" i="25"/>
  <c r="AM157" i="25"/>
  <c r="AM158" i="25"/>
  <c r="AM159" i="25"/>
  <c r="AM160" i="25"/>
  <c r="AM161" i="25"/>
  <c r="AM162" i="25"/>
  <c r="AM163" i="25"/>
  <c r="AM164" i="25"/>
  <c r="AM165" i="25"/>
  <c r="AM166" i="25"/>
  <c r="AM3" i="25"/>
  <c r="BM4" i="25"/>
  <c r="BM5" i="25"/>
  <c r="BM6" i="25"/>
  <c r="BM7" i="25"/>
  <c r="BM8" i="25"/>
  <c r="BM9" i="25"/>
  <c r="BM10" i="25"/>
  <c r="BM11" i="25"/>
  <c r="BM12" i="25"/>
  <c r="BM13" i="25"/>
  <c r="BM14" i="25"/>
  <c r="BM15" i="25"/>
  <c r="BM16" i="25"/>
  <c r="BM17" i="25"/>
  <c r="BM18" i="25"/>
  <c r="BM19" i="25"/>
  <c r="BM20" i="25"/>
  <c r="BM21" i="25"/>
  <c r="BM22" i="25"/>
  <c r="BM23" i="25"/>
  <c r="BM24" i="25"/>
  <c r="BM25" i="25"/>
  <c r="BM26" i="25"/>
  <c r="BM27" i="25"/>
  <c r="BM28" i="25"/>
  <c r="BM29" i="25"/>
  <c r="BM30" i="25"/>
  <c r="BM31" i="25"/>
  <c r="BM32" i="25"/>
  <c r="BM33" i="25"/>
  <c r="BM34" i="25"/>
  <c r="BM35" i="25"/>
  <c r="BM36" i="25"/>
  <c r="BM3" i="25"/>
  <c r="M4" i="25"/>
  <c r="M5" i="25"/>
  <c r="M6" i="25"/>
  <c r="M7" i="25"/>
  <c r="M8" i="25"/>
  <c r="M9" i="25"/>
  <c r="M10" i="25"/>
  <c r="M11" i="25"/>
  <c r="M12" i="25"/>
  <c r="M13" i="25"/>
  <c r="M14" i="25"/>
  <c r="M15" i="25"/>
  <c r="M16" i="25"/>
  <c r="M17" i="25"/>
  <c r="M18" i="25"/>
  <c r="M19" i="25"/>
  <c r="M20"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M57" i="25"/>
  <c r="M58" i="25"/>
  <c r="M59" i="25"/>
  <c r="M60" i="25"/>
  <c r="M61" i="25"/>
  <c r="M62" i="25"/>
  <c r="M63" i="25"/>
  <c r="M64" i="25"/>
  <c r="M65" i="25"/>
  <c r="M66" i="25"/>
  <c r="M67" i="25"/>
  <c r="M68" i="25"/>
  <c r="M69" i="25"/>
  <c r="M70" i="25"/>
  <c r="M71" i="25"/>
  <c r="M72" i="25"/>
  <c r="M73" i="25"/>
  <c r="M74" i="25"/>
  <c r="M75" i="25"/>
  <c r="M76" i="25"/>
  <c r="M77" i="25"/>
  <c r="M78" i="25"/>
  <c r="M79" i="25"/>
  <c r="M80" i="25"/>
  <c r="M81" i="25"/>
  <c r="M82" i="25"/>
  <c r="M83" i="25"/>
  <c r="M84" i="25"/>
  <c r="M85" i="25"/>
  <c r="M86" i="25"/>
  <c r="M87" i="25"/>
  <c r="M88" i="25"/>
  <c r="M89" i="25"/>
  <c r="M90" i="25"/>
  <c r="M91" i="25"/>
  <c r="M92" i="25"/>
  <c r="M93" i="25"/>
  <c r="M94" i="25"/>
  <c r="M95" i="25"/>
  <c r="M96" i="25"/>
  <c r="M97" i="25"/>
  <c r="M98" i="25"/>
  <c r="M99" i="25"/>
  <c r="M100" i="25"/>
  <c r="M101" i="25"/>
  <c r="M102" i="25"/>
  <c r="M103" i="25"/>
  <c r="M104" i="25"/>
  <c r="M3" i="25"/>
  <c r="Q2" i="33" a="1"/>
  <c r="Q2" i="33" s="1"/>
  <c r="Q3" i="33" a="1"/>
  <c r="Q3" i="33" s="1"/>
  <c r="Q4" i="33" a="1"/>
  <c r="Q4" i="33" s="1"/>
  <c r="Q5" i="33" a="1"/>
  <c r="Q5" i="33" s="1"/>
  <c r="Q6" i="33" a="1"/>
  <c r="Q6" i="33" s="1"/>
  <c r="Q7" i="33" a="1"/>
  <c r="Q7" i="33" s="1"/>
  <c r="R2" i="33" a="1"/>
  <c r="R2" i="33" s="1"/>
  <c r="R11" i="33" s="1"/>
  <c r="R3" i="33" a="1"/>
  <c r="R3" i="33" s="1"/>
  <c r="R4" i="33" a="1"/>
  <c r="R4" i="33" s="1"/>
  <c r="R5" i="33" a="1"/>
  <c r="R5" i="33" s="1"/>
  <c r="R6" i="33" a="1"/>
  <c r="R6" i="33" s="1"/>
  <c r="R7" i="33" a="1"/>
  <c r="R7" i="33" s="1"/>
  <c r="R16" i="33" s="1"/>
  <c r="S2" i="33" a="1"/>
  <c r="S2" i="33" s="1"/>
  <c r="S3" i="33" a="1"/>
  <c r="S3" i="33" s="1"/>
  <c r="S4" i="33" a="1"/>
  <c r="S4" i="33" s="1"/>
  <c r="S5" i="33" a="1"/>
  <c r="S5" i="33" s="1"/>
  <c r="S6" i="33" a="1"/>
  <c r="S6" i="33" s="1"/>
  <c r="S7" i="33" a="1"/>
  <c r="S7" i="33" s="1"/>
  <c r="S16" i="33" s="1"/>
  <c r="T2" i="33" a="1"/>
  <c r="T2" i="33" s="1"/>
  <c r="T3" i="33" a="1"/>
  <c r="T3" i="33" s="1"/>
  <c r="T4" i="33" a="1"/>
  <c r="T4" i="33" s="1"/>
  <c r="T5" i="33" a="1"/>
  <c r="T5" i="33" s="1"/>
  <c r="T6" i="33" a="1"/>
  <c r="T6" i="33" s="1"/>
  <c r="T7" i="33" a="1"/>
  <c r="T7" i="33" s="1"/>
  <c r="U2" i="33" a="1"/>
  <c r="U2" i="33" s="1"/>
  <c r="U3" i="33" a="1"/>
  <c r="U3" i="33" s="1"/>
  <c r="U4" i="33" a="1"/>
  <c r="U4" i="33" s="1"/>
  <c r="U5" i="33" a="1"/>
  <c r="U5" i="33" s="1"/>
  <c r="U6" i="33" a="1"/>
  <c r="U6" i="33" s="1"/>
  <c r="U7" i="33" a="1"/>
  <c r="U7" i="33" s="1"/>
  <c r="V2" i="33" a="1"/>
  <c r="V2" i="33" s="1"/>
  <c r="V3" i="33" a="1"/>
  <c r="V3" i="33" s="1"/>
  <c r="V4" i="33" a="1"/>
  <c r="V4" i="33" s="1"/>
  <c r="V5" i="33" a="1"/>
  <c r="V5" i="33" s="1"/>
  <c r="V14" i="33" s="1"/>
  <c r="V6" i="33" a="1"/>
  <c r="V6" i="33" s="1"/>
  <c r="V7" i="33" a="1"/>
  <c r="V7" i="33" s="1"/>
  <c r="W2" i="33" a="1"/>
  <c r="W2" i="33" s="1"/>
  <c r="W3" i="33" a="1"/>
  <c r="W3" i="33" s="1"/>
  <c r="W12" i="33" s="1"/>
  <c r="W4" i="33" a="1"/>
  <c r="W4" i="33" s="1"/>
  <c r="W5" i="33" a="1"/>
  <c r="W5" i="33" s="1"/>
  <c r="W6" i="33" a="1"/>
  <c r="W6" i="33" s="1"/>
  <c r="W7" i="33" a="1"/>
  <c r="W7" i="33" s="1"/>
  <c r="X2" i="33" a="1"/>
  <c r="X2" i="33" s="1"/>
  <c r="X3" i="33" a="1"/>
  <c r="X3" i="33" s="1"/>
  <c r="X4" i="33" a="1"/>
  <c r="X4" i="33" s="1"/>
  <c r="X5" i="33" a="1"/>
  <c r="X5" i="33" s="1"/>
  <c r="X6" i="33" a="1"/>
  <c r="X6" i="33" s="1"/>
  <c r="X7" i="33" a="1"/>
  <c r="X7" i="33" s="1"/>
  <c r="Y2" i="33" a="1"/>
  <c r="Y2" i="33" s="1"/>
  <c r="Y11" i="33" s="1"/>
  <c r="Y3" i="33" a="1"/>
  <c r="Y3" i="33" s="1"/>
  <c r="Y4" i="33" a="1"/>
  <c r="Y4" i="33" s="1"/>
  <c r="Y5" i="33" a="1"/>
  <c r="Y5" i="33" s="1"/>
  <c r="Y6" i="33" a="1"/>
  <c r="Y6" i="33" s="1"/>
  <c r="Y7" i="33" a="1"/>
  <c r="Y7" i="33" s="1"/>
  <c r="Z2" i="33" a="1"/>
  <c r="Z2" i="33" s="1"/>
  <c r="Z11" i="33" s="1"/>
  <c r="Z3" i="33" a="1"/>
  <c r="Z3" i="33" s="1"/>
  <c r="Z4" i="33" a="1"/>
  <c r="Z4" i="33" s="1"/>
  <c r="Z5" i="33" a="1"/>
  <c r="Z5" i="33" s="1"/>
  <c r="Z6" i="33" a="1"/>
  <c r="Z6" i="33" s="1"/>
  <c r="Z7" i="33" a="1"/>
  <c r="Z7" i="33" s="1"/>
  <c r="AA2" i="33" a="1"/>
  <c r="AA2" i="33" s="1"/>
  <c r="AA3" i="33" a="1"/>
  <c r="AA3" i="33" s="1"/>
  <c r="AA4" i="33" a="1"/>
  <c r="AA4" i="33" s="1"/>
  <c r="AA5" i="33" a="1"/>
  <c r="AA5" i="33" s="1"/>
  <c r="AA6" i="33" a="1"/>
  <c r="AA6" i="33" s="1"/>
  <c r="AA7" i="33" a="1"/>
  <c r="AA7" i="33" s="1"/>
  <c r="AA16" i="33" s="1"/>
  <c r="AB2" i="33" a="1"/>
  <c r="AB2" i="33" s="1"/>
  <c r="AB3" i="33" a="1"/>
  <c r="AB3" i="33" s="1"/>
  <c r="AB4" i="33" a="1"/>
  <c r="AB4" i="33" s="1"/>
  <c r="AB13" i="33" s="1"/>
  <c r="AB5" i="33" a="1"/>
  <c r="AB5" i="33" s="1"/>
  <c r="AB6" i="33" a="1"/>
  <c r="AB6" i="33" s="1"/>
  <c r="AB15" i="33" s="1"/>
  <c r="AB7" i="33" a="1"/>
  <c r="AB7" i="33" s="1"/>
  <c r="AB16" i="33" s="1"/>
  <c r="AC2" i="33" a="1"/>
  <c r="AC2" i="33" s="1"/>
  <c r="AC3" i="33" a="1"/>
  <c r="AC3" i="33" s="1"/>
  <c r="AC4" i="33" a="1"/>
  <c r="AC4" i="33" s="1"/>
  <c r="AC5" i="33" a="1"/>
  <c r="AC5" i="33" s="1"/>
  <c r="AC6" i="33" a="1"/>
  <c r="AC6" i="33" s="1"/>
  <c r="AC15" i="33" s="1"/>
  <c r="AC7" i="33" a="1"/>
  <c r="AC7" i="33" s="1"/>
  <c r="AD2" i="33" a="1"/>
  <c r="AD2" i="33" s="1"/>
  <c r="AD3" i="33" a="1"/>
  <c r="AD3" i="33" s="1"/>
  <c r="AD4" i="33" a="1"/>
  <c r="AD4" i="33" s="1"/>
  <c r="AD5" i="33" a="1"/>
  <c r="AD5" i="33" s="1"/>
  <c r="AD14" i="33" s="1"/>
  <c r="AD6" i="33" a="1"/>
  <c r="AD6" i="33" s="1"/>
  <c r="AD15" i="33" s="1"/>
  <c r="AD7" i="33" a="1"/>
  <c r="AD7" i="33" s="1"/>
  <c r="AE2" i="33" a="1"/>
  <c r="AE2" i="33" s="1"/>
  <c r="AE3" i="33" a="1"/>
  <c r="AE3" i="33" s="1"/>
  <c r="AE4" i="33" a="1"/>
  <c r="AE4" i="33" s="1"/>
  <c r="AE5" i="33" a="1"/>
  <c r="AE5" i="33" s="1"/>
  <c r="AE6" i="33" a="1"/>
  <c r="AE6" i="33" s="1"/>
  <c r="AE7" i="33" a="1"/>
  <c r="AE7" i="33" s="1"/>
  <c r="AF2" i="33" a="1"/>
  <c r="AF2" i="33" s="1"/>
  <c r="AF3" i="33" a="1"/>
  <c r="AF3" i="33" s="1"/>
  <c r="AF4" i="33" a="1"/>
  <c r="AF4" i="33" s="1"/>
  <c r="AF5" i="33" a="1"/>
  <c r="AF5" i="33" s="1"/>
  <c r="AF6" i="33" a="1"/>
  <c r="AF6" i="33" s="1"/>
  <c r="AF7" i="33" a="1"/>
  <c r="AF7" i="33" s="1"/>
  <c r="AG2" i="33" a="1"/>
  <c r="AG2" i="33" s="1"/>
  <c r="AG11" i="33" s="1"/>
  <c r="AG3" i="33" a="1"/>
  <c r="AG3" i="33" s="1"/>
  <c r="AG4" i="33" a="1"/>
  <c r="AG4" i="33" s="1"/>
  <c r="AG5" i="33" a="1"/>
  <c r="AG5" i="33" s="1"/>
  <c r="AG6" i="33" a="1"/>
  <c r="AG6" i="33" s="1"/>
  <c r="AG7" i="33" a="1"/>
  <c r="AG7" i="33" s="1"/>
  <c r="AG16" i="33" s="1"/>
  <c r="AH2" i="33" a="1"/>
  <c r="AH2" i="33" s="1"/>
  <c r="AH3" i="33" a="1"/>
  <c r="AH3" i="33" s="1"/>
  <c r="AH4" i="33" a="1"/>
  <c r="AH4" i="33" s="1"/>
  <c r="AH13" i="33" s="1"/>
  <c r="AH5" i="33" a="1"/>
  <c r="AH5" i="33" s="1"/>
  <c r="AH14" i="33" s="1"/>
  <c r="AH6" i="33" a="1"/>
  <c r="AH6" i="33" s="1"/>
  <c r="AH7" i="33" a="1"/>
  <c r="AH7" i="33" s="1"/>
  <c r="AI2" i="33" a="1"/>
  <c r="AI2" i="33" s="1"/>
  <c r="AI3" i="33" a="1"/>
  <c r="AI3" i="33" s="1"/>
  <c r="AI4" i="33" a="1"/>
  <c r="AI4" i="33" s="1"/>
  <c r="AI5" i="33" a="1"/>
  <c r="AI5" i="33" s="1"/>
  <c r="AI14" i="33" s="1"/>
  <c r="AI6" i="33" a="1"/>
  <c r="AI6" i="33" s="1"/>
  <c r="AI7" i="33" a="1"/>
  <c r="AI7" i="33" s="1"/>
  <c r="AJ2" i="33" a="1"/>
  <c r="AJ2" i="33" s="1"/>
  <c r="AJ3" i="33" a="1"/>
  <c r="AJ3" i="33" s="1"/>
  <c r="AJ4" i="33" a="1"/>
  <c r="AJ4" i="33" s="1"/>
  <c r="AJ5" i="33" a="1"/>
  <c r="AJ5" i="33" s="1"/>
  <c r="AJ6" i="33" a="1"/>
  <c r="AJ6" i="33" s="1"/>
  <c r="AJ7" i="33" a="1"/>
  <c r="AJ7" i="33" s="1"/>
  <c r="AK2" i="33" a="1"/>
  <c r="AK2" i="33" s="1"/>
  <c r="AK3" i="33" a="1"/>
  <c r="AK3" i="33" s="1"/>
  <c r="AK4" i="33" a="1"/>
  <c r="AK4" i="33" s="1"/>
  <c r="AK5" i="33" a="1"/>
  <c r="AK5" i="33" s="1"/>
  <c r="AK6" i="33" a="1"/>
  <c r="AK6" i="33" s="1"/>
  <c r="AK7" i="33" a="1"/>
  <c r="AK7" i="33" s="1"/>
  <c r="AL2" i="33" a="1"/>
  <c r="AL2" i="33" s="1"/>
  <c r="AL3" i="33" a="1"/>
  <c r="AL3" i="33" s="1"/>
  <c r="AL4" i="33" a="1"/>
  <c r="AL4" i="33" s="1"/>
  <c r="AL5" i="33" a="1"/>
  <c r="AL5" i="33" s="1"/>
  <c r="AL6" i="33" a="1"/>
  <c r="AL6" i="33" s="1"/>
  <c r="AL7" i="33" a="1"/>
  <c r="AL7" i="33" s="1"/>
  <c r="AM2" i="33" a="1"/>
  <c r="AM2" i="33" s="1"/>
  <c r="AM11" i="33" s="1"/>
  <c r="AM3" i="33" a="1"/>
  <c r="AM3" i="33" s="1"/>
  <c r="AM4" i="33" a="1"/>
  <c r="AM4" i="33" s="1"/>
  <c r="AM5" i="33" a="1"/>
  <c r="AM5" i="33" s="1"/>
  <c r="AM6" i="33" a="1"/>
  <c r="AM6" i="33" s="1"/>
  <c r="AM7" i="33" a="1"/>
  <c r="AM7" i="33" s="1"/>
  <c r="AN2" i="33" a="1"/>
  <c r="AN2" i="33" s="1"/>
  <c r="AN3" i="33" a="1"/>
  <c r="AN3" i="33" s="1"/>
  <c r="AN4" i="33" a="1"/>
  <c r="AN4" i="33" s="1"/>
  <c r="AN5" i="33" a="1"/>
  <c r="AN5" i="33" s="1"/>
  <c r="AN6" i="33" a="1"/>
  <c r="AN6" i="33" s="1"/>
  <c r="AN7" i="33" a="1"/>
  <c r="AN7" i="33" s="1"/>
  <c r="AN16" i="33" s="1"/>
  <c r="AO2" i="33" a="1"/>
  <c r="AO2" i="33" s="1"/>
  <c r="AO11" i="33" s="1"/>
  <c r="AO3" i="33" a="1"/>
  <c r="AO3" i="33" s="1"/>
  <c r="AO4" i="33" a="1"/>
  <c r="AO4" i="33" s="1"/>
  <c r="AO5" i="33" a="1"/>
  <c r="AO5" i="33" s="1"/>
  <c r="AO6" i="33" a="1"/>
  <c r="AO6" i="33" s="1"/>
  <c r="AO7" i="33" a="1"/>
  <c r="AO7" i="33" s="1"/>
  <c r="AP2" i="33" a="1"/>
  <c r="AP2" i="33" s="1"/>
  <c r="AP3" i="33" a="1"/>
  <c r="AP3" i="33" s="1"/>
  <c r="AP4" i="33" a="1"/>
  <c r="AP4" i="33" s="1"/>
  <c r="AP13" i="33" s="1"/>
  <c r="AP5" i="33" a="1"/>
  <c r="AP5" i="33" s="1"/>
  <c r="AP6" i="33" a="1"/>
  <c r="AP6" i="33" s="1"/>
  <c r="AP7" i="33" a="1"/>
  <c r="AP7" i="33" s="1"/>
  <c r="AQ2" i="33" a="1"/>
  <c r="AQ2" i="33" s="1"/>
  <c r="AQ3" i="33" a="1"/>
  <c r="AQ3" i="33" s="1"/>
  <c r="AQ4" i="33" a="1"/>
  <c r="AQ4" i="33" s="1"/>
  <c r="AQ5" i="33" a="1"/>
  <c r="AQ5" i="33" s="1"/>
  <c r="AQ14" i="33" s="1"/>
  <c r="AQ6" i="33" a="1"/>
  <c r="AQ6" i="33" s="1"/>
  <c r="AQ7" i="33" a="1"/>
  <c r="AQ7" i="33" s="1"/>
  <c r="AR2" i="33" a="1"/>
  <c r="AR2" i="33" s="1"/>
  <c r="AR3" i="33" a="1"/>
  <c r="AR3" i="33" s="1"/>
  <c r="AR12" i="33" s="1"/>
  <c r="AR4" i="33" a="1"/>
  <c r="AR4" i="33" s="1"/>
  <c r="AR5" i="33" a="1"/>
  <c r="AR5" i="33" s="1"/>
  <c r="AR6" i="33" a="1"/>
  <c r="AR6" i="33" s="1"/>
  <c r="AR7" i="33" a="1"/>
  <c r="AR7" i="33" s="1"/>
  <c r="AS2" i="33" a="1"/>
  <c r="AS2" i="33" s="1"/>
  <c r="AS3" i="33" a="1"/>
  <c r="AS3" i="33" s="1"/>
  <c r="AS4" i="33" a="1"/>
  <c r="AS4" i="33" s="1"/>
  <c r="AS5" i="33" a="1"/>
  <c r="AS5" i="33" s="1"/>
  <c r="AS6" i="33" a="1"/>
  <c r="AS6" i="33" s="1"/>
  <c r="AS7" i="33" a="1"/>
  <c r="AS7" i="33" s="1"/>
  <c r="AT2" i="33" a="1"/>
  <c r="AT2" i="33" s="1"/>
  <c r="AT3" i="33" a="1"/>
  <c r="AT3" i="33" s="1"/>
  <c r="AT4" i="33" a="1"/>
  <c r="AT4" i="33" s="1"/>
  <c r="AT5" i="33" a="1"/>
  <c r="AT5" i="33" s="1"/>
  <c r="AT6" i="33" a="1"/>
  <c r="AT6" i="33" s="1"/>
  <c r="AT7" i="33" a="1"/>
  <c r="AT7" i="33" s="1"/>
  <c r="AU2" i="33" a="1"/>
  <c r="AU2" i="33" s="1"/>
  <c r="AU3" i="33" a="1"/>
  <c r="AU3" i="33" s="1"/>
  <c r="AU4" i="33" a="1"/>
  <c r="AU4" i="33" s="1"/>
  <c r="AU5" i="33" a="1"/>
  <c r="AU5" i="33" s="1"/>
  <c r="AU6" i="33" a="1"/>
  <c r="AU6" i="33" s="1"/>
  <c r="AU7" i="33" a="1"/>
  <c r="AU7" i="33" s="1"/>
  <c r="AU16" i="33" s="1"/>
  <c r="AV2" i="33" a="1"/>
  <c r="AV2" i="33" s="1"/>
  <c r="AV3" i="33" a="1"/>
  <c r="AV3" i="33" s="1"/>
  <c r="AV4" i="33" a="1"/>
  <c r="AV4" i="33" s="1"/>
  <c r="AV13" i="33" s="1"/>
  <c r="AV5" i="33" a="1"/>
  <c r="AV5" i="33" s="1"/>
  <c r="AV6" i="33" a="1"/>
  <c r="AV6" i="33" s="1"/>
  <c r="AV7" i="33" a="1"/>
  <c r="AV7" i="33" s="1"/>
  <c r="AW2" i="33" a="1"/>
  <c r="AW2" i="33" s="1"/>
  <c r="AW3" i="33" a="1"/>
  <c r="AW3" i="33" s="1"/>
  <c r="AW4" i="33" a="1"/>
  <c r="AW4" i="33" s="1"/>
  <c r="AW13" i="33" s="1"/>
  <c r="AW5" i="33" a="1"/>
  <c r="AW5" i="33" s="1"/>
  <c r="AW14" i="33" s="1"/>
  <c r="AW6" i="33" a="1"/>
  <c r="AW6" i="33" s="1"/>
  <c r="AW7" i="33" a="1"/>
  <c r="AW7" i="33" s="1"/>
  <c r="AX2" i="33" a="1"/>
  <c r="AX2" i="33" s="1"/>
  <c r="AX3" i="33" a="1"/>
  <c r="AX3" i="33" s="1"/>
  <c r="AX4" i="33" a="1"/>
  <c r="AX4" i="33" s="1"/>
  <c r="AX5" i="33" a="1"/>
  <c r="AX5" i="33" s="1"/>
  <c r="AX6" i="33" a="1"/>
  <c r="AX6" i="33" s="1"/>
  <c r="AX7" i="33" a="1"/>
  <c r="AX7" i="33" s="1"/>
  <c r="AY2" i="33" a="1"/>
  <c r="AY2" i="33" s="1"/>
  <c r="AY3" i="33" a="1"/>
  <c r="AY3" i="33" s="1"/>
  <c r="AY12" i="33" s="1"/>
  <c r="AY4" i="33" a="1"/>
  <c r="AY4" i="33" s="1"/>
  <c r="AY5" i="33" a="1"/>
  <c r="AY5" i="33" s="1"/>
  <c r="AY6" i="33" a="1"/>
  <c r="AY6" i="33" s="1"/>
  <c r="AY7" i="33" a="1"/>
  <c r="AY7" i="33" s="1"/>
  <c r="AZ2" i="33" a="1"/>
  <c r="AZ2" i="33" s="1"/>
  <c r="AZ3" i="33" a="1"/>
  <c r="AZ3" i="33" s="1"/>
  <c r="AZ4" i="33" a="1"/>
  <c r="AZ4" i="33" s="1"/>
  <c r="AZ5" i="33" a="1"/>
  <c r="AZ5" i="33" s="1"/>
  <c r="AZ6" i="33" a="1"/>
  <c r="AZ6" i="33" s="1"/>
  <c r="AZ7" i="33" a="1"/>
  <c r="AZ7" i="33" s="1"/>
  <c r="BA2" i="33" a="1"/>
  <c r="BA2" i="33" s="1"/>
  <c r="BA3" i="33" a="1"/>
  <c r="BA3" i="33" s="1"/>
  <c r="BA4" i="33" a="1"/>
  <c r="BA4" i="33" s="1"/>
  <c r="BA5" i="33" a="1"/>
  <c r="BA5" i="33" s="1"/>
  <c r="BA6" i="33" a="1"/>
  <c r="BA6" i="33" s="1"/>
  <c r="BA7" i="33" a="1"/>
  <c r="BA7" i="33" s="1"/>
  <c r="BB2" i="33" a="1"/>
  <c r="BB2" i="33" s="1"/>
  <c r="BB11" i="33" s="1"/>
  <c r="BB3" i="33" a="1"/>
  <c r="BB3" i="33" s="1"/>
  <c r="BB4" i="33" a="1"/>
  <c r="BB4" i="33" s="1"/>
  <c r="BB5" i="33" a="1"/>
  <c r="BB5" i="33" s="1"/>
  <c r="BB6" i="33" a="1"/>
  <c r="BB6" i="33" s="1"/>
  <c r="BB7" i="33" a="1"/>
  <c r="BB7" i="33" s="1"/>
  <c r="BC2" i="33" a="1"/>
  <c r="BC2" i="33" s="1"/>
  <c r="BC3" i="33" a="1"/>
  <c r="BC3" i="33" s="1"/>
  <c r="BC4" i="33" a="1"/>
  <c r="BC4" i="33" s="1"/>
  <c r="BC5" i="33" a="1"/>
  <c r="BC5" i="33" s="1"/>
  <c r="BC6" i="33" a="1"/>
  <c r="BC6" i="33" s="1"/>
  <c r="BC7" i="33" a="1"/>
  <c r="BC7" i="33" s="1"/>
  <c r="BC16" i="33" s="1"/>
  <c r="BD2" i="33" a="1"/>
  <c r="BD2" i="33" s="1"/>
  <c r="BD3" i="33" a="1"/>
  <c r="BD3" i="33" s="1"/>
  <c r="BD4" i="33" a="1"/>
  <c r="BD4" i="33" s="1"/>
  <c r="BD5" i="33" a="1"/>
  <c r="BD5" i="33" s="1"/>
  <c r="BD6" i="33" a="1"/>
  <c r="BD6" i="33" s="1"/>
  <c r="BD15" i="33" s="1"/>
  <c r="BD7" i="33" a="1"/>
  <c r="BD7" i="33" s="1"/>
  <c r="BE2" i="33" a="1"/>
  <c r="BE2" i="33" s="1"/>
  <c r="BE3" i="33" a="1"/>
  <c r="BE3" i="33" s="1"/>
  <c r="BE4" i="33" a="1"/>
  <c r="BE4" i="33" s="1"/>
  <c r="BE13" i="33" s="1"/>
  <c r="BE5" i="33" a="1"/>
  <c r="BE5" i="33" s="1"/>
  <c r="BE6" i="33" a="1"/>
  <c r="BE6" i="33" s="1"/>
  <c r="BE7" i="33" a="1"/>
  <c r="BE7" i="33" s="1"/>
  <c r="BF2" i="33" a="1"/>
  <c r="BF2" i="33" s="1"/>
  <c r="BF3" i="33" a="1"/>
  <c r="BF3" i="33" s="1"/>
  <c r="BF4" i="33" a="1"/>
  <c r="BF4" i="33" s="1"/>
  <c r="BF5" i="33" a="1"/>
  <c r="BF5" i="33" s="1"/>
  <c r="BF14" i="33" s="1"/>
  <c r="BF6" i="33" a="1"/>
  <c r="BF6" i="33" s="1"/>
  <c r="BF15" i="33" s="1"/>
  <c r="BF7" i="33" a="1"/>
  <c r="BF7" i="33" s="1"/>
  <c r="O7" i="33"/>
  <c r="N7" i="33"/>
  <c r="M7" i="33"/>
  <c r="L7" i="33"/>
  <c r="K7" i="33"/>
  <c r="J7" i="33"/>
  <c r="I7" i="33"/>
  <c r="H7" i="33"/>
  <c r="G7" i="33"/>
  <c r="F7" i="33"/>
  <c r="E7" i="33"/>
  <c r="D7" i="33"/>
  <c r="C7" i="33"/>
  <c r="B7" i="33"/>
  <c r="O6" i="33"/>
  <c r="N6" i="33"/>
  <c r="M6" i="33"/>
  <c r="L6" i="33"/>
  <c r="K6" i="33"/>
  <c r="J6" i="33"/>
  <c r="I6" i="33"/>
  <c r="H6" i="33"/>
  <c r="G6" i="33"/>
  <c r="F6" i="33"/>
  <c r="E6" i="33"/>
  <c r="D6" i="33"/>
  <c r="C6" i="33"/>
  <c r="B6" i="33"/>
  <c r="O5" i="33"/>
  <c r="N5" i="33"/>
  <c r="M5" i="33"/>
  <c r="L5" i="33"/>
  <c r="K5" i="33"/>
  <c r="J5" i="33"/>
  <c r="I5" i="33"/>
  <c r="H5" i="33"/>
  <c r="G5" i="33"/>
  <c r="F5" i="33"/>
  <c r="E5" i="33"/>
  <c r="D5" i="33"/>
  <c r="C5" i="33"/>
  <c r="B5" i="33"/>
  <c r="O4" i="33"/>
  <c r="N4" i="33"/>
  <c r="M4" i="33"/>
  <c r="L4" i="33"/>
  <c r="K4" i="33"/>
  <c r="J4" i="33"/>
  <c r="I4" i="33"/>
  <c r="H4" i="33"/>
  <c r="G4" i="33"/>
  <c r="F4" i="33"/>
  <c r="E4" i="33"/>
  <c r="D4" i="33"/>
  <c r="C4" i="33"/>
  <c r="B4" i="33"/>
  <c r="O3" i="33"/>
  <c r="N3" i="33"/>
  <c r="M3" i="33"/>
  <c r="L3" i="33"/>
  <c r="K3" i="33"/>
  <c r="J3" i="33"/>
  <c r="I3" i="33"/>
  <c r="H3" i="33"/>
  <c r="G3" i="33"/>
  <c r="F3" i="33"/>
  <c r="E3" i="33"/>
  <c r="D3" i="33"/>
  <c r="C3" i="33"/>
  <c r="B3" i="33"/>
  <c r="O2" i="33"/>
  <c r="N2" i="33"/>
  <c r="M2" i="33"/>
  <c r="L2" i="33"/>
  <c r="K2" i="33"/>
  <c r="J2" i="33"/>
  <c r="I2" i="33"/>
  <c r="H2" i="33"/>
  <c r="G2" i="33"/>
  <c r="F2" i="33"/>
  <c r="E2" i="33"/>
  <c r="D2" i="33"/>
  <c r="C2" i="33"/>
  <c r="B2" i="33"/>
  <c r="Z2" i="30" a="1"/>
  <c r="Z2" i="30" s="1"/>
  <c r="Z3" i="30" a="1"/>
  <c r="Z3" i="30" s="1"/>
  <c r="Z4" i="30" a="1"/>
  <c r="Z4" i="30" s="1"/>
  <c r="Z5" i="30" a="1"/>
  <c r="Z5" i="30" s="1"/>
  <c r="Z6" i="30" a="1"/>
  <c r="Z6" i="30" s="1"/>
  <c r="Z7" i="30" a="1"/>
  <c r="Z7" i="30" s="1"/>
  <c r="Y2" i="30" a="1"/>
  <c r="Y2" i="30" s="1"/>
  <c r="Y3" i="30" a="1"/>
  <c r="Y3" i="30" s="1"/>
  <c r="Y4" i="30" a="1"/>
  <c r="Y4" i="30" s="1"/>
  <c r="Y5" i="30" a="1"/>
  <c r="Y5" i="30" s="1"/>
  <c r="Y6" i="30" a="1"/>
  <c r="Y6" i="30" s="1"/>
  <c r="Y7" i="30" a="1"/>
  <c r="Y7" i="30" s="1"/>
  <c r="X2" i="30" a="1"/>
  <c r="X2" i="30" s="1"/>
  <c r="X3" i="30" a="1"/>
  <c r="X3" i="30" s="1"/>
  <c r="X4" i="30" a="1"/>
  <c r="X4" i="30" s="1"/>
  <c r="X5" i="30" a="1"/>
  <c r="X5" i="30" s="1"/>
  <c r="X6" i="30" a="1"/>
  <c r="X6" i="30" s="1"/>
  <c r="X7" i="30" a="1"/>
  <c r="X7" i="30" s="1"/>
  <c r="W2" i="30" a="1"/>
  <c r="W2" i="30" s="1"/>
  <c r="W3" i="30" a="1"/>
  <c r="W3" i="30" s="1"/>
  <c r="W4" i="30" a="1"/>
  <c r="W4" i="30" s="1"/>
  <c r="W5" i="30" a="1"/>
  <c r="W5" i="30" s="1"/>
  <c r="W6" i="30" a="1"/>
  <c r="W6" i="30" s="1"/>
  <c r="W7" i="30" a="1"/>
  <c r="W7" i="30" s="1"/>
  <c r="V2" i="30" a="1"/>
  <c r="V2" i="30" s="1"/>
  <c r="V11" i="30" s="1"/>
  <c r="V3" i="30" a="1"/>
  <c r="V3" i="30" s="1"/>
  <c r="V4" i="30" a="1"/>
  <c r="V4" i="30" s="1"/>
  <c r="V13" i="30" s="1"/>
  <c r="V5" i="30" a="1"/>
  <c r="V5" i="30" s="1"/>
  <c r="V6" i="30" a="1"/>
  <c r="V6" i="30" s="1"/>
  <c r="V7" i="30" a="1"/>
  <c r="V7" i="30" s="1"/>
  <c r="V16" i="30" s="1"/>
  <c r="U2" i="30" a="1"/>
  <c r="U2" i="30" s="1"/>
  <c r="U11" i="30" s="1"/>
  <c r="U3" i="30" a="1"/>
  <c r="U3" i="30" s="1"/>
  <c r="U12" i="30" s="1"/>
  <c r="U4" i="30" a="1"/>
  <c r="U4" i="30" s="1"/>
  <c r="U13" i="30" s="1"/>
  <c r="U5" i="30" a="1"/>
  <c r="U5" i="30" s="1"/>
  <c r="U14" i="30" s="1"/>
  <c r="U6" i="30" a="1"/>
  <c r="U6" i="30" s="1"/>
  <c r="U15" i="30" s="1"/>
  <c r="U7" i="30" a="1"/>
  <c r="U7" i="30" s="1"/>
  <c r="U16" i="30" s="1"/>
  <c r="Q2" i="30" a="1"/>
  <c r="Q2" i="30" s="1"/>
  <c r="Q3" i="30" a="1"/>
  <c r="Q3" i="30" s="1"/>
  <c r="Q4" i="30" a="1"/>
  <c r="Q4" i="30" s="1"/>
  <c r="Q5" i="30" a="1"/>
  <c r="Q5" i="30" s="1"/>
  <c r="Q6" i="30" a="1"/>
  <c r="Q6" i="30" s="1"/>
  <c r="Q7" i="30" a="1"/>
  <c r="Q7" i="30" s="1"/>
  <c r="P2" i="30" a="1"/>
  <c r="P2" i="30" s="1"/>
  <c r="P11" i="30" s="1"/>
  <c r="P3" i="30" a="1"/>
  <c r="P3" i="30" s="1"/>
  <c r="P12" i="30" s="1"/>
  <c r="P4" i="30" a="1"/>
  <c r="P4" i="30" s="1"/>
  <c r="P13" i="30" s="1"/>
  <c r="P5" i="30" a="1"/>
  <c r="P5" i="30" s="1"/>
  <c r="P14" i="30" s="1"/>
  <c r="P6" i="30" a="1"/>
  <c r="P6" i="30" s="1"/>
  <c r="P15" i="30" s="1"/>
  <c r="P7" i="30" a="1"/>
  <c r="P7" i="30" s="1"/>
  <c r="P16" i="30" s="1"/>
  <c r="O2" i="30" a="1"/>
  <c r="O2" i="30" s="1"/>
  <c r="O11" i="30" s="1"/>
  <c r="O3" i="30" a="1"/>
  <c r="O3" i="30" s="1"/>
  <c r="O12" i="30" s="1"/>
  <c r="O4" i="30" a="1"/>
  <c r="O4" i="30" s="1"/>
  <c r="O13" i="30" s="1"/>
  <c r="O5" i="30" a="1"/>
  <c r="O5" i="30"/>
  <c r="O14" i="30" s="1"/>
  <c r="O6" i="30" a="1"/>
  <c r="O6" i="30" s="1"/>
  <c r="O15" i="30" s="1"/>
  <c r="O7" i="30" a="1"/>
  <c r="O7" i="30" s="1"/>
  <c r="O16" i="30" s="1"/>
  <c r="N2" i="30" a="1"/>
  <c r="N2" i="30" s="1"/>
  <c r="N3" i="30" a="1"/>
  <c r="N3" i="30" s="1"/>
  <c r="N4" i="30" a="1"/>
  <c r="N4" i="30" s="1"/>
  <c r="N5" i="30" a="1"/>
  <c r="N5" i="30" s="1"/>
  <c r="N6" i="30" a="1"/>
  <c r="N6" i="30" s="1"/>
  <c r="N7" i="30" a="1"/>
  <c r="N7" i="30" s="1"/>
  <c r="M2" i="30" a="1"/>
  <c r="M2" i="30" s="1"/>
  <c r="M3" i="30" a="1"/>
  <c r="M3" i="30" s="1"/>
  <c r="M4" i="30" a="1"/>
  <c r="M4" i="30" s="1"/>
  <c r="M13" i="30" s="1"/>
  <c r="M5" i="30" a="1"/>
  <c r="M5" i="30" s="1"/>
  <c r="M6" i="30" a="1"/>
  <c r="M6" i="30" s="1"/>
  <c r="M15" i="30" s="1"/>
  <c r="M7" i="30" a="1"/>
  <c r="M7" i="30" s="1"/>
  <c r="M16" i="30" s="1"/>
  <c r="L2" i="30" a="1"/>
  <c r="L2" i="30" s="1"/>
  <c r="L3" i="30" a="1"/>
  <c r="L3" i="30" s="1"/>
  <c r="L4" i="30" a="1"/>
  <c r="L4" i="30" s="1"/>
  <c r="L5" i="30" a="1"/>
  <c r="L5" i="30" s="1"/>
  <c r="L6" i="30" a="1"/>
  <c r="L6" i="30" s="1"/>
  <c r="L7" i="30" a="1"/>
  <c r="L7" i="30" s="1"/>
  <c r="K2" i="30" a="1"/>
  <c r="K2" i="30" s="1"/>
  <c r="K3" i="30" a="1"/>
  <c r="K3" i="30" s="1"/>
  <c r="K4" i="30" a="1"/>
  <c r="K4" i="30" s="1"/>
  <c r="K5" i="30" a="1"/>
  <c r="K5" i="30" s="1"/>
  <c r="K6" i="30" a="1"/>
  <c r="K6" i="30" s="1"/>
  <c r="K7" i="30" a="1"/>
  <c r="K7" i="30" s="1"/>
  <c r="J2" i="30" a="1"/>
  <c r="J2" i="30" s="1"/>
  <c r="J3" i="30" a="1"/>
  <c r="J3" i="30" s="1"/>
  <c r="J4" i="30" a="1"/>
  <c r="J4" i="30" s="1"/>
  <c r="J5" i="30" a="1"/>
  <c r="J5" i="30" s="1"/>
  <c r="J6" i="30" a="1"/>
  <c r="J6" i="30" s="1"/>
  <c r="J7" i="30" a="1"/>
  <c r="J7" i="30" s="1"/>
  <c r="I2" i="30" a="1"/>
  <c r="I2" i="30" s="1"/>
  <c r="I11" i="30" s="1"/>
  <c r="I3" i="30" a="1"/>
  <c r="I3" i="30" s="1"/>
  <c r="I12" i="30" s="1"/>
  <c r="I4" i="30" a="1"/>
  <c r="I4" i="30" s="1"/>
  <c r="I13" i="30" s="1"/>
  <c r="I5" i="30" a="1"/>
  <c r="I5" i="30" s="1"/>
  <c r="I14" i="30" s="1"/>
  <c r="I6" i="30" a="1"/>
  <c r="I6" i="30" s="1"/>
  <c r="I15" i="30" s="1"/>
  <c r="I7" i="30" a="1"/>
  <c r="I7" i="30" s="1"/>
  <c r="I16" i="30" s="1"/>
  <c r="T2" i="30" a="1"/>
  <c r="T2" i="30" s="1"/>
  <c r="T3" i="30" a="1"/>
  <c r="T3" i="30" s="1"/>
  <c r="T4" i="30" a="1"/>
  <c r="T4" i="30" s="1"/>
  <c r="T5" i="30" a="1"/>
  <c r="T5" i="30" s="1"/>
  <c r="T6" i="30" a="1"/>
  <c r="T6" i="30" s="1"/>
  <c r="T7" i="30" a="1"/>
  <c r="T7" i="30" s="1"/>
  <c r="S2" i="30" a="1"/>
  <c r="S2" i="30" s="1"/>
  <c r="S3" i="30" a="1"/>
  <c r="S3" i="30" s="1"/>
  <c r="S4" i="30" a="1"/>
  <c r="S4" i="30" s="1"/>
  <c r="S5" i="30" a="1"/>
  <c r="S5" i="30" s="1"/>
  <c r="S6" i="30" a="1"/>
  <c r="S6" i="30" s="1"/>
  <c r="S7" i="30" a="1"/>
  <c r="S7" i="30" s="1"/>
  <c r="R2" i="30" a="1"/>
  <c r="R2" i="30" s="1"/>
  <c r="R3" i="30" a="1"/>
  <c r="R3" i="30" s="1"/>
  <c r="R4" i="30" a="1"/>
  <c r="R4" i="30" s="1"/>
  <c r="R5" i="30" a="1"/>
  <c r="R5" i="30" s="1"/>
  <c r="R6" i="30" a="1"/>
  <c r="R6" i="30" s="1"/>
  <c r="R7" i="30" a="1"/>
  <c r="R7" i="30" s="1"/>
  <c r="BD1" i="32"/>
  <c r="BC1" i="32"/>
  <c r="BB1" i="32"/>
  <c r="BA1" i="32"/>
  <c r="AZ1" i="32"/>
  <c r="AY1" i="32"/>
  <c r="AX1" i="32"/>
  <c r="AW1" i="32"/>
  <c r="AV1" i="32"/>
  <c r="AU1" i="32"/>
  <c r="AT1" i="32"/>
  <c r="AS1" i="32"/>
  <c r="AR1" i="32"/>
  <c r="AQ1" i="32"/>
  <c r="AP1" i="32"/>
  <c r="AO1" i="32"/>
  <c r="AN1" i="32"/>
  <c r="AM1" i="32"/>
  <c r="AL1" i="32"/>
  <c r="AK1" i="32"/>
  <c r="AJ1" i="32"/>
  <c r="AI1" i="32"/>
  <c r="AH1" i="32"/>
  <c r="AG1" i="32"/>
  <c r="AF1" i="32"/>
  <c r="AE1" i="32"/>
  <c r="AD1" i="32"/>
  <c r="AC1" i="32"/>
  <c r="AB1" i="32"/>
  <c r="AA1" i="32"/>
  <c r="Z1" i="32"/>
  <c r="Y1" i="32"/>
  <c r="X1" i="32"/>
  <c r="W1" i="32"/>
  <c r="BE1" i="31"/>
  <c r="BD1" i="31"/>
  <c r="BC1" i="31"/>
  <c r="BB1" i="31"/>
  <c r="BA1" i="31"/>
  <c r="AZ1" i="31"/>
  <c r="AY1" i="31"/>
  <c r="AX1" i="31"/>
  <c r="AW1" i="31"/>
  <c r="AV1" i="31"/>
  <c r="AU1" i="31"/>
  <c r="AT1" i="31"/>
  <c r="AS1" i="31"/>
  <c r="AR1" i="31"/>
  <c r="AQ1" i="31"/>
  <c r="AP1" i="31"/>
  <c r="AO1" i="31"/>
  <c r="AN1" i="31"/>
  <c r="AM1" i="31"/>
  <c r="AL1" i="31"/>
  <c r="AK1" i="31"/>
  <c r="AJ1" i="31"/>
  <c r="AI1" i="31"/>
  <c r="AH1" i="31"/>
  <c r="AG1" i="31"/>
  <c r="AF1" i="31"/>
  <c r="AE1" i="31"/>
  <c r="AD1" i="31"/>
  <c r="AC1" i="31"/>
  <c r="AB1" i="31"/>
  <c r="AA1" i="31"/>
  <c r="Z1" i="31"/>
  <c r="Y1" i="31"/>
  <c r="X1" i="31"/>
  <c r="G7" i="30"/>
  <c r="F7" i="30"/>
  <c r="E7" i="30"/>
  <c r="D7" i="30"/>
  <c r="C7" i="30"/>
  <c r="B7" i="30"/>
  <c r="G6" i="30"/>
  <c r="F6" i="30"/>
  <c r="E6" i="30"/>
  <c r="D6" i="30"/>
  <c r="C6" i="30"/>
  <c r="B6" i="30"/>
  <c r="G5" i="30"/>
  <c r="F5" i="30"/>
  <c r="E5" i="30"/>
  <c r="D5" i="30"/>
  <c r="C5" i="30"/>
  <c r="B5" i="30"/>
  <c r="G4" i="30"/>
  <c r="F4" i="30"/>
  <c r="E4" i="30"/>
  <c r="D4" i="30"/>
  <c r="C4" i="30"/>
  <c r="B4" i="30"/>
  <c r="G3" i="30"/>
  <c r="F3" i="30"/>
  <c r="E3" i="30"/>
  <c r="D3" i="30"/>
  <c r="C3" i="30"/>
  <c r="B3" i="30"/>
  <c r="G2" i="30"/>
  <c r="F2" i="30"/>
  <c r="E2" i="30"/>
  <c r="D2" i="30"/>
  <c r="C2" i="30"/>
  <c r="B2" i="30"/>
  <c r="BD1" i="29"/>
  <c r="BC1" i="29"/>
  <c r="BB1" i="29"/>
  <c r="BA1" i="29"/>
  <c r="AZ1" i="29"/>
  <c r="AY1" i="29"/>
  <c r="AX1" i="29"/>
  <c r="AW1" i="29"/>
  <c r="AV1" i="29"/>
  <c r="AU1" i="29"/>
  <c r="AT1" i="29"/>
  <c r="AS1" i="29"/>
  <c r="AR1" i="29"/>
  <c r="AQ1" i="29"/>
  <c r="AP1" i="29"/>
  <c r="AO1" i="29"/>
  <c r="AN1" i="29"/>
  <c r="AM1" i="29"/>
  <c r="AL1" i="29"/>
  <c r="AK1" i="29"/>
  <c r="AJ1" i="29"/>
  <c r="AI1" i="29"/>
  <c r="AH1" i="29"/>
  <c r="AG1" i="29"/>
  <c r="AF1" i="29"/>
  <c r="AE1" i="29"/>
  <c r="AD1" i="29"/>
  <c r="AC1" i="29"/>
  <c r="AB1" i="29"/>
  <c r="AA1" i="29"/>
  <c r="Z1" i="29"/>
  <c r="Y1" i="29"/>
  <c r="X1" i="29"/>
  <c r="W1" i="29"/>
  <c r="V2" i="22" a="1"/>
  <c r="V2" i="22" s="1"/>
  <c r="V3" i="22" a="1"/>
  <c r="V3" i="22" s="1"/>
  <c r="V4" i="22" a="1"/>
  <c r="V4" i="22" s="1"/>
  <c r="V5" i="22" a="1"/>
  <c r="V5" i="22" s="1"/>
  <c r="V6" i="22" a="1"/>
  <c r="V6" i="22" s="1"/>
  <c r="V7" i="22" a="1"/>
  <c r="V7" i="22" s="1"/>
  <c r="U2" i="22" a="1"/>
  <c r="U2" i="22" s="1"/>
  <c r="U3" i="22" a="1"/>
  <c r="U3" i="22" s="1"/>
  <c r="U4" i="22" a="1"/>
  <c r="U4" i="22" s="1"/>
  <c r="U5" i="22" a="1"/>
  <c r="U5" i="22" s="1"/>
  <c r="U6" i="22" a="1"/>
  <c r="U6" i="22" s="1"/>
  <c r="U7" i="22" a="1"/>
  <c r="U7" i="22" s="1"/>
  <c r="P2" i="22" a="1"/>
  <c r="P2" i="22" s="1"/>
  <c r="P3" i="22" a="1"/>
  <c r="P3" i="22" s="1"/>
  <c r="P4" i="22" a="1"/>
  <c r="P4" i="22" s="1"/>
  <c r="P5" i="22" a="1"/>
  <c r="P5" i="22" s="1"/>
  <c r="P6" i="22" a="1"/>
  <c r="P6" i="22" s="1"/>
  <c r="P7" i="22" a="1"/>
  <c r="P7" i="22" s="1"/>
  <c r="O2" i="22" a="1"/>
  <c r="O2" i="22" s="1"/>
  <c r="O3" i="22" a="1"/>
  <c r="O3" i="22" s="1"/>
  <c r="O4" i="22" a="1"/>
  <c r="O4" i="22" s="1"/>
  <c r="O5" i="22" a="1"/>
  <c r="O5" i="22" s="1"/>
  <c r="O6" i="22" a="1"/>
  <c r="O6" i="22" s="1"/>
  <c r="O7" i="22" a="1"/>
  <c r="O7" i="22" s="1"/>
  <c r="J2" i="22" a="1"/>
  <c r="J2" i="22" s="1"/>
  <c r="J3" i="22" a="1"/>
  <c r="J3" i="22" s="1"/>
  <c r="J4" i="22" a="1"/>
  <c r="J4" i="22" s="1"/>
  <c r="J5" i="22" a="1"/>
  <c r="J5" i="22" s="1"/>
  <c r="J6" i="22" a="1"/>
  <c r="J6" i="22" s="1"/>
  <c r="J7" i="22" a="1"/>
  <c r="J7" i="22" s="1"/>
  <c r="I2" i="22" a="1"/>
  <c r="I2" i="22" s="1"/>
  <c r="I3" i="22" a="1"/>
  <c r="I3" i="22" s="1"/>
  <c r="I4" i="22" a="1"/>
  <c r="I4" i="22" s="1"/>
  <c r="I5" i="22" a="1"/>
  <c r="I5" i="22" s="1"/>
  <c r="I6" i="22" a="1"/>
  <c r="I6" i="22" s="1"/>
  <c r="I7" i="22" a="1"/>
  <c r="I7" i="22" s="1"/>
  <c r="G7" i="27"/>
  <c r="F7" i="27"/>
  <c r="E7" i="27"/>
  <c r="D7" i="27"/>
  <c r="C7" i="27"/>
  <c r="B7" i="27"/>
  <c r="G6" i="27"/>
  <c r="F6" i="27"/>
  <c r="E6" i="27"/>
  <c r="D6" i="27"/>
  <c r="C6" i="27"/>
  <c r="B6" i="27"/>
  <c r="G5" i="27"/>
  <c r="F5" i="27"/>
  <c r="E5" i="27"/>
  <c r="D5" i="27"/>
  <c r="C5" i="27"/>
  <c r="B5" i="27"/>
  <c r="G4" i="27"/>
  <c r="F4" i="27"/>
  <c r="E4" i="27"/>
  <c r="D4" i="27"/>
  <c r="C4" i="27"/>
  <c r="B4" i="27"/>
  <c r="G3" i="27"/>
  <c r="F3" i="27"/>
  <c r="E3" i="27"/>
  <c r="D3" i="27"/>
  <c r="C3" i="27"/>
  <c r="B3" i="27"/>
  <c r="G2" i="27"/>
  <c r="F2" i="27"/>
  <c r="E2" i="27"/>
  <c r="D2" i="27"/>
  <c r="C2" i="27"/>
  <c r="B2" i="27"/>
  <c r="AU2" i="34" a="1"/>
  <c r="W3" i="34" a="1"/>
  <c r="AJ3" i="34" a="1"/>
  <c r="AN6" i="34" a="1"/>
  <c r="T4" i="27" a="1"/>
  <c r="AR2" i="26" a="1"/>
  <c r="S6" i="34" a="1"/>
  <c r="BC4" i="34" a="1"/>
  <c r="AW7" i="34" a="1"/>
  <c r="AY7" i="26" a="1"/>
  <c r="AS2" i="26" a="1"/>
  <c r="Z6" i="34" a="1"/>
  <c r="AS3" i="26" a="1"/>
  <c r="AD2" i="34" a="1"/>
  <c r="K7" i="27" a="1"/>
  <c r="BD7" i="34" a="1"/>
  <c r="AV6" i="26" a="1"/>
  <c r="AI3" i="34" a="1"/>
  <c r="AC6" i="26" a="1"/>
  <c r="O4" i="27" a="1"/>
  <c r="Y5" i="26" a="1"/>
  <c r="S4" i="27" a="1"/>
  <c r="L2" i="27" a="1"/>
  <c r="BG2" i="26" a="1"/>
  <c r="BC3" i="34" a="1"/>
  <c r="BA6" i="34" a="1"/>
  <c r="BF4" i="26" a="1"/>
  <c r="AK3" i="34" a="1"/>
  <c r="AY2" i="34" a="1"/>
  <c r="X3" i="27" a="1"/>
  <c r="BD6" i="34" a="1"/>
  <c r="AX4" i="34" a="1"/>
  <c r="AA4" i="26" a="1"/>
  <c r="AM5" i="34" a="1"/>
  <c r="BG3" i="34" a="1"/>
  <c r="S3" i="27" a="1"/>
  <c r="AG2" i="26" a="1"/>
  <c r="AV3" i="34" a="1"/>
  <c r="AR7" i="34" a="1"/>
  <c r="W5" i="27" a="1"/>
  <c r="BC2" i="34" a="1"/>
  <c r="AT5" i="34" a="1"/>
  <c r="W5" i="34" a="1"/>
  <c r="AU4" i="26" a="1"/>
  <c r="Q7" i="27" a="1"/>
  <c r="BC7" i="26" a="1"/>
  <c r="T7" i="26" a="1"/>
  <c r="AJ6" i="34" a="1"/>
  <c r="AE6" i="26" a="1"/>
  <c r="AV5" i="26" a="1"/>
  <c r="AU5" i="34" a="1"/>
  <c r="U4" i="27" a="1"/>
  <c r="BE6" i="26" a="1"/>
  <c r="W6" i="34" a="1"/>
  <c r="AO2" i="26" a="1"/>
  <c r="AC4" i="34" a="1"/>
  <c r="K5" i="27" a="1"/>
  <c r="AJ2" i="34" a="1"/>
  <c r="AE6" i="34" a="1"/>
  <c r="AH7" i="26" a="1"/>
  <c r="V3" i="34" a="1"/>
  <c r="AH6" i="34" a="1"/>
  <c r="U3" i="34" a="1"/>
  <c r="W4" i="26" a="1"/>
  <c r="Z4" i="27" a="1"/>
  <c r="AM3" i="34" a="1"/>
  <c r="Y5" i="27" a="1"/>
  <c r="AB4" i="26" a="1"/>
  <c r="P6" i="27" a="1"/>
  <c r="AD4" i="26" a="1"/>
  <c r="X5" i="27" a="1"/>
  <c r="AQ3" i="34" a="1"/>
  <c r="AG3" i="26" a="1"/>
  <c r="T5" i="27" a="1"/>
  <c r="AK2" i="34" a="1"/>
  <c r="AH4" i="26" a="1"/>
  <c r="R4" i="27" a="1"/>
  <c r="BD6" i="26" a="1"/>
  <c r="AJ4" i="26" a="1"/>
  <c r="AH7" i="34" a="1"/>
  <c r="AS5" i="34" a="1"/>
  <c r="M5" i="27" a="1"/>
  <c r="AT6" i="34" a="1"/>
  <c r="AZ5" i="34" a="1"/>
  <c r="AG4" i="26" a="1"/>
  <c r="AP6" i="26" a="1"/>
  <c r="AB2" i="34" a="1"/>
  <c r="R7" i="34" a="1"/>
  <c r="V2" i="34" a="1"/>
  <c r="AI2" i="26" a="1"/>
  <c r="Q2" i="27" a="1"/>
  <c r="R3" i="34" a="1"/>
  <c r="AA4" i="34" a="1"/>
  <c r="AN3" i="26" a="1"/>
  <c r="AP6" i="34" a="1"/>
  <c r="BE4" i="26" a="1"/>
  <c r="AQ3" i="26" a="1"/>
  <c r="AR4" i="26" a="1"/>
  <c r="S4" i="34" a="1"/>
  <c r="AE5" i="26" a="1"/>
  <c r="AB6" i="26" a="1"/>
  <c r="BA7" i="34" a="1"/>
  <c r="AX4" i="26" a="1"/>
  <c r="AN7" i="34" a="1"/>
  <c r="Y5" i="34" a="1"/>
  <c r="AB4" i="34" a="1"/>
  <c r="BB6" i="26" a="1"/>
  <c r="V5" i="27" a="1"/>
  <c r="BF5" i="34" a="1"/>
  <c r="AD5" i="26" a="1"/>
  <c r="Z7" i="26" a="1"/>
  <c r="P7" i="27" a="1"/>
  <c r="AJ2" i="26" a="1"/>
  <c r="AE4" i="34" a="1"/>
  <c r="AL3" i="34" a="1"/>
  <c r="BE7" i="26" a="1"/>
  <c r="AW7" i="26" a="1"/>
  <c r="AO4" i="34" a="1"/>
  <c r="AM4" i="26" a="1"/>
  <c r="AP3" i="34" a="1"/>
  <c r="AQ2" i="26" a="1"/>
  <c r="Z3" i="27" a="1"/>
  <c r="L7" i="27" a="1"/>
  <c r="AO5" i="34" a="1"/>
  <c r="W3" i="27" a="1"/>
  <c r="Y7" i="26" a="1"/>
  <c r="Q3" i="27" a="1"/>
  <c r="AK7" i="26" a="1"/>
  <c r="AR7" i="26" a="1"/>
  <c r="BB7" i="26" a="1"/>
  <c r="AI7" i="34" a="1"/>
  <c r="M7" i="27" a="1"/>
  <c r="X6" i="27" a="1"/>
  <c r="BE7" i="34" a="1"/>
  <c r="BE2" i="34" a="1"/>
  <c r="AG5" i="26" a="1"/>
  <c r="AW5" i="26" a="1"/>
  <c r="Z7" i="27" a="1"/>
  <c r="AV2" i="34" a="1"/>
  <c r="AU6" i="34" a="1"/>
  <c r="AV4" i="34" a="1"/>
  <c r="AT7" i="34" a="1"/>
  <c r="AJ5" i="26" a="1"/>
  <c r="R5" i="34" a="1"/>
  <c r="BB5" i="34" a="1"/>
  <c r="AI4" i="26" a="1"/>
  <c r="W3" i="26" a="1"/>
  <c r="AN2" i="34" a="1"/>
  <c r="N6" i="27" a="1"/>
  <c r="K6" i="27" a="1"/>
  <c r="Y4" i="26" a="1"/>
  <c r="S3" i="26" a="1"/>
  <c r="X6" i="26" a="1"/>
  <c r="AC5" i="26" a="1"/>
  <c r="S7" i="26" a="1"/>
  <c r="BF7" i="34" a="1"/>
  <c r="Y6" i="34" a="1"/>
  <c r="W4" i="34" a="1"/>
  <c r="AL2" i="26" a="1"/>
  <c r="AM3" i="26" a="1"/>
  <c r="AF4" i="26" a="1"/>
  <c r="AA2" i="27" a="1"/>
  <c r="AA3" i="26" a="1"/>
  <c r="AD6" i="34" a="1"/>
  <c r="AE5" i="34" a="1"/>
  <c r="V4" i="27" a="1"/>
  <c r="T6" i="27" a="1"/>
  <c r="X3" i="34" a="1"/>
  <c r="AS7" i="34" a="1"/>
  <c r="AD3" i="34" a="1"/>
  <c r="W2" i="26" a="1"/>
  <c r="AN6" i="26" a="1"/>
  <c r="AO7" i="26" a="1"/>
  <c r="AF2" i="34" a="1"/>
  <c r="AY5" i="34" a="1"/>
  <c r="U4" i="26" a="1"/>
  <c r="V6" i="26" a="1"/>
  <c r="AT7" i="26" a="1"/>
  <c r="AU5" i="26" a="1"/>
  <c r="AH2" i="26" a="1"/>
  <c r="AV7" i="34" a="1"/>
  <c r="BD3" i="34" a="1"/>
  <c r="R6" i="34" a="1"/>
  <c r="AZ3" i="34" a="1"/>
  <c r="S3" i="34" a="1"/>
  <c r="Z3" i="34" a="1"/>
  <c r="K4" i="27" a="1"/>
  <c r="AP7" i="26" a="1"/>
  <c r="AN4" i="34" a="1"/>
  <c r="O2" i="27" a="1"/>
  <c r="V6" i="34" a="1"/>
  <c r="AC2" i="26" a="1"/>
  <c r="AB3" i="26" a="1"/>
  <c r="AW5" i="34" a="1"/>
  <c r="S2" i="27" a="1"/>
  <c r="AS7" i="26" a="1"/>
  <c r="AK2" i="26" a="1"/>
  <c r="AI3" i="26" a="1"/>
  <c r="AZ6" i="26" a="1"/>
  <c r="S2" i="34" a="1"/>
  <c r="W7" i="26" a="1"/>
  <c r="V7" i="34" a="1"/>
  <c r="Y2" i="26" a="1"/>
  <c r="M2" i="27" a="1"/>
  <c r="AA6" i="26" a="1"/>
  <c r="BG6" i="34" a="1"/>
  <c r="AD7" i="26" a="1"/>
  <c r="Y6" i="27" a="1"/>
  <c r="V5" i="26" a="1"/>
  <c r="AF5" i="34" a="1"/>
  <c r="O6" i="27" a="1"/>
  <c r="AZ6" i="34" a="1"/>
  <c r="BB4" i="34" a="1"/>
  <c r="AK6" i="26" a="1"/>
  <c r="BC6" i="26" a="1"/>
  <c r="AD4" i="34" a="1"/>
  <c r="AY6" i="26" a="1"/>
  <c r="BC3" i="26" a="1"/>
  <c r="AI5" i="26" a="1"/>
  <c r="V6" i="27" a="1"/>
  <c r="AP5" i="26" a="1"/>
  <c r="BE3" i="26" a="1"/>
  <c r="AH3" i="26" a="1"/>
  <c r="V3" i="27" a="1"/>
  <c r="AA7" i="34" a="1"/>
  <c r="Y6" i="26" a="1"/>
  <c r="J6" i="27" a="1"/>
  <c r="AS4" i="26" a="1"/>
  <c r="AU6" i="26" a="1"/>
  <c r="U4" i="34" a="1"/>
  <c r="BG3" i="26" a="1"/>
  <c r="V4" i="26" a="1"/>
  <c r="AD6" i="26" a="1"/>
  <c r="AE2" i="34" a="1"/>
  <c r="AY4" i="26" a="1"/>
  <c r="BE4" i="34" a="1"/>
  <c r="AB2" i="26" a="1"/>
  <c r="AT3" i="34" a="1"/>
  <c r="AR3" i="26" a="1"/>
  <c r="U7" i="34" a="1"/>
  <c r="AH5" i="26" a="1"/>
  <c r="AZ7" i="26" a="1"/>
  <c r="N5" i="27" a="1"/>
  <c r="BC5" i="34" a="1"/>
  <c r="AA5" i="26" a="1"/>
  <c r="T2" i="27" a="1"/>
  <c r="AA2" i="26" a="1"/>
  <c r="BD2" i="26" a="1"/>
  <c r="T2" i="26" a="1"/>
  <c r="AH2" i="34" a="1"/>
  <c r="AQ4" i="26" a="1"/>
  <c r="BF5" i="26" a="1"/>
  <c r="Z5" i="26" a="1"/>
  <c r="X4" i="26" a="1"/>
  <c r="AU7" i="26" a="1"/>
  <c r="AM6" i="34" a="1"/>
  <c r="BA5" i="34" a="1"/>
  <c r="AP4" i="34" a="1"/>
  <c r="AB6" i="34" a="1"/>
  <c r="R5" i="27" a="1"/>
  <c r="T5" i="34" a="1"/>
  <c r="AR6" i="34" a="1"/>
  <c r="Z5" i="34" a="1"/>
  <c r="AI7" i="26" a="1"/>
  <c r="M6" i="27" a="1"/>
  <c r="Y4" i="27" a="1"/>
  <c r="X6" i="34" a="1"/>
  <c r="AM4" i="34" a="1"/>
  <c r="AH6" i="26" a="1"/>
  <c r="T7" i="27" a="1"/>
  <c r="AQ6" i="34" a="1"/>
  <c r="AQ7" i="26" a="1"/>
  <c r="AI6" i="26" a="1"/>
  <c r="N3" i="27" a="1"/>
  <c r="BD7" i="26" a="1"/>
  <c r="AU3" i="34" a="1"/>
  <c r="BB2" i="34" a="1"/>
  <c r="S6" i="26" a="1"/>
  <c r="AO4" i="26" a="1"/>
  <c r="AW6" i="26" a="1"/>
  <c r="AP2" i="34" a="1"/>
  <c r="AJ7" i="26" a="1"/>
  <c r="AN5" i="34" a="1"/>
  <c r="AB7" i="34" a="1"/>
  <c r="AQ7" i="34" a="1"/>
  <c r="BG5" i="26" a="1"/>
  <c r="N4" i="27" a="1"/>
  <c r="AF2" i="26" a="1"/>
  <c r="AX5" i="34" a="1"/>
  <c r="BG6" i="26" a="1"/>
  <c r="AF7" i="34" a="1"/>
  <c r="U5" i="27" a="1"/>
  <c r="BA2" i="34" a="1"/>
  <c r="AS5" i="26" a="1"/>
  <c r="T4" i="26" a="1"/>
  <c r="BF3" i="26" a="1"/>
  <c r="AC7" i="34" a="1"/>
  <c r="V7" i="26" a="1"/>
  <c r="J2" i="27" a="1"/>
  <c r="AC5" i="34" a="1"/>
  <c r="BB2" i="26" a="1"/>
  <c r="AO6" i="34" a="1"/>
  <c r="AM7" i="26" a="1"/>
  <c r="V4" i="34" a="1"/>
  <c r="AJ3" i="26" a="1"/>
  <c r="U3" i="27" a="1"/>
  <c r="X4" i="34" a="1"/>
  <c r="AS3" i="34" a="1"/>
  <c r="BE2" i="26" a="1"/>
  <c r="V2" i="26" a="1"/>
  <c r="BF2" i="26" a="1"/>
  <c r="Y7" i="34" a="1"/>
  <c r="Z6" i="27" a="1"/>
  <c r="BA2" i="26" a="1"/>
  <c r="Z2" i="34" a="1"/>
  <c r="AX5" i="26" a="1"/>
  <c r="AQ2" i="34" a="1"/>
  <c r="AT2" i="34" a="1"/>
  <c r="AN5" i="26" a="1"/>
  <c r="T3" i="26" a="1"/>
  <c r="J5" i="27" a="1"/>
  <c r="AK4" i="34" a="1"/>
  <c r="L3" i="27" a="1"/>
  <c r="U2" i="26" a="1"/>
  <c r="L6" i="27" a="1"/>
  <c r="K3" i="27" a="1"/>
  <c r="BF6" i="26" a="1"/>
  <c r="BB7" i="34" a="1"/>
  <c r="X5" i="26" a="1"/>
  <c r="AZ2" i="34" a="1"/>
  <c r="BC6" i="34" a="1"/>
  <c r="AB5" i="34" a="1"/>
  <c r="AN7" i="26" a="1"/>
  <c r="BF6" i="34" a="1"/>
  <c r="AZ4" i="34" a="1"/>
  <c r="AG6" i="34" a="1"/>
  <c r="P4" i="27" a="1"/>
  <c r="U6" i="26" a="1"/>
  <c r="AW3" i="34" a="1"/>
  <c r="T4" i="34" a="1"/>
  <c r="BA7" i="26" a="1"/>
  <c r="AS2" i="34" a="1"/>
  <c r="AJ6" i="26" a="1"/>
  <c r="V7" i="27" a="1"/>
  <c r="BG2" i="34" a="1"/>
  <c r="X3" i="26" a="1"/>
  <c r="AM6" i="26" a="1"/>
  <c r="BD3" i="26" a="1"/>
  <c r="Z7" i="34" a="1"/>
  <c r="AO5" i="26" a="1"/>
  <c r="BF4" i="34" a="1"/>
  <c r="AC2" i="34" a="1"/>
  <c r="W5" i="26" a="1"/>
  <c r="S4" i="26" a="1"/>
  <c r="X4" i="27" a="1"/>
  <c r="AK7" i="34" a="1"/>
  <c r="AP3" i="26" a="1"/>
  <c r="AE7" i="34" a="1"/>
  <c r="R3" i="27" a="1"/>
  <c r="BC2" i="26" a="1"/>
  <c r="AK5" i="26" a="1"/>
  <c r="AO6" i="26" a="1"/>
  <c r="AV5" i="34" a="1"/>
  <c r="BB3" i="34" a="1"/>
  <c r="T6" i="34" a="1"/>
  <c r="AT4" i="34" a="1"/>
  <c r="AL4" i="34" a="1"/>
  <c r="AL5" i="34" a="1"/>
  <c r="AX6" i="34" a="1"/>
  <c r="AR2" i="34" a="1"/>
  <c r="AM2" i="34" a="1"/>
  <c r="N7" i="27" a="1"/>
  <c r="AC7" i="26" a="1"/>
  <c r="AF6" i="26" a="1"/>
  <c r="N2" i="27" a="1"/>
  <c r="AY4" i="34" a="1"/>
  <c r="BC5" i="26" a="1"/>
  <c r="S2" i="26" a="1"/>
  <c r="AJ5" i="34" a="1"/>
  <c r="M3" i="27" a="1"/>
  <c r="X7" i="27" a="1"/>
  <c r="AW2" i="26" a="1"/>
  <c r="AY3" i="26" a="1"/>
  <c r="BA5" i="26" a="1"/>
  <c r="AP5" i="34" a="1"/>
  <c r="AE3" i="34" a="1"/>
  <c r="AG2" i="34" a="1"/>
  <c r="S7" i="34" a="1"/>
  <c r="BE5" i="26" a="1"/>
  <c r="U5" i="26" a="1"/>
  <c r="M4" i="27" a="1"/>
  <c r="AV6" i="34" a="1"/>
  <c r="T3" i="27" a="1"/>
  <c r="AW4" i="26" a="1"/>
  <c r="AK5" i="34" a="1"/>
  <c r="AL7" i="26" a="1"/>
  <c r="Y3" i="26" a="1"/>
  <c r="U7" i="27" a="1"/>
  <c r="W2" i="34" a="1"/>
  <c r="X7" i="26" a="1"/>
  <c r="BF7" i="26" a="1"/>
  <c r="AH3" i="34" a="1"/>
  <c r="AR4" i="34" a="1"/>
  <c r="Z2" i="27" a="1"/>
  <c r="Z4" i="34" a="1"/>
  <c r="BE5" i="34" a="1"/>
  <c r="S7" i="27" a="1"/>
  <c r="U7" i="26" a="1"/>
  <c r="S5" i="26" a="1"/>
  <c r="AU3" i="26" a="1"/>
  <c r="X2" i="27" a="1"/>
  <c r="AB3" i="34" a="1"/>
  <c r="AB5" i="26" a="1"/>
  <c r="AM7" i="34" a="1"/>
  <c r="AY6" i="34" a="1"/>
  <c r="Q5" i="27" a="1"/>
  <c r="AR5" i="34" a="1"/>
  <c r="AS4" i="34" a="1"/>
  <c r="AO2" i="34" a="1"/>
  <c r="AG3" i="34" a="1"/>
  <c r="T2" i="34" a="1"/>
  <c r="AA7" i="26" a="1"/>
  <c r="X2" i="34" a="1"/>
  <c r="AX3" i="26" a="1"/>
  <c r="AT5" i="26" a="1"/>
  <c r="Z2" i="26" a="1"/>
  <c r="V3" i="26" a="1"/>
  <c r="AK6" i="34" a="1"/>
  <c r="BF2" i="34" a="1"/>
  <c r="AZ4" i="26" a="1"/>
  <c r="V2" i="27" a="1"/>
  <c r="AC3" i="34" a="1"/>
  <c r="AL5" i="26" a="1"/>
  <c r="AF4" i="34" a="1"/>
  <c r="U3" i="26" a="1"/>
  <c r="AA5" i="34" a="1"/>
  <c r="BD4" i="34" a="1"/>
  <c r="U2" i="34" a="1"/>
  <c r="AX7" i="26" a="1"/>
  <c r="AE7" i="26" a="1"/>
  <c r="W7" i="27" a="1"/>
  <c r="AX7" i="34" a="1"/>
  <c r="Y2" i="34" a="1"/>
  <c r="K2" i="27" a="1"/>
  <c r="AG4" i="34" a="1"/>
  <c r="AV4" i="26" a="1"/>
  <c r="U5" i="34" a="1"/>
  <c r="Y3" i="27" a="1"/>
  <c r="AL2" i="34" a="1"/>
  <c r="R6" i="27" a="1"/>
  <c r="AH5" i="34" a="1"/>
  <c r="AG7" i="34" a="1"/>
  <c r="Z3" i="26" a="1"/>
  <c r="BA6" i="26" a="1"/>
  <c r="AT3" i="26" a="1"/>
  <c r="BF3" i="34" a="1"/>
  <c r="BA4" i="34" a="1"/>
  <c r="AW2" i="34" a="1"/>
  <c r="AD7" i="34" a="1"/>
  <c r="X5" i="34" a="1"/>
  <c r="P3" i="27" a="1"/>
  <c r="AZ5" i="26" a="1"/>
  <c r="AA4" i="27" a="1"/>
  <c r="AF3" i="34" a="1"/>
  <c r="AD5" i="34" a="1"/>
  <c r="AI2" i="34" a="1"/>
  <c r="Q6" i="27" a="1"/>
  <c r="AR3" i="34" a="1"/>
  <c r="BB4" i="26" a="1"/>
  <c r="AK4" i="26" a="1"/>
  <c r="W6" i="27" a="1"/>
  <c r="S5" i="34" a="1"/>
  <c r="AE4" i="26" a="1"/>
  <c r="AL7" i="34" a="1"/>
  <c r="AX2" i="34" a="1"/>
  <c r="AY3" i="34" a="1"/>
  <c r="AI5" i="34" a="1"/>
  <c r="BA3" i="34" a="1"/>
  <c r="L4" i="27" a="1"/>
  <c r="AP4" i="26" a="1"/>
  <c r="U2" i="27" a="1"/>
  <c r="AC3" i="26" a="1"/>
  <c r="AD3" i="26" a="1"/>
  <c r="T5" i="26" a="1"/>
  <c r="AV7" i="26" a="1"/>
  <c r="BE6" i="34" a="1"/>
  <c r="AW6" i="34" a="1"/>
  <c r="P2" i="27" a="1"/>
  <c r="AO3" i="26" a="1"/>
  <c r="AK3" i="26" a="1"/>
  <c r="Q4" i="27" a="1"/>
  <c r="AJ4" i="34" a="1"/>
  <c r="AQ4" i="34" a="1"/>
  <c r="AQ5" i="26" a="1"/>
  <c r="BC7" i="34" a="1"/>
  <c r="V5" i="34" a="1"/>
  <c r="AA5" i="27" a="1"/>
  <c r="AL3" i="26" a="1"/>
  <c r="BG7" i="26" a="1"/>
  <c r="BA4" i="26" a="1"/>
  <c r="BC4" i="26" a="1"/>
  <c r="W6" i="26" a="1"/>
  <c r="AF6" i="34" a="1"/>
  <c r="AS6" i="26" a="1"/>
  <c r="AE2" i="26" a="1"/>
  <c r="AG5" i="34" a="1"/>
  <c r="AV2" i="26" a="1"/>
  <c r="AW4" i="34" a="1"/>
  <c r="X7" i="34" a="1"/>
  <c r="AI6" i="34" a="1"/>
  <c r="L5" i="27" a="1"/>
  <c r="AG7" i="26" a="1"/>
  <c r="AA7" i="27" a="1"/>
  <c r="S6" i="27" a="1"/>
  <c r="AE3" i="26" a="1"/>
  <c r="AZ3" i="26" a="1"/>
  <c r="AA6" i="27" a="1"/>
  <c r="Y3" i="34" a="1"/>
  <c r="AT2" i="26" a="1"/>
  <c r="AY7" i="34" a="1"/>
  <c r="Z5" i="27" a="1"/>
  <c r="AM2" i="26" a="1"/>
  <c r="J4" i="27" a="1"/>
  <c r="AN2" i="26" a="1"/>
  <c r="BB6" i="34" a="1"/>
  <c r="U6" i="27" a="1"/>
  <c r="AS6" i="34" a="1"/>
  <c r="Y7" i="27" a="1"/>
  <c r="W7" i="34" a="1"/>
  <c r="AN3" i="34" a="1"/>
  <c r="T3" i="34" a="1"/>
  <c r="T7" i="34" a="1"/>
  <c r="BD5" i="26" a="1"/>
  <c r="AC6" i="34" a="1"/>
  <c r="T6" i="26" a="1"/>
  <c r="AU2" i="26" a="1"/>
  <c r="AN4" i="26" a="1"/>
  <c r="AA2" i="34" a="1"/>
  <c r="BG4" i="26" a="1"/>
  <c r="AG6" i="26" a="1"/>
  <c r="R7" i="27" a="1"/>
  <c r="AX2" i="26" a="1"/>
  <c r="AQ6" i="26" a="1"/>
  <c r="AL6" i="26" a="1"/>
  <c r="AR6" i="26" a="1"/>
  <c r="BA3" i="26" a="1"/>
  <c r="AP7" i="34" a="1"/>
  <c r="P5" i="27" a="1"/>
  <c r="AQ5" i="34" a="1"/>
  <c r="R2" i="26" a="1"/>
  <c r="Z4" i="26" a="1"/>
  <c r="AI4" i="34" a="1"/>
  <c r="AZ2" i="26" a="1"/>
  <c r="AB7" i="26" a="1"/>
  <c r="AZ7" i="34" a="1"/>
  <c r="J7" i="27" a="1"/>
  <c r="R2" i="34" a="1"/>
  <c r="BB3" i="26" a="1"/>
  <c r="BG7" i="34" a="1"/>
  <c r="BG4" i="34" a="1"/>
  <c r="AY2" i="26" a="1"/>
  <c r="AR5" i="26" a="1"/>
  <c r="AU7" i="34" a="1"/>
  <c r="AO3" i="34" a="1"/>
  <c r="W4" i="27" a="1"/>
  <c r="AM5" i="26" a="1"/>
  <c r="AJ7" i="34" a="1"/>
  <c r="X2" i="26" a="1"/>
  <c r="Y2" i="27" a="1"/>
  <c r="AT4" i="26" a="1"/>
  <c r="BD5" i="34" a="1"/>
  <c r="AX6" i="26" a="1"/>
  <c r="AL6" i="34" a="1"/>
  <c r="U6" i="34" a="1"/>
  <c r="AF7" i="26" a="1"/>
  <c r="BD2" i="34" a="1"/>
  <c r="W2" i="27" a="1"/>
  <c r="AV3" i="26" a="1"/>
  <c r="AA3" i="34" a="1"/>
  <c r="AF5" i="26" a="1"/>
  <c r="AY5" i="26" a="1"/>
  <c r="J3" i="27" a="1"/>
  <c r="Y4" i="34" a="1"/>
  <c r="AF3" i="26" a="1"/>
  <c r="AA3" i="27" a="1"/>
  <c r="AW3" i="26" a="1"/>
  <c r="AT6" i="26" a="1"/>
  <c r="BB5" i="26" a="1"/>
  <c r="AC4" i="26" a="1"/>
  <c r="O5" i="27" a="1"/>
  <c r="AL4" i="26" a="1"/>
  <c r="AU4" i="34" a="1"/>
  <c r="BD4" i="26" a="1"/>
  <c r="BG5" i="34" a="1"/>
  <c r="BE3" i="34" a="1"/>
  <c r="AX3" i="34" a="1"/>
  <c r="AH4" i="34" a="1"/>
  <c r="R2" i="27" a="1"/>
  <c r="S5" i="27" a="1"/>
  <c r="AO7" i="34" a="1"/>
  <c r="AD2" i="26" a="1"/>
  <c r="AA6" i="34" a="1"/>
  <c r="AP2" i="26" a="1"/>
  <c r="R4" i="34" a="1"/>
  <c r="Z6" i="26" a="1"/>
  <c r="O3" i="27" a="1"/>
  <c r="O7" i="27" a="1"/>
  <c r="BE7" i="34" l="1"/>
  <c r="BE17" i="34" s="1"/>
  <c r="BA7" i="34"/>
  <c r="AW7" i="34"/>
  <c r="AW17" i="34" s="1"/>
  <c r="BF6" i="34"/>
  <c r="BF16" i="34" s="1"/>
  <c r="BB6" i="34"/>
  <c r="BB16" i="34" s="1"/>
  <c r="AX6" i="34"/>
  <c r="AX16" i="34" s="1"/>
  <c r="BG5" i="34"/>
  <c r="BG15" i="34" s="1"/>
  <c r="BC5" i="34"/>
  <c r="BC15" i="34" s="1"/>
  <c r="AY5" i="34"/>
  <c r="AY15" i="34" s="1"/>
  <c r="AU5" i="34"/>
  <c r="AU15" i="34" s="1"/>
  <c r="BD4" i="34"/>
  <c r="BD14" i="34" s="1"/>
  <c r="AZ4" i="34"/>
  <c r="AZ14" i="34" s="1"/>
  <c r="AV4" i="34"/>
  <c r="AV14" i="34" s="1"/>
  <c r="BE3" i="34"/>
  <c r="BE13" i="34" s="1"/>
  <c r="BA3" i="34"/>
  <c r="BA13" i="34" s="1"/>
  <c r="AW3" i="34"/>
  <c r="AW13" i="34" s="1"/>
  <c r="BF2" i="34"/>
  <c r="BF12" i="34" s="1"/>
  <c r="BB2" i="34"/>
  <c r="BB12" i="34" s="1"/>
  <c r="AX2" i="34"/>
  <c r="AX12" i="34" s="1"/>
  <c r="BD7" i="34"/>
  <c r="BD17" i="34" s="1"/>
  <c r="AZ7" i="34"/>
  <c r="AZ17" i="34" s="1"/>
  <c r="AV7" i="34"/>
  <c r="AV17" i="34" s="1"/>
  <c r="BE6" i="34"/>
  <c r="BE16" i="34" s="1"/>
  <c r="BA6" i="34"/>
  <c r="BA16" i="34" s="1"/>
  <c r="AW6" i="34"/>
  <c r="AW16" i="34" s="1"/>
  <c r="BF5" i="34"/>
  <c r="BF15" i="34" s="1"/>
  <c r="BB5" i="34"/>
  <c r="BB15" i="34" s="1"/>
  <c r="AX5" i="34"/>
  <c r="AX15" i="34" s="1"/>
  <c r="BG4" i="34"/>
  <c r="BG14" i="34" s="1"/>
  <c r="BC4" i="34"/>
  <c r="BC14" i="34" s="1"/>
  <c r="AY4" i="34"/>
  <c r="AY14" i="34" s="1"/>
  <c r="AU4" i="34"/>
  <c r="AU14" i="34" s="1"/>
  <c r="BD3" i="34"/>
  <c r="BD13" i="34" s="1"/>
  <c r="AZ3" i="34"/>
  <c r="AZ13" i="34" s="1"/>
  <c r="AV3" i="34"/>
  <c r="AV13" i="34" s="1"/>
  <c r="BE2" i="34"/>
  <c r="BE12" i="34" s="1"/>
  <c r="BA2" i="34"/>
  <c r="BA12" i="34" s="1"/>
  <c r="AW2" i="34"/>
  <c r="AW12" i="34" s="1"/>
  <c r="BG7" i="34"/>
  <c r="BG17" i="34" s="1"/>
  <c r="BC7" i="34"/>
  <c r="BC17" i="34" s="1"/>
  <c r="AY7" i="34"/>
  <c r="AY17" i="34" s="1"/>
  <c r="AU7" i="34"/>
  <c r="AU17" i="34" s="1"/>
  <c r="BD6" i="34"/>
  <c r="BD16" i="34" s="1"/>
  <c r="AZ6" i="34"/>
  <c r="AZ16" i="34" s="1"/>
  <c r="AV6" i="34"/>
  <c r="AV16" i="34" s="1"/>
  <c r="BE5" i="34"/>
  <c r="BE15" i="34" s="1"/>
  <c r="BA5" i="34"/>
  <c r="BA15" i="34" s="1"/>
  <c r="AW5" i="34"/>
  <c r="AW15" i="34" s="1"/>
  <c r="BF4" i="34"/>
  <c r="BF14" i="34" s="1"/>
  <c r="BB4" i="34"/>
  <c r="BB14" i="34" s="1"/>
  <c r="AX4" i="34"/>
  <c r="AX14" i="34" s="1"/>
  <c r="BG3" i="34"/>
  <c r="BG13" i="34" s="1"/>
  <c r="BC3" i="34"/>
  <c r="BC13" i="34" s="1"/>
  <c r="AY3" i="34"/>
  <c r="AY13" i="34" s="1"/>
  <c r="AU3" i="34"/>
  <c r="AU13" i="34" s="1"/>
  <c r="BD2" i="34"/>
  <c r="BD12" i="34" s="1"/>
  <c r="AZ2" i="34"/>
  <c r="AZ12" i="34" s="1"/>
  <c r="AV2" i="34"/>
  <c r="AV12" i="34" s="1"/>
  <c r="BF7" i="34"/>
  <c r="BF17" i="34" s="1"/>
  <c r="BB7" i="34"/>
  <c r="BB17" i="34" s="1"/>
  <c r="AX7" i="34"/>
  <c r="AX17" i="34" s="1"/>
  <c r="BG6" i="34"/>
  <c r="BG16" i="34" s="1"/>
  <c r="BC6" i="34"/>
  <c r="BC16" i="34" s="1"/>
  <c r="AY6" i="34"/>
  <c r="AY16" i="34" s="1"/>
  <c r="AU6" i="34"/>
  <c r="AU16" i="34" s="1"/>
  <c r="BD5" i="34"/>
  <c r="BD15" i="34" s="1"/>
  <c r="AZ5" i="34"/>
  <c r="AZ15" i="34" s="1"/>
  <c r="AV5" i="34"/>
  <c r="AV15" i="34" s="1"/>
  <c r="BE4" i="34"/>
  <c r="BE14" i="34" s="1"/>
  <c r="BA4" i="34"/>
  <c r="BA14" i="34" s="1"/>
  <c r="AW4" i="34"/>
  <c r="AW14" i="34" s="1"/>
  <c r="BF3" i="34"/>
  <c r="BF13" i="34" s="1"/>
  <c r="BB3" i="34"/>
  <c r="BB13" i="34" s="1"/>
  <c r="AX3" i="34"/>
  <c r="AX13" i="34" s="1"/>
  <c r="BG2" i="34"/>
  <c r="BG12" i="34" s="1"/>
  <c r="BC2" i="34"/>
  <c r="BC12" i="34" s="1"/>
  <c r="AY2" i="34"/>
  <c r="AY12" i="34" s="1"/>
  <c r="AU2" i="34"/>
  <c r="AU12" i="34" s="1"/>
  <c r="AT7" i="34"/>
  <c r="AT17" i="34" s="1"/>
  <c r="AT3" i="34"/>
  <c r="AT13" i="34" s="1"/>
  <c r="AT5" i="34"/>
  <c r="AT15" i="34" s="1"/>
  <c r="AT4" i="34"/>
  <c r="AT14" i="34" s="1"/>
  <c r="AT6" i="34"/>
  <c r="AT16" i="34" s="1"/>
  <c r="AT2" i="34"/>
  <c r="AT12" i="34" s="1"/>
  <c r="AQ7" i="34"/>
  <c r="AQ17" i="34" s="1"/>
  <c r="AM7" i="34"/>
  <c r="AM17" i="34" s="1"/>
  <c r="AI7" i="34"/>
  <c r="AI17" i="34" s="1"/>
  <c r="AR6" i="34"/>
  <c r="AR16" i="34" s="1"/>
  <c r="AN6" i="34"/>
  <c r="AN16" i="34" s="1"/>
  <c r="AJ6" i="34"/>
  <c r="AJ16" i="34" s="1"/>
  <c r="AS5" i="34"/>
  <c r="AS15" i="34" s="1"/>
  <c r="AO5" i="34"/>
  <c r="AO15" i="34" s="1"/>
  <c r="AK5" i="34"/>
  <c r="AK15" i="34" s="1"/>
  <c r="AG5" i="34"/>
  <c r="AG15" i="34" s="1"/>
  <c r="AP4" i="34"/>
  <c r="AP14" i="34" s="1"/>
  <c r="AL4" i="34"/>
  <c r="AL14" i="34" s="1"/>
  <c r="AH4" i="34"/>
  <c r="AH14" i="34" s="1"/>
  <c r="AQ3" i="34"/>
  <c r="AQ13" i="34" s="1"/>
  <c r="AM3" i="34"/>
  <c r="AM13" i="34" s="1"/>
  <c r="AI3" i="34"/>
  <c r="AI13" i="34" s="1"/>
  <c r="AR2" i="34"/>
  <c r="AR12" i="34" s="1"/>
  <c r="AN2" i="34"/>
  <c r="AN12" i="34" s="1"/>
  <c r="AJ2" i="34"/>
  <c r="AJ12" i="34" s="1"/>
  <c r="AP7" i="34"/>
  <c r="AP17" i="34" s="1"/>
  <c r="AL7" i="34"/>
  <c r="AL17" i="34" s="1"/>
  <c r="AH7" i="34"/>
  <c r="AH17" i="34" s="1"/>
  <c r="AQ6" i="34"/>
  <c r="AQ16" i="34" s="1"/>
  <c r="AM6" i="34"/>
  <c r="AM16" i="34" s="1"/>
  <c r="AI6" i="34"/>
  <c r="AI16" i="34" s="1"/>
  <c r="AR5" i="34"/>
  <c r="AR15" i="34" s="1"/>
  <c r="AN5" i="34"/>
  <c r="AN15" i="34" s="1"/>
  <c r="AJ5" i="34"/>
  <c r="AJ15" i="34" s="1"/>
  <c r="AS4" i="34"/>
  <c r="AS14" i="34" s="1"/>
  <c r="AO4" i="34"/>
  <c r="AO14" i="34" s="1"/>
  <c r="AK4" i="34"/>
  <c r="AK14" i="34" s="1"/>
  <c r="AG4" i="34"/>
  <c r="AG14" i="34" s="1"/>
  <c r="AP3" i="34"/>
  <c r="AP13" i="34" s="1"/>
  <c r="AL3" i="34"/>
  <c r="AL13" i="34" s="1"/>
  <c r="AH3" i="34"/>
  <c r="AH13" i="34" s="1"/>
  <c r="AQ2" i="34"/>
  <c r="AQ12" i="34" s="1"/>
  <c r="AM2" i="34"/>
  <c r="AM12" i="34" s="1"/>
  <c r="AI2" i="34"/>
  <c r="AI12" i="34" s="1"/>
  <c r="AS7" i="34"/>
  <c r="AS17" i="34" s="1"/>
  <c r="AO7" i="34"/>
  <c r="AO17" i="34" s="1"/>
  <c r="AK7" i="34"/>
  <c r="AK17" i="34" s="1"/>
  <c r="AG7" i="34"/>
  <c r="AG17" i="34" s="1"/>
  <c r="AP6" i="34"/>
  <c r="AP16" i="34" s="1"/>
  <c r="AL6" i="34"/>
  <c r="AL16" i="34" s="1"/>
  <c r="AH6" i="34"/>
  <c r="AH16" i="34" s="1"/>
  <c r="AQ5" i="34"/>
  <c r="AQ15" i="34" s="1"/>
  <c r="AM5" i="34"/>
  <c r="AM15" i="34" s="1"/>
  <c r="AI5" i="34"/>
  <c r="AI15" i="34" s="1"/>
  <c r="AR4" i="34"/>
  <c r="AR14" i="34" s="1"/>
  <c r="AN4" i="34"/>
  <c r="AN14" i="34" s="1"/>
  <c r="AJ4" i="34"/>
  <c r="AJ14" i="34" s="1"/>
  <c r="AS3" i="34"/>
  <c r="AS13" i="34" s="1"/>
  <c r="AO3" i="34"/>
  <c r="AO13" i="34" s="1"/>
  <c r="AK3" i="34"/>
  <c r="AK13" i="34" s="1"/>
  <c r="AG3" i="34"/>
  <c r="AG13" i="34" s="1"/>
  <c r="AP2" i="34"/>
  <c r="AP12" i="34" s="1"/>
  <c r="AL2" i="34"/>
  <c r="AL12" i="34" s="1"/>
  <c r="AH2" i="34"/>
  <c r="AH12" i="34" s="1"/>
  <c r="AR7" i="34"/>
  <c r="AR17" i="34" s="1"/>
  <c r="AN7" i="34"/>
  <c r="AN17" i="34" s="1"/>
  <c r="AJ7" i="34"/>
  <c r="AJ17" i="34" s="1"/>
  <c r="AS6" i="34"/>
  <c r="AS16" i="34" s="1"/>
  <c r="AO6" i="34"/>
  <c r="AO16" i="34" s="1"/>
  <c r="AK6" i="34"/>
  <c r="AK16" i="34" s="1"/>
  <c r="AG6" i="34"/>
  <c r="AG16" i="34" s="1"/>
  <c r="AP5" i="34"/>
  <c r="AP15" i="34" s="1"/>
  <c r="AL5" i="34"/>
  <c r="AL15" i="34" s="1"/>
  <c r="AH5" i="34"/>
  <c r="AH15" i="34" s="1"/>
  <c r="AQ4" i="34"/>
  <c r="AQ14" i="34" s="1"/>
  <c r="AM4" i="34"/>
  <c r="AM14" i="34" s="1"/>
  <c r="AI4" i="34"/>
  <c r="AI14" i="34" s="1"/>
  <c r="AR3" i="34"/>
  <c r="AR13" i="34" s="1"/>
  <c r="AN3" i="34"/>
  <c r="AN13" i="34" s="1"/>
  <c r="AJ3" i="34"/>
  <c r="AJ13" i="34" s="1"/>
  <c r="AS2" i="34"/>
  <c r="AS12" i="34" s="1"/>
  <c r="AO2" i="34"/>
  <c r="AO12" i="34" s="1"/>
  <c r="AK2" i="34"/>
  <c r="AK12" i="34" s="1"/>
  <c r="AG2" i="34"/>
  <c r="AG12" i="34" s="1"/>
  <c r="AF6" i="34"/>
  <c r="AF16" i="34" s="1"/>
  <c r="AF4" i="34"/>
  <c r="AF14" i="34" s="1"/>
  <c r="AF5" i="34"/>
  <c r="AF15" i="34" s="1"/>
  <c r="AF7" i="34"/>
  <c r="AF17" i="34" s="1"/>
  <c r="AF3" i="34"/>
  <c r="AF13" i="34" s="1"/>
  <c r="AF2" i="34"/>
  <c r="AF12" i="34" s="1"/>
  <c r="AC7" i="34"/>
  <c r="AC17" i="34" s="1"/>
  <c r="Y7" i="34"/>
  <c r="Y17" i="34" s="1"/>
  <c r="U7" i="34"/>
  <c r="U17" i="34" s="1"/>
  <c r="AD6" i="34"/>
  <c r="AD16" i="34" s="1"/>
  <c r="Z6" i="34"/>
  <c r="Z16" i="34" s="1"/>
  <c r="V6" i="34"/>
  <c r="V16" i="34" s="1"/>
  <c r="AE5" i="34"/>
  <c r="AE15" i="34" s="1"/>
  <c r="AA5" i="34"/>
  <c r="AA15" i="34" s="1"/>
  <c r="W5" i="34"/>
  <c r="W15" i="34" s="1"/>
  <c r="S5" i="34"/>
  <c r="S15" i="34" s="1"/>
  <c r="AB4" i="34"/>
  <c r="AB14" i="34" s="1"/>
  <c r="X4" i="34"/>
  <c r="X14" i="34" s="1"/>
  <c r="T4" i="34"/>
  <c r="T14" i="34" s="1"/>
  <c r="AC3" i="34"/>
  <c r="AC13" i="34" s="1"/>
  <c r="Y3" i="34"/>
  <c r="Y13" i="34" s="1"/>
  <c r="U3" i="34"/>
  <c r="U13" i="34" s="1"/>
  <c r="AD2" i="34"/>
  <c r="AD12" i="34" s="1"/>
  <c r="Z2" i="34"/>
  <c r="Z12" i="34" s="1"/>
  <c r="V2" i="34"/>
  <c r="V12" i="34" s="1"/>
  <c r="AC6" i="34"/>
  <c r="AC16" i="34" s="1"/>
  <c r="AD5" i="34"/>
  <c r="AD15" i="34" s="1"/>
  <c r="Z5" i="34"/>
  <c r="Z15" i="34" s="1"/>
  <c r="W4" i="34"/>
  <c r="W14" i="34" s="1"/>
  <c r="S4" i="34"/>
  <c r="S14" i="34" s="1"/>
  <c r="AB3" i="34"/>
  <c r="AB13" i="34" s="1"/>
  <c r="X3" i="34"/>
  <c r="X13" i="34" s="1"/>
  <c r="T3" i="34"/>
  <c r="T13" i="34" s="1"/>
  <c r="AC2" i="34"/>
  <c r="AC12" i="34" s="1"/>
  <c r="Y2" i="34"/>
  <c r="Y12" i="34" s="1"/>
  <c r="U2" i="34"/>
  <c r="U12" i="34" s="1"/>
  <c r="X7" i="34"/>
  <c r="X17" i="34" s="1"/>
  <c r="Y6" i="34"/>
  <c r="Y16" i="34" s="1"/>
  <c r="V5" i="34"/>
  <c r="V15" i="34" s="1"/>
  <c r="AE7" i="34"/>
  <c r="AE17" i="34" s="1"/>
  <c r="AA7" i="34"/>
  <c r="AA17" i="34" s="1"/>
  <c r="W7" i="34"/>
  <c r="W17" i="34" s="1"/>
  <c r="S7" i="34"/>
  <c r="S17" i="34" s="1"/>
  <c r="AB6" i="34"/>
  <c r="AB16" i="34" s="1"/>
  <c r="X6" i="34"/>
  <c r="X16" i="34" s="1"/>
  <c r="T6" i="34"/>
  <c r="T16" i="34" s="1"/>
  <c r="AC5" i="34"/>
  <c r="AC15" i="34" s="1"/>
  <c r="Y5" i="34"/>
  <c r="Y15" i="34" s="1"/>
  <c r="U5" i="34"/>
  <c r="U15" i="34" s="1"/>
  <c r="AD4" i="34"/>
  <c r="AD14" i="34" s="1"/>
  <c r="Z4" i="34"/>
  <c r="Z14" i="34" s="1"/>
  <c r="V4" i="34"/>
  <c r="V14" i="34" s="1"/>
  <c r="AE3" i="34"/>
  <c r="AE13" i="34" s="1"/>
  <c r="AA3" i="34"/>
  <c r="AA13" i="34" s="1"/>
  <c r="W3" i="34"/>
  <c r="W13" i="34" s="1"/>
  <c r="S3" i="34"/>
  <c r="S13" i="34" s="1"/>
  <c r="AB2" i="34"/>
  <c r="AB12" i="34" s="1"/>
  <c r="X2" i="34"/>
  <c r="X12" i="34" s="1"/>
  <c r="T2" i="34"/>
  <c r="T12" i="34" s="1"/>
  <c r="AA4" i="34"/>
  <c r="AA14" i="34" s="1"/>
  <c r="AB7" i="34"/>
  <c r="AB17" i="34" s="1"/>
  <c r="T7" i="34"/>
  <c r="T17" i="34" s="1"/>
  <c r="U6" i="34"/>
  <c r="U16" i="34" s="1"/>
  <c r="AE4" i="34"/>
  <c r="AE14" i="34" s="1"/>
  <c r="AD7" i="34"/>
  <c r="AD17" i="34" s="1"/>
  <c r="Z7" i="34"/>
  <c r="Z17" i="34" s="1"/>
  <c r="V7" i="34"/>
  <c r="V17" i="34" s="1"/>
  <c r="AE6" i="34"/>
  <c r="AE16" i="34" s="1"/>
  <c r="AA6" i="34"/>
  <c r="AA16" i="34" s="1"/>
  <c r="W6" i="34"/>
  <c r="W16" i="34" s="1"/>
  <c r="S6" i="34"/>
  <c r="S16" i="34" s="1"/>
  <c r="AB5" i="34"/>
  <c r="AB15" i="34" s="1"/>
  <c r="X5" i="34"/>
  <c r="X15" i="34" s="1"/>
  <c r="T5" i="34"/>
  <c r="T15" i="34" s="1"/>
  <c r="AC4" i="34"/>
  <c r="AC14" i="34" s="1"/>
  <c r="Y4" i="34"/>
  <c r="Y14" i="34" s="1"/>
  <c r="U4" i="34"/>
  <c r="U14" i="34" s="1"/>
  <c r="AD3" i="34"/>
  <c r="AD13" i="34" s="1"/>
  <c r="Z3" i="34"/>
  <c r="Z13" i="34" s="1"/>
  <c r="V3" i="34"/>
  <c r="V13" i="34" s="1"/>
  <c r="AE2" i="34"/>
  <c r="AE12" i="34" s="1"/>
  <c r="AA2" i="34"/>
  <c r="AA12" i="34" s="1"/>
  <c r="W2" i="34"/>
  <c r="W12" i="34" s="1"/>
  <c r="S2" i="34"/>
  <c r="S12" i="34" s="1"/>
  <c r="R6" i="34"/>
  <c r="R16" i="34" s="1"/>
  <c r="R5" i="34"/>
  <c r="R15" i="34" s="1"/>
  <c r="R4" i="34"/>
  <c r="R14" i="34" s="1"/>
  <c r="R7" i="34"/>
  <c r="R17" i="34" s="1"/>
  <c r="R3" i="34"/>
  <c r="R13" i="34" s="1"/>
  <c r="R2" i="34"/>
  <c r="R12" i="34" s="1"/>
  <c r="BA17" i="34"/>
  <c r="BB16" i="33"/>
  <c r="AI13" i="33"/>
  <c r="BE12" i="33"/>
  <c r="AF11" i="33"/>
  <c r="AN11" i="33"/>
  <c r="AU11" i="33"/>
  <c r="BA11" i="33"/>
  <c r="BF12" i="33"/>
  <c r="AC13" i="33"/>
  <c r="AO13" i="33"/>
  <c r="AJ14" i="33"/>
  <c r="AH15" i="33"/>
  <c r="BE15" i="33"/>
  <c r="AV16" i="33"/>
  <c r="V11" i="33"/>
  <c r="AD11" i="33"/>
  <c r="AL11" i="33"/>
  <c r="AZ11" i="33"/>
  <c r="BF11" i="33"/>
  <c r="Q12" i="33"/>
  <c r="AK12" i="33"/>
  <c r="AQ12" i="33"/>
  <c r="AX12" i="33"/>
  <c r="BD12" i="33"/>
  <c r="AT13" i="33"/>
  <c r="AY13" i="33"/>
  <c r="Q14" i="33"/>
  <c r="AT14" i="33"/>
  <c r="Q15" i="33"/>
  <c r="AG15" i="33"/>
  <c r="AM15" i="33"/>
  <c r="BA16" i="33"/>
  <c r="W11" i="33"/>
  <c r="R12" i="33"/>
  <c r="Q13" i="33"/>
  <c r="AN13" i="33"/>
  <c r="AZ13" i="33"/>
  <c r="AO14" i="33"/>
  <c r="AN15" i="33"/>
  <c r="AS15" i="33"/>
  <c r="W16" i="33"/>
  <c r="X11" i="33"/>
  <c r="S12" i="33"/>
  <c r="BA13" i="33"/>
  <c r="AU14" i="33"/>
  <c r="R15" i="33"/>
  <c r="AT15" i="33"/>
  <c r="Q16" i="33"/>
  <c r="T12" i="33"/>
  <c r="R13" i="33"/>
  <c r="AO15" i="33"/>
  <c r="AU15" i="33"/>
  <c r="AR14" i="33"/>
  <c r="T16" i="33"/>
  <c r="AS11" i="33"/>
  <c r="Q11" i="33"/>
  <c r="AE11" i="33"/>
  <c r="AT11" i="33"/>
  <c r="AE12" i="33"/>
  <c r="V13" i="33"/>
  <c r="BF13" i="33"/>
  <c r="W15" i="33"/>
  <c r="AM12" i="33"/>
  <c r="AZ15" i="33"/>
  <c r="AC16" i="33"/>
  <c r="AV11" i="33"/>
  <c r="Z12" i="33"/>
  <c r="AK14" i="33"/>
  <c r="BA15" i="33"/>
  <c r="X16" i="33"/>
  <c r="AH11" i="33"/>
  <c r="AP11" i="33"/>
  <c r="AA12" i="33"/>
  <c r="AG12" i="33"/>
  <c r="AN12" i="33"/>
  <c r="AU12" i="33"/>
  <c r="Y13" i="33"/>
  <c r="AK13" i="33"/>
  <c r="BB13" i="33"/>
  <c r="S14" i="33"/>
  <c r="Z14" i="33"/>
  <c r="AE14" i="33"/>
  <c r="AE16" i="33"/>
  <c r="AK16" i="33"/>
  <c r="AQ16" i="33"/>
  <c r="AZ14" i="33"/>
  <c r="Y12" i="33"/>
  <c r="AI16" i="33"/>
  <c r="AF12" i="33"/>
  <c r="X13" i="33"/>
  <c r="Y14" i="33"/>
  <c r="X15" i="33"/>
  <c r="S11" i="33"/>
  <c r="AA11" i="33"/>
  <c r="AI11" i="33"/>
  <c r="AQ11" i="33"/>
  <c r="AW11" i="33"/>
  <c r="BD11" i="33"/>
  <c r="AB12" i="33"/>
  <c r="AH12" i="33"/>
  <c r="AV12" i="33"/>
  <c r="BB12" i="33"/>
  <c r="Z13" i="33"/>
  <c r="AQ13" i="33"/>
  <c r="BC13" i="33"/>
  <c r="T14" i="33"/>
  <c r="AF14" i="33"/>
  <c r="AL14" i="33"/>
  <c r="BC14" i="33"/>
  <c r="T15" i="33"/>
  <c r="Y15" i="33"/>
  <c r="AP15" i="33"/>
  <c r="AV15" i="33"/>
  <c r="Y16" i="33"/>
  <c r="AL16" i="33"/>
  <c r="AR16" i="33"/>
  <c r="AY14" i="33"/>
  <c r="AS12" i="33"/>
  <c r="BA14" i="33"/>
  <c r="AD13" i="33"/>
  <c r="T11" i="33"/>
  <c r="AB11" i="33"/>
  <c r="AJ11" i="33"/>
  <c r="AR11" i="33"/>
  <c r="AX11" i="33"/>
  <c r="BE11" i="33"/>
  <c r="V12" i="33"/>
  <c r="AC12" i="33"/>
  <c r="AI12" i="33"/>
  <c r="AO12" i="33"/>
  <c r="T13" i="33"/>
  <c r="AF13" i="33"/>
  <c r="AL13" i="33"/>
  <c r="AR13" i="33"/>
  <c r="AX13" i="33"/>
  <c r="U14" i="33"/>
  <c r="AA14" i="33"/>
  <c r="AM14" i="33"/>
  <c r="AX14" i="33"/>
  <c r="U15" i="33"/>
  <c r="Z15" i="33"/>
  <c r="AK15" i="33"/>
  <c r="AW15" i="33"/>
  <c r="BC15" i="33"/>
  <c r="U16" i="33"/>
  <c r="Z16" i="33"/>
  <c r="AF16" i="33"/>
  <c r="AS16" i="33"/>
  <c r="AY16" i="33"/>
  <c r="BE16" i="33"/>
  <c r="X12" i="33"/>
  <c r="W14" i="33"/>
  <c r="AZ12" i="33"/>
  <c r="W13" i="33"/>
  <c r="X14" i="33"/>
  <c r="AT12" i="33"/>
  <c r="AJ13" i="33"/>
  <c r="AJ16" i="33"/>
  <c r="U11" i="33"/>
  <c r="AC11" i="33"/>
  <c r="AK11" i="33"/>
  <c r="AY11" i="33"/>
  <c r="AJ12" i="33"/>
  <c r="AP12" i="33"/>
  <c r="AW12" i="33"/>
  <c r="BC12" i="33"/>
  <c r="U13" i="33"/>
  <c r="AG13" i="33"/>
  <c r="AM13" i="33"/>
  <c r="AS13" i="33"/>
  <c r="AB14" i="33"/>
  <c r="AG14" i="33"/>
  <c r="AL15" i="33"/>
  <c r="AR15" i="33"/>
  <c r="AM16" i="33"/>
  <c r="AT16" i="33"/>
  <c r="AZ16" i="33"/>
  <c r="AA13" i="33"/>
  <c r="AF15" i="33"/>
  <c r="AX15" i="33"/>
  <c r="AO16" i="33"/>
  <c r="R14" i="33"/>
  <c r="S15" i="33"/>
  <c r="AY15" i="33"/>
  <c r="AP16" i="33"/>
  <c r="AP14" i="33"/>
  <c r="BD14" i="33"/>
  <c r="BD16" i="33"/>
  <c r="AU13" i="33"/>
  <c r="BD13" i="33"/>
  <c r="AC14" i="33"/>
  <c r="AQ15" i="33"/>
  <c r="AH16" i="33"/>
  <c r="BC11" i="33"/>
  <c r="AV14" i="33"/>
  <c r="BE14" i="33"/>
  <c r="AD16" i="33"/>
  <c r="S13" i="33"/>
  <c r="AI15" i="33"/>
  <c r="BF16" i="33"/>
  <c r="AL12" i="33"/>
  <c r="AD12" i="33"/>
  <c r="AN14" i="33"/>
  <c r="AE15" i="33"/>
  <c r="V16" i="33"/>
  <c r="AW16" i="33"/>
  <c r="U12" i="33"/>
  <c r="BA12" i="33"/>
  <c r="AE13" i="33"/>
  <c r="AS14" i="33"/>
  <c r="BB14" i="33"/>
  <c r="V15" i="33"/>
  <c r="AA15" i="33"/>
  <c r="AJ15" i="33"/>
  <c r="BB15" i="33"/>
  <c r="AX16" i="33"/>
  <c r="N15" i="30"/>
  <c r="V15" i="30"/>
  <c r="M14" i="30"/>
  <c r="N14" i="30"/>
  <c r="V14" i="30"/>
  <c r="N13" i="30"/>
  <c r="M12" i="30"/>
  <c r="V12" i="30"/>
  <c r="M11" i="30"/>
  <c r="N12" i="30"/>
  <c r="N16" i="30"/>
  <c r="J11" i="30"/>
  <c r="J12" i="30"/>
  <c r="J13" i="30"/>
  <c r="J14" i="30"/>
  <c r="J15" i="30"/>
  <c r="J16" i="30"/>
  <c r="W14" i="30"/>
  <c r="W12" i="30"/>
  <c r="W13" i="30"/>
  <c r="W15" i="30"/>
  <c r="X13" i="30"/>
  <c r="X15" i="30"/>
  <c r="Y12" i="30"/>
  <c r="Q13" i="30"/>
  <c r="Y14" i="30"/>
  <c r="Q15" i="30"/>
  <c r="X16" i="30"/>
  <c r="R12" i="30"/>
  <c r="Z13" i="30"/>
  <c r="R14" i="30"/>
  <c r="K12" i="30"/>
  <c r="S12" i="30"/>
  <c r="K13" i="30"/>
  <c r="S13" i="30"/>
  <c r="K14" i="30"/>
  <c r="S14" i="30"/>
  <c r="K15" i="30"/>
  <c r="S15" i="30"/>
  <c r="K16" i="30"/>
  <c r="S16" i="30"/>
  <c r="Y16" i="30"/>
  <c r="X12" i="30"/>
  <c r="X14" i="30"/>
  <c r="W16" i="30"/>
  <c r="Y11" i="30"/>
  <c r="Q12" i="30"/>
  <c r="Y13" i="30"/>
  <c r="Q14" i="30"/>
  <c r="Y15" i="30"/>
  <c r="Q16" i="30"/>
  <c r="Z12" i="30"/>
  <c r="R13" i="30"/>
  <c r="Z14" i="30"/>
  <c r="R15" i="30"/>
  <c r="Z15" i="30"/>
  <c r="R16" i="30"/>
  <c r="L12" i="30"/>
  <c r="T12" i="30"/>
  <c r="L13" i="30"/>
  <c r="T13" i="30"/>
  <c r="L14" i="30"/>
  <c r="T14" i="30"/>
  <c r="L15" i="30"/>
  <c r="T15" i="30"/>
  <c r="L16" i="30"/>
  <c r="T16" i="30"/>
  <c r="Z16" i="30"/>
  <c r="N11" i="30"/>
  <c r="W11" i="30"/>
  <c r="X11" i="30"/>
  <c r="K11" i="30"/>
  <c r="S11" i="30"/>
  <c r="Q11" i="30"/>
  <c r="R11" i="30"/>
  <c r="Z11" i="30"/>
  <c r="L11" i="30"/>
  <c r="T11" i="30"/>
  <c r="Y7" i="27"/>
  <c r="Y16" i="27" s="1"/>
  <c r="Z6" i="27"/>
  <c r="Z15" i="27" s="1"/>
  <c r="AA5" i="27"/>
  <c r="AA14" i="27" s="1"/>
  <c r="W5" i="27"/>
  <c r="W14" i="27" s="1"/>
  <c r="X4" i="27"/>
  <c r="X13" i="27" s="1"/>
  <c r="Y3" i="27"/>
  <c r="Y12" i="27" s="1"/>
  <c r="Z2" i="27"/>
  <c r="Z11" i="27" s="1"/>
  <c r="Z5" i="27"/>
  <c r="Z14" i="27" s="1"/>
  <c r="X3" i="27"/>
  <c r="X12" i="27" s="1"/>
  <c r="W7" i="27"/>
  <c r="W16" i="27" s="1"/>
  <c r="Y5" i="27"/>
  <c r="Y14" i="27" s="1"/>
  <c r="Z4" i="27"/>
  <c r="Z13" i="27" s="1"/>
  <c r="AA3" i="27"/>
  <c r="AA12" i="27" s="1"/>
  <c r="X2" i="27"/>
  <c r="X11" i="27" s="1"/>
  <c r="Y6" i="27"/>
  <c r="Y15" i="27" s="1"/>
  <c r="W4" i="27"/>
  <c r="W13" i="27" s="1"/>
  <c r="Y2" i="27"/>
  <c r="Y11" i="27" s="1"/>
  <c r="AA7" i="27"/>
  <c r="AA16" i="27" s="1"/>
  <c r="X6" i="27"/>
  <c r="X15" i="27" s="1"/>
  <c r="W3" i="27"/>
  <c r="W12" i="27" s="1"/>
  <c r="X7" i="27"/>
  <c r="X16" i="27" s="1"/>
  <c r="AA4" i="27"/>
  <c r="AA13" i="27" s="1"/>
  <c r="Z7" i="27"/>
  <c r="Z16" i="27" s="1"/>
  <c r="AA6" i="27"/>
  <c r="AA15" i="27" s="1"/>
  <c r="W6" i="27"/>
  <c r="W15" i="27" s="1"/>
  <c r="X5" i="27"/>
  <c r="X14" i="27" s="1"/>
  <c r="Y4" i="27"/>
  <c r="Y13" i="27" s="1"/>
  <c r="Z3" i="27"/>
  <c r="Z12" i="27" s="1"/>
  <c r="AA2" i="27"/>
  <c r="AA11" i="27" s="1"/>
  <c r="W2" i="27"/>
  <c r="W11" i="27" s="1"/>
  <c r="V4" i="27"/>
  <c r="V13" i="27" s="1"/>
  <c r="V3" i="27"/>
  <c r="V12" i="27" s="1"/>
  <c r="V5" i="27"/>
  <c r="V14" i="27" s="1"/>
  <c r="V7" i="27"/>
  <c r="V16" i="27" s="1"/>
  <c r="V6" i="27"/>
  <c r="V15" i="27" s="1"/>
  <c r="V2" i="27"/>
  <c r="V11" i="27" s="1"/>
  <c r="R7" i="27"/>
  <c r="R16" i="27" s="1"/>
  <c r="T6" i="27"/>
  <c r="T15" i="27" s="1"/>
  <c r="R5" i="27"/>
  <c r="R14" i="27" s="1"/>
  <c r="T4" i="27"/>
  <c r="T13" i="27" s="1"/>
  <c r="R3" i="27"/>
  <c r="R12" i="27" s="1"/>
  <c r="T2" i="27"/>
  <c r="T11" i="27" s="1"/>
  <c r="U7" i="27"/>
  <c r="U16" i="27" s="1"/>
  <c r="U5" i="27"/>
  <c r="U14" i="27" s="1"/>
  <c r="U3" i="27"/>
  <c r="U12" i="27" s="1"/>
  <c r="R6" i="27"/>
  <c r="R15" i="27" s="1"/>
  <c r="R4" i="27"/>
  <c r="R13" i="27" s="1"/>
  <c r="T3" i="27"/>
  <c r="T12" i="27" s="1"/>
  <c r="R2" i="27"/>
  <c r="R11" i="27" s="1"/>
  <c r="S6" i="27"/>
  <c r="S15" i="27" s="1"/>
  <c r="S4" i="27"/>
  <c r="S13" i="27" s="1"/>
  <c r="S2" i="27"/>
  <c r="S11" i="27" s="1"/>
  <c r="T7" i="27"/>
  <c r="T16" i="27" s="1"/>
  <c r="T5" i="27"/>
  <c r="T14" i="27" s="1"/>
  <c r="Q7" i="27"/>
  <c r="Q16" i="27" s="1"/>
  <c r="Q5" i="27"/>
  <c r="Q14" i="27" s="1"/>
  <c r="Q3" i="27"/>
  <c r="Q12" i="27" s="1"/>
  <c r="S7" i="27"/>
  <c r="S16" i="27" s="1"/>
  <c r="U6" i="27"/>
  <c r="U15" i="27" s="1"/>
  <c r="Q6" i="27"/>
  <c r="Q15" i="27" s="1"/>
  <c r="S5" i="27"/>
  <c r="S14" i="27" s="1"/>
  <c r="U4" i="27"/>
  <c r="U13" i="27" s="1"/>
  <c r="Q4" i="27"/>
  <c r="Q13" i="27" s="1"/>
  <c r="S3" i="27"/>
  <c r="S12" i="27" s="1"/>
  <c r="U2" i="27"/>
  <c r="U11" i="27" s="1"/>
  <c r="Q2" i="27"/>
  <c r="Q11" i="27" s="1"/>
  <c r="P5" i="27"/>
  <c r="P14" i="27" s="1"/>
  <c r="P3" i="27"/>
  <c r="P12" i="27" s="1"/>
  <c r="P4" i="27"/>
  <c r="P13" i="27" s="1"/>
  <c r="P7" i="27"/>
  <c r="P16" i="27" s="1"/>
  <c r="P6" i="27"/>
  <c r="P15" i="27" s="1"/>
  <c r="P2" i="27"/>
  <c r="P11" i="27" s="1"/>
  <c r="L3" i="27"/>
  <c r="L12" i="27" s="1"/>
  <c r="N2" i="27"/>
  <c r="N11" i="27" s="1"/>
  <c r="N6" i="27"/>
  <c r="N15" i="27" s="1"/>
  <c r="N4" i="27"/>
  <c r="N13" i="27" s="1"/>
  <c r="K7" i="27"/>
  <c r="K16" i="27" s="1"/>
  <c r="K5" i="27"/>
  <c r="K14" i="27" s="1"/>
  <c r="O3" i="27"/>
  <c r="O12" i="27" s="1"/>
  <c r="N7" i="27"/>
  <c r="N16" i="27" s="1"/>
  <c r="L6" i="27"/>
  <c r="L15" i="27" s="1"/>
  <c r="N5" i="27"/>
  <c r="N14" i="27" s="1"/>
  <c r="N3" i="27"/>
  <c r="N12" i="27" s="1"/>
  <c r="L2" i="27"/>
  <c r="L11" i="27" s="1"/>
  <c r="L5" i="27"/>
  <c r="L14" i="27" s="1"/>
  <c r="O5" i="27"/>
  <c r="O14" i="27" s="1"/>
  <c r="K3" i="27"/>
  <c r="K12" i="27" s="1"/>
  <c r="L4" i="27"/>
  <c r="L13" i="27" s="1"/>
  <c r="L7" i="27"/>
  <c r="L16" i="27" s="1"/>
  <c r="O7" i="27"/>
  <c r="O16" i="27" s="1"/>
  <c r="M6" i="27"/>
  <c r="M15" i="27" s="1"/>
  <c r="M4" i="27"/>
  <c r="M13" i="27" s="1"/>
  <c r="M2" i="27"/>
  <c r="M11" i="27" s="1"/>
  <c r="M7" i="27"/>
  <c r="M16" i="27" s="1"/>
  <c r="O6" i="27"/>
  <c r="O15" i="27" s="1"/>
  <c r="K6" i="27"/>
  <c r="K15" i="27" s="1"/>
  <c r="M5" i="27"/>
  <c r="M14" i="27" s="1"/>
  <c r="O4" i="27"/>
  <c r="O13" i="27" s="1"/>
  <c r="K4" i="27"/>
  <c r="K13" i="27" s="1"/>
  <c r="M3" i="27"/>
  <c r="M12" i="27" s="1"/>
  <c r="O2" i="27"/>
  <c r="O11" i="27" s="1"/>
  <c r="K2" i="27"/>
  <c r="K11" i="27" s="1"/>
  <c r="J5" i="27"/>
  <c r="J14" i="27" s="1"/>
  <c r="J3" i="27"/>
  <c r="J12" i="27" s="1"/>
  <c r="J4" i="27"/>
  <c r="J13" i="27" s="1"/>
  <c r="J7" i="27"/>
  <c r="J16" i="27" s="1"/>
  <c r="J6" i="27"/>
  <c r="J15" i="27" s="1"/>
  <c r="J2" i="27"/>
  <c r="J11" i="27" s="1"/>
  <c r="BA7" i="26"/>
  <c r="BD2" i="26"/>
  <c r="BC2" i="26"/>
  <c r="BC5" i="26"/>
  <c r="BD6" i="26"/>
  <c r="BB4" i="26"/>
  <c r="BD7" i="26"/>
  <c r="BF5" i="26"/>
  <c r="BG2" i="26"/>
  <c r="BC7" i="26"/>
  <c r="BE5" i="26"/>
  <c r="BD4" i="26"/>
  <c r="BC3" i="26"/>
  <c r="BB2" i="26"/>
  <c r="BE7" i="26"/>
  <c r="BF4" i="26"/>
  <c r="BA3" i="26"/>
  <c r="BC6" i="26"/>
  <c r="BE4" i="26"/>
  <c r="BD3" i="26"/>
  <c r="BG7" i="26"/>
  <c r="BF6" i="26"/>
  <c r="BB6" i="26"/>
  <c r="BA5" i="26"/>
  <c r="BG3" i="26"/>
  <c r="BF2" i="26"/>
  <c r="BG5" i="26"/>
  <c r="BE3" i="26"/>
  <c r="BG6" i="26"/>
  <c r="BB5" i="26"/>
  <c r="BA4" i="26"/>
  <c r="BF7" i="26"/>
  <c r="BB7" i="26"/>
  <c r="BE6" i="26"/>
  <c r="BA6" i="26"/>
  <c r="BD5" i="26"/>
  <c r="BG4" i="26"/>
  <c r="BC4" i="26"/>
  <c r="BF3" i="26"/>
  <c r="BB3" i="26"/>
  <c r="BE2" i="26"/>
  <c r="BA2" i="26"/>
  <c r="AX2" i="26"/>
  <c r="AY3" i="26"/>
  <c r="AX6" i="26"/>
  <c r="AV7" i="26"/>
  <c r="AX4" i="26"/>
  <c r="AY7" i="26"/>
  <c r="AW6" i="26"/>
  <c r="AU5" i="26"/>
  <c r="AU3" i="26"/>
  <c r="AV6" i="26"/>
  <c r="AZ4" i="26"/>
  <c r="AX3" i="26"/>
  <c r="AV2" i="26"/>
  <c r="AZ7" i="26"/>
  <c r="AV5" i="26"/>
  <c r="AV3" i="26"/>
  <c r="AY5" i="26"/>
  <c r="AW2" i="26"/>
  <c r="AX7" i="26"/>
  <c r="AZ6" i="26"/>
  <c r="AX5" i="26"/>
  <c r="AV4" i="26"/>
  <c r="AZ2" i="26"/>
  <c r="AZ5" i="26"/>
  <c r="AZ3" i="26"/>
  <c r="AU7" i="26"/>
  <c r="AW4" i="26"/>
  <c r="AW7" i="26"/>
  <c r="AY6" i="26"/>
  <c r="AU6" i="26"/>
  <c r="AW5" i="26"/>
  <c r="AY4" i="26"/>
  <c r="AU4" i="26"/>
  <c r="AW3" i="26"/>
  <c r="AY2" i="26"/>
  <c r="AU2" i="26"/>
  <c r="AT3" i="26"/>
  <c r="AT5" i="26"/>
  <c r="AT7" i="26"/>
  <c r="AT4" i="26"/>
  <c r="AT6" i="26"/>
  <c r="AT2" i="26"/>
  <c r="AL3" i="26"/>
  <c r="AP7" i="26"/>
  <c r="AJ6" i="26"/>
  <c r="AR4" i="26"/>
  <c r="AJ2" i="26"/>
  <c r="AG7" i="26"/>
  <c r="AS5" i="26"/>
  <c r="AQ4" i="26"/>
  <c r="AO3" i="26"/>
  <c r="AQ2" i="26"/>
  <c r="AI2" i="26"/>
  <c r="AR6" i="26"/>
  <c r="AS7" i="26"/>
  <c r="AM2" i="26"/>
  <c r="AH7" i="26"/>
  <c r="AP5" i="26"/>
  <c r="AN4" i="26"/>
  <c r="AR2" i="26"/>
  <c r="AK7" i="26"/>
  <c r="AI6" i="26"/>
  <c r="AK5" i="26"/>
  <c r="AM4" i="26"/>
  <c r="AS3" i="26"/>
  <c r="AK3" i="26"/>
  <c r="AN7" i="26"/>
  <c r="AL6" i="26"/>
  <c r="AR5" i="26"/>
  <c r="AJ5" i="26"/>
  <c r="AL4" i="26"/>
  <c r="AH4" i="26"/>
  <c r="AR3" i="26"/>
  <c r="AN3" i="26"/>
  <c r="AJ3" i="26"/>
  <c r="AP2" i="26"/>
  <c r="AL2" i="26"/>
  <c r="AH2" i="26"/>
  <c r="AN6" i="26"/>
  <c r="AL5" i="26"/>
  <c r="AJ4" i="26"/>
  <c r="AH3" i="26"/>
  <c r="AQ6" i="26"/>
  <c r="AO5" i="26"/>
  <c r="AG5" i="26"/>
  <c r="AI4" i="26"/>
  <c r="AG3" i="26"/>
  <c r="AR7" i="26"/>
  <c r="AJ7" i="26"/>
  <c r="AP6" i="26"/>
  <c r="AH6" i="26"/>
  <c r="AN5" i="26"/>
  <c r="AP4" i="26"/>
  <c r="AL7" i="26"/>
  <c r="AH5" i="26"/>
  <c r="AP3" i="26"/>
  <c r="AN2" i="26"/>
  <c r="AO7" i="26"/>
  <c r="AM6" i="26"/>
  <c r="AQ7" i="26"/>
  <c r="AM7" i="26"/>
  <c r="AI7" i="26"/>
  <c r="AS6" i="26"/>
  <c r="AO6" i="26"/>
  <c r="AK6" i="26"/>
  <c r="AG6" i="26"/>
  <c r="AQ5" i="26"/>
  <c r="AM5" i="26"/>
  <c r="AI5" i="26"/>
  <c r="AS4" i="26"/>
  <c r="AO4" i="26"/>
  <c r="AK4" i="26"/>
  <c r="AG4" i="26"/>
  <c r="AQ3" i="26"/>
  <c r="AM3" i="26"/>
  <c r="AI3" i="26"/>
  <c r="AS2" i="26"/>
  <c r="AO2" i="26"/>
  <c r="AK2" i="26"/>
  <c r="AG2" i="26"/>
  <c r="AF3" i="26"/>
  <c r="AF5" i="26"/>
  <c r="AF4" i="26"/>
  <c r="AF7" i="26"/>
  <c r="AF6" i="26"/>
  <c r="AF2" i="26"/>
  <c r="AC7" i="26"/>
  <c r="Y7" i="26"/>
  <c r="AD6" i="26"/>
  <c r="Z6" i="26"/>
  <c r="AE5" i="26"/>
  <c r="AA5" i="26"/>
  <c r="W5" i="26"/>
  <c r="AB4" i="26"/>
  <c r="X4" i="26"/>
  <c r="AC3" i="26"/>
  <c r="Y3" i="26"/>
  <c r="AD2" i="26"/>
  <c r="Z2" i="26"/>
  <c r="AC6" i="26"/>
  <c r="Z5" i="26"/>
  <c r="W4" i="26"/>
  <c r="AC2" i="26"/>
  <c r="AA7" i="26"/>
  <c r="X6" i="26"/>
  <c r="AD4" i="26"/>
  <c r="AE3" i="26"/>
  <c r="W3" i="26"/>
  <c r="X2" i="26"/>
  <c r="X7" i="26"/>
  <c r="AD5" i="26"/>
  <c r="AA4" i="26"/>
  <c r="X3" i="26"/>
  <c r="Y2" i="26"/>
  <c r="AE7" i="26"/>
  <c r="W7" i="26"/>
  <c r="AB6" i="26"/>
  <c r="AC5" i="26"/>
  <c r="Y5" i="26"/>
  <c r="Z4" i="26"/>
  <c r="AA3" i="26"/>
  <c r="AB2" i="26"/>
  <c r="AB7" i="26"/>
  <c r="Y6" i="26"/>
  <c r="AE4" i="26"/>
  <c r="AB3" i="26"/>
  <c r="AD7" i="26"/>
  <c r="Z7" i="26"/>
  <c r="AE6" i="26"/>
  <c r="AA6" i="26"/>
  <c r="W6" i="26"/>
  <c r="AB5" i="26"/>
  <c r="X5" i="26"/>
  <c r="AC4" i="26"/>
  <c r="Y4" i="26"/>
  <c r="AD3" i="26"/>
  <c r="Z3" i="26"/>
  <c r="AE2" i="26"/>
  <c r="AA2" i="26"/>
  <c r="W2" i="26"/>
  <c r="V2" i="26"/>
  <c r="V6" i="26"/>
  <c r="V3" i="26"/>
  <c r="U6" i="26"/>
  <c r="U3" i="26"/>
  <c r="T7" i="26"/>
  <c r="T5" i="26"/>
  <c r="T4" i="26"/>
  <c r="T2" i="26"/>
  <c r="V7" i="26"/>
  <c r="V4" i="26"/>
  <c r="U5" i="26"/>
  <c r="U2" i="26"/>
  <c r="T6" i="26"/>
  <c r="T3" i="26"/>
  <c r="V5" i="26"/>
  <c r="U7" i="26"/>
  <c r="U4" i="26"/>
  <c r="S7" i="26"/>
  <c r="S6" i="26"/>
  <c r="S5" i="26"/>
  <c r="S4" i="26"/>
  <c r="S3" i="26"/>
  <c r="S2" i="26"/>
  <c r="R2" i="26"/>
  <c r="R4" i="26" a="1"/>
  <c r="R3" i="26" a="1"/>
  <c r="R7" i="26" a="1"/>
  <c r="R6" i="26" a="1"/>
  <c r="R5" i="26" a="1"/>
  <c r="Q5" i="34" l="1"/>
  <c r="Q3" i="34"/>
  <c r="Q4" i="34"/>
  <c r="I5" i="27"/>
  <c r="I4" i="27"/>
  <c r="I3" i="27"/>
  <c r="R4" i="26"/>
  <c r="R6" i="26"/>
  <c r="R5" i="26"/>
  <c r="R3" i="26"/>
  <c r="R7" i="26"/>
  <c r="Q6" i="34" l="1"/>
  <c r="I6" i="27"/>
  <c r="O7" i="26"/>
  <c r="AS17" i="26" s="1"/>
  <c r="N7" i="26"/>
  <c r="AR17" i="26" s="1"/>
  <c r="M7" i="26"/>
  <c r="AQ17" i="26" s="1"/>
  <c r="L7" i="26"/>
  <c r="BD17" i="26" s="1"/>
  <c r="K7" i="26"/>
  <c r="BC17" i="26" s="1"/>
  <c r="J7" i="26"/>
  <c r="BB17" i="26" s="1"/>
  <c r="I7" i="26"/>
  <c r="BA17" i="26" s="1"/>
  <c r="H7" i="26"/>
  <c r="AL17" i="26" s="1"/>
  <c r="G7" i="26"/>
  <c r="AK17" i="26" s="1"/>
  <c r="F7" i="26"/>
  <c r="AJ17" i="26" s="1"/>
  <c r="E7" i="26"/>
  <c r="AI17" i="26" s="1"/>
  <c r="D7" i="26"/>
  <c r="AV17" i="26" s="1"/>
  <c r="C7" i="26"/>
  <c r="AG17" i="26" s="1"/>
  <c r="B7" i="26"/>
  <c r="AT17" i="26" s="1"/>
  <c r="O6" i="26"/>
  <c r="AS16" i="26" s="1"/>
  <c r="N6" i="26"/>
  <c r="AD16" i="26" s="1"/>
  <c r="M6" i="26"/>
  <c r="AC16" i="26" s="1"/>
  <c r="L6" i="26"/>
  <c r="BD16" i="26" s="1"/>
  <c r="K6" i="26"/>
  <c r="BC16" i="26" s="1"/>
  <c r="J6" i="26"/>
  <c r="BB16" i="26" s="1"/>
  <c r="I6" i="26"/>
  <c r="BA16" i="26" s="1"/>
  <c r="H6" i="26"/>
  <c r="AL16" i="26" s="1"/>
  <c r="G6" i="26"/>
  <c r="AK16" i="26" s="1"/>
  <c r="F6" i="26"/>
  <c r="AJ16" i="26" s="1"/>
  <c r="E6" i="26"/>
  <c r="AI16" i="26" s="1"/>
  <c r="D6" i="26"/>
  <c r="C6" i="26"/>
  <c r="AU16" i="26" s="1"/>
  <c r="B6" i="26"/>
  <c r="AT16" i="26" s="1"/>
  <c r="O5" i="26"/>
  <c r="BG15" i="26" s="1"/>
  <c r="N5" i="26"/>
  <c r="BF15" i="26" s="1"/>
  <c r="M5" i="26"/>
  <c r="BE15" i="26" s="1"/>
  <c r="L5" i="26"/>
  <c r="AP15" i="26" s="1"/>
  <c r="K5" i="26"/>
  <c r="AO15" i="26" s="1"/>
  <c r="J5" i="26"/>
  <c r="AN15" i="26" s="1"/>
  <c r="I5" i="26"/>
  <c r="Y15" i="26" s="1"/>
  <c r="H5" i="26"/>
  <c r="X15" i="26" s="1"/>
  <c r="G5" i="26"/>
  <c r="W15" i="26" s="1"/>
  <c r="F5" i="26"/>
  <c r="AX15" i="26" s="1"/>
  <c r="E5" i="26"/>
  <c r="AW15" i="26" s="1"/>
  <c r="D5" i="26"/>
  <c r="AH15" i="26" s="1"/>
  <c r="C5" i="26"/>
  <c r="AG15" i="26" s="1"/>
  <c r="B5" i="26"/>
  <c r="AF15" i="26" s="1"/>
  <c r="O4" i="26"/>
  <c r="AS14" i="26" s="1"/>
  <c r="N4" i="26"/>
  <c r="AR14" i="26" s="1"/>
  <c r="M4" i="26"/>
  <c r="AQ14" i="26" s="1"/>
  <c r="L4" i="26"/>
  <c r="AP14" i="26" s="1"/>
  <c r="K4" i="26"/>
  <c r="AA14" i="26" s="1"/>
  <c r="J4" i="26"/>
  <c r="BB14" i="26" s="1"/>
  <c r="I4" i="26"/>
  <c r="BA14" i="26" s="1"/>
  <c r="H4" i="26"/>
  <c r="AZ14" i="26" s="1"/>
  <c r="G4" i="26"/>
  <c r="AY14" i="26" s="1"/>
  <c r="F4" i="26"/>
  <c r="AJ14" i="26" s="1"/>
  <c r="E4" i="26"/>
  <c r="AI14" i="26" s="1"/>
  <c r="D4" i="26"/>
  <c r="AH14" i="26" s="1"/>
  <c r="C4" i="26"/>
  <c r="B4" i="26"/>
  <c r="AT14" i="26" s="1"/>
  <c r="O3" i="26"/>
  <c r="AS13" i="26" s="1"/>
  <c r="N3" i="26"/>
  <c r="AD13" i="26" s="1"/>
  <c r="M3" i="26"/>
  <c r="AC13" i="26" s="1"/>
  <c r="L3" i="26"/>
  <c r="BD13" i="26" s="1"/>
  <c r="K3" i="26"/>
  <c r="BC13" i="26" s="1"/>
  <c r="J3" i="26"/>
  <c r="BB13" i="26" s="1"/>
  <c r="I3" i="26"/>
  <c r="Y13" i="26" s="1"/>
  <c r="H3" i="26"/>
  <c r="AL13" i="26" s="1"/>
  <c r="G3" i="26"/>
  <c r="AK13" i="26" s="1"/>
  <c r="F3" i="26"/>
  <c r="E3" i="26"/>
  <c r="D3" i="26"/>
  <c r="C3" i="26"/>
  <c r="B3" i="26"/>
  <c r="AT13" i="26" s="1"/>
  <c r="O2" i="26"/>
  <c r="BG12" i="26" s="1"/>
  <c r="N2" i="26"/>
  <c r="BF12" i="26" s="1"/>
  <c r="M2" i="26"/>
  <c r="BE12" i="26" s="1"/>
  <c r="L2" i="26"/>
  <c r="AP12" i="26" s="1"/>
  <c r="K2" i="26"/>
  <c r="AO12" i="26" s="1"/>
  <c r="J2" i="26"/>
  <c r="AN12" i="26" s="1"/>
  <c r="I2" i="26"/>
  <c r="Y12" i="26" s="1"/>
  <c r="H2" i="26"/>
  <c r="X12" i="26" s="1"/>
  <c r="G2" i="26"/>
  <c r="AY12" i="26" s="1"/>
  <c r="F2" i="26"/>
  <c r="AX12" i="26" s="1"/>
  <c r="E2" i="26"/>
  <c r="AW12" i="26" s="1"/>
  <c r="D2" i="26"/>
  <c r="AH12" i="26" s="1"/>
  <c r="C2" i="26"/>
  <c r="AG12" i="26" s="1"/>
  <c r="B2" i="26"/>
  <c r="AF12" i="26" s="1"/>
  <c r="H1" i="25"/>
  <c r="E1" i="25" a="1"/>
  <c r="E1" i="25" s="1"/>
  <c r="F2" i="22"/>
  <c r="F3" i="22"/>
  <c r="F4" i="22"/>
  <c r="F5" i="22"/>
  <c r="F6" i="22"/>
  <c r="F7" i="22"/>
  <c r="Q2" i="20" a="1"/>
  <c r="Q2" i="20" s="1"/>
  <c r="Q11" i="20" s="1"/>
  <c r="Q3" i="20" a="1"/>
  <c r="Q3" i="20" s="1"/>
  <c r="Q12" i="20" s="1"/>
  <c r="Q4" i="20" a="1"/>
  <c r="Q4" i="20" s="1"/>
  <c r="Q13" i="20" s="1"/>
  <c r="Q5" i="20" a="1"/>
  <c r="Q5" i="20" s="1"/>
  <c r="Q14" i="20" s="1"/>
  <c r="Q6" i="20" a="1"/>
  <c r="Q6" i="20" s="1"/>
  <c r="Q15" i="20" s="1"/>
  <c r="Q7" i="20" a="1"/>
  <c r="Q7" i="20" s="1"/>
  <c r="Q16" i="20" s="1"/>
  <c r="O11" i="22"/>
  <c r="P11" i="22"/>
  <c r="O12" i="22"/>
  <c r="P12" i="22"/>
  <c r="O13" i="22"/>
  <c r="P13" i="22"/>
  <c r="O14" i="22"/>
  <c r="P14" i="22"/>
  <c r="O15" i="22"/>
  <c r="P15" i="22"/>
  <c r="O16" i="22"/>
  <c r="P16" i="22"/>
  <c r="BF7" i="21" a="1"/>
  <c r="BF7" i="21" s="1"/>
  <c r="BF16" i="21" s="1"/>
  <c r="BE7" i="21" a="1"/>
  <c r="BE7" i="21" s="1"/>
  <c r="BE16" i="21" s="1"/>
  <c r="BD7" i="21" a="1"/>
  <c r="BD7" i="21" s="1"/>
  <c r="BD16" i="21" s="1"/>
  <c r="BC7" i="21" a="1"/>
  <c r="BC7" i="21" s="1"/>
  <c r="BC16" i="21" s="1"/>
  <c r="BB7" i="21" a="1"/>
  <c r="BB7" i="21" s="1"/>
  <c r="BB16" i="21" s="1"/>
  <c r="BA7" i="21" a="1"/>
  <c r="BA7" i="21" s="1"/>
  <c r="BA16" i="21" s="1"/>
  <c r="AZ7" i="21" a="1"/>
  <c r="AZ7" i="21" s="1"/>
  <c r="AZ16" i="21" s="1"/>
  <c r="AY7" i="21" a="1"/>
  <c r="AY7" i="21" s="1"/>
  <c r="AY16" i="21" s="1"/>
  <c r="AX7" i="21" a="1"/>
  <c r="AX7" i="21" s="1"/>
  <c r="AX16" i="21" s="1"/>
  <c r="AW7" i="21" a="1"/>
  <c r="AW7" i="21" s="1"/>
  <c r="AW16" i="21" s="1"/>
  <c r="AV7" i="21" a="1"/>
  <c r="AV7" i="21" s="1"/>
  <c r="AV16" i="21" s="1"/>
  <c r="AU7" i="21" a="1"/>
  <c r="AU7" i="21" s="1"/>
  <c r="AU16" i="21" s="1"/>
  <c r="AT7" i="21" a="1"/>
  <c r="AT7" i="21" s="1"/>
  <c r="AT16" i="21" s="1"/>
  <c r="AS7" i="21" a="1"/>
  <c r="AS7" i="21" s="1"/>
  <c r="AS16" i="21" s="1"/>
  <c r="AR7" i="21" a="1"/>
  <c r="AR7" i="21" s="1"/>
  <c r="AR16" i="21" s="1"/>
  <c r="AQ7" i="21" a="1"/>
  <c r="AQ7" i="21" s="1"/>
  <c r="AQ16" i="21" s="1"/>
  <c r="AP7" i="21" a="1"/>
  <c r="AP7" i="21" s="1"/>
  <c r="AP16" i="21" s="1"/>
  <c r="AO7" i="21" a="1"/>
  <c r="AO7" i="21" s="1"/>
  <c r="AO16" i="21" s="1"/>
  <c r="AN7" i="21" a="1"/>
  <c r="AN7" i="21" s="1"/>
  <c r="AN16" i="21" s="1"/>
  <c r="AM7" i="21" a="1"/>
  <c r="AM7" i="21" s="1"/>
  <c r="AM16" i="21" s="1"/>
  <c r="AL7" i="21" a="1"/>
  <c r="AL7" i="21" s="1"/>
  <c r="AL16" i="21" s="1"/>
  <c r="AK7" i="21" a="1"/>
  <c r="AK7" i="21" s="1"/>
  <c r="AK16" i="21" s="1"/>
  <c r="AJ7" i="21" a="1"/>
  <c r="AJ7" i="21" s="1"/>
  <c r="AJ16" i="21" s="1"/>
  <c r="AI7" i="21" a="1"/>
  <c r="AI7" i="21" s="1"/>
  <c r="AI16" i="21" s="1"/>
  <c r="AH7" i="21" a="1"/>
  <c r="AH7" i="21" s="1"/>
  <c r="AH16" i="21" s="1"/>
  <c r="AG7" i="21" a="1"/>
  <c r="AG7" i="21" s="1"/>
  <c r="AG16" i="21" s="1"/>
  <c r="AF7" i="21" a="1"/>
  <c r="AF7" i="21" s="1"/>
  <c r="AF16" i="21" s="1"/>
  <c r="AE7" i="21" a="1"/>
  <c r="AE7" i="21" s="1"/>
  <c r="AE16" i="21" s="1"/>
  <c r="AD7" i="21" a="1"/>
  <c r="AD7" i="21" s="1"/>
  <c r="AD16" i="21" s="1"/>
  <c r="AC7" i="21" a="1"/>
  <c r="AC7" i="21" s="1"/>
  <c r="AC16" i="21" s="1"/>
  <c r="AB7" i="21" a="1"/>
  <c r="AB7" i="21" s="1"/>
  <c r="AB16" i="21" s="1"/>
  <c r="AA7" i="21" a="1"/>
  <c r="AA7" i="21" s="1"/>
  <c r="AA16" i="21" s="1"/>
  <c r="Z7" i="21" a="1"/>
  <c r="Z7" i="21" s="1"/>
  <c r="Z16" i="21" s="1"/>
  <c r="Y7" i="21" a="1"/>
  <c r="Y7" i="21" s="1"/>
  <c r="Y16" i="21" s="1"/>
  <c r="X7" i="21" a="1"/>
  <c r="X7" i="21" s="1"/>
  <c r="X16" i="21" s="1"/>
  <c r="W7" i="21" a="1"/>
  <c r="W7" i="21" s="1"/>
  <c r="W16" i="21" s="1"/>
  <c r="V7" i="21" a="1"/>
  <c r="V7" i="21" s="1"/>
  <c r="V16" i="21" s="1"/>
  <c r="U7" i="21" a="1"/>
  <c r="U7" i="21" s="1"/>
  <c r="U16" i="21" s="1"/>
  <c r="T7" i="21" a="1"/>
  <c r="T7" i="21" s="1"/>
  <c r="T16" i="21" s="1"/>
  <c r="S7" i="21" a="1"/>
  <c r="S7" i="21" s="1"/>
  <c r="S16" i="21" s="1"/>
  <c r="R7" i="21" a="1"/>
  <c r="R7" i="21" s="1"/>
  <c r="R16" i="21" s="1"/>
  <c r="Q7" i="21" a="1"/>
  <c r="Q7" i="21" s="1"/>
  <c r="Q16" i="21" s="1"/>
  <c r="BF6" i="21" a="1"/>
  <c r="BF6" i="21" s="1"/>
  <c r="BF15" i="21" s="1"/>
  <c r="BE6" i="21" a="1"/>
  <c r="BE6" i="21" s="1"/>
  <c r="BE15" i="21" s="1"/>
  <c r="BD6" i="21" a="1"/>
  <c r="BD6" i="21" s="1"/>
  <c r="BD15" i="21" s="1"/>
  <c r="BC6" i="21" a="1"/>
  <c r="BC6" i="21" s="1"/>
  <c r="BC15" i="21" s="1"/>
  <c r="BB6" i="21" a="1"/>
  <c r="BB6" i="21" s="1"/>
  <c r="BB15" i="21" s="1"/>
  <c r="BA6" i="21" a="1"/>
  <c r="BA6" i="21" s="1"/>
  <c r="BA15" i="21" s="1"/>
  <c r="AZ6" i="21" a="1"/>
  <c r="AZ6" i="21" s="1"/>
  <c r="AZ15" i="21" s="1"/>
  <c r="AY6" i="21" a="1"/>
  <c r="AY6" i="21" s="1"/>
  <c r="AY15" i="21" s="1"/>
  <c r="AX6" i="21" a="1"/>
  <c r="AX6" i="21" s="1"/>
  <c r="AX15" i="21" s="1"/>
  <c r="AW6" i="21" a="1"/>
  <c r="AW6" i="21" s="1"/>
  <c r="AW15" i="21" s="1"/>
  <c r="AV6" i="21" a="1"/>
  <c r="AV6" i="21" s="1"/>
  <c r="AV15" i="21" s="1"/>
  <c r="AU6" i="21" a="1"/>
  <c r="AU6" i="21" s="1"/>
  <c r="AU15" i="21" s="1"/>
  <c r="AT6" i="21" a="1"/>
  <c r="AT6" i="21" s="1"/>
  <c r="AT15" i="21" s="1"/>
  <c r="AS6" i="21" a="1"/>
  <c r="AS6" i="21" s="1"/>
  <c r="AS15" i="21" s="1"/>
  <c r="AR6" i="21" a="1"/>
  <c r="AR6" i="21" s="1"/>
  <c r="AR15" i="21" s="1"/>
  <c r="AQ6" i="21" a="1"/>
  <c r="AQ6" i="21" s="1"/>
  <c r="AQ15" i="21" s="1"/>
  <c r="AP6" i="21" a="1"/>
  <c r="AP6" i="21" s="1"/>
  <c r="AP15" i="21" s="1"/>
  <c r="AO6" i="21" a="1"/>
  <c r="AO6" i="21" s="1"/>
  <c r="AO15" i="21" s="1"/>
  <c r="AN6" i="21" a="1"/>
  <c r="AN6" i="21" s="1"/>
  <c r="AN15" i="21" s="1"/>
  <c r="AM6" i="21" a="1"/>
  <c r="AM6" i="21" s="1"/>
  <c r="AM15" i="21" s="1"/>
  <c r="AL6" i="21" a="1"/>
  <c r="AL6" i="21" s="1"/>
  <c r="AL15" i="21" s="1"/>
  <c r="AK6" i="21" a="1"/>
  <c r="AK6" i="21" s="1"/>
  <c r="AK15" i="21" s="1"/>
  <c r="AJ6" i="21" a="1"/>
  <c r="AJ6" i="21" s="1"/>
  <c r="AJ15" i="21" s="1"/>
  <c r="AI6" i="21" a="1"/>
  <c r="AI6" i="21" s="1"/>
  <c r="AI15" i="21" s="1"/>
  <c r="AH6" i="21" a="1"/>
  <c r="AH6" i="21" s="1"/>
  <c r="AH15" i="21" s="1"/>
  <c r="AG6" i="21" a="1"/>
  <c r="AG6" i="21" s="1"/>
  <c r="AG15" i="21" s="1"/>
  <c r="AF6" i="21" a="1"/>
  <c r="AF6" i="21" s="1"/>
  <c r="AF15" i="21" s="1"/>
  <c r="AE6" i="21" a="1"/>
  <c r="AE6" i="21" s="1"/>
  <c r="AE15" i="21" s="1"/>
  <c r="AD6" i="21" a="1"/>
  <c r="AD6" i="21" s="1"/>
  <c r="AD15" i="21" s="1"/>
  <c r="AC6" i="21" a="1"/>
  <c r="AC6" i="21" s="1"/>
  <c r="AC15" i="21" s="1"/>
  <c r="AB6" i="21" a="1"/>
  <c r="AB6" i="21" s="1"/>
  <c r="AB15" i="21" s="1"/>
  <c r="AA6" i="21" a="1"/>
  <c r="AA6" i="21" s="1"/>
  <c r="AA15" i="21" s="1"/>
  <c r="Z6" i="21" a="1"/>
  <c r="Z6" i="21" s="1"/>
  <c r="Z15" i="21" s="1"/>
  <c r="Y6" i="21" a="1"/>
  <c r="Y6" i="21" s="1"/>
  <c r="Y15" i="21" s="1"/>
  <c r="X6" i="21" a="1"/>
  <c r="X6" i="21" s="1"/>
  <c r="X15" i="21" s="1"/>
  <c r="W6" i="21" a="1"/>
  <c r="W6" i="21" s="1"/>
  <c r="W15" i="21" s="1"/>
  <c r="V6" i="21" a="1"/>
  <c r="V6" i="21" s="1"/>
  <c r="V15" i="21" s="1"/>
  <c r="U6" i="21" a="1"/>
  <c r="U6" i="21" s="1"/>
  <c r="U15" i="21" s="1"/>
  <c r="T6" i="21" a="1"/>
  <c r="T6" i="21" s="1"/>
  <c r="T15" i="21" s="1"/>
  <c r="S6" i="21" a="1"/>
  <c r="S6" i="21" s="1"/>
  <c r="S15" i="21" s="1"/>
  <c r="R6" i="21" a="1"/>
  <c r="R6" i="21" s="1"/>
  <c r="R15" i="21" s="1"/>
  <c r="Q6" i="21" a="1"/>
  <c r="Q6" i="21" s="1"/>
  <c r="Q15" i="21" s="1"/>
  <c r="BF5" i="21" a="1"/>
  <c r="BF5" i="21" s="1"/>
  <c r="BF14" i="21" s="1"/>
  <c r="BE5" i="21" a="1"/>
  <c r="BE5" i="21" s="1"/>
  <c r="BE14" i="21" s="1"/>
  <c r="BD5" i="21" a="1"/>
  <c r="BD5" i="21" s="1"/>
  <c r="BD14" i="21" s="1"/>
  <c r="BC5" i="21" a="1"/>
  <c r="BC5" i="21" s="1"/>
  <c r="BC14" i="21" s="1"/>
  <c r="BB5" i="21" a="1"/>
  <c r="BB5" i="21" s="1"/>
  <c r="BB14" i="21" s="1"/>
  <c r="BA5" i="21" a="1"/>
  <c r="BA5" i="21" s="1"/>
  <c r="BA14" i="21" s="1"/>
  <c r="AZ5" i="21" a="1"/>
  <c r="AZ5" i="21" s="1"/>
  <c r="AZ14" i="21" s="1"/>
  <c r="AY5" i="21" a="1"/>
  <c r="AY5" i="21" s="1"/>
  <c r="AY14" i="21" s="1"/>
  <c r="AX5" i="21" a="1"/>
  <c r="AX5" i="21" s="1"/>
  <c r="AX14" i="21" s="1"/>
  <c r="AW5" i="21" a="1"/>
  <c r="AW5" i="21" s="1"/>
  <c r="AW14" i="21" s="1"/>
  <c r="AV5" i="21" a="1"/>
  <c r="AV5" i="21" s="1"/>
  <c r="AV14" i="21" s="1"/>
  <c r="AU5" i="21" a="1"/>
  <c r="AU5" i="21" s="1"/>
  <c r="AU14" i="21" s="1"/>
  <c r="AT5" i="21" a="1"/>
  <c r="AT5" i="21" s="1"/>
  <c r="AT14" i="21" s="1"/>
  <c r="AS5" i="21" a="1"/>
  <c r="AS5" i="21" s="1"/>
  <c r="AS14" i="21" s="1"/>
  <c r="AR5" i="21" a="1"/>
  <c r="AR5" i="21" s="1"/>
  <c r="AR14" i="21" s="1"/>
  <c r="AQ5" i="21" a="1"/>
  <c r="AQ5" i="21" s="1"/>
  <c r="AQ14" i="21" s="1"/>
  <c r="AP5" i="21" a="1"/>
  <c r="AP5" i="21" s="1"/>
  <c r="AP14" i="21" s="1"/>
  <c r="AO5" i="21" a="1"/>
  <c r="AO5" i="21" s="1"/>
  <c r="AO14" i="21" s="1"/>
  <c r="AN5" i="21" a="1"/>
  <c r="AN5" i="21" s="1"/>
  <c r="AN14" i="21" s="1"/>
  <c r="AM5" i="21" a="1"/>
  <c r="AM5" i="21" s="1"/>
  <c r="AM14" i="21" s="1"/>
  <c r="AL5" i="21" a="1"/>
  <c r="AL5" i="21" s="1"/>
  <c r="AL14" i="21" s="1"/>
  <c r="AK5" i="21" a="1"/>
  <c r="AK5" i="21" s="1"/>
  <c r="AK14" i="21" s="1"/>
  <c r="AJ5" i="21" a="1"/>
  <c r="AJ5" i="21" s="1"/>
  <c r="AJ14" i="21" s="1"/>
  <c r="AI5" i="21" a="1"/>
  <c r="AI5" i="21" s="1"/>
  <c r="AI14" i="21" s="1"/>
  <c r="AH5" i="21" a="1"/>
  <c r="AH5" i="21" s="1"/>
  <c r="AH14" i="21" s="1"/>
  <c r="AG5" i="21" a="1"/>
  <c r="AG5" i="21" s="1"/>
  <c r="AG14" i="21" s="1"/>
  <c r="AF5" i="21" a="1"/>
  <c r="AF5" i="21" s="1"/>
  <c r="AF14" i="21" s="1"/>
  <c r="AE5" i="21" a="1"/>
  <c r="AE5" i="21" s="1"/>
  <c r="AE14" i="21" s="1"/>
  <c r="AD5" i="21" a="1"/>
  <c r="AD5" i="21" s="1"/>
  <c r="AD14" i="21" s="1"/>
  <c r="AC5" i="21" a="1"/>
  <c r="AC5" i="21" s="1"/>
  <c r="AC14" i="21" s="1"/>
  <c r="AB5" i="21" a="1"/>
  <c r="AB5" i="21" s="1"/>
  <c r="AB14" i="21" s="1"/>
  <c r="AA5" i="21" a="1"/>
  <c r="AA5" i="21" s="1"/>
  <c r="AA14" i="21" s="1"/>
  <c r="Z5" i="21" a="1"/>
  <c r="Z5" i="21" s="1"/>
  <c r="Z14" i="21" s="1"/>
  <c r="Y5" i="21" a="1"/>
  <c r="Y5" i="21" s="1"/>
  <c r="Y14" i="21" s="1"/>
  <c r="X5" i="21" a="1"/>
  <c r="X5" i="21" s="1"/>
  <c r="X14" i="21" s="1"/>
  <c r="W5" i="21" a="1"/>
  <c r="W5" i="21" s="1"/>
  <c r="W14" i="21" s="1"/>
  <c r="V5" i="21" a="1"/>
  <c r="V5" i="21" s="1"/>
  <c r="V14" i="21" s="1"/>
  <c r="U5" i="21" a="1"/>
  <c r="U5" i="21" s="1"/>
  <c r="U14" i="21" s="1"/>
  <c r="T5" i="21" a="1"/>
  <c r="T5" i="21" s="1"/>
  <c r="T14" i="21" s="1"/>
  <c r="S5" i="21" a="1"/>
  <c r="S5" i="21" s="1"/>
  <c r="S14" i="21" s="1"/>
  <c r="R5" i="21" a="1"/>
  <c r="R5" i="21" s="1"/>
  <c r="R14" i="21" s="1"/>
  <c r="Q5" i="21" a="1"/>
  <c r="Q5" i="21" s="1"/>
  <c r="Q14" i="21" s="1"/>
  <c r="BF4" i="21" a="1"/>
  <c r="BF4" i="21" s="1"/>
  <c r="BF13" i="21" s="1"/>
  <c r="BE4" i="21" a="1"/>
  <c r="BE4" i="21" s="1"/>
  <c r="BE13" i="21" s="1"/>
  <c r="BD4" i="21" a="1"/>
  <c r="BD4" i="21" s="1"/>
  <c r="BD13" i="21" s="1"/>
  <c r="BC4" i="21" a="1"/>
  <c r="BC4" i="21" s="1"/>
  <c r="BC13" i="21" s="1"/>
  <c r="BB4" i="21" a="1"/>
  <c r="BB4" i="21" s="1"/>
  <c r="BB13" i="21" s="1"/>
  <c r="BA4" i="21" a="1"/>
  <c r="BA4" i="21" s="1"/>
  <c r="BA13" i="21" s="1"/>
  <c r="AZ4" i="21" a="1"/>
  <c r="AZ4" i="21" s="1"/>
  <c r="AZ13" i="21" s="1"/>
  <c r="AY4" i="21" a="1"/>
  <c r="AY4" i="21" s="1"/>
  <c r="AY13" i="21" s="1"/>
  <c r="AX4" i="21" a="1"/>
  <c r="AX4" i="21" s="1"/>
  <c r="AX13" i="21" s="1"/>
  <c r="AW4" i="21" a="1"/>
  <c r="AW4" i="21" s="1"/>
  <c r="AW13" i="21" s="1"/>
  <c r="AV4" i="21" a="1"/>
  <c r="AV4" i="21" s="1"/>
  <c r="AV13" i="21" s="1"/>
  <c r="AU4" i="21" a="1"/>
  <c r="AU4" i="21" s="1"/>
  <c r="AU13" i="21" s="1"/>
  <c r="AT4" i="21" a="1"/>
  <c r="AT4" i="21" s="1"/>
  <c r="AT13" i="21" s="1"/>
  <c r="AS4" i="21" a="1"/>
  <c r="AS4" i="21" s="1"/>
  <c r="AS13" i="21" s="1"/>
  <c r="AR4" i="21" a="1"/>
  <c r="AR4" i="21" s="1"/>
  <c r="AR13" i="21" s="1"/>
  <c r="AQ4" i="21" a="1"/>
  <c r="AQ4" i="21" s="1"/>
  <c r="AQ13" i="21" s="1"/>
  <c r="AP4" i="21" a="1"/>
  <c r="AP4" i="21" s="1"/>
  <c r="AP13" i="21" s="1"/>
  <c r="AO4" i="21" a="1"/>
  <c r="AO4" i="21" s="1"/>
  <c r="AO13" i="21" s="1"/>
  <c r="AN4" i="21" a="1"/>
  <c r="AN4" i="21" s="1"/>
  <c r="AN13" i="21" s="1"/>
  <c r="AM4" i="21" a="1"/>
  <c r="AM4" i="21" s="1"/>
  <c r="AM13" i="21" s="1"/>
  <c r="AL4" i="21" a="1"/>
  <c r="AL4" i="21" s="1"/>
  <c r="AL13" i="21" s="1"/>
  <c r="AK4" i="21" a="1"/>
  <c r="AK4" i="21" s="1"/>
  <c r="AK13" i="21" s="1"/>
  <c r="AJ4" i="21" a="1"/>
  <c r="AJ4" i="21" s="1"/>
  <c r="AJ13" i="21" s="1"/>
  <c r="AI4" i="21" a="1"/>
  <c r="AI4" i="21" s="1"/>
  <c r="AI13" i="21" s="1"/>
  <c r="AH4" i="21" a="1"/>
  <c r="AH4" i="21" s="1"/>
  <c r="AH13" i="21" s="1"/>
  <c r="AG4" i="21" a="1"/>
  <c r="AG4" i="21" s="1"/>
  <c r="AG13" i="21" s="1"/>
  <c r="AF4" i="21" a="1"/>
  <c r="AF4" i="21" s="1"/>
  <c r="AF13" i="21" s="1"/>
  <c r="AE4" i="21" a="1"/>
  <c r="AE4" i="21" s="1"/>
  <c r="AE13" i="21" s="1"/>
  <c r="AD4" i="21" a="1"/>
  <c r="AD4" i="21" s="1"/>
  <c r="AD13" i="21" s="1"/>
  <c r="AC4" i="21" a="1"/>
  <c r="AC4" i="21" s="1"/>
  <c r="AC13" i="21" s="1"/>
  <c r="AB4" i="21" a="1"/>
  <c r="AB4" i="21" s="1"/>
  <c r="AB13" i="21" s="1"/>
  <c r="AA4" i="21" a="1"/>
  <c r="AA4" i="21" s="1"/>
  <c r="AA13" i="21" s="1"/>
  <c r="Z4" i="21" a="1"/>
  <c r="Z4" i="21" s="1"/>
  <c r="Z13" i="21" s="1"/>
  <c r="Y4" i="21" a="1"/>
  <c r="Y4" i="21" s="1"/>
  <c r="Y13" i="21" s="1"/>
  <c r="X4" i="21" a="1"/>
  <c r="X4" i="21" s="1"/>
  <c r="X13" i="21" s="1"/>
  <c r="W4" i="21" a="1"/>
  <c r="W4" i="21" s="1"/>
  <c r="W13" i="21" s="1"/>
  <c r="V4" i="21" a="1"/>
  <c r="V4" i="21" s="1"/>
  <c r="V13" i="21" s="1"/>
  <c r="U4" i="21" a="1"/>
  <c r="U4" i="21" s="1"/>
  <c r="U13" i="21" s="1"/>
  <c r="T4" i="21" a="1"/>
  <c r="T4" i="21" s="1"/>
  <c r="T13" i="21" s="1"/>
  <c r="S4" i="21" a="1"/>
  <c r="S4" i="21" s="1"/>
  <c r="S13" i="21" s="1"/>
  <c r="R4" i="21" a="1"/>
  <c r="R4" i="21" s="1"/>
  <c r="R13" i="21" s="1"/>
  <c r="Q4" i="21" a="1"/>
  <c r="Q4" i="21" s="1"/>
  <c r="Q13" i="21" s="1"/>
  <c r="BF3" i="21" a="1"/>
  <c r="BF3" i="21" s="1"/>
  <c r="BF12" i="21" s="1"/>
  <c r="BE3" i="21" a="1"/>
  <c r="BE3" i="21" s="1"/>
  <c r="BE12" i="21" s="1"/>
  <c r="BD3" i="21" a="1"/>
  <c r="BD3" i="21" s="1"/>
  <c r="BD12" i="21" s="1"/>
  <c r="BC3" i="21" a="1"/>
  <c r="BC3" i="21" s="1"/>
  <c r="BC12" i="21" s="1"/>
  <c r="BB3" i="21" a="1"/>
  <c r="BB3" i="21" s="1"/>
  <c r="BB12" i="21" s="1"/>
  <c r="BA3" i="21" a="1"/>
  <c r="BA3" i="21" s="1"/>
  <c r="BA12" i="21" s="1"/>
  <c r="AZ3" i="21" a="1"/>
  <c r="AZ3" i="21" s="1"/>
  <c r="AZ12" i="21" s="1"/>
  <c r="AY3" i="21" a="1"/>
  <c r="AY3" i="21" s="1"/>
  <c r="AY12" i="21" s="1"/>
  <c r="AX3" i="21" a="1"/>
  <c r="AX3" i="21" s="1"/>
  <c r="AX12" i="21" s="1"/>
  <c r="AW3" i="21" a="1"/>
  <c r="AW3" i="21" s="1"/>
  <c r="AW12" i="21" s="1"/>
  <c r="AV3" i="21" a="1"/>
  <c r="AV3" i="21" s="1"/>
  <c r="AV12" i="21" s="1"/>
  <c r="AU3" i="21" a="1"/>
  <c r="AU3" i="21" s="1"/>
  <c r="AU12" i="21" s="1"/>
  <c r="AT3" i="21" a="1"/>
  <c r="AT3" i="21" s="1"/>
  <c r="AT12" i="21" s="1"/>
  <c r="AS3" i="21" a="1"/>
  <c r="AS3" i="21" s="1"/>
  <c r="AS12" i="21" s="1"/>
  <c r="AR3" i="21" a="1"/>
  <c r="AR3" i="21" s="1"/>
  <c r="AR12" i="21" s="1"/>
  <c r="AQ3" i="21" a="1"/>
  <c r="AQ3" i="21" s="1"/>
  <c r="AQ12" i="21" s="1"/>
  <c r="AP3" i="21" a="1"/>
  <c r="AP3" i="21" s="1"/>
  <c r="AP12" i="21" s="1"/>
  <c r="AO3" i="21" a="1"/>
  <c r="AO3" i="21" s="1"/>
  <c r="AO12" i="21" s="1"/>
  <c r="AN3" i="21" a="1"/>
  <c r="AN3" i="21" s="1"/>
  <c r="AN12" i="21" s="1"/>
  <c r="AM3" i="21" a="1"/>
  <c r="AM3" i="21" s="1"/>
  <c r="AM12" i="21" s="1"/>
  <c r="AL3" i="21" a="1"/>
  <c r="AL3" i="21" s="1"/>
  <c r="AL12" i="21" s="1"/>
  <c r="AK3" i="21" a="1"/>
  <c r="AK3" i="21" s="1"/>
  <c r="AK12" i="21" s="1"/>
  <c r="AJ3" i="21" a="1"/>
  <c r="AJ3" i="21" s="1"/>
  <c r="AJ12" i="21" s="1"/>
  <c r="AI3" i="21" a="1"/>
  <c r="AI3" i="21" s="1"/>
  <c r="AI12" i="21" s="1"/>
  <c r="AH3" i="21" a="1"/>
  <c r="AH3" i="21" s="1"/>
  <c r="AH12" i="21" s="1"/>
  <c r="AG3" i="21" a="1"/>
  <c r="AG3" i="21" s="1"/>
  <c r="AG12" i="21" s="1"/>
  <c r="AF3" i="21" a="1"/>
  <c r="AF3" i="21" s="1"/>
  <c r="AF12" i="21" s="1"/>
  <c r="AE3" i="21" a="1"/>
  <c r="AE3" i="21" s="1"/>
  <c r="AE12" i="21" s="1"/>
  <c r="AD3" i="21" a="1"/>
  <c r="AD3" i="21" s="1"/>
  <c r="AD12" i="21" s="1"/>
  <c r="AC3" i="21" a="1"/>
  <c r="AC3" i="21" s="1"/>
  <c r="AC12" i="21" s="1"/>
  <c r="AB3" i="21" a="1"/>
  <c r="AB3" i="21" s="1"/>
  <c r="AB12" i="21" s="1"/>
  <c r="AA3" i="21" a="1"/>
  <c r="AA3" i="21" s="1"/>
  <c r="AA12" i="21" s="1"/>
  <c r="Z3" i="21" a="1"/>
  <c r="Z3" i="21" s="1"/>
  <c r="Z12" i="21" s="1"/>
  <c r="Y3" i="21" a="1"/>
  <c r="Y3" i="21" s="1"/>
  <c r="Y12" i="21" s="1"/>
  <c r="X3" i="21" a="1"/>
  <c r="X3" i="21" s="1"/>
  <c r="X12" i="21" s="1"/>
  <c r="W3" i="21" a="1"/>
  <c r="W3" i="21" s="1"/>
  <c r="W12" i="21" s="1"/>
  <c r="V3" i="21" a="1"/>
  <c r="V3" i="21" s="1"/>
  <c r="V12" i="21" s="1"/>
  <c r="U3" i="21" a="1"/>
  <c r="U3" i="21" s="1"/>
  <c r="U12" i="21" s="1"/>
  <c r="T3" i="21" a="1"/>
  <c r="T3" i="21" s="1"/>
  <c r="T12" i="21" s="1"/>
  <c r="S3" i="21" a="1"/>
  <c r="S3" i="21" s="1"/>
  <c r="S12" i="21" s="1"/>
  <c r="R3" i="21" a="1"/>
  <c r="R3" i="21" s="1"/>
  <c r="R12" i="21" s="1"/>
  <c r="Q3" i="21" a="1"/>
  <c r="Q3" i="21" s="1"/>
  <c r="Q12" i="21" s="1"/>
  <c r="BF2" i="21" a="1"/>
  <c r="BF2" i="21" s="1"/>
  <c r="BF11" i="21" s="1"/>
  <c r="BE2" i="21" a="1"/>
  <c r="BE2" i="21" s="1"/>
  <c r="BE11" i="21" s="1"/>
  <c r="BD2" i="21" a="1"/>
  <c r="BD2" i="21" s="1"/>
  <c r="BD11" i="21" s="1"/>
  <c r="BC2" i="21" a="1"/>
  <c r="BC2" i="21" s="1"/>
  <c r="BC11" i="21" s="1"/>
  <c r="BB2" i="21" a="1"/>
  <c r="BB2" i="21" s="1"/>
  <c r="BB11" i="21" s="1"/>
  <c r="BA2" i="21" a="1"/>
  <c r="BA2" i="21" s="1"/>
  <c r="BA11" i="21" s="1"/>
  <c r="AZ2" i="21" a="1"/>
  <c r="AZ2" i="21" s="1"/>
  <c r="AZ11" i="21" s="1"/>
  <c r="AY2" i="21" a="1"/>
  <c r="AY2" i="21" s="1"/>
  <c r="AY11" i="21" s="1"/>
  <c r="AX2" i="21" a="1"/>
  <c r="AX2" i="21" s="1"/>
  <c r="AX11" i="21" s="1"/>
  <c r="AW2" i="21" a="1"/>
  <c r="AW2" i="21" s="1"/>
  <c r="AW11" i="21" s="1"/>
  <c r="AV2" i="21" a="1"/>
  <c r="AV2" i="21" s="1"/>
  <c r="AV11" i="21" s="1"/>
  <c r="AU2" i="21" a="1"/>
  <c r="AU2" i="21" s="1"/>
  <c r="AU11" i="21" s="1"/>
  <c r="AT2" i="21" a="1"/>
  <c r="AT2" i="21" s="1"/>
  <c r="AT11" i="21" s="1"/>
  <c r="AS2" i="21" a="1"/>
  <c r="AS2" i="21" s="1"/>
  <c r="AS11" i="21" s="1"/>
  <c r="AR2" i="21" a="1"/>
  <c r="AR2" i="21" s="1"/>
  <c r="AR11" i="21" s="1"/>
  <c r="AQ2" i="21" a="1"/>
  <c r="AQ2" i="21" s="1"/>
  <c r="AQ11" i="21" s="1"/>
  <c r="AP2" i="21" a="1"/>
  <c r="AP2" i="21" s="1"/>
  <c r="AP11" i="21" s="1"/>
  <c r="AO2" i="21" a="1"/>
  <c r="AO2" i="21" s="1"/>
  <c r="AO11" i="21" s="1"/>
  <c r="AN2" i="21" a="1"/>
  <c r="AN2" i="21" s="1"/>
  <c r="AN11" i="21" s="1"/>
  <c r="AM2" i="21" a="1"/>
  <c r="AM2" i="21" s="1"/>
  <c r="AM11" i="21" s="1"/>
  <c r="AL2" i="21" a="1"/>
  <c r="AL2" i="21" s="1"/>
  <c r="AL11" i="21" s="1"/>
  <c r="AK2" i="21" a="1"/>
  <c r="AK2" i="21" s="1"/>
  <c r="AK11" i="21" s="1"/>
  <c r="AJ2" i="21" a="1"/>
  <c r="AJ2" i="21" s="1"/>
  <c r="AJ11" i="21" s="1"/>
  <c r="AI2" i="21" a="1"/>
  <c r="AI2" i="21" s="1"/>
  <c r="AI11" i="21" s="1"/>
  <c r="AH2" i="21" a="1"/>
  <c r="AH2" i="21" s="1"/>
  <c r="AH11" i="21" s="1"/>
  <c r="AG2" i="21" a="1"/>
  <c r="AG2" i="21" s="1"/>
  <c r="AG11" i="21" s="1"/>
  <c r="AF2" i="21" a="1"/>
  <c r="AF2" i="21" s="1"/>
  <c r="AF11" i="21" s="1"/>
  <c r="AE2" i="21" a="1"/>
  <c r="AE2" i="21" s="1"/>
  <c r="AE11" i="21" s="1"/>
  <c r="AD2" i="21" a="1"/>
  <c r="AD2" i="21" s="1"/>
  <c r="AD11" i="21" s="1"/>
  <c r="AC2" i="21" a="1"/>
  <c r="AC2" i="21" s="1"/>
  <c r="AC11" i="21" s="1"/>
  <c r="AB2" i="21" a="1"/>
  <c r="AB2" i="21" s="1"/>
  <c r="AB11" i="21" s="1"/>
  <c r="AA2" i="21" a="1"/>
  <c r="AA2" i="21" s="1"/>
  <c r="AA11" i="21" s="1"/>
  <c r="Z2" i="21" a="1"/>
  <c r="Z2" i="21" s="1"/>
  <c r="Z11" i="21" s="1"/>
  <c r="Y2" i="21" a="1"/>
  <c r="Y2" i="21" s="1"/>
  <c r="Y11" i="21" s="1"/>
  <c r="X2" i="21" a="1"/>
  <c r="X2" i="21" s="1"/>
  <c r="X11" i="21" s="1"/>
  <c r="W2" i="21" a="1"/>
  <c r="W2" i="21" s="1"/>
  <c r="W11" i="21" s="1"/>
  <c r="V2" i="21" a="1"/>
  <c r="V2" i="21" s="1"/>
  <c r="V11" i="21" s="1"/>
  <c r="U2" i="21" a="1"/>
  <c r="U2" i="21" s="1"/>
  <c r="U11" i="21" s="1"/>
  <c r="T2" i="21" a="1"/>
  <c r="T2" i="21" s="1"/>
  <c r="T11" i="21" s="1"/>
  <c r="S2" i="21" a="1"/>
  <c r="S2" i="21" s="1"/>
  <c r="S11" i="21" s="1"/>
  <c r="R2" i="21" a="1"/>
  <c r="R2" i="21" s="1"/>
  <c r="R11" i="21" s="1"/>
  <c r="Q2" i="21" a="1"/>
  <c r="Q2" i="21" s="1"/>
  <c r="Q11" i="21" s="1"/>
  <c r="AS2" i="20" a="1"/>
  <c r="AS2" i="20" s="1"/>
  <c r="AS11" i="20" s="1"/>
  <c r="AS3" i="20" a="1"/>
  <c r="AS3" i="20" s="1"/>
  <c r="AS12" i="20" s="1"/>
  <c r="AS4" i="20" a="1"/>
  <c r="AS4" i="20" s="1"/>
  <c r="AS13" i="20" s="1"/>
  <c r="AS5" i="20" a="1"/>
  <c r="AS5" i="20" s="1"/>
  <c r="AS14" i="20" s="1"/>
  <c r="AS6" i="20" a="1"/>
  <c r="AS6" i="20" s="1"/>
  <c r="AS15" i="20" s="1"/>
  <c r="AS7" i="20" a="1"/>
  <c r="AS7" i="20" s="1"/>
  <c r="AS16" i="20" s="1"/>
  <c r="AT2" i="20" a="1"/>
  <c r="AT2" i="20" s="1"/>
  <c r="AT11" i="20" s="1"/>
  <c r="AT3" i="20" a="1"/>
  <c r="AT3" i="20" s="1"/>
  <c r="AT12" i="20" s="1"/>
  <c r="AT4" i="20" a="1"/>
  <c r="AT4" i="20" s="1"/>
  <c r="AT13" i="20" s="1"/>
  <c r="AT5" i="20" a="1"/>
  <c r="AT5" i="20" s="1"/>
  <c r="AT14" i="20" s="1"/>
  <c r="AT6" i="20" a="1"/>
  <c r="AT6" i="20" s="1"/>
  <c r="AT15" i="20" s="1"/>
  <c r="AT7" i="20" a="1"/>
  <c r="AT7" i="20" s="1"/>
  <c r="AT16" i="20" s="1"/>
  <c r="AU2" i="20" a="1"/>
  <c r="AU2" i="20" s="1"/>
  <c r="AU11" i="20" s="1"/>
  <c r="AU3" i="20" a="1"/>
  <c r="AU3" i="20" s="1"/>
  <c r="AU12" i="20" s="1"/>
  <c r="AU4" i="20" a="1"/>
  <c r="AU4" i="20" s="1"/>
  <c r="AU13" i="20" s="1"/>
  <c r="AU5" i="20" a="1"/>
  <c r="AU5" i="20" s="1"/>
  <c r="AU14" i="20" s="1"/>
  <c r="AU6" i="20" a="1"/>
  <c r="AU6" i="20" s="1"/>
  <c r="AU15" i="20" s="1"/>
  <c r="AU7" i="20" a="1"/>
  <c r="AU7" i="20" s="1"/>
  <c r="AU16" i="20" s="1"/>
  <c r="AV2" i="20" a="1"/>
  <c r="AV2" i="20" s="1"/>
  <c r="AV11" i="20" s="1"/>
  <c r="AV3" i="20" a="1"/>
  <c r="AV3" i="20" s="1"/>
  <c r="AV12" i="20" s="1"/>
  <c r="AV4" i="20" a="1"/>
  <c r="AV4" i="20" s="1"/>
  <c r="AV13" i="20" s="1"/>
  <c r="AV5" i="20" a="1"/>
  <c r="AV5" i="20" s="1"/>
  <c r="AV14" i="20" s="1"/>
  <c r="AV6" i="20" a="1"/>
  <c r="AV6" i="20" s="1"/>
  <c r="AV15" i="20" s="1"/>
  <c r="AV7" i="20" a="1"/>
  <c r="AV7" i="20" s="1"/>
  <c r="AV16" i="20" s="1"/>
  <c r="AW2" i="20" a="1"/>
  <c r="AW2" i="20" s="1"/>
  <c r="AW11" i="20" s="1"/>
  <c r="AW3" i="20" a="1"/>
  <c r="AW3" i="20" s="1"/>
  <c r="AW12" i="20" s="1"/>
  <c r="AW4" i="20" a="1"/>
  <c r="AW4" i="20" s="1"/>
  <c r="AW13" i="20" s="1"/>
  <c r="AW5" i="20" a="1"/>
  <c r="AW5" i="20" s="1"/>
  <c r="AW14" i="20" s="1"/>
  <c r="AW6" i="20" a="1"/>
  <c r="AW6" i="20" s="1"/>
  <c r="AW15" i="20" s="1"/>
  <c r="AW7" i="20" a="1"/>
  <c r="AW7" i="20" s="1"/>
  <c r="AW16" i="20" s="1"/>
  <c r="AX2" i="20" a="1"/>
  <c r="AX2" i="20" s="1"/>
  <c r="AX11" i="20" s="1"/>
  <c r="AX3" i="20" a="1"/>
  <c r="AX3" i="20" s="1"/>
  <c r="AX12" i="20" s="1"/>
  <c r="AX4" i="20" a="1"/>
  <c r="AX4" i="20" s="1"/>
  <c r="AX13" i="20" s="1"/>
  <c r="AX5" i="20" a="1"/>
  <c r="AX5" i="20" s="1"/>
  <c r="AX14" i="20" s="1"/>
  <c r="AX6" i="20" a="1"/>
  <c r="AX6" i="20" s="1"/>
  <c r="AX15" i="20" s="1"/>
  <c r="AX7" i="20" a="1"/>
  <c r="AX7" i="20" s="1"/>
  <c r="AX16" i="20" s="1"/>
  <c r="AY2" i="20" a="1"/>
  <c r="AY2" i="20" s="1"/>
  <c r="AY11" i="20" s="1"/>
  <c r="AY3" i="20" a="1"/>
  <c r="AY3" i="20" s="1"/>
  <c r="AY12" i="20" s="1"/>
  <c r="AY4" i="20" a="1"/>
  <c r="AY4" i="20" s="1"/>
  <c r="AY13" i="20" s="1"/>
  <c r="AY5" i="20" a="1"/>
  <c r="AY5" i="20" s="1"/>
  <c r="AY14" i="20" s="1"/>
  <c r="AY6" i="20" a="1"/>
  <c r="AY6" i="20" s="1"/>
  <c r="AY15" i="20" s="1"/>
  <c r="AY7" i="20" a="1"/>
  <c r="AY7" i="20" s="1"/>
  <c r="AY16" i="20" s="1"/>
  <c r="AZ2" i="20" a="1"/>
  <c r="AZ2" i="20" s="1"/>
  <c r="AZ11" i="20" s="1"/>
  <c r="AZ3" i="20" a="1"/>
  <c r="AZ3" i="20" s="1"/>
  <c r="AZ12" i="20" s="1"/>
  <c r="AZ4" i="20" a="1"/>
  <c r="AZ4" i="20" s="1"/>
  <c r="AZ13" i="20" s="1"/>
  <c r="AZ5" i="20" a="1"/>
  <c r="AZ5" i="20" s="1"/>
  <c r="AZ14" i="20" s="1"/>
  <c r="AZ6" i="20" a="1"/>
  <c r="AZ6" i="20" s="1"/>
  <c r="AZ15" i="20" s="1"/>
  <c r="AZ7" i="20" a="1"/>
  <c r="AZ7" i="20" s="1"/>
  <c r="AZ16" i="20" s="1"/>
  <c r="BA2" i="20" a="1"/>
  <c r="BA2" i="20" s="1"/>
  <c r="BA11" i="20" s="1"/>
  <c r="BA3" i="20" a="1"/>
  <c r="BA3" i="20" s="1"/>
  <c r="BA12" i="20" s="1"/>
  <c r="BA4" i="20" a="1"/>
  <c r="BA4" i="20" s="1"/>
  <c r="BA13" i="20" s="1"/>
  <c r="BA5" i="20" a="1"/>
  <c r="BA5" i="20" s="1"/>
  <c r="BA14" i="20" s="1"/>
  <c r="BA6" i="20" a="1"/>
  <c r="BA6" i="20" s="1"/>
  <c r="BA15" i="20" s="1"/>
  <c r="BA7" i="20" a="1"/>
  <c r="BA7" i="20" s="1"/>
  <c r="BA16" i="20" s="1"/>
  <c r="BB2" i="20" a="1"/>
  <c r="BB2" i="20" s="1"/>
  <c r="BB11" i="20" s="1"/>
  <c r="BB3" i="20" a="1"/>
  <c r="BB3" i="20" s="1"/>
  <c r="BB12" i="20" s="1"/>
  <c r="BB4" i="20" a="1"/>
  <c r="BB4" i="20" s="1"/>
  <c r="BB13" i="20" s="1"/>
  <c r="BB5" i="20" a="1"/>
  <c r="BB5" i="20" s="1"/>
  <c r="BB14" i="20" s="1"/>
  <c r="BB6" i="20" a="1"/>
  <c r="BB6" i="20" s="1"/>
  <c r="BB15" i="20" s="1"/>
  <c r="BB7" i="20" a="1"/>
  <c r="BB7" i="20" s="1"/>
  <c r="BB16" i="20" s="1"/>
  <c r="BC2" i="20" a="1"/>
  <c r="BC2" i="20" s="1"/>
  <c r="BC11" i="20" s="1"/>
  <c r="BC3" i="20" a="1"/>
  <c r="BC3" i="20" s="1"/>
  <c r="BC12" i="20" s="1"/>
  <c r="BC4" i="20" a="1"/>
  <c r="BC4" i="20" s="1"/>
  <c r="BC13" i="20" s="1"/>
  <c r="BC5" i="20" a="1"/>
  <c r="BC5" i="20" s="1"/>
  <c r="BC14" i="20" s="1"/>
  <c r="BC6" i="20" a="1"/>
  <c r="BC6" i="20" s="1"/>
  <c r="BC15" i="20" s="1"/>
  <c r="BC7" i="20" a="1"/>
  <c r="BC7" i="20" s="1"/>
  <c r="BC16" i="20" s="1"/>
  <c r="BD2" i="20" a="1"/>
  <c r="BD2" i="20" s="1"/>
  <c r="BD11" i="20" s="1"/>
  <c r="BD3" i="20" a="1"/>
  <c r="BD3" i="20" s="1"/>
  <c r="BD12" i="20" s="1"/>
  <c r="BD4" i="20" a="1"/>
  <c r="BD4" i="20" s="1"/>
  <c r="BD13" i="20" s="1"/>
  <c r="BD5" i="20" a="1"/>
  <c r="BD5" i="20" s="1"/>
  <c r="BD14" i="20" s="1"/>
  <c r="BD6" i="20" a="1"/>
  <c r="BD6" i="20" s="1"/>
  <c r="BD15" i="20" s="1"/>
  <c r="BD7" i="20" a="1"/>
  <c r="BD7" i="20" s="1"/>
  <c r="BD16" i="20" s="1"/>
  <c r="BE2" i="20" a="1"/>
  <c r="BE2" i="20" s="1"/>
  <c r="BE11" i="20" s="1"/>
  <c r="BE3" i="20" a="1"/>
  <c r="BE3" i="20" s="1"/>
  <c r="BE12" i="20" s="1"/>
  <c r="BE4" i="20" a="1"/>
  <c r="BE4" i="20" s="1"/>
  <c r="BE13" i="20" s="1"/>
  <c r="BE5" i="20" a="1"/>
  <c r="BE5" i="20" s="1"/>
  <c r="BE14" i="20" s="1"/>
  <c r="BE6" i="20" a="1"/>
  <c r="BE6" i="20" s="1"/>
  <c r="BE15" i="20" s="1"/>
  <c r="BE7" i="20" a="1"/>
  <c r="BE7" i="20" s="1"/>
  <c r="BE16" i="20" s="1"/>
  <c r="BF2" i="20" a="1"/>
  <c r="BF2" i="20" s="1"/>
  <c r="BF11" i="20" s="1"/>
  <c r="BF3" i="20" a="1"/>
  <c r="BF3" i="20" s="1"/>
  <c r="BF12" i="20" s="1"/>
  <c r="BF4" i="20" a="1"/>
  <c r="BF4" i="20" s="1"/>
  <c r="BF13" i="20" s="1"/>
  <c r="BF5" i="20" a="1"/>
  <c r="BF5" i="20" s="1"/>
  <c r="BF14" i="20" s="1"/>
  <c r="BF6" i="20" a="1"/>
  <c r="BF6" i="20" s="1"/>
  <c r="BF15" i="20" s="1"/>
  <c r="BF7" i="20" a="1"/>
  <c r="BF7" i="20" s="1"/>
  <c r="BF16" i="20" s="1"/>
  <c r="AQ2" i="20" a="1"/>
  <c r="AQ2" i="20" s="1"/>
  <c r="AQ11" i="20" s="1"/>
  <c r="AQ3" i="20" a="1"/>
  <c r="AQ3" i="20" s="1"/>
  <c r="AQ12" i="20" s="1"/>
  <c r="AQ4" i="20" a="1"/>
  <c r="AQ4" i="20" s="1"/>
  <c r="AQ13" i="20" s="1"/>
  <c r="AQ5" i="20" a="1"/>
  <c r="AQ5" i="20" s="1"/>
  <c r="AQ14" i="20" s="1"/>
  <c r="AQ6" i="20" a="1"/>
  <c r="AQ6" i="20" s="1"/>
  <c r="AQ15" i="20" s="1"/>
  <c r="AQ7" i="20" a="1"/>
  <c r="AQ7" i="20" s="1"/>
  <c r="AQ16" i="20" s="1"/>
  <c r="AP2" i="20" a="1"/>
  <c r="AP2" i="20" s="1"/>
  <c r="AP11" i="20" s="1"/>
  <c r="AP3" i="20" a="1"/>
  <c r="AP3" i="20" s="1"/>
  <c r="AP12" i="20" s="1"/>
  <c r="AP4" i="20" a="1"/>
  <c r="AP4" i="20" s="1"/>
  <c r="AP13" i="20" s="1"/>
  <c r="AP5" i="20" a="1"/>
  <c r="AP5" i="20" s="1"/>
  <c r="AP14" i="20" s="1"/>
  <c r="AP6" i="20" a="1"/>
  <c r="AP6" i="20" s="1"/>
  <c r="AP15" i="20" s="1"/>
  <c r="AP7" i="20" a="1"/>
  <c r="AP7" i="20" s="1"/>
  <c r="AP16" i="20" s="1"/>
  <c r="AM2" i="20" a="1"/>
  <c r="AM2" i="20" s="1"/>
  <c r="AM11" i="20" s="1"/>
  <c r="AM3" i="20" a="1"/>
  <c r="AM3" i="20" s="1"/>
  <c r="AM12" i="20" s="1"/>
  <c r="AM4" i="20" a="1"/>
  <c r="AM4" i="20" s="1"/>
  <c r="AM13" i="20" s="1"/>
  <c r="AM5" i="20" a="1"/>
  <c r="AM5" i="20" s="1"/>
  <c r="AM14" i="20" s="1"/>
  <c r="AM6" i="20" a="1"/>
  <c r="AM6" i="20" s="1"/>
  <c r="AM15" i="20" s="1"/>
  <c r="AM7" i="20" a="1"/>
  <c r="AM7" i="20" s="1"/>
  <c r="AM16" i="20" s="1"/>
  <c r="AO2" i="20" a="1"/>
  <c r="AO2" i="20" s="1"/>
  <c r="AO11" i="20" s="1"/>
  <c r="AO3" i="20" a="1"/>
  <c r="AO3" i="20" s="1"/>
  <c r="AO12" i="20" s="1"/>
  <c r="AO4" i="20" a="1"/>
  <c r="AO4" i="20" s="1"/>
  <c r="AO13" i="20" s="1"/>
  <c r="AO5" i="20" a="1"/>
  <c r="AO5" i="20" s="1"/>
  <c r="AO14" i="20" s="1"/>
  <c r="AO6" i="20" a="1"/>
  <c r="AO6" i="20" s="1"/>
  <c r="AO15" i="20" s="1"/>
  <c r="AO7" i="20" a="1"/>
  <c r="AO7" i="20" s="1"/>
  <c r="AO16" i="20" s="1"/>
  <c r="AN2" i="20" a="1"/>
  <c r="AN2" i="20" s="1"/>
  <c r="AN11" i="20" s="1"/>
  <c r="AN3" i="20" a="1"/>
  <c r="AN3" i="20" s="1"/>
  <c r="AN12" i="20" s="1"/>
  <c r="AN4" i="20" a="1"/>
  <c r="AN4" i="20" s="1"/>
  <c r="AN13" i="20" s="1"/>
  <c r="AN5" i="20" a="1"/>
  <c r="AN5" i="20" s="1"/>
  <c r="AN14" i="20" s="1"/>
  <c r="AN6" i="20" a="1"/>
  <c r="AN6" i="20" s="1"/>
  <c r="AN15" i="20" s="1"/>
  <c r="AN7" i="20" a="1"/>
  <c r="AN7" i="20" s="1"/>
  <c r="AN16" i="20" s="1"/>
  <c r="AL2" i="20" a="1"/>
  <c r="AL2" i="20" s="1"/>
  <c r="AL11" i="20" s="1"/>
  <c r="AL3" i="20" a="1"/>
  <c r="AL3" i="20" s="1"/>
  <c r="AL12" i="20" s="1"/>
  <c r="AL4" i="20" a="1"/>
  <c r="AL4" i="20" s="1"/>
  <c r="AL13" i="20" s="1"/>
  <c r="AL5" i="20" a="1"/>
  <c r="AL5" i="20" s="1"/>
  <c r="AL14" i="20" s="1"/>
  <c r="AL6" i="20" a="1"/>
  <c r="AL6" i="20" s="1"/>
  <c r="AL15" i="20" s="1"/>
  <c r="AL7" i="20" a="1"/>
  <c r="AL7" i="20" s="1"/>
  <c r="AL16" i="20" s="1"/>
  <c r="AK2" i="20" a="1"/>
  <c r="AK2" i="20" s="1"/>
  <c r="AK11" i="20" s="1"/>
  <c r="AK3" i="20" a="1"/>
  <c r="AK3" i="20" s="1"/>
  <c r="AK12" i="20" s="1"/>
  <c r="AK4" i="20" a="1"/>
  <c r="AK4" i="20" s="1"/>
  <c r="AK13" i="20" s="1"/>
  <c r="AK5" i="20" a="1"/>
  <c r="AK5" i="20" s="1"/>
  <c r="AK14" i="20" s="1"/>
  <c r="AK6" i="20" a="1"/>
  <c r="AK6" i="20" s="1"/>
  <c r="AK15" i="20" s="1"/>
  <c r="AK7" i="20" a="1"/>
  <c r="AK7" i="20" s="1"/>
  <c r="AK16" i="20" s="1"/>
  <c r="AJ2" i="20" a="1"/>
  <c r="AJ2" i="20" s="1"/>
  <c r="AJ11" i="20" s="1"/>
  <c r="AJ3" i="20" a="1"/>
  <c r="AJ3" i="20" s="1"/>
  <c r="AJ12" i="20" s="1"/>
  <c r="AJ4" i="20" a="1"/>
  <c r="AJ4" i="20" s="1"/>
  <c r="AJ13" i="20" s="1"/>
  <c r="AJ5" i="20" a="1"/>
  <c r="AJ5" i="20" s="1"/>
  <c r="AJ14" i="20" s="1"/>
  <c r="AJ6" i="20" a="1"/>
  <c r="AJ6" i="20" s="1"/>
  <c r="AJ15" i="20" s="1"/>
  <c r="AJ7" i="20" a="1"/>
  <c r="AJ7" i="20" s="1"/>
  <c r="AJ16" i="20" s="1"/>
  <c r="AI2" i="20" a="1"/>
  <c r="AI2" i="20" s="1"/>
  <c r="AI11" i="20" s="1"/>
  <c r="AI3" i="20" a="1"/>
  <c r="AI3" i="20" s="1"/>
  <c r="AI12" i="20" s="1"/>
  <c r="AI4" i="20" a="1"/>
  <c r="AI4" i="20" s="1"/>
  <c r="AI13" i="20" s="1"/>
  <c r="AI5" i="20" a="1"/>
  <c r="AI5" i="20" s="1"/>
  <c r="AI14" i="20" s="1"/>
  <c r="AI6" i="20" a="1"/>
  <c r="AI6" i="20" s="1"/>
  <c r="AI15" i="20" s="1"/>
  <c r="AI7" i="20" a="1"/>
  <c r="AI7" i="20" s="1"/>
  <c r="AI16" i="20" s="1"/>
  <c r="AH2" i="20" a="1"/>
  <c r="AH2" i="20" s="1"/>
  <c r="AH11" i="20" s="1"/>
  <c r="AH3" i="20" a="1"/>
  <c r="AH3" i="20" s="1"/>
  <c r="AH12" i="20" s="1"/>
  <c r="AH4" i="20" a="1"/>
  <c r="AH4" i="20" s="1"/>
  <c r="AH13" i="20" s="1"/>
  <c r="AH5" i="20" a="1"/>
  <c r="AH5" i="20" s="1"/>
  <c r="AH14" i="20" s="1"/>
  <c r="AH6" i="20" a="1"/>
  <c r="AH6" i="20" s="1"/>
  <c r="AH15" i="20" s="1"/>
  <c r="AH7" i="20" a="1"/>
  <c r="AH7" i="20" s="1"/>
  <c r="AH16" i="20" s="1"/>
  <c r="AG2" i="20" a="1"/>
  <c r="AG2" i="20" s="1"/>
  <c r="AG11" i="20" s="1"/>
  <c r="AG3" i="20" a="1"/>
  <c r="AG3" i="20" s="1"/>
  <c r="AG12" i="20" s="1"/>
  <c r="AG4" i="20" a="1"/>
  <c r="AG4" i="20" s="1"/>
  <c r="AG13" i="20" s="1"/>
  <c r="AG5" i="20" a="1"/>
  <c r="AG5" i="20" s="1"/>
  <c r="AG14" i="20" s="1"/>
  <c r="AG6" i="20" a="1"/>
  <c r="AG6" i="20" s="1"/>
  <c r="AG15" i="20" s="1"/>
  <c r="AG7" i="20" a="1"/>
  <c r="AG7" i="20" s="1"/>
  <c r="AG16" i="20" s="1"/>
  <c r="AF2" i="20" a="1"/>
  <c r="AF2" i="20" s="1"/>
  <c r="AF11" i="20" s="1"/>
  <c r="AF3" i="20" a="1"/>
  <c r="AF3" i="20" s="1"/>
  <c r="AF12" i="20" s="1"/>
  <c r="AF4" i="20" a="1"/>
  <c r="AF4" i="20" s="1"/>
  <c r="AF13" i="20" s="1"/>
  <c r="AF5" i="20" a="1"/>
  <c r="AF5" i="20" s="1"/>
  <c r="AF14" i="20" s="1"/>
  <c r="AF6" i="20" a="1"/>
  <c r="AF6" i="20" s="1"/>
  <c r="AF15" i="20" s="1"/>
  <c r="AF7" i="20" a="1"/>
  <c r="AF7" i="20" s="1"/>
  <c r="AF16" i="20" s="1"/>
  <c r="AR2" i="20" a="1"/>
  <c r="AR2" i="20" s="1"/>
  <c r="AR11" i="20" s="1"/>
  <c r="AR3" i="20" a="1"/>
  <c r="AR3" i="20" s="1"/>
  <c r="AR12" i="20" s="1"/>
  <c r="AR4" i="20" a="1"/>
  <c r="AR4" i="20" s="1"/>
  <c r="AR13" i="20" s="1"/>
  <c r="AR5" i="20" a="1"/>
  <c r="AR5" i="20" s="1"/>
  <c r="AR14" i="20" s="1"/>
  <c r="AR6" i="20" a="1"/>
  <c r="AR6" i="20" s="1"/>
  <c r="AR15" i="20" s="1"/>
  <c r="AR7" i="20" a="1"/>
  <c r="AR7" i="20" s="1"/>
  <c r="AR16" i="20" s="1"/>
  <c r="AE2" i="20" a="1"/>
  <c r="AE2" i="20" s="1"/>
  <c r="AE11" i="20" s="1"/>
  <c r="AE3" i="20" a="1"/>
  <c r="AE3" i="20" s="1"/>
  <c r="AE12" i="20" s="1"/>
  <c r="AE4" i="20" a="1"/>
  <c r="AE4" i="20" s="1"/>
  <c r="AE13" i="20" s="1"/>
  <c r="AE5" i="20" a="1"/>
  <c r="AE5" i="20" s="1"/>
  <c r="AE14" i="20" s="1"/>
  <c r="AE6" i="20" a="1"/>
  <c r="AE6" i="20" s="1"/>
  <c r="AE15" i="20" s="1"/>
  <c r="AE7" i="20" a="1"/>
  <c r="AE7" i="20" s="1"/>
  <c r="AE16" i="20" s="1"/>
  <c r="R2" i="20" a="1"/>
  <c r="R2" i="20" s="1"/>
  <c r="R11" i="20" s="1"/>
  <c r="S2" i="20" a="1"/>
  <c r="S2" i="20" s="1"/>
  <c r="S11" i="20" s="1"/>
  <c r="T2" i="20" a="1"/>
  <c r="T2" i="20" s="1"/>
  <c r="T11" i="20" s="1"/>
  <c r="U2" i="20" a="1"/>
  <c r="U2" i="20" s="1"/>
  <c r="U11" i="20" s="1"/>
  <c r="V2" i="20" a="1"/>
  <c r="V2" i="20" s="1"/>
  <c r="V11" i="20" s="1"/>
  <c r="W2" i="20" a="1"/>
  <c r="W2" i="20" s="1"/>
  <c r="W11" i="20" s="1"/>
  <c r="X2" i="20" a="1"/>
  <c r="X2" i="20" s="1"/>
  <c r="X11" i="20" s="1"/>
  <c r="Y2" i="20" a="1"/>
  <c r="Y2" i="20" s="1"/>
  <c r="Y11" i="20" s="1"/>
  <c r="Z2" i="20" a="1"/>
  <c r="Z2" i="20" s="1"/>
  <c r="Z11" i="20" s="1"/>
  <c r="AA2" i="20" a="1"/>
  <c r="AA2" i="20" s="1"/>
  <c r="AA11" i="20" s="1"/>
  <c r="AB2" i="20" a="1"/>
  <c r="AB2" i="20" s="1"/>
  <c r="AB11" i="20" s="1"/>
  <c r="AC2" i="20" a="1"/>
  <c r="AC2" i="20" s="1"/>
  <c r="AC11" i="20" s="1"/>
  <c r="AD2" i="20" a="1"/>
  <c r="AD2" i="20" s="1"/>
  <c r="AD11" i="20" s="1"/>
  <c r="W3" i="20" a="1"/>
  <c r="W3" i="20" s="1"/>
  <c r="W12" i="20" s="1"/>
  <c r="W4" i="20" a="1"/>
  <c r="W4" i="20" s="1"/>
  <c r="W13" i="20" s="1"/>
  <c r="W5" i="20" a="1"/>
  <c r="W5" i="20" s="1"/>
  <c r="W14" i="20" s="1"/>
  <c r="W6" i="20" a="1"/>
  <c r="W6" i="20" s="1"/>
  <c r="W15" i="20" s="1"/>
  <c r="W7" i="20" a="1"/>
  <c r="W7" i="20" s="1"/>
  <c r="W16" i="20" s="1"/>
  <c r="X3" i="20" a="1"/>
  <c r="X3" i="20" s="1"/>
  <c r="X12" i="20" s="1"/>
  <c r="X4" i="20" a="1"/>
  <c r="X4" i="20" s="1"/>
  <c r="X13" i="20" s="1"/>
  <c r="X5" i="20" a="1"/>
  <c r="X5" i="20" s="1"/>
  <c r="X14" i="20" s="1"/>
  <c r="X6" i="20" a="1"/>
  <c r="X6" i="20" s="1"/>
  <c r="X15" i="20" s="1"/>
  <c r="X7" i="20" a="1"/>
  <c r="X7" i="20" s="1"/>
  <c r="X16" i="20" s="1"/>
  <c r="Y3" i="20" a="1"/>
  <c r="Y3" i="20" s="1"/>
  <c r="Y12" i="20" s="1"/>
  <c r="Y4" i="20" a="1"/>
  <c r="Y4" i="20" s="1"/>
  <c r="Y13" i="20" s="1"/>
  <c r="Y5" i="20" a="1"/>
  <c r="Y5" i="20" s="1"/>
  <c r="Y14" i="20" s="1"/>
  <c r="Y6" i="20" a="1"/>
  <c r="Y6" i="20" s="1"/>
  <c r="Y15" i="20" s="1"/>
  <c r="Y7" i="20" a="1"/>
  <c r="Y7" i="20" s="1"/>
  <c r="Y16" i="20" s="1"/>
  <c r="Z3" i="20" a="1"/>
  <c r="Z3" i="20" s="1"/>
  <c r="Z12" i="20" s="1"/>
  <c r="Z4" i="20" a="1"/>
  <c r="Z4" i="20" s="1"/>
  <c r="Z13" i="20" s="1"/>
  <c r="Z5" i="20" a="1"/>
  <c r="Z5" i="20" s="1"/>
  <c r="Z14" i="20" s="1"/>
  <c r="Z6" i="20" a="1"/>
  <c r="Z6" i="20" s="1"/>
  <c r="Z15" i="20" s="1"/>
  <c r="Z7" i="20" a="1"/>
  <c r="Z7" i="20" s="1"/>
  <c r="Z16" i="20" s="1"/>
  <c r="AA3" i="20" a="1"/>
  <c r="AA3" i="20" s="1"/>
  <c r="AA12" i="20" s="1"/>
  <c r="AA4" i="20" a="1"/>
  <c r="AA4" i="20" s="1"/>
  <c r="AA13" i="20" s="1"/>
  <c r="AA5" i="20" a="1"/>
  <c r="AA5" i="20" s="1"/>
  <c r="AA14" i="20" s="1"/>
  <c r="AA6" i="20" a="1"/>
  <c r="AA6" i="20" s="1"/>
  <c r="AA15" i="20" s="1"/>
  <c r="AA7" i="20" a="1"/>
  <c r="AA7" i="20" s="1"/>
  <c r="AA16" i="20" s="1"/>
  <c r="AB3" i="20" a="1"/>
  <c r="AB3" i="20" s="1"/>
  <c r="AB12" i="20" s="1"/>
  <c r="AB4" i="20" a="1"/>
  <c r="AB4" i="20" s="1"/>
  <c r="AB13" i="20" s="1"/>
  <c r="AB5" i="20" a="1"/>
  <c r="AB5" i="20" s="1"/>
  <c r="AB14" i="20" s="1"/>
  <c r="AB6" i="20" a="1"/>
  <c r="AB6" i="20" s="1"/>
  <c r="AB15" i="20" s="1"/>
  <c r="AB7" i="20" a="1"/>
  <c r="AB7" i="20" s="1"/>
  <c r="AB16" i="20" s="1"/>
  <c r="AC3" i="20" a="1"/>
  <c r="AC3" i="20" s="1"/>
  <c r="AC12" i="20" s="1"/>
  <c r="AC4" i="20" a="1"/>
  <c r="AC4" i="20" s="1"/>
  <c r="AC13" i="20" s="1"/>
  <c r="AC5" i="20" a="1"/>
  <c r="AC5" i="20" s="1"/>
  <c r="AC14" i="20" s="1"/>
  <c r="AC6" i="20" a="1"/>
  <c r="AC6" i="20" s="1"/>
  <c r="AC15" i="20" s="1"/>
  <c r="AC7" i="20" a="1"/>
  <c r="AC7" i="20" s="1"/>
  <c r="AC16" i="20" s="1"/>
  <c r="AD3" i="20" a="1"/>
  <c r="AD3" i="20" s="1"/>
  <c r="AD12" i="20" s="1"/>
  <c r="AD4" i="20" a="1"/>
  <c r="AD4" i="20" s="1"/>
  <c r="AD13" i="20" s="1"/>
  <c r="AD5" i="20" a="1"/>
  <c r="AD5" i="20" s="1"/>
  <c r="AD14" i="20" s="1"/>
  <c r="AD6" i="20" a="1"/>
  <c r="AD6" i="20" s="1"/>
  <c r="AD15" i="20" s="1"/>
  <c r="AD7" i="20" a="1"/>
  <c r="AD7" i="20" s="1"/>
  <c r="AD16" i="20" s="1"/>
  <c r="V3" i="20" a="1"/>
  <c r="V3" i="20" s="1"/>
  <c r="V12" i="20" s="1"/>
  <c r="V4" i="20" a="1"/>
  <c r="V4" i="20" s="1"/>
  <c r="V13" i="20" s="1"/>
  <c r="V5" i="20" a="1"/>
  <c r="V5" i="20" s="1"/>
  <c r="V14" i="20" s="1"/>
  <c r="V6" i="20" a="1"/>
  <c r="V6" i="20" s="1"/>
  <c r="V15" i="20" s="1"/>
  <c r="V7" i="20" a="1"/>
  <c r="V7" i="20" s="1"/>
  <c r="V16" i="20" s="1"/>
  <c r="U3" i="20" a="1"/>
  <c r="U3" i="20" s="1"/>
  <c r="U12" i="20" s="1"/>
  <c r="U4" i="20" a="1"/>
  <c r="U4" i="20" s="1"/>
  <c r="U13" i="20" s="1"/>
  <c r="U5" i="20" a="1"/>
  <c r="U5" i="20" s="1"/>
  <c r="U14" i="20" s="1"/>
  <c r="U6" i="20" a="1"/>
  <c r="U6" i="20" s="1"/>
  <c r="U15" i="20" s="1"/>
  <c r="U7" i="20" a="1"/>
  <c r="U7" i="20" s="1"/>
  <c r="U16" i="20" s="1"/>
  <c r="T3" i="20" a="1"/>
  <c r="T3" i="20" s="1"/>
  <c r="T12" i="20" s="1"/>
  <c r="T4" i="20" a="1"/>
  <c r="T4" i="20" s="1"/>
  <c r="T13" i="20" s="1"/>
  <c r="T5" i="20" a="1"/>
  <c r="T5" i="20" s="1"/>
  <c r="T14" i="20" s="1"/>
  <c r="T6" i="20" a="1"/>
  <c r="T6" i="20" s="1"/>
  <c r="T15" i="20" s="1"/>
  <c r="T7" i="20" a="1"/>
  <c r="T7" i="20" s="1"/>
  <c r="T16" i="20" s="1"/>
  <c r="S3" i="20" a="1"/>
  <c r="S3" i="20" s="1"/>
  <c r="S12" i="20" s="1"/>
  <c r="S4" i="20" a="1"/>
  <c r="S4" i="20" s="1"/>
  <c r="S13" i="20" s="1"/>
  <c r="S5" i="20" a="1"/>
  <c r="S5" i="20" s="1"/>
  <c r="S14" i="20" s="1"/>
  <c r="S6" i="20" a="1"/>
  <c r="S6" i="20" s="1"/>
  <c r="S15" i="20" s="1"/>
  <c r="S7" i="20" a="1"/>
  <c r="S7" i="20" s="1"/>
  <c r="S16" i="20" s="1"/>
  <c r="R7" i="20" a="1"/>
  <c r="R7" i="20" s="1"/>
  <c r="R16" i="20" s="1"/>
  <c r="R6" i="20" a="1"/>
  <c r="R6" i="20" s="1"/>
  <c r="R15" i="20" s="1"/>
  <c r="R5" i="20" a="1"/>
  <c r="R5" i="20" s="1"/>
  <c r="R14" i="20" s="1"/>
  <c r="R4" i="20" a="1"/>
  <c r="R4" i="20" s="1"/>
  <c r="R13" i="20" s="1"/>
  <c r="R3" i="20" a="1"/>
  <c r="R3" i="20" s="1"/>
  <c r="R12" i="20" s="1"/>
  <c r="D2" i="20"/>
  <c r="Z2" i="22" a="1"/>
  <c r="Z2" i="22" s="1"/>
  <c r="Z11" i="22" s="1"/>
  <c r="Z3" i="22" a="1"/>
  <c r="Z3" i="22" s="1"/>
  <c r="Z12" i="22" s="1"/>
  <c r="Z4" i="22" a="1"/>
  <c r="Z4" i="22" s="1"/>
  <c r="Z13" i="22" s="1"/>
  <c r="Z5" i="22" a="1"/>
  <c r="Z5" i="22" s="1"/>
  <c r="Z14" i="22" s="1"/>
  <c r="Z6" i="22" a="1"/>
  <c r="Z6" i="22" s="1"/>
  <c r="Z15" i="22" s="1"/>
  <c r="Z7" i="22" a="1"/>
  <c r="Z7" i="22" s="1"/>
  <c r="Z16" i="22" s="1"/>
  <c r="Y2" i="22" a="1"/>
  <c r="Y2" i="22" s="1"/>
  <c r="Y11" i="22" s="1"/>
  <c r="Y3" i="22" a="1"/>
  <c r="Y3" i="22" s="1"/>
  <c r="Y12" i="22" s="1"/>
  <c r="Y4" i="22" a="1"/>
  <c r="Y4" i="22" s="1"/>
  <c r="Y13" i="22" s="1"/>
  <c r="Y5" i="22" a="1"/>
  <c r="Y5" i="22" s="1"/>
  <c r="Y14" i="22" s="1"/>
  <c r="Y6" i="22" a="1"/>
  <c r="Y6" i="22" s="1"/>
  <c r="Y15" i="22" s="1"/>
  <c r="Y7" i="22" a="1"/>
  <c r="Y7" i="22" s="1"/>
  <c r="X2" i="22" a="1"/>
  <c r="X2" i="22" s="1"/>
  <c r="X11" i="22" s="1"/>
  <c r="X3" i="22" a="1"/>
  <c r="X3" i="22" s="1"/>
  <c r="X12" i="22" s="1"/>
  <c r="X4" i="22" a="1"/>
  <c r="X4" i="22" s="1"/>
  <c r="X13" i="22" s="1"/>
  <c r="X5" i="22" a="1"/>
  <c r="X5" i="22" s="1"/>
  <c r="X14" i="22" s="1"/>
  <c r="X6" i="22" a="1"/>
  <c r="X6" i="22" s="1"/>
  <c r="X15" i="22" s="1"/>
  <c r="X7" i="22" a="1"/>
  <c r="X7" i="22" s="1"/>
  <c r="X16" i="22" s="1"/>
  <c r="W2" i="22" a="1"/>
  <c r="W2" i="22" s="1"/>
  <c r="W11" i="22" s="1"/>
  <c r="W3" i="22" a="1"/>
  <c r="W3" i="22" s="1"/>
  <c r="W12" i="22" s="1"/>
  <c r="W4" i="22" a="1"/>
  <c r="W4" i="22" s="1"/>
  <c r="W13" i="22" s="1"/>
  <c r="W5" i="22" a="1"/>
  <c r="W5" i="22" s="1"/>
  <c r="W14" i="22" s="1"/>
  <c r="W6" i="22" a="1"/>
  <c r="W6" i="22" s="1"/>
  <c r="W15" i="22" s="1"/>
  <c r="W7" i="22" a="1"/>
  <c r="W7" i="22" s="1"/>
  <c r="W16" i="22" s="1"/>
  <c r="V11" i="22"/>
  <c r="V12" i="22"/>
  <c r="V13" i="22"/>
  <c r="V14" i="22"/>
  <c r="V15" i="22"/>
  <c r="V16" i="22"/>
  <c r="U11" i="22"/>
  <c r="U12" i="22"/>
  <c r="U13" i="22"/>
  <c r="U14" i="22"/>
  <c r="U15" i="22"/>
  <c r="U16" i="22"/>
  <c r="T2" i="22" a="1"/>
  <c r="T2" i="22" s="1"/>
  <c r="T11" i="22" s="1"/>
  <c r="T3" i="22" a="1"/>
  <c r="T3" i="22" s="1"/>
  <c r="T12" i="22" s="1"/>
  <c r="T4" i="22" a="1"/>
  <c r="T4" i="22" s="1"/>
  <c r="T13" i="22" s="1"/>
  <c r="T5" i="22" a="1"/>
  <c r="T5" i="22" s="1"/>
  <c r="T14" i="22" s="1"/>
  <c r="T6" i="22" a="1"/>
  <c r="T6" i="22" s="1"/>
  <c r="T15" i="22" s="1"/>
  <c r="T7" i="22" a="1"/>
  <c r="T7" i="22" s="1"/>
  <c r="T16" i="22" s="1"/>
  <c r="S2" i="22" a="1"/>
  <c r="S2" i="22" s="1"/>
  <c r="S11" i="22" s="1"/>
  <c r="S3" i="22" a="1"/>
  <c r="S3" i="22" s="1"/>
  <c r="S12" i="22" s="1"/>
  <c r="S4" i="22" a="1"/>
  <c r="S4" i="22" s="1"/>
  <c r="S5" i="22" a="1"/>
  <c r="S5" i="22" s="1"/>
  <c r="S6" i="22" a="1"/>
  <c r="S6" i="22" s="1"/>
  <c r="S7" i="22" a="1"/>
  <c r="S7" i="22" s="1"/>
  <c r="R2" i="22" a="1"/>
  <c r="R2" i="22" s="1"/>
  <c r="R11" i="22" s="1"/>
  <c r="R3" i="22" a="1"/>
  <c r="R3" i="22" s="1"/>
  <c r="R12" i="22" s="1"/>
  <c r="R4" i="22" a="1"/>
  <c r="R4" i="22" s="1"/>
  <c r="R13" i="22" s="1"/>
  <c r="R5" i="22" a="1"/>
  <c r="R5" i="22" s="1"/>
  <c r="R14" i="22" s="1"/>
  <c r="R6" i="22" a="1"/>
  <c r="R6" i="22" s="1"/>
  <c r="R15" i="22" s="1"/>
  <c r="R7" i="22" a="1"/>
  <c r="R7" i="22" s="1"/>
  <c r="R16" i="22" s="1"/>
  <c r="Q2" i="22" a="1"/>
  <c r="Q2" i="22" s="1"/>
  <c r="Q11" i="22" s="1"/>
  <c r="Q3" i="22" a="1"/>
  <c r="Q3" i="22" s="1"/>
  <c r="Q12" i="22" s="1"/>
  <c r="Q4" i="22" a="1"/>
  <c r="Q4" i="22" s="1"/>
  <c r="Q13" i="22" s="1"/>
  <c r="Q5" i="22" a="1"/>
  <c r="Q5" i="22" s="1"/>
  <c r="Q14" i="22" s="1"/>
  <c r="Q6" i="22" a="1"/>
  <c r="Q6" i="22" s="1"/>
  <c r="Q15" i="22" s="1"/>
  <c r="Q7" i="22" a="1"/>
  <c r="Q7" i="22" s="1"/>
  <c r="Q16" i="22" s="1"/>
  <c r="AP1" i="19"/>
  <c r="AQ1" i="19"/>
  <c r="AR1" i="19"/>
  <c r="AS1" i="19"/>
  <c r="AT1" i="19"/>
  <c r="AU1" i="19"/>
  <c r="AV1" i="19"/>
  <c r="AW1" i="19"/>
  <c r="AX1" i="19"/>
  <c r="AY1" i="19"/>
  <c r="AZ1" i="19"/>
  <c r="BA1" i="19"/>
  <c r="BB1" i="19"/>
  <c r="BC1" i="19"/>
  <c r="BD1" i="19"/>
  <c r="BE1" i="19"/>
  <c r="N2" i="22" a="1"/>
  <c r="N2" i="22" s="1"/>
  <c r="N11" i="22" s="1"/>
  <c r="N3" i="22" a="1"/>
  <c r="N3" i="22" s="1"/>
  <c r="N12" i="22" s="1"/>
  <c r="N4" i="22" a="1"/>
  <c r="N4" i="22" s="1"/>
  <c r="N13" i="22" s="1"/>
  <c r="N5" i="22" a="1"/>
  <c r="N5" i="22" s="1"/>
  <c r="N14" i="22" s="1"/>
  <c r="N6" i="22" a="1"/>
  <c r="N6" i="22" s="1"/>
  <c r="N15" i="22" s="1"/>
  <c r="N7" i="22" a="1"/>
  <c r="N7" i="22" s="1"/>
  <c r="N16" i="22" s="1"/>
  <c r="M2" i="22" a="1"/>
  <c r="M2" i="22" s="1"/>
  <c r="M11" i="22" s="1"/>
  <c r="M3" i="22" a="1"/>
  <c r="M3" i="22" s="1"/>
  <c r="M12" i="22" s="1"/>
  <c r="M4" i="22" a="1"/>
  <c r="M4" i="22" s="1"/>
  <c r="M13" i="22" s="1"/>
  <c r="M5" i="22" a="1"/>
  <c r="M5" i="22" s="1"/>
  <c r="M14" i="22" s="1"/>
  <c r="M6" i="22" a="1"/>
  <c r="M6" i="22" s="1"/>
  <c r="M15" i="22" s="1"/>
  <c r="M7" i="22" a="1"/>
  <c r="M7" i="22" s="1"/>
  <c r="M16" i="22" s="1"/>
  <c r="L2" i="22" a="1"/>
  <c r="L2" i="22" s="1"/>
  <c r="L11" i="22" s="1"/>
  <c r="L3" i="22" a="1"/>
  <c r="L3" i="22" s="1"/>
  <c r="L12" i="22" s="1"/>
  <c r="L4" i="22" a="1"/>
  <c r="L4" i="22" s="1"/>
  <c r="L13" i="22" s="1"/>
  <c r="L5" i="22" a="1"/>
  <c r="L5" i="22" s="1"/>
  <c r="L14" i="22" s="1"/>
  <c r="L6" i="22" a="1"/>
  <c r="L6" i="22" s="1"/>
  <c r="L15" i="22" s="1"/>
  <c r="L7" i="22" a="1"/>
  <c r="L7" i="22" s="1"/>
  <c r="L16" i="22" s="1"/>
  <c r="K2" i="22" a="1"/>
  <c r="K2" i="22" s="1"/>
  <c r="K11" i="22" s="1"/>
  <c r="K3" i="22" a="1"/>
  <c r="K3" i="22" s="1"/>
  <c r="K12" i="22" s="1"/>
  <c r="K4" i="22" a="1"/>
  <c r="K4" i="22" s="1"/>
  <c r="K13" i="22" s="1"/>
  <c r="K5" i="22" a="1"/>
  <c r="K5" i="22" s="1"/>
  <c r="K14" i="22" s="1"/>
  <c r="K6" i="22" a="1"/>
  <c r="K6" i="22" s="1"/>
  <c r="K15" i="22" s="1"/>
  <c r="K7" i="22" a="1"/>
  <c r="K7" i="22" s="1"/>
  <c r="K16" i="22" s="1"/>
  <c r="BD1" i="23"/>
  <c r="BC1" i="23"/>
  <c r="BB1" i="23"/>
  <c r="BA1" i="23"/>
  <c r="AZ1" i="23"/>
  <c r="AY1" i="23"/>
  <c r="AX1" i="23"/>
  <c r="AW1" i="23"/>
  <c r="AV1" i="23"/>
  <c r="AU1" i="23"/>
  <c r="AT1" i="23"/>
  <c r="AS1" i="23"/>
  <c r="AR1" i="23"/>
  <c r="AQ1" i="23"/>
  <c r="AP1" i="23"/>
  <c r="AO1" i="23"/>
  <c r="AN1" i="23"/>
  <c r="AM1" i="23"/>
  <c r="AL1" i="23"/>
  <c r="AK1" i="23"/>
  <c r="AJ1" i="23"/>
  <c r="AI1" i="23"/>
  <c r="AH1" i="23"/>
  <c r="AG1" i="23"/>
  <c r="AF1" i="23"/>
  <c r="AE1" i="23"/>
  <c r="AD1" i="23"/>
  <c r="AC1" i="23"/>
  <c r="AB1" i="23"/>
  <c r="AA1" i="23"/>
  <c r="Z1" i="23"/>
  <c r="Y1" i="23"/>
  <c r="X1" i="23"/>
  <c r="W1" i="23"/>
  <c r="O7" i="20"/>
  <c r="N7" i="20"/>
  <c r="M7" i="20"/>
  <c r="L7" i="20"/>
  <c r="K7" i="20"/>
  <c r="J7" i="20"/>
  <c r="I7" i="20"/>
  <c r="H7" i="20"/>
  <c r="G7" i="20"/>
  <c r="F7" i="20"/>
  <c r="E7" i="20"/>
  <c r="D7" i="20"/>
  <c r="C7" i="20"/>
  <c r="B7" i="20"/>
  <c r="E6" i="20"/>
  <c r="F6" i="20"/>
  <c r="G6" i="20"/>
  <c r="H6" i="20"/>
  <c r="I6" i="20"/>
  <c r="J6" i="20"/>
  <c r="K6" i="20"/>
  <c r="L6" i="20"/>
  <c r="M6" i="20"/>
  <c r="N6" i="20"/>
  <c r="O6" i="20"/>
  <c r="D6" i="20"/>
  <c r="C6" i="20"/>
  <c r="B6" i="20"/>
  <c r="N5" i="20"/>
  <c r="O5" i="20"/>
  <c r="E5" i="20"/>
  <c r="F5" i="20"/>
  <c r="G5" i="20"/>
  <c r="H5" i="20"/>
  <c r="I5" i="20"/>
  <c r="J5" i="20"/>
  <c r="K5" i="20"/>
  <c r="L5" i="20"/>
  <c r="M5" i="20"/>
  <c r="D5" i="20"/>
  <c r="C5" i="20"/>
  <c r="B5" i="20"/>
  <c r="E4" i="20"/>
  <c r="F4" i="20"/>
  <c r="G4" i="20"/>
  <c r="H4" i="20"/>
  <c r="I4" i="20"/>
  <c r="J4" i="20"/>
  <c r="K4" i="20"/>
  <c r="L4" i="20"/>
  <c r="M4" i="20"/>
  <c r="N4" i="20"/>
  <c r="O4" i="20"/>
  <c r="C4" i="20"/>
  <c r="D4" i="20"/>
  <c r="B4" i="20"/>
  <c r="E3" i="20"/>
  <c r="F3" i="20"/>
  <c r="G3" i="20"/>
  <c r="H3" i="20"/>
  <c r="I3" i="20"/>
  <c r="J3" i="20"/>
  <c r="K3" i="20"/>
  <c r="L3" i="20"/>
  <c r="M3" i="20"/>
  <c r="N3" i="20"/>
  <c r="O3" i="20"/>
  <c r="D3" i="20"/>
  <c r="C3" i="20"/>
  <c r="B3" i="20"/>
  <c r="L2" i="20"/>
  <c r="M2" i="20"/>
  <c r="N2" i="20"/>
  <c r="O2" i="20"/>
  <c r="AO1" i="18"/>
  <c r="AP1" i="18"/>
  <c r="AQ1" i="18"/>
  <c r="AR1" i="18"/>
  <c r="AS1" i="18"/>
  <c r="AT1" i="18"/>
  <c r="AU1" i="18"/>
  <c r="AV1" i="18"/>
  <c r="AW1" i="18"/>
  <c r="AX1" i="18"/>
  <c r="AY1" i="18"/>
  <c r="AZ1" i="18"/>
  <c r="BA1" i="18"/>
  <c r="BB1" i="18"/>
  <c r="BC1" i="18"/>
  <c r="BD1" i="18"/>
  <c r="H2" i="20"/>
  <c r="K2" i="20"/>
  <c r="I2" i="20"/>
  <c r="J16" i="22"/>
  <c r="I16" i="22"/>
  <c r="J15" i="22"/>
  <c r="I15" i="22"/>
  <c r="J14" i="22"/>
  <c r="I14" i="22"/>
  <c r="J13" i="22"/>
  <c r="I13" i="22"/>
  <c r="J12" i="22"/>
  <c r="I12" i="22"/>
  <c r="J11" i="22"/>
  <c r="I11" i="22"/>
  <c r="G7" i="22"/>
  <c r="G6" i="22"/>
  <c r="G5" i="22"/>
  <c r="D7" i="22"/>
  <c r="E7" i="22"/>
  <c r="D6" i="22"/>
  <c r="E6" i="22"/>
  <c r="D5" i="22"/>
  <c r="E5" i="22"/>
  <c r="G4" i="22"/>
  <c r="D4" i="22"/>
  <c r="E4" i="22"/>
  <c r="G3" i="22"/>
  <c r="D3" i="22"/>
  <c r="E3" i="22"/>
  <c r="C3" i="22"/>
  <c r="G2" i="22"/>
  <c r="D2" i="22"/>
  <c r="E2" i="22"/>
  <c r="C7" i="22"/>
  <c r="C6" i="22"/>
  <c r="C5" i="22"/>
  <c r="C4" i="22"/>
  <c r="B7" i="22"/>
  <c r="B6" i="22"/>
  <c r="B5" i="22"/>
  <c r="B4" i="22"/>
  <c r="B3" i="22"/>
  <c r="C2" i="22"/>
  <c r="B2" i="22"/>
  <c r="AN1" i="18"/>
  <c r="AM1" i="18"/>
  <c r="AL1" i="18"/>
  <c r="AK1" i="18"/>
  <c r="AJ1" i="18"/>
  <c r="AI1" i="18"/>
  <c r="AH1" i="18"/>
  <c r="AG1" i="18"/>
  <c r="AF1" i="18"/>
  <c r="AE1" i="18"/>
  <c r="AD1" i="18"/>
  <c r="AC1" i="18"/>
  <c r="AB1" i="18"/>
  <c r="AA1" i="18"/>
  <c r="Z1" i="18"/>
  <c r="Y1" i="18"/>
  <c r="X1" i="18"/>
  <c r="W1" i="18"/>
  <c r="AO1" i="19"/>
  <c r="AN1" i="19"/>
  <c r="AM1" i="19"/>
  <c r="AL1" i="19"/>
  <c r="AK1" i="19"/>
  <c r="AJ1" i="19"/>
  <c r="AI1" i="19"/>
  <c r="AH1" i="19"/>
  <c r="AG1" i="19"/>
  <c r="AF1" i="19"/>
  <c r="AE1" i="19"/>
  <c r="AD1" i="19"/>
  <c r="AC1" i="19"/>
  <c r="AB1" i="19"/>
  <c r="AA1" i="19"/>
  <c r="Z1" i="19"/>
  <c r="Y1" i="19"/>
  <c r="X1" i="19"/>
  <c r="AO1" i="15"/>
  <c r="AN1" i="15"/>
  <c r="AM1" i="15"/>
  <c r="AL1" i="15"/>
  <c r="AK1" i="15"/>
  <c r="AJ1" i="15"/>
  <c r="AI1" i="15"/>
  <c r="AH1" i="15"/>
  <c r="AG1" i="15"/>
  <c r="AF1" i="15"/>
  <c r="AE1" i="15"/>
  <c r="AD1" i="15"/>
  <c r="AC1" i="15"/>
  <c r="AB1" i="15"/>
  <c r="AA1" i="15"/>
  <c r="Z1" i="15"/>
  <c r="Y1" i="15"/>
  <c r="X1" i="15"/>
  <c r="AN1" i="14"/>
  <c r="AM1" i="14"/>
  <c r="AL1" i="14"/>
  <c r="AK1" i="14"/>
  <c r="AJ1" i="14"/>
  <c r="AI1" i="14"/>
  <c r="AH1" i="14"/>
  <c r="AG1" i="14"/>
  <c r="AF1" i="14"/>
  <c r="AE1" i="14"/>
  <c r="AD1" i="14"/>
  <c r="AC1" i="14"/>
  <c r="AB1" i="14"/>
  <c r="AA1" i="14"/>
  <c r="Z1" i="14"/>
  <c r="Y1" i="14"/>
  <c r="X1" i="14"/>
  <c r="W1" i="14"/>
  <c r="AO1" i="13"/>
  <c r="AN1" i="13"/>
  <c r="AM1" i="13"/>
  <c r="AL1" i="13"/>
  <c r="AK1" i="13"/>
  <c r="AJ1" i="13"/>
  <c r="AI1" i="13"/>
  <c r="AH1" i="13"/>
  <c r="AG1" i="13"/>
  <c r="AF1" i="13"/>
  <c r="AE1" i="13"/>
  <c r="AD1" i="13"/>
  <c r="AC1" i="13"/>
  <c r="AB1" i="13"/>
  <c r="AA1" i="13"/>
  <c r="Z1" i="13"/>
  <c r="Y1" i="13"/>
  <c r="X1" i="13"/>
  <c r="AN1" i="12"/>
  <c r="AM1" i="12"/>
  <c r="AL1" i="12"/>
  <c r="AK1" i="12"/>
  <c r="AJ1" i="12"/>
  <c r="AI1" i="12"/>
  <c r="AH1" i="12"/>
  <c r="AG1" i="12"/>
  <c r="AF1" i="12"/>
  <c r="AE1" i="12"/>
  <c r="AD1" i="12"/>
  <c r="AC1" i="12"/>
  <c r="AB1" i="12"/>
  <c r="AA1" i="12"/>
  <c r="Z1" i="12"/>
  <c r="Y1" i="12"/>
  <c r="X1" i="12"/>
  <c r="W1" i="12"/>
  <c r="AO1" i="16"/>
  <c r="AN1" i="16"/>
  <c r="AM1" i="16"/>
  <c r="AL1" i="16"/>
  <c r="AK1" i="16"/>
  <c r="AJ1" i="16"/>
  <c r="AI1" i="16"/>
  <c r="AH1" i="16"/>
  <c r="AG1" i="16"/>
  <c r="AF1" i="16"/>
  <c r="AE1" i="16"/>
  <c r="AD1" i="16"/>
  <c r="AC1" i="16"/>
  <c r="AB1" i="16"/>
  <c r="AA1" i="16"/>
  <c r="Z1" i="16"/>
  <c r="Y1" i="16"/>
  <c r="X1" i="16"/>
  <c r="AG1" i="10"/>
  <c r="Y1" i="10"/>
  <c r="W1" i="10"/>
  <c r="X1" i="10"/>
  <c r="Z1" i="10"/>
  <c r="AA1" i="10"/>
  <c r="AB1" i="10"/>
  <c r="AC1" i="10"/>
  <c r="AD1" i="10"/>
  <c r="AE1" i="10"/>
  <c r="AF1" i="10"/>
  <c r="AH1" i="10"/>
  <c r="AI1" i="10"/>
  <c r="AJ1" i="10"/>
  <c r="AK1" i="10"/>
  <c r="AL1" i="10"/>
  <c r="AM1" i="10"/>
  <c r="V1" i="10"/>
  <c r="K1" i="25"/>
  <c r="I1" i="25" a="1"/>
  <c r="S16" i="22" l="1"/>
  <c r="S15" i="22"/>
  <c r="S14" i="22"/>
  <c r="S13" i="22"/>
  <c r="V13" i="26"/>
  <c r="T13" i="26"/>
  <c r="U13" i="26"/>
  <c r="T16" i="26"/>
  <c r="S13" i="26"/>
  <c r="S14" i="26"/>
  <c r="U14" i="26"/>
  <c r="V14" i="26"/>
  <c r="BF14" i="26"/>
  <c r="AW14" i="26"/>
  <c r="AS15" i="26"/>
  <c r="BE16" i="26"/>
  <c r="BG13" i="26"/>
  <c r="AZ12" i="26"/>
  <c r="AC14" i="26"/>
  <c r="AD14" i="26"/>
  <c r="AP13" i="26"/>
  <c r="BB15" i="26"/>
  <c r="AM13" i="26"/>
  <c r="BC15" i="26"/>
  <c r="U12" i="26"/>
  <c r="X16" i="26"/>
  <c r="AC12" i="26"/>
  <c r="Z16" i="26"/>
  <c r="AQ12" i="26"/>
  <c r="AB17" i="26"/>
  <c r="AT12" i="26"/>
  <c r="AX14" i="26"/>
  <c r="AV12" i="26"/>
  <c r="AE13" i="26"/>
  <c r="BE14" i="26"/>
  <c r="Z13" i="26"/>
  <c r="AC15" i="26"/>
  <c r="AY16" i="26"/>
  <c r="AI15" i="26"/>
  <c r="AU17" i="26"/>
  <c r="T12" i="26"/>
  <c r="AU12" i="26"/>
  <c r="AH13" i="26"/>
  <c r="AB14" i="26"/>
  <c r="BC14" i="26"/>
  <c r="AK15" i="26"/>
  <c r="BG16" i="26"/>
  <c r="AW17" i="26"/>
  <c r="AQ15" i="26"/>
  <c r="X17" i="26"/>
  <c r="AZ17" i="26"/>
  <c r="AB12" i="26"/>
  <c r="BB12" i="26"/>
  <c r="AY13" i="26"/>
  <c r="AO14" i="26"/>
  <c r="Z15" i="26"/>
  <c r="AT15" i="26"/>
  <c r="AE16" i="26"/>
  <c r="AD17" i="26"/>
  <c r="BD12" i="26"/>
  <c r="W13" i="26"/>
  <c r="AZ13" i="26"/>
  <c r="AA15" i="26"/>
  <c r="AU15" i="26"/>
  <c r="AV16" i="26"/>
  <c r="Z12" i="26"/>
  <c r="BE13" i="26"/>
  <c r="T14" i="26"/>
  <c r="AB15" i="26"/>
  <c r="AY15" i="26"/>
  <c r="AX16" i="26"/>
  <c r="AO17" i="26"/>
  <c r="AU13" i="26"/>
  <c r="AK14" i="26"/>
  <c r="AM16" i="26"/>
  <c r="AA12" i="26"/>
  <c r="AI12" i="26"/>
  <c r="AR12" i="26"/>
  <c r="BA12" i="26"/>
  <c r="X13" i="26"/>
  <c r="AF13" i="26"/>
  <c r="AN13" i="26"/>
  <c r="AV13" i="26"/>
  <c r="BF13" i="26"/>
  <c r="AL14" i="26"/>
  <c r="AU14" i="26"/>
  <c r="AJ15" i="26"/>
  <c r="AR15" i="26"/>
  <c r="AZ15" i="26"/>
  <c r="AF16" i="26"/>
  <c r="AN16" i="26"/>
  <c r="AW16" i="26"/>
  <c r="BF16" i="26"/>
  <c r="AM17" i="26"/>
  <c r="BG17" i="26"/>
  <c r="AJ12" i="26"/>
  <c r="AG13" i="26"/>
  <c r="AO13" i="26"/>
  <c r="AW13" i="26"/>
  <c r="AM14" i="26"/>
  <c r="BA15" i="26"/>
  <c r="AG16" i="26"/>
  <c r="AO16" i="26"/>
  <c r="AE17" i="26"/>
  <c r="AN17" i="26"/>
  <c r="AL12" i="26"/>
  <c r="AE14" i="26"/>
  <c r="BG14" i="26"/>
  <c r="AL15" i="26"/>
  <c r="Y16" i="26"/>
  <c r="AH16" i="26"/>
  <c r="AP16" i="26"/>
  <c r="W17" i="26"/>
  <c r="AF17" i="26"/>
  <c r="AY17" i="26"/>
  <c r="S16" i="26"/>
  <c r="V12" i="26"/>
  <c r="AD12" i="26"/>
  <c r="AM12" i="26"/>
  <c r="AA13" i="26"/>
  <c r="AI13" i="26"/>
  <c r="AQ13" i="26"/>
  <c r="W14" i="26"/>
  <c r="AG14" i="26"/>
  <c r="AD15" i="26"/>
  <c r="AM15" i="26"/>
  <c r="AQ16" i="26"/>
  <c r="W12" i="26"/>
  <c r="AE12" i="26"/>
  <c r="AB13" i="26"/>
  <c r="AJ13" i="26"/>
  <c r="AR13" i="26"/>
  <c r="Y14" i="26"/>
  <c r="AV15" i="26"/>
  <c r="BD15" i="26"/>
  <c r="AA16" i="26"/>
  <c r="Y17" i="26"/>
  <c r="Z14" i="26"/>
  <c r="Z17" i="26"/>
  <c r="AA17" i="26"/>
  <c r="S12" i="26"/>
  <c r="R14" i="26"/>
  <c r="R12" i="26"/>
  <c r="BC12" i="26"/>
  <c r="BD14" i="26"/>
  <c r="AE15" i="26"/>
  <c r="W16" i="26"/>
  <c r="AB16" i="26"/>
  <c r="AR16" i="26"/>
  <c r="BE17" i="26"/>
  <c r="R13" i="26"/>
  <c r="AX13" i="26"/>
  <c r="AF14" i="26"/>
  <c r="AP17" i="26"/>
  <c r="BF17" i="26"/>
  <c r="X14" i="26"/>
  <c r="AV14" i="26"/>
  <c r="AZ16" i="26"/>
  <c r="AH17" i="26"/>
  <c r="AX17" i="26"/>
  <c r="AK12" i="26"/>
  <c r="AS12" i="26"/>
  <c r="BA13" i="26"/>
  <c r="AC17" i="26"/>
  <c r="AN14" i="26"/>
  <c r="I1" i="25"/>
  <c r="Y16" i="22"/>
  <c r="E2" i="20"/>
  <c r="F2" i="20"/>
  <c r="G2" i="20"/>
  <c r="B2" i="20"/>
  <c r="C2" i="20"/>
  <c r="J2" i="20"/>
  <c r="Q5" i="26" l="1"/>
  <c r="Q4" i="26"/>
  <c r="V16" i="26"/>
  <c r="V17" i="26"/>
  <c r="V15" i="26"/>
  <c r="U17" i="26"/>
  <c r="U15" i="26"/>
  <c r="U16" i="26"/>
  <c r="T15" i="26"/>
  <c r="T17" i="26"/>
  <c r="S17" i="26"/>
  <c r="S15" i="26"/>
  <c r="R16" i="26"/>
  <c r="R15" i="26"/>
  <c r="R17" i="26"/>
  <c r="Q3" i="26" l="1"/>
  <c r="Q6" i="2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<sst xmlns="http://schemas.openxmlformats.org/spreadsheetml/2006/main" count="6815" uniqueCount="2772">
  <si>
    <t>experiment_id</t>
  </si>
  <si>
    <t>MetaTrain/learning_rate</t>
  </si>
  <si>
    <t>MetaTrain/learning_rate_decay</t>
  </si>
  <si>
    <t>MetaTrain/max_epoch</t>
  </si>
  <si>
    <t>MetaTrain/epoch_size</t>
  </si>
  <si>
    <t>MetaTrain/early_stop</t>
  </si>
  <si>
    <t>MetaTrain/n</t>
  </si>
  <si>
    <t>MetaTrain/k</t>
  </si>
  <si>
    <t>MetaTrain/q</t>
  </si>
  <si>
    <t>MetaTest/episode</t>
  </si>
  <si>
    <t>MetaTest/n</t>
  </si>
  <si>
    <t>MetaTest/k</t>
  </si>
  <si>
    <t>MetaTest/q</t>
  </si>
  <si>
    <t>MetaValidation/n</t>
  </si>
  <si>
    <t>MetaValidation/k</t>
  </si>
  <si>
    <t>MetaValidation/q</t>
  </si>
  <si>
    <t>model_x_dim_0</t>
  </si>
  <si>
    <t>model_x_dim_1</t>
  </si>
  <si>
    <t>model_hid_dim</t>
  </si>
  <si>
    <t>model_z_dim</t>
  </si>
  <si>
    <t>MetaTrain/total_accuracy</t>
  </si>
  <si>
    <t>MetaTrain/total_loss</t>
  </si>
  <si>
    <t>MetaTest/AvgAccuracy</t>
  </si>
  <si>
    <t>MetaTest/AvgLoss</t>
  </si>
  <si>
    <t>MetaTest/f1-score_macro_avg</t>
  </si>
  <si>
    <t>MetaTest/f1-score_weighted_avg</t>
  </si>
  <si>
    <t>MetaTest/precision_macro_avg</t>
  </si>
  <si>
    <t>MetaTest/precision_weighted_avg</t>
  </si>
  <si>
    <t>MetaTest/recall_macro_avg</t>
  </si>
  <si>
    <t>MetaTest/recall_weighted_avg</t>
  </si>
  <si>
    <t>MetaValidation/accuracy</t>
  </si>
  <si>
    <t>MetaValidation/loss</t>
  </si>
  <si>
    <t>MetaValidation/f1-score_macro_avg</t>
  </si>
  <si>
    <t>MetaValidation/f1-score_weighted_avg</t>
  </si>
  <si>
    <t>MetaValidation/precision_macro_avg</t>
  </si>
  <si>
    <t>MetaValidation/precision_weighted_avg</t>
  </si>
  <si>
    <t>MetaValidation/recall_macro_avg</t>
  </si>
  <si>
    <t>MetaValidation/recall_weighted_avg</t>
  </si>
  <si>
    <t>2022_06_16:17_02_32</t>
  </si>
  <si>
    <t>2022_06_16:19_05_12</t>
  </si>
  <si>
    <t>2022_06_16:21_43_23</t>
  </si>
  <si>
    <t>2022_06_16:20_14_14</t>
  </si>
  <si>
    <t>2022_06_16:19_59_55</t>
  </si>
  <si>
    <t>2022_06_16:22_09_57</t>
  </si>
  <si>
    <t>2022_06_16:18_06_10</t>
  </si>
  <si>
    <t>2022_06_16:19_51_01</t>
  </si>
  <si>
    <t>2022_06_16:16_52_35</t>
  </si>
  <si>
    <t>2022_06_16:17_52_21</t>
  </si>
  <si>
    <t>2022_06_16:15_46_39</t>
  </si>
  <si>
    <t>2022_06_16:17_57_31</t>
  </si>
  <si>
    <t>2022_06_16:21_00_50</t>
  </si>
  <si>
    <t>2022_06_16:21_46_41</t>
  </si>
  <si>
    <t>2022_06_16:18_10_42</t>
  </si>
  <si>
    <t>2022_06_16:19_26_57</t>
  </si>
  <si>
    <t>2022_06_16:22_35_12</t>
  </si>
  <si>
    <t>2022_06_16:18_42_03</t>
  </si>
  <si>
    <t>2022_06_16:22_54_52</t>
  </si>
  <si>
    <t>2022_06_16:19_55_26</t>
  </si>
  <si>
    <t>2022_06_16:18_26_17</t>
  </si>
  <si>
    <t>2022_06_16:18_17_57</t>
  </si>
  <si>
    <t>2022_06_16:18_03_07</t>
  </si>
  <si>
    <t>2022_06_16:18_35_14</t>
  </si>
  <si>
    <t>2022_06_16:18_52_53</t>
  </si>
  <si>
    <t>2022_06_16:17_48_25</t>
  </si>
  <si>
    <t>2022_06_16:17_32_52</t>
  </si>
  <si>
    <t>2022_06_16:17_48_44</t>
  </si>
  <si>
    <t>2022_06_16:19_04_58</t>
  </si>
  <si>
    <t>2022_06_16:16_22_42</t>
  </si>
  <si>
    <t>2022_06_16:15_22_56</t>
  </si>
  <si>
    <t>2022_06_16:20_22_50</t>
  </si>
  <si>
    <t>2022_06_16:18_10_55</t>
  </si>
  <si>
    <t>2022_06_16:19_46_22</t>
  </si>
  <si>
    <t>2022_06_16:18_14_17</t>
  </si>
  <si>
    <t>2022_06_16:17_54_58</t>
  </si>
  <si>
    <t>2022_06_16:20_37_49</t>
  </si>
  <si>
    <t>2022_06_16:21_23_45</t>
  </si>
  <si>
    <t>2022_06_16:19_35_56</t>
  </si>
  <si>
    <t>2022_06_16:18_46_23</t>
  </si>
  <si>
    <t>2022_06_16:18_19_40</t>
  </si>
  <si>
    <t>2022_06_16:15_58_51</t>
  </si>
  <si>
    <t>2022_06_16:18_36_15</t>
  </si>
  <si>
    <t>2022_06_16:15_54_50</t>
  </si>
  <si>
    <t>2022_06_16:19_23_18</t>
  </si>
  <si>
    <t>2022_06_16:22_23_44</t>
  </si>
  <si>
    <t>2022_06_16:21_11_11</t>
  </si>
  <si>
    <t>2022_06_16:19_16_44</t>
  </si>
  <si>
    <t>2022_06_16:22_06_18</t>
  </si>
  <si>
    <t>2022_06_16:19_16_21</t>
  </si>
  <si>
    <t>2022_06_16:17_26_15</t>
  </si>
  <si>
    <t>2022_06_16:18_29_21</t>
  </si>
  <si>
    <t>2022_06_16:17_56_34</t>
  </si>
  <si>
    <t>2022_06_16:19_48_30</t>
  </si>
  <si>
    <t>2022_06_16:18_13_51</t>
  </si>
  <si>
    <t>2022_06_16:18_57_26</t>
  </si>
  <si>
    <t>2022_06_16:18_41_24</t>
  </si>
  <si>
    <t>2022_06_16:21_34_12</t>
  </si>
  <si>
    <t>2022_06_16:18_13_36</t>
  </si>
  <si>
    <t>2022_06_16:18_33_09</t>
  </si>
  <si>
    <t>2022_06_16:20_48_30</t>
  </si>
  <si>
    <t>2022_06_16:18_29_01</t>
  </si>
  <si>
    <t>2022_06_16:19_27_51</t>
  </si>
  <si>
    <t>2022_06_16:20_04_42</t>
  </si>
  <si>
    <t>2022_06_16:18_56_23</t>
  </si>
  <si>
    <t>2022_06_16:16_46_23</t>
  </si>
  <si>
    <t>2022_06_16:18_24_48</t>
  </si>
  <si>
    <t>2022_06_16:20_31_00</t>
  </si>
  <si>
    <t>2022_06_16:20_15_13</t>
  </si>
  <si>
    <t>2022_06_16:19_01_31</t>
  </si>
  <si>
    <t>2022_06_16:18_21_42</t>
  </si>
  <si>
    <t>model_encoder_hid_dim</t>
  </si>
  <si>
    <t>model_encoder_out_dim</t>
  </si>
  <si>
    <t>model_rel_net_hid_dim</t>
  </si>
  <si>
    <t>2022_06_22:03_13_53</t>
  </si>
  <si>
    <t>2022_06_22:04_18_49</t>
  </si>
  <si>
    <t>2022_06_21:19_55_12</t>
  </si>
  <si>
    <t>2022_06_22:01_15_45</t>
  </si>
  <si>
    <t>2022_06_21:20_25_30</t>
  </si>
  <si>
    <t>2022_06_21:19_56_34</t>
  </si>
  <si>
    <t>2022_06_22:02_31_59</t>
  </si>
  <si>
    <t>2022_06_21:21_36_23</t>
  </si>
  <si>
    <t>2022_06_22:02_55_46</t>
  </si>
  <si>
    <t>2022_06_22:03_29_28</t>
  </si>
  <si>
    <t>2022_06_22:04_48_28</t>
  </si>
  <si>
    <t>2022_06_21:23_48_01</t>
  </si>
  <si>
    <t>2022_06_22:01_55_43</t>
  </si>
  <si>
    <t>2022_06_22:03_49_00</t>
  </si>
  <si>
    <t>2022_06_22:00_42_35</t>
  </si>
  <si>
    <t>2022_06_22:01_45_52</t>
  </si>
  <si>
    <t>2022_06_21:19_14_07</t>
  </si>
  <si>
    <t>2022_06_21:20_24_48</t>
  </si>
  <si>
    <t>2022_06_22:02_48_17</t>
  </si>
  <si>
    <t>2022_06_21:16_52_35</t>
  </si>
  <si>
    <t>2022_06_22:02_23_41</t>
  </si>
  <si>
    <t>2022_06_22:06_05_28</t>
  </si>
  <si>
    <t>2022_06_21:21_16_43</t>
  </si>
  <si>
    <t>2022_06_21:16_55_01</t>
  </si>
  <si>
    <t>2022_06_22:00_24_07</t>
  </si>
  <si>
    <t>2022_06_21:22_16_33</t>
  </si>
  <si>
    <t>2022_06_22:01_09_18</t>
  </si>
  <si>
    <t>2022_06_22:07_35_21</t>
  </si>
  <si>
    <t>2022_06_21:18_43_42</t>
  </si>
  <si>
    <t>2022_06_22:01_29_36</t>
  </si>
  <si>
    <t>2022_06_22:06_54_12</t>
  </si>
  <si>
    <t>2022_06_21:17_22_20</t>
  </si>
  <si>
    <t>2022_06_21:21_03_40</t>
  </si>
  <si>
    <t>2022_06_22:00_01_31</t>
  </si>
  <si>
    <t>2022_06_22:05_25_21</t>
  </si>
  <si>
    <t>2022_06_22:05_49_33</t>
  </si>
  <si>
    <t>2022_06_21:22_13_48</t>
  </si>
  <si>
    <t>2022_06_21:20_57_35</t>
  </si>
  <si>
    <t>2022_06_22:03_18_20</t>
  </si>
  <si>
    <t>2022_06_21:20_34_01</t>
  </si>
  <si>
    <t>2022_06_21:21_40_42</t>
  </si>
  <si>
    <t>2022_06_22:01_46_15</t>
  </si>
  <si>
    <t>2022_06_21:23_49_56</t>
  </si>
  <si>
    <t>2022_06_22:07_52_20</t>
  </si>
  <si>
    <t>2022_06_22:04_32_14</t>
  </si>
  <si>
    <t>2022_06_21:19_44_51</t>
  </si>
  <si>
    <t>2022_06_21:20_06_08</t>
  </si>
  <si>
    <t>2022_06_22:03_24_11</t>
  </si>
  <si>
    <t>2022_06_21:20_37_35</t>
  </si>
  <si>
    <t>2022_06_21:18_05_39</t>
  </si>
  <si>
    <t>2022_06_21:21_56_10</t>
  </si>
  <si>
    <t>2022_06_21:17_19_25</t>
  </si>
  <si>
    <t>2022_06_21:21_40_44</t>
  </si>
  <si>
    <t>2022_06_21:22_38_54</t>
  </si>
  <si>
    <t>2022_06_21:17_25_40</t>
  </si>
  <si>
    <t>2022_06_21:17_52_28</t>
  </si>
  <si>
    <t>2022_06_22:02_24_20</t>
  </si>
  <si>
    <t>2022_06_21:19_25_58</t>
  </si>
  <si>
    <t>2022_06_21:23_21_18</t>
  </si>
  <si>
    <t>2022_06_22:00_22_40</t>
  </si>
  <si>
    <t>2022_06_22:07_12_34</t>
  </si>
  <si>
    <t>2022_06_22:00_22_30</t>
  </si>
  <si>
    <t>2022_06_21:16_52_14</t>
  </si>
  <si>
    <t>2022_06_21:19_13_39</t>
  </si>
  <si>
    <t>2022_06_21:22_00_23</t>
  </si>
  <si>
    <t>2022_06_21:23_57_41</t>
  </si>
  <si>
    <t>2022_06_22:06_28_30</t>
  </si>
  <si>
    <t>2022_06_21:23_26_59</t>
  </si>
  <si>
    <t>2022_06_22:02_15_58</t>
  </si>
  <si>
    <t>2022_06_21:23_00_19</t>
  </si>
  <si>
    <t>2022_06_22:00_53_08</t>
  </si>
  <si>
    <t>2022_06_21:18_20_52</t>
  </si>
  <si>
    <t>2022_06_21:21_05_50</t>
  </si>
  <si>
    <t>2022_06_21:23_17_40</t>
  </si>
  <si>
    <t>2022_06_21:17_50_16</t>
  </si>
  <si>
    <t>2022_06_21:19_12_42</t>
  </si>
  <si>
    <t>2022_06_21:18_13_30</t>
  </si>
  <si>
    <t>2022_06_22:05_14_15</t>
  </si>
  <si>
    <t>2022_06_22:00_35_18</t>
  </si>
  <si>
    <t>2022_06_21:18_51_52</t>
  </si>
  <si>
    <t>experiment_type</t>
  </si>
  <si>
    <t>2022_06_22:16_10_31</t>
  </si>
  <si>
    <t>relation_nets</t>
  </si>
  <si>
    <t>2022_06_22:17_21_15</t>
  </si>
  <si>
    <t>2022_06_22:15_20_34</t>
  </si>
  <si>
    <t>2022_06_22:13_03_27</t>
  </si>
  <si>
    <t>2022_06_21:19_07_31</t>
  </si>
  <si>
    <t>2022_06_22:13_24_20</t>
  </si>
  <si>
    <t>2022_06_22:13_39_48</t>
  </si>
  <si>
    <t>2022_06_22:17_10_14</t>
  </si>
  <si>
    <t>2022_06_22:15_33_04</t>
  </si>
  <si>
    <t>2022_06_21:21_11_08</t>
  </si>
  <si>
    <t>2022_06_22:13_50_19</t>
  </si>
  <si>
    <t>2022_06_22:16_42_17</t>
  </si>
  <si>
    <t>2022_06_22:17_35_46</t>
  </si>
  <si>
    <t>2022_06_21:21_32_35</t>
  </si>
  <si>
    <t>2022_06_22:14_56_04</t>
  </si>
  <si>
    <t>2022_06_22:12_55_58</t>
  </si>
  <si>
    <t>2022_06_22:13_31_08</t>
  </si>
  <si>
    <t>2022_06_22:13_25_51</t>
  </si>
  <si>
    <t>2022_06_22:02_54_21</t>
  </si>
  <si>
    <t>2022_06_22:01_51_59</t>
  </si>
  <si>
    <t>2022_06_22:17_01_28</t>
  </si>
  <si>
    <t>2022_06_21:21_50_03</t>
  </si>
  <si>
    <t>2022_06_22:17_52_33</t>
  </si>
  <si>
    <t>2022_06_22:02_26_37</t>
  </si>
  <si>
    <t>2022_06_22:04_15_49</t>
  </si>
  <si>
    <t>2022_06_22:17_21_41</t>
  </si>
  <si>
    <t>2022_06_22:16_05_39</t>
  </si>
  <si>
    <t>2022_06_22:00_27_34</t>
  </si>
  <si>
    <t>2022_06_22:17_35_44</t>
  </si>
  <si>
    <t>2022_06_22:14_26_12</t>
  </si>
  <si>
    <t>2022_06_22:12_50_57</t>
  </si>
  <si>
    <t>2022_06_22:14_49_09</t>
  </si>
  <si>
    <t>2022_06_22:14_39_14</t>
  </si>
  <si>
    <t>2022_06_22:07_08_36</t>
  </si>
  <si>
    <t>2022_06_22:14_34_14</t>
  </si>
  <si>
    <t>2022_06_22:13_54_32</t>
  </si>
  <si>
    <t>2022_06_22:08_38_53</t>
  </si>
  <si>
    <t>2022_06_22:18_26_58</t>
  </si>
  <si>
    <t>2022_06_21:19_33_46</t>
  </si>
  <si>
    <t>2022_06_22:14_16_47</t>
  </si>
  <si>
    <t>2022_06_22:00_49_49</t>
  </si>
  <si>
    <t>2022_06_22:13_22_56</t>
  </si>
  <si>
    <t>2022_06_22:14_44_59</t>
  </si>
  <si>
    <t>2022_06_22:14_18_54</t>
  </si>
  <si>
    <t>2022_06_21:16_59_11</t>
  </si>
  <si>
    <t>2022_06_22:15_27_14</t>
  </si>
  <si>
    <t>2022_06_22:12_57_00</t>
  </si>
  <si>
    <t>2022_06_22:16_34_05</t>
  </si>
  <si>
    <t>2022_06_23:04_37_53</t>
  </si>
  <si>
    <t>prototypical_L</t>
  </si>
  <si>
    <t>2022_06_22:23_16_43</t>
  </si>
  <si>
    <t>2022_06_23:03_02_26</t>
  </si>
  <si>
    <t>2022_06_23:00_26_11</t>
  </si>
  <si>
    <t>2022_06_23:09_04_33</t>
  </si>
  <si>
    <t>2022_06_23:06_24_36</t>
  </si>
  <si>
    <t>2022_06_23:03_21_40</t>
  </si>
  <si>
    <t>2022_06_23:08_30_19</t>
  </si>
  <si>
    <t>2022_06_23:06_52_36</t>
  </si>
  <si>
    <t>2022_06_23:00_01_34</t>
  </si>
  <si>
    <t>2022_06_23:07_31_56</t>
  </si>
  <si>
    <t>2022_06_23:01_54_45</t>
  </si>
  <si>
    <t>2022_06_23:02_17_12</t>
  </si>
  <si>
    <t>2022_06_23:06_26_51</t>
  </si>
  <si>
    <t>2022_06_23:07_16_48</t>
  </si>
  <si>
    <t>2022_06_22:22_54_22</t>
  </si>
  <si>
    <t>2022_06_23:01_09_04</t>
  </si>
  <si>
    <t>2022_06_23:02_30_35</t>
  </si>
  <si>
    <t>2022_06_23:03_58_35</t>
  </si>
  <si>
    <t>2022_06_23:00_24_02</t>
  </si>
  <si>
    <t>2022_06_22:22_33_51</t>
  </si>
  <si>
    <t>2022_06_23:06_51_54</t>
  </si>
  <si>
    <t>2022_06_23:09_30_04</t>
  </si>
  <si>
    <t>2022_06_22:22_32_14</t>
  </si>
  <si>
    <t>2022_06_22:23_38_55</t>
  </si>
  <si>
    <t>2022_06_23:00_46_17</t>
  </si>
  <si>
    <t>2022_06_23:05_48_49</t>
  </si>
  <si>
    <t>2022_06_23:04_21_51</t>
  </si>
  <si>
    <t>2022_06_23:02_45_24</t>
  </si>
  <si>
    <t>2022_06_23:01_07_06</t>
  </si>
  <si>
    <t>2022_06_23:06_32_51</t>
  </si>
  <si>
    <t>2022_06_23:02_39_57</t>
  </si>
  <si>
    <t>2022_06_23:09_19_03</t>
  </si>
  <si>
    <t>2022_06_23:08_28_18</t>
  </si>
  <si>
    <t>2022_06_23:05_33_53</t>
  </si>
  <si>
    <t>2022_06_23:08_49_14</t>
  </si>
  <si>
    <t>2022_06_23:06_21_34</t>
  </si>
  <si>
    <t>2022_06_23:09_05_13</t>
  </si>
  <si>
    <t>2022_06_23:08_18_41</t>
  </si>
  <si>
    <t>2022_06_22:23_55_05</t>
  </si>
  <si>
    <t>2022_06_23:08_38_14</t>
  </si>
  <si>
    <t>2022_06_23:01_32_06</t>
  </si>
  <si>
    <t>2022_06_23:07_42_36</t>
  </si>
  <si>
    <t>2022_06_23:07_22_18</t>
  </si>
  <si>
    <t>2022_06_23:08_08_23</t>
  </si>
  <si>
    <t>2022_06_23:08_06_31</t>
  </si>
  <si>
    <t>2022_06_23:07_56_58</t>
  </si>
  <si>
    <t>2022_06_23:07_32_01</t>
  </si>
  <si>
    <t>Note</t>
  </si>
  <si>
    <t>2022_06_22:14_43_11</t>
  </si>
  <si>
    <t>2022_06_22:14_26_03</t>
  </si>
  <si>
    <t>2022_06_23:05_39_30</t>
  </si>
  <si>
    <t>2022_06_22:15_05_33</t>
  </si>
  <si>
    <t>2022_06_22:22_49_53</t>
  </si>
  <si>
    <t>2022_06_22:18_04_09</t>
  </si>
  <si>
    <t>2022_06_23:04_14_14</t>
  </si>
  <si>
    <t>2022_06_22:21_22_41</t>
  </si>
  <si>
    <t>2022_06_23:05_56_53</t>
  </si>
  <si>
    <t>2022_06_23:06_59_06</t>
  </si>
  <si>
    <t>2022_06_22:12_57_28</t>
  </si>
  <si>
    <t>2022_06_23:01_33_56</t>
  </si>
  <si>
    <t>2022_06_22:20_48_02</t>
  </si>
  <si>
    <t>2022_06_22:15_56_37</t>
  </si>
  <si>
    <t>2022_06_22:17_31_04</t>
  </si>
  <si>
    <t>2022_06_23:04_31_58</t>
  </si>
  <si>
    <t>2022_06_27:21_56_33</t>
  </si>
  <si>
    <t>2022_06_23:23_13_41</t>
  </si>
  <si>
    <t>2022_06_27:23_55_27</t>
  </si>
  <si>
    <t>2022_06_23:17_15_03</t>
  </si>
  <si>
    <t>2022_06_24:13_04_32</t>
  </si>
  <si>
    <t>2022_06_24:02_56_49</t>
  </si>
  <si>
    <t>2022_06_23:15_40_06</t>
  </si>
  <si>
    <t>2022_06_23:16_35_51</t>
  </si>
  <si>
    <t>2022_06_24:21_22_29</t>
  </si>
  <si>
    <t>2022_06_24:06_23_46</t>
  </si>
  <si>
    <t>2022_06_24:10_48_09</t>
  </si>
  <si>
    <t>2022_06_24:03_07_13</t>
  </si>
  <si>
    <t>2022_06_24:03_15_16</t>
  </si>
  <si>
    <t>2022_06_23:23_27_36</t>
  </si>
  <si>
    <t>2022_06_23:18_38_12</t>
  </si>
  <si>
    <t>2022_06_23:18_52_51</t>
  </si>
  <si>
    <t>2022_06_24:01_51_15</t>
  </si>
  <si>
    <t>2022_06_26:15_57_43</t>
  </si>
  <si>
    <t>2022_06_23:21_36_50</t>
  </si>
  <si>
    <t>2022_06_23:20_24_10</t>
  </si>
  <si>
    <t>2022_06_24:07_59_40</t>
  </si>
  <si>
    <t>2022_06_23:18_14_02</t>
  </si>
  <si>
    <t>2022_06_23:22_32_59</t>
  </si>
  <si>
    <t>2022_06_24:00_58_46</t>
  </si>
  <si>
    <t>2022_06_24:09_13_49</t>
  </si>
  <si>
    <t>2022_06_24:06_03_11</t>
  </si>
  <si>
    <t>2022_06_23:22_01_52</t>
  </si>
  <si>
    <t>2022_06_24:00_41_36</t>
  </si>
  <si>
    <t>2022_06_24:00_23_03</t>
  </si>
  <si>
    <t>2022_06_27:22_20_26</t>
  </si>
  <si>
    <t>2022_06_24:00_44_26</t>
  </si>
  <si>
    <t>2022_06_23:23_24_16</t>
  </si>
  <si>
    <t>2022_06_23:21_39_48</t>
  </si>
  <si>
    <t>2022_06_24:03_19_42</t>
  </si>
  <si>
    <t>2022_06_23:23_30_09</t>
  </si>
  <si>
    <t>2022_06_26:13_27_17</t>
  </si>
  <si>
    <t>2022_06_27:21_34_19</t>
  </si>
  <si>
    <t>2022_06_26:13_45_30</t>
  </si>
  <si>
    <t>2022_06_23:16_43_21</t>
  </si>
  <si>
    <t>2022_06_23:18_07_55</t>
  </si>
  <si>
    <t>2022_06_23:17_07_04</t>
  </si>
  <si>
    <t>2022_06_23:20_09_44</t>
  </si>
  <si>
    <t>2022_06_23:15_35_38</t>
  </si>
  <si>
    <t>2022_06_24:01_26_50</t>
  </si>
  <si>
    <t>2022_06_24:01_28_16</t>
  </si>
  <si>
    <t>2022_06_24:02_23_41</t>
  </si>
  <si>
    <t>2022_06_23:21_03_52</t>
  </si>
  <si>
    <t>2022_06_23:23_40_11</t>
  </si>
  <si>
    <t>2022_06_24:12_24_18</t>
  </si>
  <si>
    <t>2022_06_23:22_20_58</t>
  </si>
  <si>
    <t>2022_06_24:00_04_42</t>
  </si>
  <si>
    <t>2022_06_27:22_37_09</t>
  </si>
  <si>
    <t>2022_06_27:20_55_39</t>
  </si>
  <si>
    <t>2022_06_27:19_22_47</t>
  </si>
  <si>
    <t>2022_06_23:18_50_00</t>
  </si>
  <si>
    <t>2022_06_27:20_04_05</t>
  </si>
  <si>
    <t>2022_06_23:18_03_34</t>
  </si>
  <si>
    <t>2022_06_23:21_08_53</t>
  </si>
  <si>
    <t>2022_06_23:22_29_56</t>
  </si>
  <si>
    <t>2022_06_23:16_15_32</t>
  </si>
  <si>
    <t>2022_06_24:02_44_49</t>
  </si>
  <si>
    <t>2022_06_24:02_37_39</t>
  </si>
  <si>
    <t>2022_06_26:14_25_05</t>
  </si>
  <si>
    <t>2022_06_23:17_23_03</t>
  </si>
  <si>
    <t>2022_06_23:16_53_35</t>
  </si>
  <si>
    <t>2022_06_23:15_19_44</t>
  </si>
  <si>
    <t>2022_06_23:17_37_39</t>
  </si>
  <si>
    <t>2022_06_24:05_29_10</t>
  </si>
  <si>
    <t>2022_06_24:07_22_24</t>
  </si>
  <si>
    <t>2022_06_23:16_05_37</t>
  </si>
  <si>
    <t>2022_06_23:23_31_26</t>
  </si>
  <si>
    <t>2022_06_24:01_12_03</t>
  </si>
  <si>
    <t>2022_06_23:17_36_14</t>
  </si>
  <si>
    <t>2022_06_23:18_06_23</t>
  </si>
  <si>
    <t>2022_06_24:08_23_47</t>
  </si>
  <si>
    <t>2022_06_24:00_37_14</t>
  </si>
  <si>
    <t>2022_06_23:15_19_41</t>
  </si>
  <si>
    <t>2022_06_27:23_01_06</t>
  </si>
  <si>
    <t>2022_06_24:15_24_41</t>
  </si>
  <si>
    <t>2022_06_27:18_44_43</t>
  </si>
  <si>
    <t>2022_06_24:05_12_22</t>
  </si>
  <si>
    <t>2022_06_24:09_47_38</t>
  </si>
  <si>
    <t>2022_06_24:04_24_24</t>
  </si>
  <si>
    <t>2022_06_24:13_59_24</t>
  </si>
  <si>
    <t>2022_06_24:04_06_47</t>
  </si>
  <si>
    <t>2022_06_23:20_40_15</t>
  </si>
  <si>
    <t>2022_06_28:00_22_51</t>
  </si>
  <si>
    <t>2022_06_24:22_39_55</t>
  </si>
  <si>
    <t>2022_06_26:12_35_58</t>
  </si>
  <si>
    <t>2022_06_23:19_39_14</t>
  </si>
  <si>
    <t>2022_06_24:11_50_22</t>
  </si>
  <si>
    <t>2022_06_23:21_49_55</t>
  </si>
  <si>
    <t>2022_06_23:19_37_32</t>
  </si>
  <si>
    <t>2022_06_24:02_02_40</t>
  </si>
  <si>
    <t>2022_06_23:19_08_54</t>
  </si>
  <si>
    <t>2022_06_26:17_59_27</t>
  </si>
  <si>
    <t>prototypical_XL</t>
  </si>
  <si>
    <t>2022_06_26:20_05_02</t>
  </si>
  <si>
    <t>2022_06_26:17_17_13</t>
  </si>
  <si>
    <t>2022_06_26:16_37_11</t>
  </si>
  <si>
    <t>2022_06_26:17_39_37</t>
  </si>
  <si>
    <t>2022_06_26:20_19_45</t>
  </si>
  <si>
    <t>2022_06_26:18_19_15</t>
  </si>
  <si>
    <t>2022_06_26:17_09_13</t>
  </si>
  <si>
    <t>2022_06_26:18_42_14</t>
  </si>
  <si>
    <t>2022_06_26:18_02_52</t>
  </si>
  <si>
    <t>2022_06_28:10_24_46</t>
  </si>
  <si>
    <t>2022_06_26:16_19_40</t>
  </si>
  <si>
    <t>2022_06_28:11_03_18</t>
  </si>
  <si>
    <t>2022_06_26:19_42_42</t>
  </si>
  <si>
    <t>2022_06_28:10_47_45</t>
  </si>
  <si>
    <t>2022_06_26:18_27_32</t>
  </si>
  <si>
    <t>2022_06_28:10_43_52</t>
  </si>
  <si>
    <t>2022_06_26:17_55_18</t>
  </si>
  <si>
    <t>2022_06_28:10_28_36</t>
  </si>
  <si>
    <t>2022_06_28:10_20_56</t>
  </si>
  <si>
    <t>2022_06_28:10_36_15</t>
  </si>
  <si>
    <t>2022_06_28:11_54_09</t>
  </si>
  <si>
    <t>2022_06_26:16_57_10</t>
  </si>
  <si>
    <t>2022_06_26:19_55_39</t>
  </si>
  <si>
    <t>2022_06_26:18_50_21</t>
  </si>
  <si>
    <t>2022_06_26:18_23_26</t>
  </si>
  <si>
    <t>2022_06_28:11_07_12</t>
  </si>
  <si>
    <t>2022_06_26:20_36_09</t>
  </si>
  <si>
    <t>2022_06_26:20_57_41</t>
  </si>
  <si>
    <t>2022_06_28:10_40_05</t>
  </si>
  <si>
    <t>2022_06_26:16_28_20</t>
  </si>
  <si>
    <t>2022_06_28:10_55_31</t>
  </si>
  <si>
    <t>2022_06_28:10_59_26</t>
  </si>
  <si>
    <t>2022_06_28:11_42_03</t>
  </si>
  <si>
    <t>2022_06_28:10_51_39</t>
  </si>
  <si>
    <t>2022_06_28:10_32_27</t>
  </si>
  <si>
    <t>2022_06_26:16_20_43</t>
  </si>
  <si>
    <t>2022_06_28:11_46_52</t>
  </si>
  <si>
    <t>2022_06_26:17_03_58</t>
  </si>
  <si>
    <t>2022_06_26:17_46_32</t>
  </si>
  <si>
    <t>2022_06_27:13_25_34</t>
  </si>
  <si>
    <t>relation_nets_XL</t>
  </si>
  <si>
    <t>2022_06_27:07_32_58</t>
  </si>
  <si>
    <t>2022_06_27:10_04_47</t>
  </si>
  <si>
    <t>2022_06_27:14_46_20</t>
  </si>
  <si>
    <t>2022_06_27:03_07_13</t>
  </si>
  <si>
    <t>2022_06_27:22_12_49</t>
  </si>
  <si>
    <t>2022_06_28:07_23_06</t>
  </si>
  <si>
    <t>2022_06_26:23_30_16</t>
  </si>
  <si>
    <t>2022_06_26:16_21_19</t>
  </si>
  <si>
    <t>2022_06_28:03_53_24</t>
  </si>
  <si>
    <t>2022_06_28:11_29_19</t>
  </si>
  <si>
    <t>2022_06_27:05_02_28</t>
  </si>
  <si>
    <t>2022_06_28:08_37_50</t>
  </si>
  <si>
    <t>2022_06_26:21_26_23</t>
  </si>
  <si>
    <t>2022_06_27:02_56_51</t>
  </si>
  <si>
    <t>2022_06_27:14_55_09</t>
  </si>
  <si>
    <t>2022_06_27:01_39_40</t>
  </si>
  <si>
    <t>2022_06_27:17_55_59</t>
  </si>
  <si>
    <t>2022_06_27:18_11_13</t>
  </si>
  <si>
    <t>2022_06_27:00_32_18</t>
  </si>
  <si>
    <t>2022_06_27:20_29_57</t>
  </si>
  <si>
    <t>2022_06_27:08_23_16</t>
  </si>
  <si>
    <t>2022_06_27:10_50_42</t>
  </si>
  <si>
    <t>2022_06_27:12_41_23</t>
  </si>
  <si>
    <t>2022_06_27:11_06_53</t>
  </si>
  <si>
    <t>2022_06_28:06_17_41</t>
  </si>
  <si>
    <t>2022_06_26:19_28_00</t>
  </si>
  <si>
    <t>2022_06_26:21_27_20</t>
  </si>
  <si>
    <t>2022_06_26:22_42_53</t>
  </si>
  <si>
    <t>2022_06_27:06_30_50</t>
  </si>
  <si>
    <t>2022_06_28:05_16_20</t>
  </si>
  <si>
    <t>2022_06_26:19_33_55</t>
  </si>
  <si>
    <t>2022_06_28:17_06_12</t>
  </si>
  <si>
    <t>2022_06_28:17_12_28</t>
  </si>
  <si>
    <t>2022_06_28:17_00_49</t>
  </si>
  <si>
    <t>2022_06_28:20_19_18</t>
  </si>
  <si>
    <t>2022_06_28:16_52_47</t>
  </si>
  <si>
    <t>2022_06_28:16_53_15</t>
  </si>
  <si>
    <t>2022_06_28:17_01_12</t>
  </si>
  <si>
    <t>2022_06_28:15_07_25</t>
  </si>
  <si>
    <t>2022_06_29:11_09_20</t>
  </si>
  <si>
    <t>2022_06_28:14_20_25</t>
  </si>
  <si>
    <t>2022_06_28:15_50_18</t>
  </si>
  <si>
    <t>2022_06_28:19_39_50</t>
  </si>
  <si>
    <t>2022_06_28:12_19_14</t>
  </si>
  <si>
    <t>2022_06_29:10_52_48</t>
  </si>
  <si>
    <t>2022_06_28:17_56_45</t>
  </si>
  <si>
    <t>2022_06_29:09_58_40</t>
  </si>
  <si>
    <t>2022_06_28:17_25_03</t>
  </si>
  <si>
    <t>2022_06_28:18_15_49</t>
  </si>
  <si>
    <t>2022_06_28:16_00_27</t>
  </si>
  <si>
    <t>2022_06_28:16_21_38</t>
  </si>
  <si>
    <t>2022_06_29:10_27_40</t>
  </si>
  <si>
    <t>2022_06_28:14_13_04</t>
  </si>
  <si>
    <t>2022_06_28:16_12_45</t>
  </si>
  <si>
    <t>2022_06_28:17_36_19</t>
  </si>
  <si>
    <t>2022_06_28:18_07_53</t>
  </si>
  <si>
    <t>2022_06_28:16_16_15</t>
  </si>
  <si>
    <t>2022_06_28:16_07_13</t>
  </si>
  <si>
    <t>2022_06_28:18_00_30</t>
  </si>
  <si>
    <t>2022_06_28:15_39_11</t>
  </si>
  <si>
    <t>2022_06_29:11_44_21</t>
  </si>
  <si>
    <t>2022_06_28:13_54_25</t>
  </si>
  <si>
    <t>2022_06_29:10_12_21</t>
  </si>
  <si>
    <t>2022_06_28:20_40_22</t>
  </si>
  <si>
    <t>2022_06_28:21_02_31</t>
  </si>
  <si>
    <t>2022_06_28:17_17_04</t>
  </si>
  <si>
    <t>2022_06_28:14_34_57</t>
  </si>
  <si>
    <t>2022_06_28:16_59_20</t>
  </si>
  <si>
    <t>2022_06_28:19_09_51</t>
  </si>
  <si>
    <t>2022_06_28:14_17_18</t>
  </si>
  <si>
    <t>2022_06_29:11_36_17</t>
  </si>
  <si>
    <t>2022_06_28:15_39_48</t>
  </si>
  <si>
    <t>2022_06_29:11_20_31</t>
  </si>
  <si>
    <t>2022_06_28:15_57_03</t>
  </si>
  <si>
    <t>2022_06_29:11_28_21</t>
  </si>
  <si>
    <t>2022_06_28:17_53_18</t>
  </si>
  <si>
    <t>2022_06_29:11_32_15</t>
  </si>
  <si>
    <t>2022_06_29:11_24_25</t>
  </si>
  <si>
    <t>2022_06_28:18_13_16</t>
  </si>
  <si>
    <t>2022_06_28:14_22_09</t>
  </si>
  <si>
    <t>2022_06_29:11_40_19</t>
  </si>
  <si>
    <t>2022_06_29:11_49_44</t>
  </si>
  <si>
    <t>2022_06_28:17_43_05</t>
  </si>
  <si>
    <t>2022_06_28:14_28_33</t>
  </si>
  <si>
    <t>2022_06_28:14_25_27</t>
  </si>
  <si>
    <t>2022_06_28:17_40_51</t>
  </si>
  <si>
    <t>2022_06_28:16_27_30</t>
  </si>
  <si>
    <t>2022_06_28:17_49_52</t>
  </si>
  <si>
    <t>2022_06_28:17_39_42</t>
  </si>
  <si>
    <t>2022_06_29:10_38_03</t>
  </si>
  <si>
    <t>2022_06_28:14_37_50</t>
  </si>
  <si>
    <t>2022_06_28:17_29_39</t>
  </si>
  <si>
    <t>2022_06_28:21_30_52</t>
  </si>
  <si>
    <t>2022_06_28:16_12_23</t>
  </si>
  <si>
    <t>2022_06_28:12_13_50</t>
  </si>
  <si>
    <t>2022_06_28:15_26_30</t>
  </si>
  <si>
    <t>2022_06_28:18_11_51</t>
  </si>
  <si>
    <t>2022_06_28:14_45_21</t>
  </si>
  <si>
    <t>2022_06_28:17_46_27</t>
  </si>
  <si>
    <t>2022_06_28:14_40_29</t>
  </si>
  <si>
    <t>2022_06_29:09_26_45</t>
  </si>
  <si>
    <t>2022_06_28:12_53_26</t>
  </si>
  <si>
    <t>2022_06_28:13_31_00</t>
  </si>
  <si>
    <t>2022_06_28:15_37_32</t>
  </si>
  <si>
    <t>2022_06_28:15_24_15</t>
  </si>
  <si>
    <t>2022_06_28:20_00_52</t>
  </si>
  <si>
    <t>2022_06_28:15_07_38</t>
  </si>
  <si>
    <t>2022_06_28:16_33_37</t>
  </si>
  <si>
    <t>2022_06_28:15_21_27</t>
  </si>
  <si>
    <t>2022_06_28:15_03_03</t>
  </si>
  <si>
    <t>2022_06_29:09_41_09</t>
  </si>
  <si>
    <t>2022_06_28:18_29_46</t>
  </si>
  <si>
    <t>2022_06_28:17_58_17</t>
  </si>
  <si>
    <t>2022_06_28:15_43_51</t>
  </si>
  <si>
    <t>2022_06_28:18_04_11</t>
  </si>
  <si>
    <t>2022_06_28:18_54_45</t>
  </si>
  <si>
    <t>2022_06_28:14_44_37</t>
  </si>
  <si>
    <t>2022_06_28:16_45_37</t>
  </si>
  <si>
    <t>2022_06_28:19_26_55</t>
  </si>
  <si>
    <t>2022_06_28:15_32_13</t>
  </si>
  <si>
    <t>2022_06_28:14_59_46</t>
  </si>
  <si>
    <t>2022_06_28:15_10_09</t>
  </si>
  <si>
    <t>2022_06_28:18_05_10</t>
  </si>
  <si>
    <t>2022_06_29:05_20_43</t>
  </si>
  <si>
    <t>2022_06_28:20_11_09</t>
  </si>
  <si>
    <t>2022_06_28:17_29_28</t>
  </si>
  <si>
    <t>2022_06_29:00_09_02</t>
  </si>
  <si>
    <t>2022_06_29:12_58_03</t>
  </si>
  <si>
    <t>2022_06_29:04_42_02</t>
  </si>
  <si>
    <t>2022_06_29:00_45_51</t>
  </si>
  <si>
    <t>2022_06_29:14_00_58</t>
  </si>
  <si>
    <t>2022_06_30:01_25_51</t>
  </si>
  <si>
    <t>2022_06_28:06_16_09</t>
  </si>
  <si>
    <t>2022_06_29:13_04_33</t>
  </si>
  <si>
    <t>2022_06_28:13_26_57</t>
  </si>
  <si>
    <t>2022_06_28:20_01_23</t>
  </si>
  <si>
    <t>2022_06_28:17_51_25</t>
  </si>
  <si>
    <t>2022_06_29:13_31_00</t>
  </si>
  <si>
    <t>2022_06_28:18_53_17</t>
  </si>
  <si>
    <t>2022_06_28:22_00_16</t>
  </si>
  <si>
    <t>2022_06_29:02_33_26</t>
  </si>
  <si>
    <t>2022_06_29:08_23_57</t>
  </si>
  <si>
    <t>2022_06_29:00_38_18</t>
  </si>
  <si>
    <t>2022_06_28:20_40_16</t>
  </si>
  <si>
    <t>2022_06_29:00_20_04</t>
  </si>
  <si>
    <t>2022_06_30:03_10_58</t>
  </si>
  <si>
    <t>2022_06_29:00_16_26</t>
  </si>
  <si>
    <t>2022_06_29:15_14_26</t>
  </si>
  <si>
    <t>2022_06_29:04_25_35</t>
  </si>
  <si>
    <t>2022_06_28:23_24_22</t>
  </si>
  <si>
    <t>2022_06_29:15_01_08</t>
  </si>
  <si>
    <t>2022_06_29:03_43_14</t>
  </si>
  <si>
    <t>2022_06_29:15_35_21</t>
  </si>
  <si>
    <t>2022_06_29:00_05_24</t>
  </si>
  <si>
    <t>2022_06_28:21_09_54</t>
  </si>
  <si>
    <t>2022_06_28:18_31_25</t>
  </si>
  <si>
    <t>2022_06_28:19_23_14</t>
  </si>
  <si>
    <t>2022_06_29:15_31_55</t>
  </si>
  <si>
    <t>2022_06_29:11_14_09</t>
  </si>
  <si>
    <t>2022_06_29:12_42_55</t>
  </si>
  <si>
    <t>2022_06_29:11_57_28</t>
  </si>
  <si>
    <t>2022_06_29:07_47_53</t>
  </si>
  <si>
    <t>2022_06_29:04_12_29</t>
  </si>
  <si>
    <t>2022_06_28:19_51_30</t>
  </si>
  <si>
    <t>2022_06_29:00_53_13</t>
  </si>
  <si>
    <t>2022_06_29:01_35_10</t>
  </si>
  <si>
    <t>2022_06_28:19_41_42</t>
  </si>
  <si>
    <t>2022_06_29:03_23_14</t>
  </si>
  <si>
    <t>2022_06_29:12_01_55</t>
  </si>
  <si>
    <t>2022_06_28:20_20_44</t>
  </si>
  <si>
    <t>2022_06_28:17_39_00</t>
  </si>
  <si>
    <t>2022_06_28:19_01_42</t>
  </si>
  <si>
    <t>2022_06_29:16_06_44</t>
  </si>
  <si>
    <t>2022_06_29:00_49_31</t>
  </si>
  <si>
    <t>2022_06_29:00_42_02</t>
  </si>
  <si>
    <t>2022_06_28:19_02_02</t>
  </si>
  <si>
    <t>2022_06_28:05_45_39</t>
  </si>
  <si>
    <t>2022_06_29:09_25_50</t>
  </si>
  <si>
    <t>2022_06_30:06_59_39</t>
  </si>
  <si>
    <t>2022_06_29:12_15_38</t>
  </si>
  <si>
    <t>2022_06_29:01_23_22</t>
  </si>
  <si>
    <t>2022_06_29:13_24_52</t>
  </si>
  <si>
    <t>2022_06_28:21_29_55</t>
  </si>
  <si>
    <t>2022_06_29:00_57_04</t>
  </si>
  <si>
    <t>2022_06_29:08_03_33</t>
  </si>
  <si>
    <t>2022_06_29:00_47_05</t>
  </si>
  <si>
    <t>2022_06_28:21_19_53</t>
  </si>
  <si>
    <t>2022_06_29:06_46_55</t>
  </si>
  <si>
    <t>2022_06_29:07_18_09</t>
  </si>
  <si>
    <t>2022_06_29:14_14_02</t>
  </si>
  <si>
    <t>2022_06_29:01_44_50</t>
  </si>
  <si>
    <t>2022_06_29:17_35_35</t>
  </si>
  <si>
    <t>2022_06_28:20_30_26</t>
  </si>
  <si>
    <t>2022_06_28:19_18_29</t>
  </si>
  <si>
    <t>2022_06_29:10_04_52</t>
  </si>
  <si>
    <t>2022_06_28:18_03_51</t>
  </si>
  <si>
    <t>2022_06_28:21_00_03</t>
  </si>
  <si>
    <t>2022_06_29:02_41_43</t>
  </si>
  <si>
    <t>2022_06_29:08_46_35</t>
  </si>
  <si>
    <t>2022_06_29:12_52_47</t>
  </si>
  <si>
    <t>2022_06_29:00_30_57</t>
  </si>
  <si>
    <t>2022_06_29:22_03_08</t>
  </si>
  <si>
    <t>2022_06_29:12_23_19</t>
  </si>
  <si>
    <t>2022_06_29:01_00_31</t>
  </si>
  <si>
    <t>2022_06_29:12_06_54</t>
  </si>
  <si>
    <t>2022_06_29:12_29_20</t>
  </si>
  <si>
    <t>2022_06_28:18_13_54</t>
  </si>
  <si>
    <t>2022_06_29:06_52_02</t>
  </si>
  <si>
    <t>2022_06_28:19_32_43</t>
  </si>
  <si>
    <t>2022_06_29:13_14_32</t>
  </si>
  <si>
    <t>2022_06_28:21_39_49</t>
  </si>
  <si>
    <t>2022_06_30:04_28_07</t>
  </si>
  <si>
    <t>2022_06_29:00_34_37</t>
  </si>
  <si>
    <t>2022_06_29:01_05_53</t>
  </si>
  <si>
    <t>2022_06_29:12_35_40</t>
  </si>
  <si>
    <t>2022_06_29:01_32_02</t>
  </si>
  <si>
    <t>2022_06_29:00_02_05</t>
  </si>
  <si>
    <t>2022_06_29:08_50_55</t>
  </si>
  <si>
    <t>2022_06_29:14_41_54</t>
  </si>
  <si>
    <t>2022_06_30:05_57_21</t>
  </si>
  <si>
    <t>2022_06_28:14_48_11</t>
  </si>
  <si>
    <t>2022_06_29:01_54_39</t>
  </si>
  <si>
    <t>2022_06_28:22_55_31</t>
  </si>
  <si>
    <t>2022_06_29:13_38_28</t>
  </si>
  <si>
    <t>2022_06_29:04_45_29</t>
  </si>
  <si>
    <t>2022_06_28:19_13_24</t>
  </si>
  <si>
    <t>2022_06_28:18_58_36</t>
  </si>
  <si>
    <t>2022_06_29:02_17_47</t>
  </si>
  <si>
    <t>2022_06_29:04_44_33</t>
  </si>
  <si>
    <t>2022_06_29:01_18_50</t>
  </si>
  <si>
    <t>2022_06_28:12_51_15</t>
  </si>
  <si>
    <t>2022_06_30:05_19_06</t>
  </si>
  <si>
    <t>2022_06_29:04_04_15</t>
  </si>
  <si>
    <t>2022_06_28:16_29_39</t>
  </si>
  <si>
    <t>2022_06_29:05_46_47</t>
  </si>
  <si>
    <t>2022_06_28:18_47_05</t>
  </si>
  <si>
    <t>2022_06_29:01_09_50</t>
  </si>
  <si>
    <t>2022_06_29:14_26_09</t>
  </si>
  <si>
    <t>2022_06_28:17_17_30</t>
  </si>
  <si>
    <t>2022_06_29:02_22_47</t>
  </si>
  <si>
    <t>2022_06_29:06_01_31</t>
  </si>
  <si>
    <t>2022_06_29:03_49_44</t>
  </si>
  <si>
    <t>2022_06_28:22_01_24</t>
  </si>
  <si>
    <t>2022_06_30:00_49_04</t>
  </si>
  <si>
    <t>2022_06_29:09_20_25</t>
  </si>
  <si>
    <t>2022_06_28:10_11_42</t>
  </si>
  <si>
    <t>2022_06_28:20_04_36</t>
  </si>
  <si>
    <t>2022_06_29:01_14_50</t>
  </si>
  <si>
    <t>2022_06_29:00_20_56</t>
  </si>
  <si>
    <t>2022_06_29:01_16_15</t>
  </si>
  <si>
    <t>2022_06_29:01_04_34</t>
  </si>
  <si>
    <t>2022_06_28:18_48_34</t>
  </si>
  <si>
    <t>2022_06_29:00_18_08</t>
  </si>
  <si>
    <t>2022_06_29:00_12_47</t>
  </si>
  <si>
    <t>2022_06_29:13_49_43</t>
  </si>
  <si>
    <t>2022_06_29:00_23_34</t>
  </si>
  <si>
    <t>2022_06_29:00_27_16</t>
  </si>
  <si>
    <t>2022_06_28:23_53_09</t>
  </si>
  <si>
    <t>2022_06_29:00_55_19</t>
  </si>
  <si>
    <t>2022_06_29:03_05_44</t>
  </si>
  <si>
    <t>2022_06_29:03_42_51</t>
  </si>
  <si>
    <t>2022_06_29:02_03_09</t>
  </si>
  <si>
    <t>2022_06_30:02_02_26</t>
  </si>
  <si>
    <t>2022_06_28:19_08_58</t>
  </si>
  <si>
    <t>2022_06_28:19_27_18</t>
  </si>
  <si>
    <t>2022_06_29:15_08_04</t>
  </si>
  <si>
    <t>2022_06_29:03_29_33</t>
  </si>
  <si>
    <t>2022_06_29:04_54_01</t>
  </si>
  <si>
    <t>2022_06_29:01_27_42</t>
  </si>
  <si>
    <t>2022_06_28:20_49_58</t>
  </si>
  <si>
    <t>2022_06_29:02_59_33</t>
  </si>
  <si>
    <t>2022_06_29:01_07_15</t>
  </si>
  <si>
    <t>2022_06_29:06_30_45</t>
  </si>
  <si>
    <t>2022_06_29:14_32_35</t>
  </si>
  <si>
    <t>2022_06_29:08_34_42</t>
  </si>
  <si>
    <t>2022_06_28:19_17_15</t>
  </si>
  <si>
    <t>2022_06_28:20_31_43</t>
  </si>
  <si>
    <t>2022_06_28:19_03_48</t>
  </si>
  <si>
    <t>2022_06_29:03_18_35</t>
  </si>
  <si>
    <t>2022_06_28:21_49_52</t>
  </si>
  <si>
    <t>2022_06_28:07_12_45</t>
  </si>
  <si>
    <t>2022_06_28:20_50_12</t>
  </si>
  <si>
    <t>2022_06_30:04_43_54</t>
  </si>
  <si>
    <t>prototypical_k_test</t>
  </si>
  <si>
    <t>2022_06_30:04_19_44</t>
  </si>
  <si>
    <t>2022_06_30:04_18_12</t>
  </si>
  <si>
    <t>2022_06_30:05_07_43</t>
  </si>
  <si>
    <t>2022_06_30:05_02_56</t>
  </si>
  <si>
    <t>2022_06_30:01_11_34</t>
  </si>
  <si>
    <t>2022_06_30:03_44_29</t>
  </si>
  <si>
    <t>2022_06_30:03_29_30</t>
  </si>
  <si>
    <t>2022_06_30:05_00_07</t>
  </si>
  <si>
    <t>2022_06_30:02_29_47</t>
  </si>
  <si>
    <t>2022_06_30:02_09_57</t>
  </si>
  <si>
    <t>2022_06_30:02_22_27</t>
  </si>
  <si>
    <t>2022_06_30:01_08_19</t>
  </si>
  <si>
    <t>2022_06_30:02_13_59</t>
  </si>
  <si>
    <t>2022_06_30:05_44_06</t>
  </si>
  <si>
    <t>2022_06_30:00_31_17</t>
  </si>
  <si>
    <t>2022_06_30:03_36_24</t>
  </si>
  <si>
    <t>2022_06_29:23_43_18</t>
  </si>
  <si>
    <t>2022_06_30:03_12_40</t>
  </si>
  <si>
    <t>2022_06_29:23_35_55</t>
  </si>
  <si>
    <t>2022_06_30:03_13_12</t>
  </si>
  <si>
    <t>2022_06_30:01_50_59</t>
  </si>
  <si>
    <t>2022_06_29:23_36_33</t>
  </si>
  <si>
    <t>2022_06_30:00_26_01</t>
  </si>
  <si>
    <t>2022_06_29:23_44_50</t>
  </si>
  <si>
    <t>2022_06_30:04_26_35</t>
  </si>
  <si>
    <t>2022_06_30:01_20_13</t>
  </si>
  <si>
    <t>2022_06_30:03_19_16</t>
  </si>
  <si>
    <t>2022_06_30:01_00_59</t>
  </si>
  <si>
    <t>2022_06_30:01_15_38</t>
  </si>
  <si>
    <t>2022_06_29:23_50_31</t>
  </si>
  <si>
    <t>2022_06_30:02_22_31</t>
  </si>
  <si>
    <t>2022_06_30:04_52_29</t>
  </si>
  <si>
    <t>2022_06_29:23_53_25</t>
  </si>
  <si>
    <t>2022_06_30:01_28_57</t>
  </si>
  <si>
    <t>2022_06_30:03_27_56</t>
  </si>
  <si>
    <t>2022_06_30:02_31_09</t>
  </si>
  <si>
    <t>2022_06_30:02_37_32</t>
  </si>
  <si>
    <t>2022_06_30:03_37_01</t>
  </si>
  <si>
    <t>2022_06_30:04_35_17</t>
  </si>
  <si>
    <t>2022_06_30:02_39_56</t>
  </si>
  <si>
    <t>relation_nets_k_test</t>
  </si>
  <si>
    <t>2022_06_30:01_30_42</t>
  </si>
  <si>
    <t>2022_06_30:01_33_38</t>
  </si>
  <si>
    <t>2022_06_30:02_54_41</t>
  </si>
  <si>
    <t>2022_06_30:02_51_36</t>
  </si>
  <si>
    <t>2022_06_30:02_04_22</t>
  </si>
  <si>
    <t>2022_06_30:01_12_14</t>
  </si>
  <si>
    <t>2022_06_30:02_19_33</t>
  </si>
  <si>
    <t>2022_06_30:02_43_04</t>
  </si>
  <si>
    <t>2022_06_30:00_56_43</t>
  </si>
  <si>
    <t>2022_06_30:00_44_23</t>
  </si>
  <si>
    <t>2022_06_30:00_47_09</t>
  </si>
  <si>
    <t>2022_06_30:01_51_03</t>
  </si>
  <si>
    <t>2022_06_30:02_01_28</t>
  </si>
  <si>
    <t>2022_06_30:01_23_59</t>
  </si>
  <si>
    <t>2022_06_30:01_58_14</t>
  </si>
  <si>
    <t>2022_06_30:02_16_11</t>
  </si>
  <si>
    <t>2022_06_30:02_30_39</t>
  </si>
  <si>
    <t>2022_06_30:00_41_15</t>
  </si>
  <si>
    <t>2022_06_30:02_27_19</t>
  </si>
  <si>
    <t>2022_06_30:02_10_16</t>
  </si>
  <si>
    <t>2022_06_30:01_54_53</t>
  </si>
  <si>
    <t>2022_06_30:01_18_25</t>
  </si>
  <si>
    <t>2022_06_30:02_13_11</t>
  </si>
  <si>
    <t>2022_06_30:01_05_39</t>
  </si>
  <si>
    <t>2022_06_30:01_27_21</t>
  </si>
  <si>
    <t>2022_06_30:00_49_55</t>
  </si>
  <si>
    <t>2022_06_30:00_38_14</t>
  </si>
  <si>
    <t>2022_06_30:02_34_25</t>
  </si>
  <si>
    <t>2022_06_30:02_24_55</t>
  </si>
  <si>
    <t>2022_06_30:02_37_04</t>
  </si>
  <si>
    <t>2022_06_30:01_21_14</t>
  </si>
  <si>
    <t>2022_06_30:01_39_13</t>
  </si>
  <si>
    <t>2022_06_30:02_46_43</t>
  </si>
  <si>
    <t>2022_06_30:00_33_58</t>
  </si>
  <si>
    <t>2022_06_30:00_59_11</t>
  </si>
  <si>
    <t>2022_06_30:01_36_02</t>
  </si>
  <si>
    <t>2022_06_30:01_08_58</t>
  </si>
  <si>
    <t>2022_06_30:02_22_29</t>
  </si>
  <si>
    <t>2022_06_30:01_02_10</t>
  </si>
  <si>
    <t>2022_06_30:01_48_14</t>
  </si>
  <si>
    <t>2022_06_30:00_53_24</t>
  </si>
  <si>
    <t>2022_06_30:01_44_34</t>
  </si>
  <si>
    <t>2022_06_30:02_07_19</t>
  </si>
  <si>
    <t>2022_06_30:00_28_03</t>
  </si>
  <si>
    <t>2022_06_30:01_15_35</t>
  </si>
  <si>
    <t>2022_06_30:00_31_27</t>
  </si>
  <si>
    <t>2022_06_30:02_49_13</t>
  </si>
  <si>
    <t>2022_07_01:02_07_06</t>
  </si>
  <si>
    <t>2022_07_01:00_22_45</t>
  </si>
  <si>
    <t>2022_06_30:20_31_37</t>
  </si>
  <si>
    <t>2022_06_30:23_32_51</t>
  </si>
  <si>
    <t>2022_07_01:00_38_07</t>
  </si>
  <si>
    <t>2022_06_30:22_26_45</t>
  </si>
  <si>
    <t>2022_07_01:03_57_52</t>
  </si>
  <si>
    <t>2022_07_01:00_42_40</t>
  </si>
  <si>
    <t>2022_07_01:00_55_40</t>
  </si>
  <si>
    <t>2022_07_01:02_34_08</t>
  </si>
  <si>
    <t>2022_07_01:03_17_44</t>
  </si>
  <si>
    <t>2022_07_01:00_27_48</t>
  </si>
  <si>
    <t>2022_07_01:00_59_48</t>
  </si>
  <si>
    <t>2022_06_30:22_06_23</t>
  </si>
  <si>
    <t>2022_06_30:22_23_42</t>
  </si>
  <si>
    <t>2022_07_01:03_24_01</t>
  </si>
  <si>
    <t>2022_07_01:01_13_04</t>
  </si>
  <si>
    <t>2022_07_01:00_51_40</t>
  </si>
  <si>
    <t>2022_07_01:01_06_45</t>
  </si>
  <si>
    <t>2022_06_30:22_52_58</t>
  </si>
  <si>
    <t>2022_07_01:02_10_54</t>
  </si>
  <si>
    <t>2022_07_01:00_26_43</t>
  </si>
  <si>
    <t>2022_06_30:22_43_14</t>
  </si>
  <si>
    <t>2022_07_01:00_41_27</t>
  </si>
  <si>
    <t>2022_06_30:21_13_00</t>
  </si>
  <si>
    <t>2022_07_01:00_04_48</t>
  </si>
  <si>
    <t>2022_06_30:22_38_21</t>
  </si>
  <si>
    <t>2022_07_01:02_14_52</t>
  </si>
  <si>
    <t>2022_06_30:20_27_06</t>
  </si>
  <si>
    <t>2022_06_30:22_54_31</t>
  </si>
  <si>
    <t>2022_06_30:21_55_08</t>
  </si>
  <si>
    <t>2022_06_30:20_38_18</t>
  </si>
  <si>
    <t>2022_06_30:20_46_18</t>
  </si>
  <si>
    <t>2022_07_01:03_39_45</t>
  </si>
  <si>
    <t>2022_06_30:22_17_36</t>
  </si>
  <si>
    <t>2022_07_01:02_29_49</t>
  </si>
  <si>
    <t>2022_07_01:03_53_40</t>
  </si>
  <si>
    <t>2022_06_30:20_15_46</t>
  </si>
  <si>
    <t>2022_06_30:21_00_35</t>
  </si>
  <si>
    <t>2022_06_30:21_00_46</t>
  </si>
  <si>
    <t>2022_06_30:19_15_05</t>
  </si>
  <si>
    <t>2022_06_30:19_48_55</t>
  </si>
  <si>
    <t>2022_06_30:19_56_48</t>
  </si>
  <si>
    <t>2022_06_30:19_10_38</t>
  </si>
  <si>
    <t>2022_06_30:19_41_54</t>
  </si>
  <si>
    <t>2022_06_30:19_36_46</t>
  </si>
  <si>
    <t>2022_06_30:19_18_54</t>
  </si>
  <si>
    <t>2022_06_30:19_45_30</t>
  </si>
  <si>
    <t>2022_06_30:19_33_32</t>
  </si>
  <si>
    <t>2022_06_30:19_52_26</t>
  </si>
  <si>
    <t>2022_06_30:19_24_29</t>
  </si>
  <si>
    <t>2022_06_30:19_29_20</t>
  </si>
  <si>
    <t>2022_07_01:00_11_46</t>
  </si>
  <si>
    <t>2022_06_30:23_36_36</t>
  </si>
  <si>
    <t>2022_07_01:00_39_48</t>
  </si>
  <si>
    <t>2022_06_30:19_44_54</t>
  </si>
  <si>
    <t>2022_06_30:23_28_45</t>
  </si>
  <si>
    <t>2022_06_30:21_32_03</t>
  </si>
  <si>
    <t>2022_06_30:23_04_57</t>
  </si>
  <si>
    <t>2022_06_30:19_55_50</t>
  </si>
  <si>
    <t>2022_06_30:22_43_28</t>
  </si>
  <si>
    <t>2022_06_30:22_55_46</t>
  </si>
  <si>
    <t>2022_07_01:00_34_36</t>
  </si>
  <si>
    <t>2022_06_30:23_56_13</t>
  </si>
  <si>
    <t>2022_06_30:23_36_59</t>
  </si>
  <si>
    <t>2022_07_01:01_11_58</t>
  </si>
  <si>
    <t>2022_06_30:23_50_20</t>
  </si>
  <si>
    <t>2022_06_30:19_34_03</t>
  </si>
  <si>
    <t>2022_06_30:19_50_50</t>
  </si>
  <si>
    <t>2022_06_30:19_15_32</t>
  </si>
  <si>
    <t>2022_06_30:19_30_18</t>
  </si>
  <si>
    <t>2022_06_30:21_37_37</t>
  </si>
  <si>
    <t>2022_06_30:23_03_56</t>
  </si>
  <si>
    <t>2022_06_30:19_26_40</t>
  </si>
  <si>
    <t>2022_07_01:00_26_19</t>
  </si>
  <si>
    <t>2022_06_30:21_44_40</t>
  </si>
  <si>
    <t>2022_06_30:21_16_06</t>
  </si>
  <si>
    <t>2022_06_30:19_39_12</t>
  </si>
  <si>
    <t>2022_06_30:20_51_36</t>
  </si>
  <si>
    <t>2022_06_30:23_21_53</t>
  </si>
  <si>
    <t>2022_06_30:22_26_46</t>
  </si>
  <si>
    <t>2022_06_30:20_57_58</t>
  </si>
  <si>
    <t>2022_06_30:21_52_16</t>
  </si>
  <si>
    <t>2022_06_30:20_09_41</t>
  </si>
  <si>
    <t>2022_06_30:22_37_40</t>
  </si>
  <si>
    <t>2022_06_30:21_25_19</t>
  </si>
  <si>
    <t>2022_06_30:23_47_28</t>
  </si>
  <si>
    <t>2022_06_30:21_55_09</t>
  </si>
  <si>
    <t>2022_07_01:00_47_50</t>
  </si>
  <si>
    <t>2022_06_30:22_48_47</t>
  </si>
  <si>
    <t>2022_06_30:23_17_02</t>
  </si>
  <si>
    <t>2022_07_01:00_52_12</t>
  </si>
  <si>
    <t>2022_06_30:22_06_47</t>
  </si>
  <si>
    <t>2022_07_01:00_12_15</t>
  </si>
  <si>
    <t>2022_06_30:23_14_19</t>
  </si>
  <si>
    <t>2022_06_30:23_16_45</t>
  </si>
  <si>
    <t>2022_06_30:21_04_59</t>
  </si>
  <si>
    <t>2022_06_30:19_20_37</t>
  </si>
  <si>
    <t>2022_06_30:22_15_39</t>
  </si>
  <si>
    <t>2022_06_30:22_14_47</t>
  </si>
  <si>
    <t>2022_07_01:00_25_23</t>
  </si>
  <si>
    <t>2022_06_30:21_59_12</t>
  </si>
  <si>
    <t>2022_06_30:23_08_43</t>
  </si>
  <si>
    <t>2022_06_30:21_15_16</t>
  </si>
  <si>
    <t>2022_06_30:19_59_58</t>
  </si>
  <si>
    <t>2022_06_30:22_09_31</t>
  </si>
  <si>
    <t>2022_07_01:01_28_59</t>
  </si>
  <si>
    <t>2022_06_30:22_28_38</t>
  </si>
  <si>
    <t>2022_06_30:21_24_52</t>
  </si>
  <si>
    <t>2022_06_30:21_04_19</t>
  </si>
  <si>
    <t>2022_06_30:21_41_02</t>
  </si>
  <si>
    <t>2022_07_01:16_45_35</t>
  </si>
  <si>
    <t>2022_07_01:17_08_31</t>
  </si>
  <si>
    <t>2022_07_01:16_27_49</t>
  </si>
  <si>
    <t>2022_07_01:18_52_04</t>
  </si>
  <si>
    <t>2022_07_01:21_35_47</t>
  </si>
  <si>
    <t>2022_07_01:19_16_23</t>
  </si>
  <si>
    <t>2022_07_01:17_06_53</t>
  </si>
  <si>
    <t>2022_07_01:15_15_56</t>
  </si>
  <si>
    <t>2022_07_01:16_52_49</t>
  </si>
  <si>
    <t>2022_07_01:21_15_22</t>
  </si>
  <si>
    <t>2022_07_01:18_33_37</t>
  </si>
  <si>
    <t>2022_07_01:17_00_26</t>
  </si>
  <si>
    <t>2022_07_01:20_50_32</t>
  </si>
  <si>
    <t>2022_07_01:20_07_19</t>
  </si>
  <si>
    <t>2022_07_01:22_12_55</t>
  </si>
  <si>
    <t>2022_07_01:17_59_40</t>
  </si>
  <si>
    <t>2022_07_01:17_45_08</t>
  </si>
  <si>
    <t>2022_07_01:18_25_44</t>
  </si>
  <si>
    <t>2022_07_01:19_08_47</t>
  </si>
  <si>
    <t>2022_07_01:15_53_42</t>
  </si>
  <si>
    <t>2022_07_01:15_52_10</t>
  </si>
  <si>
    <t>2022_07_01:16_55_09</t>
  </si>
  <si>
    <t>2022_07_01:18_43_55</t>
  </si>
  <si>
    <t>2022_07_01:20_42_59</t>
  </si>
  <si>
    <t>2022_07_01:16_01_17</t>
  </si>
  <si>
    <t>2022_07_01:19_52_57</t>
  </si>
  <si>
    <t>2022_07_01:21_28_07</t>
  </si>
  <si>
    <t>2022_07_01:16_44_31</t>
  </si>
  <si>
    <t>2022_07_01:18_30_50</t>
  </si>
  <si>
    <t>2022_07_01:17_32_39</t>
  </si>
  <si>
    <t>2022_07_01:16_16_50</t>
  </si>
  <si>
    <t>2022_07_01:19_20_43</t>
  </si>
  <si>
    <t>2022_07_01:17_09_36</t>
  </si>
  <si>
    <t>2022_07_01:15_07_31</t>
  </si>
  <si>
    <t>2022_07_01:19_28_23</t>
  </si>
  <si>
    <t>2022_07_01:16_10_54</t>
  </si>
  <si>
    <t>2022_07_01:20_55_04</t>
  </si>
  <si>
    <t>2022_07_01:18_37_46</t>
  </si>
  <si>
    <t>2022_07_01:18_16_08</t>
  </si>
  <si>
    <t>2022_07_01:21_20_26</t>
  </si>
  <si>
    <t>2022_07_01:17_16_08</t>
  </si>
  <si>
    <t>2022_07_01:17_36_46</t>
  </si>
  <si>
    <t>2022_07_01:15_08_48</t>
  </si>
  <si>
    <t>2022_07_01:19_21_07</t>
  </si>
  <si>
    <t>2022_07_01:15_18_08</t>
  </si>
  <si>
    <t>2022_07_01:17_05_33</t>
  </si>
  <si>
    <t>2022_07_01:19_01_10</t>
  </si>
  <si>
    <t>2022_07_01:16_07_29</t>
  </si>
  <si>
    <t>2022_07_01:18_14_34</t>
  </si>
  <si>
    <t>2022_07_01:15_27_13</t>
  </si>
  <si>
    <t>2022_07_01:19_30_25</t>
  </si>
  <si>
    <t>2022_07_01:18_05_45</t>
  </si>
  <si>
    <t>2022_07_01:18_48_16</t>
  </si>
  <si>
    <t>2022_07_01:16_04_21</t>
  </si>
  <si>
    <t>2022_07_01:18_03_50</t>
  </si>
  <si>
    <t>2022_07_01:20_35_00</t>
  </si>
  <si>
    <t>2022_07_01:18_53_36</t>
  </si>
  <si>
    <t>2022_07_01:16_56_21</t>
  </si>
  <si>
    <t>2022_07_01:16_10_21</t>
  </si>
  <si>
    <t>2022_07_01:15_07_47</t>
  </si>
  <si>
    <t>2022_07_01:15_24_07</t>
  </si>
  <si>
    <t>2022_07_01:17_01_07</t>
  </si>
  <si>
    <t>2022_07_01:16_34_48</t>
  </si>
  <si>
    <t>2022_07_01:17_40_15</t>
  </si>
  <si>
    <t>2022_07_01:18_36_33</t>
  </si>
  <si>
    <t>2022_07_01:19_39_39</t>
  </si>
  <si>
    <t>2022_07_01:17_25_04</t>
  </si>
  <si>
    <t>2022_07_01:15_38_41</t>
  </si>
  <si>
    <t>2022_07_01:21_16_51</t>
  </si>
  <si>
    <t>2022_07_01:19_36_22</t>
  </si>
  <si>
    <t>2022_07_01:17_14_44</t>
  </si>
  <si>
    <t>2022_07_01:18_22_27</t>
  </si>
  <si>
    <t>2022_07_01:20_45_41</t>
  </si>
  <si>
    <t>2022_07_01:16_44_15</t>
  </si>
  <si>
    <t>2022_07_01:18_13_06</t>
  </si>
  <si>
    <t>2022_07_01:15_17_00</t>
  </si>
  <si>
    <t>2022_07_01:20_36_31</t>
  </si>
  <si>
    <t>2022_07_01:15_26_12</t>
  </si>
  <si>
    <t>2022_07_01:16_22_53</t>
  </si>
  <si>
    <t>2022_07_03:10_44_59</t>
  </si>
  <si>
    <t>2022_07_03:10_36_11</t>
  </si>
  <si>
    <t>2022_07_03:12_27_44</t>
  </si>
  <si>
    <t>2022_07_03:12_07_48</t>
  </si>
  <si>
    <t>2022_07_03:10_52_57</t>
  </si>
  <si>
    <t>2022_07_03:11_21_00</t>
  </si>
  <si>
    <t>2022_07_03:10_21_38</t>
  </si>
  <si>
    <t>2022_07_03:11_27_39</t>
  </si>
  <si>
    <t>2022_07_03:11_39_56</t>
  </si>
  <si>
    <t>2022_07_03:10_58_23</t>
  </si>
  <si>
    <t>2022_07_03:10_28_42</t>
  </si>
  <si>
    <t>2022_07_03:12_23_59</t>
  </si>
  <si>
    <t>2022_07_03:11_53_46</t>
  </si>
  <si>
    <t>2022_07_03:11_24_02</t>
  </si>
  <si>
    <t>2022_07_03:11_18_20</t>
  </si>
  <si>
    <t>2022_07_03:11_12_30</t>
  </si>
  <si>
    <t>2022_07_03:11_36_41</t>
  </si>
  <si>
    <t>2022_07_03:11_33_05</t>
  </si>
  <si>
    <t>2022_07_03:11_26_20</t>
  </si>
  <si>
    <t>2022_07_03:10_37_50</t>
  </si>
  <si>
    <t>2022_07_03:10_21_42</t>
  </si>
  <si>
    <t>2022_07_03:11_08_49</t>
  </si>
  <si>
    <t>2022_07_03:11_39_17</t>
  </si>
  <si>
    <t>2022_07_03:10_58_29</t>
  </si>
  <si>
    <t>2022_07_03:11_30_05</t>
  </si>
  <si>
    <t>2022_07_03:11_23_38</t>
  </si>
  <si>
    <t>2022_07_03:12_14_06</t>
  </si>
  <si>
    <t>2022_07_03:12_05_10</t>
  </si>
  <si>
    <t>2022_07_03:10_18_22</t>
  </si>
  <si>
    <t>2022_07_03:10_23_41</t>
  </si>
  <si>
    <t>2022_07_03:11_24_28</t>
  </si>
  <si>
    <t>2022_07_03:12_13_37</t>
  </si>
  <si>
    <t>2022_07_03:11_30_27</t>
  </si>
  <si>
    <t>2022_07_03:11_21_13</t>
  </si>
  <si>
    <t>2022_07_03:10_49_52</t>
  </si>
  <si>
    <t>2022_07_03:11_42_46</t>
  </si>
  <si>
    <t>2022_07_03:10_55_40</t>
  </si>
  <si>
    <t>2022_07_03:11_00_25</t>
  </si>
  <si>
    <t>2022_07_03:10_24_48</t>
  </si>
  <si>
    <t>2022_07_03:11_03_09</t>
  </si>
  <si>
    <t>2022_07_03:11_35_37</t>
  </si>
  <si>
    <t>2022_07_03:12_21_37</t>
  </si>
  <si>
    <t>2022_07_03:11_02_35</t>
  </si>
  <si>
    <t>2022_07_03:11_30_31</t>
  </si>
  <si>
    <t>2022_07_03:10_28_26</t>
  </si>
  <si>
    <t>2022_07_03:10_48_11</t>
  </si>
  <si>
    <t>2022_07_03:10_19_07</t>
  </si>
  <si>
    <t>2022_07_03:10_32_25</t>
  </si>
  <si>
    <t>2022_07_03:10_38_55</t>
  </si>
  <si>
    <t>2022_07_03:10_18_35</t>
  </si>
  <si>
    <t>2022_07_03:10_35_18</t>
  </si>
  <si>
    <t>2022_07_03:11_44_48</t>
  </si>
  <si>
    <t>2022_07_03:10_26_30</t>
  </si>
  <si>
    <t>2022_07_03:10_54_57</t>
  </si>
  <si>
    <t>2022_07_03:11_06_10</t>
  </si>
  <si>
    <t>2022_07_03:10_45_04</t>
  </si>
  <si>
    <t>2022_07_03:10_52_00</t>
  </si>
  <si>
    <t>2022_07_03:11_13_47</t>
  </si>
  <si>
    <t>2022_07_03:11_29_32</t>
  </si>
  <si>
    <t>2022_07_03:10_55_18</t>
  </si>
  <si>
    <t>2022_07_03:11_55_52</t>
  </si>
  <si>
    <t>2022_07_03:11_37_16</t>
  </si>
  <si>
    <t>2022_07_03:11_47_42</t>
  </si>
  <si>
    <t>2022_07_03:10_41_16</t>
  </si>
  <si>
    <t>2022_07_03:12_09_27</t>
  </si>
  <si>
    <t>2022_07_03:12_01_36</t>
  </si>
  <si>
    <t>2022_07_03:11_12_45</t>
  </si>
  <si>
    <t>2022_07_03:10_38_34</t>
  </si>
  <si>
    <t>2022_07_03:10_33_46</t>
  </si>
  <si>
    <t>2022_07_03:10_46_14</t>
  </si>
  <si>
    <t>2022_07_03:10_45_14</t>
  </si>
  <si>
    <t>2022_07_03:10_48_37</t>
  </si>
  <si>
    <t>2022_07_03:10_40_41</t>
  </si>
  <si>
    <t>2022_07_03:12_19_23</t>
  </si>
  <si>
    <t>2022_07_03:10_43_43</t>
  </si>
  <si>
    <t>2022_07_03:11_50_31</t>
  </si>
  <si>
    <t>2022_07_03:12_50_25</t>
  </si>
  <si>
    <t>2022_07_03:11_07_55</t>
  </si>
  <si>
    <t>2022_07_03:11_18_11</t>
  </si>
  <si>
    <t>2022_07_03:10_54_03</t>
  </si>
  <si>
    <t>2022_07_03:10_49_31</t>
  </si>
  <si>
    <t>2022_07_03:11_43_40</t>
  </si>
  <si>
    <t>2022_07_03:11_11_09</t>
  </si>
  <si>
    <t>2022_07_03:11_42_38</t>
  </si>
  <si>
    <t>2022_07_03:11_20_30</t>
  </si>
  <si>
    <t>2022_07_03:11_02_56</t>
  </si>
  <si>
    <t>2022_07_03:12_03_03</t>
  </si>
  <si>
    <t>2022_07_03:11_57_37</t>
  </si>
  <si>
    <t>2022_07_03:10_28_44</t>
  </si>
  <si>
    <t>2022_07_03:11_09_46</t>
  </si>
  <si>
    <t>2022_07_03:11_15_12</t>
  </si>
  <si>
    <t>2022_07_03:10_24_42</t>
  </si>
  <si>
    <t>2022_07_03:11_16_04</t>
  </si>
  <si>
    <t>2022_07_03:10_32_11</t>
  </si>
  <si>
    <t>2022_07_03:10_32_20</t>
  </si>
  <si>
    <t>BENIGN</t>
  </si>
  <si>
    <t>Bot</t>
  </si>
  <si>
    <t>DDoS</t>
  </si>
  <si>
    <t>DoS GoldenEye</t>
  </si>
  <si>
    <t>DoS Hulk</t>
  </si>
  <si>
    <t>DoS Slowhttptest</t>
  </si>
  <si>
    <t>DoS slowloris</t>
  </si>
  <si>
    <t>FTP-Patator</t>
  </si>
  <si>
    <t>PortScan</t>
  </si>
  <si>
    <t>SSH-Patator</t>
  </si>
  <si>
    <t>Web Attack Brute Force</t>
  </si>
  <si>
    <t>Web Attack XSS</t>
  </si>
  <si>
    <t>accuracy</t>
  </si>
  <si>
    <t>f1_score</t>
  </si>
  <si>
    <t>2022_07_04:03_24_25</t>
  </si>
  <si>
    <t>2022_07_03:18_34_56</t>
  </si>
  <si>
    <t>2022_07_03:21_55_02</t>
  </si>
  <si>
    <t>2022_07_03:21_51_33</t>
  </si>
  <si>
    <t>2022_07_04:06_48_03</t>
  </si>
  <si>
    <t>2022_07_03:21_18_08</t>
  </si>
  <si>
    <t>2022_07_04:11_08_04</t>
  </si>
  <si>
    <t>2022_07_03:19_48_48</t>
  </si>
  <si>
    <t>2022_07_03:17_33_17</t>
  </si>
  <si>
    <t>2022_07_04:06_15_54</t>
  </si>
  <si>
    <t>2022_07_04:05_59_58</t>
  </si>
  <si>
    <t>2022_07_03:18_24_52</t>
  </si>
  <si>
    <t>2022_07_04:02_36_43</t>
  </si>
  <si>
    <t>2022_07_03:21_42_38</t>
  </si>
  <si>
    <t>2022_07_04:03_46_31</t>
  </si>
  <si>
    <t>2022_07_04:06_09_15</t>
  </si>
  <si>
    <t>2022_07_04:06_12_26</t>
  </si>
  <si>
    <t>2022_07_04:02_26_17</t>
  </si>
  <si>
    <t>2022_07_03:18_31_16</t>
  </si>
  <si>
    <t>2022_07_04:10_46_40</t>
  </si>
  <si>
    <t>2022_07_04:06_51_06</t>
  </si>
  <si>
    <t>2022_07_04:02_20_12</t>
  </si>
  <si>
    <t>2022_07_04:05_09_59</t>
  </si>
  <si>
    <t>2022_07_03:22_20_10</t>
  </si>
  <si>
    <t>2022_07_04:01_57_25</t>
  </si>
  <si>
    <t>2022_07_03:18_25_38</t>
  </si>
  <si>
    <t>2022_07_04:05_06_03</t>
  </si>
  <si>
    <t>2022_07_04:08_30_38</t>
  </si>
  <si>
    <t>2022_07_03:20_14_12</t>
  </si>
  <si>
    <t>2022_07_04:09_13_18</t>
  </si>
  <si>
    <t>2022_07_03:18_28_44</t>
  </si>
  <si>
    <t>2022_07_04:04_24_43</t>
  </si>
  <si>
    <t>2022_07_04:06_04_38</t>
  </si>
  <si>
    <t>2022_07_03:21_07_32</t>
  </si>
  <si>
    <t>2022_07_04:08_27_13</t>
  </si>
  <si>
    <t>2022_07_03:17_35_32</t>
  </si>
  <si>
    <t>2022_07_04:04_34_33</t>
  </si>
  <si>
    <t>2022_07_03:18_46_52</t>
  </si>
  <si>
    <t>2022_07_04:13_18_45</t>
  </si>
  <si>
    <t>2022_07_03:18_12_30</t>
  </si>
  <si>
    <t>2022_07_03:23_07_46</t>
  </si>
  <si>
    <t>2022_07_04:05_30_20</t>
  </si>
  <si>
    <t>2022_07_04:03_52_34</t>
  </si>
  <si>
    <t>2022_07_03:18_40_33</t>
  </si>
  <si>
    <t>2022_07_03:18_17_03</t>
  </si>
  <si>
    <t>2022_07_03:17_17_13</t>
  </si>
  <si>
    <t>2022_07_04:06_24_50</t>
  </si>
  <si>
    <t>2022_07_03:17_55_12</t>
  </si>
  <si>
    <t>2022_07_03:19_19_51</t>
  </si>
  <si>
    <t>2022_07_03:19_36_36</t>
  </si>
  <si>
    <t>2022_07_03:17_48_12</t>
  </si>
  <si>
    <t>2022_07_04:03_03_25</t>
  </si>
  <si>
    <t>2022_07_03:20_02_24</t>
  </si>
  <si>
    <t>2022_07_03:17_33_40</t>
  </si>
  <si>
    <t>2022_07_03:22_40_29</t>
  </si>
  <si>
    <t>2022_07_04:15_45_50</t>
  </si>
  <si>
    <t>2022_07_04:02_27_53</t>
  </si>
  <si>
    <t>2022_07_03:23_04_33</t>
  </si>
  <si>
    <t>2022_07_03:17_27_10</t>
  </si>
  <si>
    <t>2022_07_03:18_42_49</t>
  </si>
  <si>
    <t>2022_07_04:04_52_52</t>
  </si>
  <si>
    <t>2022_07_04:04_00_47</t>
  </si>
  <si>
    <t>2022_07_04:06_27_25</t>
  </si>
  <si>
    <t>2022_07_04:01_20_28</t>
  </si>
  <si>
    <t>2022_07_03:20_31_27</t>
  </si>
  <si>
    <t>2022_07_03:18_36_47</t>
  </si>
  <si>
    <t>2022_07_03:21_25_59</t>
  </si>
  <si>
    <t>2022_07_04:05_16_56</t>
  </si>
  <si>
    <t>2022_07_04:04_56_50</t>
  </si>
  <si>
    <t>2022_07_03:21_29_03</t>
  </si>
  <si>
    <t>2022_07_04:06_08_44</t>
  </si>
  <si>
    <t>2022_07_04:04_10_48</t>
  </si>
  <si>
    <t>2022_07_03:16_59_26</t>
  </si>
  <si>
    <t>2022_07_04:04_29_52</t>
  </si>
  <si>
    <t>2022_07_03:17_51_30</t>
  </si>
  <si>
    <t>2022_07_04:07_57_08</t>
  </si>
  <si>
    <t>2022_07_03:20_08_05</t>
  </si>
  <si>
    <t>2022_07_03:19_51_50</t>
  </si>
  <si>
    <t>2022_07_03:17_19_16</t>
  </si>
  <si>
    <t>2022_07_04:07_53_43</t>
  </si>
  <si>
    <t>2022_07_03:17_02_09</t>
  </si>
  <si>
    <t>2022_07_04:08_19_27</t>
  </si>
  <si>
    <t>2022_07_03:20_49_30</t>
  </si>
  <si>
    <t>2022_07_04:08_43_42</t>
  </si>
  <si>
    <t>2022_07_04:05_31_13</t>
  </si>
  <si>
    <t>2022_07_03:17_47_31</t>
  </si>
  <si>
    <t>2022_07_03:18_54_05</t>
  </si>
  <si>
    <t>2022_07_03:23_46_42</t>
  </si>
  <si>
    <t>2022_07_04:05_40_24</t>
  </si>
  <si>
    <t>2022_07_04:05_34_47</t>
  </si>
  <si>
    <t>2022_07_04:04_45_02</t>
  </si>
  <si>
    <t>2022_07_03:21_17_08</t>
  </si>
  <si>
    <t>2022_07_03:22_45_15</t>
  </si>
  <si>
    <t>2022_07_04:03_03_43</t>
  </si>
  <si>
    <t>2022_07_04:10_31_06</t>
  </si>
  <si>
    <t>2022_07_03:18_49_49</t>
  </si>
  <si>
    <t>2022_07_04:02_47_50</t>
  </si>
  <si>
    <t>2022_07_04:05_40_20</t>
  </si>
  <si>
    <t>2022_07_04:05_49_56</t>
  </si>
  <si>
    <t>2022_07_03:18_08_41</t>
  </si>
  <si>
    <t>2022_07_03:20_33_14</t>
  </si>
  <si>
    <t>2022_07_03:17_41_02</t>
  </si>
  <si>
    <t>2022_07_04:06_05_51</t>
  </si>
  <si>
    <t>2022_07_03:21_28_03</t>
  </si>
  <si>
    <t>2022_07_04:01_41_38</t>
  </si>
  <si>
    <t>2022_07_04:10_05_54</t>
  </si>
  <si>
    <t>2022_07_04:01_53_46</t>
  </si>
  <si>
    <t>2022_07_03:22_04_48</t>
  </si>
  <si>
    <t>2022_07_03:20_41_02</t>
  </si>
  <si>
    <t>2022_07_03:17_03_28</t>
  </si>
  <si>
    <t>2022_07_03:19_48_53</t>
  </si>
  <si>
    <t>2022_07_04:08_21_12</t>
  </si>
  <si>
    <t>2022_07_04:09_09_44</t>
  </si>
  <si>
    <t>2022_07_03:18_49_10</t>
  </si>
  <si>
    <t>2022_07_03:19_09_46</t>
  </si>
  <si>
    <t>2022_07_03:21_14_21</t>
  </si>
  <si>
    <t>2022_07_04:00_44_07</t>
  </si>
  <si>
    <t>2022_07_03:19_56_07</t>
  </si>
  <si>
    <t>2022_07_03:19_54_07</t>
  </si>
  <si>
    <t>2022_07_04:05_20_37</t>
  </si>
  <si>
    <t>2022_07_03:22_05_04</t>
  </si>
  <si>
    <t>2022_07_03:20_49_27</t>
  </si>
  <si>
    <t>2022_07_03:21_12_39</t>
  </si>
  <si>
    <t>2022_07_04:02_07_37</t>
  </si>
  <si>
    <t>2022_07_03:18_06_12</t>
  </si>
  <si>
    <t>2022_07_04:03_19_12</t>
  </si>
  <si>
    <t>2022_07_03:19_07_21</t>
  </si>
  <si>
    <t>2022_07_03:21_36_38</t>
  </si>
  <si>
    <t>2022_07_03:18_05_55</t>
  </si>
  <si>
    <t>2022_07_03:20_49_03</t>
  </si>
  <si>
    <t>2022_07_04:01_38_21</t>
  </si>
  <si>
    <t>2022_07_04:05_16_10</t>
  </si>
  <si>
    <t>2022_07_03:19_45_50</t>
  </si>
  <si>
    <t>2022_07_03:17_14_34</t>
  </si>
  <si>
    <t>2022_07_04:04_40_07</t>
  </si>
  <si>
    <t>2022_07_03:22_11_34</t>
  </si>
  <si>
    <t>2022_07_03:21_37_03</t>
  </si>
  <si>
    <t>2022_07_04:08_17_12</t>
  </si>
  <si>
    <t>2022_07_04:08_57_08</t>
  </si>
  <si>
    <t>2022_07_04:05_23_07</t>
  </si>
  <si>
    <t>2022_07_03:17_30_08</t>
  </si>
  <si>
    <t>2022_07_03:19_11_49</t>
  </si>
  <si>
    <t>2022_07_03:20_40_56</t>
  </si>
  <si>
    <t>2022_07_03:19_06_48</t>
  </si>
  <si>
    <t>2022_07_03:17_44_02</t>
  </si>
  <si>
    <t>2022_07_04:02_31_27</t>
  </si>
  <si>
    <t>2022_07_03:20_21_51</t>
  </si>
  <si>
    <t>2022_07_03:23_54_27</t>
  </si>
  <si>
    <t>2022_07_03:18_26_41</t>
  </si>
  <si>
    <t>2022_07_04:02_50_47</t>
  </si>
  <si>
    <t>2022_07_03:18_15_12</t>
  </si>
  <si>
    <t>2022_07_04:03_28_24</t>
  </si>
  <si>
    <t>2022_07_04:05_46_05</t>
  </si>
  <si>
    <t>2022_07_03:22_14_06</t>
  </si>
  <si>
    <t>2022_07_04:12_53_55</t>
  </si>
  <si>
    <t>2022_07_04:00_03_08</t>
  </si>
  <si>
    <t>2022_07_04:06_54_29</t>
  </si>
  <si>
    <t>2022_07_04:01_55_49</t>
  </si>
  <si>
    <t>2022_07_03:20_38_21</t>
  </si>
  <si>
    <t>2022_07_04:03_17_47</t>
  </si>
  <si>
    <t>2022_07_04:05_57_28</t>
  </si>
  <si>
    <t>2022_07_04:02_11_21</t>
  </si>
  <si>
    <t>2022_07_04:02_20_55</t>
  </si>
  <si>
    <t>2022_07_03:19_04_14</t>
  </si>
  <si>
    <t>2022_07_03:18_56_21</t>
  </si>
  <si>
    <t>2022_07_03:17_44_26</t>
  </si>
  <si>
    <t>2022_07_03:18_18_57</t>
  </si>
  <si>
    <t>2022_07_03:21_47_47</t>
  </si>
  <si>
    <t>2022_07_03:18_35_09</t>
  </si>
  <si>
    <t>2022_07_04:05_54_35</t>
  </si>
  <si>
    <t>2022_07_03:22_54_26</t>
  </si>
  <si>
    <t>2022_07_04:08_59_07</t>
  </si>
  <si>
    <t>2022_07_03:16_42_50</t>
  </si>
  <si>
    <t>2022_07_04:05_51_07</t>
  </si>
  <si>
    <t>2022_07_04:06_25_16</t>
  </si>
  <si>
    <t>2022_07_03:16_43_27</t>
  </si>
  <si>
    <t>2022_07_03:22_01_21</t>
  </si>
  <si>
    <t>2022_07_03:19_59_46</t>
  </si>
  <si>
    <t>2022_07_03:19_21_47</t>
  </si>
  <si>
    <t>2022_07_04:05_53_36</t>
  </si>
  <si>
    <t>2022_07_04:04_15_08</t>
  </si>
  <si>
    <t>2022_07_03:17_09_04</t>
  </si>
  <si>
    <t>2022_07_04:00_33_57</t>
  </si>
  <si>
    <t>2022_07_03:18_52_09</t>
  </si>
  <si>
    <t>2022_07_03:17_53_11</t>
  </si>
  <si>
    <t>2022_07_04:06_35_41</t>
  </si>
  <si>
    <t>2022_07_03:19_02_56</t>
  </si>
  <si>
    <t>2022_07_04:02_18_20</t>
  </si>
  <si>
    <t>2022_07_04:02_10_21</t>
  </si>
  <si>
    <t>2022_07_03:19_59_15</t>
  </si>
  <si>
    <t>2022_07_03:17_04_40</t>
  </si>
  <si>
    <t>2022_07_04:01_31_01</t>
  </si>
  <si>
    <t>2022_07_03:18_45_24</t>
  </si>
  <si>
    <t>2022_07_03:19_19_02</t>
  </si>
  <si>
    <t>2022_07_04:06_19_44</t>
  </si>
  <si>
    <t>2022_07_04:07_19_39</t>
  </si>
  <si>
    <t>2022_07_03:20_20_40</t>
  </si>
  <si>
    <t>2022_07_03:16_57_01</t>
  </si>
  <si>
    <t>2022_07_03:18_23_06</t>
  </si>
  <si>
    <t>2022_07_03:17_58_32</t>
  </si>
  <si>
    <t>2022_07_04:08_33_33</t>
  </si>
  <si>
    <t>2022_07_03:22_37_37</t>
  </si>
  <si>
    <t>2022_07_03:22_22_38</t>
  </si>
  <si>
    <t>2022_07_03:19_40_33</t>
  </si>
  <si>
    <t>2022_07_04:01_53_09</t>
  </si>
  <si>
    <t>2022_07_03:16_46_30</t>
  </si>
  <si>
    <t>2022_07_04:13_09_28</t>
  </si>
  <si>
    <t>2022_07_04:07_49_04</t>
  </si>
  <si>
    <t>2022_07_03:21_44_46</t>
  </si>
  <si>
    <t>2022_07_04:00_23_08</t>
  </si>
  <si>
    <t>2022_07_04:00_31_37</t>
  </si>
  <si>
    <t>2022_07_04:01_49_26</t>
  </si>
  <si>
    <t>2022_07_03:23_18_24</t>
  </si>
  <si>
    <t>2022_07_04:13_45_53</t>
  </si>
  <si>
    <t>2022_07_04:03_44_25</t>
  </si>
  <si>
    <t>2022_07_04:15_36_02</t>
  </si>
  <si>
    <t>2022_07_03:18_11_40</t>
  </si>
  <si>
    <t>2022_07_03:22_00_35</t>
  </si>
  <si>
    <t>2022_07_03:20_04_38</t>
  </si>
  <si>
    <t>2022_07_04:00_24_04</t>
  </si>
  <si>
    <t>2022_07_04:16_29_48</t>
  </si>
  <si>
    <t>2022_07_04:03_29_36</t>
  </si>
  <si>
    <t>2022_07_04:04_50_13</t>
  </si>
  <si>
    <t>2022_07_03:19_01_40</t>
  </si>
  <si>
    <t>2022_07_03:20_50_48</t>
  </si>
  <si>
    <t>2022_07_04:05_36_24</t>
  </si>
  <si>
    <t>2022_07_04:06_38_16</t>
  </si>
  <si>
    <t>2022_07_04:02_30_02</t>
  </si>
  <si>
    <t>2022_07_04:08_05_52</t>
  </si>
  <si>
    <t>2022_07_03:22_30_07</t>
  </si>
  <si>
    <t>2022_07_04:06_45_06</t>
  </si>
  <si>
    <t>2022_07_03:18_31_51</t>
  </si>
  <si>
    <t>2022_07_04:08_50_48</t>
  </si>
  <si>
    <t>2022_07_04:07_11_18</t>
  </si>
  <si>
    <t>2022_07_04:08_49_29</t>
  </si>
  <si>
    <t>2022_07_03:21_22_54</t>
  </si>
  <si>
    <t>2022_07_03:20_11_01</t>
  </si>
  <si>
    <t>2022_07_04:01_46_18</t>
  </si>
  <si>
    <t>2022_07_03:17_58_06</t>
  </si>
  <si>
    <t>2022_07_04:00_57_57</t>
  </si>
  <si>
    <t>2022_07_03:16_51_08</t>
  </si>
  <si>
    <t>2022_07_04:04_22_54</t>
  </si>
  <si>
    <t>2022_07_03:17_26_20</t>
  </si>
  <si>
    <t>2022_07_04:16_08_26</t>
  </si>
  <si>
    <t>2022_07_03:18_31_14</t>
  </si>
  <si>
    <t>2022_07_04:08_12_33</t>
  </si>
  <si>
    <t>2022_07_03:23_23_27</t>
  </si>
  <si>
    <t>2022_07_03:23_09_36</t>
  </si>
  <si>
    <t>2022_07_04:08_25_28</t>
  </si>
  <si>
    <t>2022_07_03:23_31_23</t>
  </si>
  <si>
    <t>2022_07_03:18_12_49</t>
  </si>
  <si>
    <t>2022_07_03:22_31_04</t>
  </si>
  <si>
    <t>2022_07_04:01_30_48</t>
  </si>
  <si>
    <t>2022_07_04:04_53_34</t>
  </si>
  <si>
    <t>2022_07_03:18_20_02</t>
  </si>
  <si>
    <t>2022_07_03:18_03_03</t>
  </si>
  <si>
    <t>2022_07_03:20_04_03</t>
  </si>
  <si>
    <t>2022_07_03:17_52_50</t>
  </si>
  <si>
    <t>2022_07_04:05_46_57</t>
  </si>
  <si>
    <t>2022_07_04:02_03_29</t>
  </si>
  <si>
    <t>2022_07_03:21_16_48</t>
  </si>
  <si>
    <t>2022_07_03:17_39_39</t>
  </si>
  <si>
    <t>2022_07_04:08_46_59</t>
  </si>
  <si>
    <t>2022_07_03:16_53_45</t>
  </si>
  <si>
    <t>2022_07_03:20_18_26</t>
  </si>
  <si>
    <t>2022_07_03:17_32_25</t>
  </si>
  <si>
    <t>2022_07_03:18_48_39</t>
  </si>
  <si>
    <t>2022_07_03:21_12_34</t>
  </si>
  <si>
    <t>2022_07_04:02_44_06</t>
  </si>
  <si>
    <t>2022_07_03:23_03_38</t>
  </si>
  <si>
    <t>2022_07_04:01_00_49</t>
  </si>
  <si>
    <t>2022_07_03:21_06_01</t>
  </si>
  <si>
    <t>2022_07_03:20_58_09</t>
  </si>
  <si>
    <t>2022_07_04:14_31_56</t>
  </si>
  <si>
    <t>2022_07_04:05_27_43</t>
  </si>
  <si>
    <t>2022_07_03:17_53_04</t>
  </si>
  <si>
    <t>2022_07_03:22_36_49</t>
  </si>
  <si>
    <t>2022_07_03:17_21_59</t>
  </si>
  <si>
    <t>2022_07_04:01_40_39</t>
  </si>
  <si>
    <t>2022_07_03:18_03_43</t>
  </si>
  <si>
    <t>2022_07_04:08_35_55</t>
  </si>
  <si>
    <t>2022_07_04:11_49_39</t>
  </si>
  <si>
    <t>2022_07_03:22_12_36</t>
  </si>
  <si>
    <t>2022_07_03:18_52_45</t>
  </si>
  <si>
    <t>2022_07_04:02_01_23</t>
  </si>
  <si>
    <t>2022_07_04:11_58_43</t>
  </si>
  <si>
    <t>2022_07_04:08_11_53</t>
  </si>
  <si>
    <t>2022_07_04:05_02_47</t>
  </si>
  <si>
    <t>2022_07_03:17_46_32</t>
  </si>
  <si>
    <t>2022_07_04:01_58_19</t>
  </si>
  <si>
    <t>2022_07_04:05_11_03</t>
  </si>
  <si>
    <t>2022_07_04:07_35_17</t>
  </si>
  <si>
    <t>2022_07_03:20_57_50</t>
  </si>
  <si>
    <t>2022_07_03:17_55_37</t>
  </si>
  <si>
    <t>2022_07_04:04_19_05</t>
  </si>
  <si>
    <t>2022_07_04:05_19_51</t>
  </si>
  <si>
    <t>2022_07_03:19_33_11</t>
  </si>
  <si>
    <t>2022_07_04:04_58_52</t>
  </si>
  <si>
    <t>2022_07_04:08_38_52</t>
  </si>
  <si>
    <t>2022_07_04:01_27_33</t>
  </si>
  <si>
    <t>2022_07_04:11_29_38</t>
  </si>
  <si>
    <t>2022_07_04:01_07_54</t>
  </si>
  <si>
    <t>2022_07_03:19_13_03</t>
  </si>
  <si>
    <t>2022_07_04:01_12_21</t>
  </si>
  <si>
    <t>2022_07_03:16_46_07</t>
  </si>
  <si>
    <t>2022_07_03:19_39_57</t>
  </si>
  <si>
    <t>2022_07_03:22_11_09</t>
  </si>
  <si>
    <t>2022_07_04:08_22_42</t>
  </si>
  <si>
    <t>2022_07_04:07_29_56</t>
  </si>
  <si>
    <t>2022_07_03:21_49_24</t>
  </si>
  <si>
    <t>2022_07_03:17_30_51</t>
  </si>
  <si>
    <t>2022_07_04:09_23_25</t>
  </si>
  <si>
    <t>2022_07_03:20_07_01</t>
  </si>
  <si>
    <t>2022_07_04:14_56_47</t>
  </si>
  <si>
    <t>2022_07_03:20_36_03</t>
  </si>
  <si>
    <t>2022_07_04:05_46_23</t>
  </si>
  <si>
    <t>2022_07_03:20_16_33</t>
  </si>
  <si>
    <t>2022_07_03:18_57_37</t>
  </si>
  <si>
    <t>2022_07_04:01_15_31</t>
  </si>
  <si>
    <t>2022_07_04:05_11_19</t>
  </si>
  <si>
    <t>2022_07_04:01_28_21</t>
  </si>
  <si>
    <t>2022_07_03:22_15_45</t>
  </si>
  <si>
    <t>2022_07_03:22_44_02</t>
  </si>
  <si>
    <t>2022_07_04:05_34_46</t>
  </si>
  <si>
    <t>2022_07_04:00_16_54</t>
  </si>
  <si>
    <t>2022_07_03:17_39_03</t>
  </si>
  <si>
    <t>2022_07_04:11_18_36</t>
  </si>
  <si>
    <t>2022_07_04:01_09_05</t>
  </si>
  <si>
    <t>2022_07_04:04_48_50</t>
  </si>
  <si>
    <t>2022_07_03:18_08_42</t>
  </si>
  <si>
    <t>2022_07_04:13_27_23</t>
  </si>
  <si>
    <t>2022_07_03:19_44_14</t>
  </si>
  <si>
    <t>2022_07_04:04_11_10</t>
  </si>
  <si>
    <t>2022_07_03:20_32_21</t>
  </si>
  <si>
    <t>2022_07_04:00_53_13</t>
  </si>
  <si>
    <t>2022_07_03:19_17_38</t>
  </si>
  <si>
    <t>2022_07_04:03_10_00</t>
  </si>
  <si>
    <t>2022_07_04:03_41_32</t>
  </si>
  <si>
    <t>2022_07_03:21_43_59</t>
  </si>
  <si>
    <t>2022_07_03:19_55_07</t>
  </si>
  <si>
    <t>2022_07_03:22_59_18</t>
  </si>
  <si>
    <t>2022_07_03:23_41_46</t>
  </si>
  <si>
    <t>2022_07_03:16_37_54</t>
  </si>
  <si>
    <t>2022_07_04:07_08_34</t>
  </si>
  <si>
    <t>2022_07_03:21_38_17</t>
  </si>
  <si>
    <t>2022_07_03:17_00_20</t>
  </si>
  <si>
    <t>2022_07_03:23_36_18</t>
  </si>
  <si>
    <t>2022_07_04:05_43_40</t>
  </si>
  <si>
    <t>2022_07_03:16_47_05</t>
  </si>
  <si>
    <t>2022_07_04:04_06_29</t>
  </si>
  <si>
    <t>2022_07_03:17_57_57</t>
  </si>
  <si>
    <t>2022_07_03:20_42_40</t>
  </si>
  <si>
    <t>2022_07_03:17_21_35</t>
  </si>
  <si>
    <t>2022_07_03:22_31_56</t>
  </si>
  <si>
    <t>2022_07_04:00_45_27</t>
  </si>
  <si>
    <t>2022_07_03:20_17_03</t>
  </si>
  <si>
    <t>2022_07_04:02_53_22</t>
  </si>
  <si>
    <t>2022_07_03:19_48_41</t>
  </si>
  <si>
    <t>2022_07_03:20_23_00</t>
  </si>
  <si>
    <t>2022_07_04:06_01_23</t>
  </si>
  <si>
    <t>2022_07_03:23_28_05</t>
  </si>
  <si>
    <t>2022_07_04:07_25_17</t>
  </si>
  <si>
    <t>2022_07_03:19_24_32</t>
  </si>
  <si>
    <t>2022_07_04:04_55_13</t>
  </si>
  <si>
    <t>2022_07_03:17_43_57</t>
  </si>
  <si>
    <t>2022_07_04:09_40_38</t>
  </si>
  <si>
    <t>2022_07_04:00_53_08</t>
  </si>
  <si>
    <t>2022_07_04:01_34_58</t>
  </si>
  <si>
    <t>2022_07_04:09_01_13</t>
  </si>
  <si>
    <t>2022_07_03:16_43_20</t>
  </si>
  <si>
    <t>2022_07_04:08_39_58</t>
  </si>
  <si>
    <t>2022_07_03:17_18_54</t>
  </si>
  <si>
    <t>2022_07_03:22_54_57</t>
  </si>
  <si>
    <t>2022_07_04:00_34_09</t>
  </si>
  <si>
    <t>2022_07_04:10_13_37</t>
  </si>
  <si>
    <t>2022_07_04:03_35_56</t>
  </si>
  <si>
    <t>2022_07_03:21_54_11</t>
  </si>
  <si>
    <t>2022_07_04:00_10_44</t>
  </si>
  <si>
    <t>2022_07_04:01_29_07</t>
  </si>
  <si>
    <t>2022_07_03:19_31_36</t>
  </si>
  <si>
    <t>2022_07_04:02_05_21</t>
  </si>
  <si>
    <t>2022_07_03:18_56_22</t>
  </si>
  <si>
    <t>2022_07_04:03_00_55</t>
  </si>
  <si>
    <t>2022_07_04:12_30_29</t>
  </si>
  <si>
    <t>2022_07_04:10_53_58</t>
  </si>
  <si>
    <t>2022_07_04:02_04_48</t>
  </si>
  <si>
    <t>2022_07_04:09_12_11</t>
  </si>
  <si>
    <t>2022_07_04:01_14_36</t>
  </si>
  <si>
    <t>2022_07_04:04_01_54</t>
  </si>
  <si>
    <t>2022_07_03:21_49_03</t>
  </si>
  <si>
    <t>2022_07_03:19_14_52</t>
  </si>
  <si>
    <t>2022_07_04:04_41_42</t>
  </si>
  <si>
    <t>2022_07_04:02_08_55</t>
  </si>
  <si>
    <t>2022_07_03:19_29_49</t>
  </si>
  <si>
    <t>2022_07_04:10_19_45</t>
  </si>
  <si>
    <t>2022_07_03:16_49_26</t>
  </si>
  <si>
    <t>2022_07_04:01_24_52</t>
  </si>
  <si>
    <t>2022_07_04:05_14_04</t>
  </si>
  <si>
    <t>2022_07_03:17_22_40</t>
  </si>
  <si>
    <t>2022_07_04:02_43_39</t>
  </si>
  <si>
    <t>2022_07_03:20_57_16</t>
  </si>
  <si>
    <t>2022_07_03:18_01_50</t>
  </si>
  <si>
    <t>2022_07_03:16_51_40</t>
  </si>
  <si>
    <t>2022_07_03:23_02_14</t>
  </si>
  <si>
    <t>2022_07_04:12_23_10</t>
  </si>
  <si>
    <t>2022_07_03:17_10_59</t>
  </si>
  <si>
    <t>2022_07_04:03_56_58</t>
  </si>
  <si>
    <t>2022_07_04:07_43_06</t>
  </si>
  <si>
    <t>2022_07_04:08_09_55</t>
  </si>
  <si>
    <t>2022_07_04:15_55_16</t>
  </si>
  <si>
    <t>2022_07_04:09_53_31</t>
  </si>
  <si>
    <t>2022_07_04:07_05_32</t>
  </si>
  <si>
    <t>2022_07_04:02_09_57</t>
  </si>
  <si>
    <t>2022_07_03:23_46_16</t>
  </si>
  <si>
    <t>2022_07_04:01_17_00</t>
  </si>
  <si>
    <t>2022_07_03:22_16_15</t>
  </si>
  <si>
    <t>2022_07_04:14_12_18</t>
  </si>
  <si>
    <t>2022_07_03:18_45_14</t>
  </si>
  <si>
    <t>2022_07_04:01_50_12</t>
  </si>
  <si>
    <t>2022_07_03:19_36_25</t>
  </si>
  <si>
    <t>2022_07_04:04_31_51</t>
  </si>
  <si>
    <t>2022_07_03:20_10_49</t>
  </si>
  <si>
    <t>2022_07_04:06_22_17</t>
  </si>
  <si>
    <t>2022_07_03:16_56_35</t>
  </si>
  <si>
    <t>2022_07_03:17_34_51</t>
  </si>
  <si>
    <t>2022_07_03:17_07_19</t>
  </si>
  <si>
    <t>2022_07_03:22_59_06</t>
  </si>
  <si>
    <t>2022_07_03:19_17_04</t>
  </si>
  <si>
    <t>2022_07_03:16_59_47</t>
  </si>
  <si>
    <t>2022_07_03:21_23_35</t>
  </si>
  <si>
    <t>2022_07_03:17_05_34</t>
  </si>
  <si>
    <t>2022_07_03:22_46_46</t>
  </si>
  <si>
    <t>2022_07_03:20_28_08</t>
  </si>
  <si>
    <t>2022_07_04:04_35_03</t>
  </si>
  <si>
    <t>2022_07_03:21_30_26</t>
  </si>
  <si>
    <t>2022_07_03:19_23_37</t>
  </si>
  <si>
    <t>2022_07_04:08_00_50</t>
  </si>
  <si>
    <t>2022_07_04:02_54_18</t>
  </si>
  <si>
    <t>2022_07_04:08_43_27</t>
  </si>
  <si>
    <t>2022_07_03:17_27_09</t>
  </si>
  <si>
    <t>2022_07_04:02_18_12</t>
  </si>
  <si>
    <t>2022_07_04:02_15_08</t>
  </si>
  <si>
    <t>2022_07_03:17_37_04</t>
  </si>
  <si>
    <t>2022_07_04:01_19_21</t>
  </si>
  <si>
    <t>2022_07_04:05_43_26</t>
  </si>
  <si>
    <t>2022_07_04:00_07_42</t>
  </si>
  <si>
    <t>2022_07_03:18_04_30</t>
  </si>
  <si>
    <t>2022_07_04:02_21_20</t>
  </si>
  <si>
    <t>2022_07_04:06_41_23</t>
  </si>
  <si>
    <t>2022_07_04:13_58_47</t>
  </si>
  <si>
    <t>2022_07_04:07_57_05</t>
  </si>
  <si>
    <t>2022_07_03:17_14_13</t>
  </si>
  <si>
    <t>2022_07_04:05_06_27</t>
  </si>
  <si>
    <t>2022_07_04:01_08_17</t>
  </si>
  <si>
    <t>2022_07_03:16_55_32</t>
  </si>
  <si>
    <t>2022_07_04:08_55_42</t>
  </si>
  <si>
    <t>2022_07_04:12_41_54</t>
  </si>
  <si>
    <t>2022_07_04:10_39_34</t>
  </si>
  <si>
    <t>2022_07_03:19_28_07</t>
  </si>
  <si>
    <t>2022_07_04:08_15_58</t>
  </si>
  <si>
    <t>2022_07_03:21_21_40</t>
  </si>
  <si>
    <t>2022_07_03:22_23_42</t>
  </si>
  <si>
    <t>2022_07_03:17_08_57</t>
  </si>
  <si>
    <t>2022_07_03:18_08_47</t>
  </si>
  <si>
    <t>2022_07_04:07_53_46</t>
  </si>
  <si>
    <t>2022_07_04:03_53_10</t>
  </si>
  <si>
    <t>2022_07_04:06_06_28</t>
  </si>
  <si>
    <t>2022_07_03:17_46_23</t>
  </si>
  <si>
    <t>2022_07_04:05_02_10</t>
  </si>
  <si>
    <t>2022_07_04:00_53_11</t>
  </si>
  <si>
    <t>2022_07_03:20_25_09</t>
  </si>
  <si>
    <t>2022_07_04:07_00_52</t>
  </si>
  <si>
    <t>2022_07_03:23_15_08</t>
  </si>
  <si>
    <t>2022_07_04:00_23_55</t>
  </si>
  <si>
    <t>2022_07_03:19_12_53</t>
  </si>
  <si>
    <t>2022_07_03:19_06_40</t>
  </si>
  <si>
    <t>2022_07_04:09_29_29</t>
  </si>
  <si>
    <t>2022_07_03:18_43_30</t>
  </si>
  <si>
    <t>2022_07_04:05_25_13</t>
  </si>
  <si>
    <t>2022_07_04:00_09_49</t>
  </si>
  <si>
    <t>2022_07_04:01_46_36</t>
  </si>
  <si>
    <t>2022_07_03:19_40_59</t>
  </si>
  <si>
    <t>2022_07_04:03_28_23</t>
  </si>
  <si>
    <t>2022_07_03:18_22_22</t>
  </si>
  <si>
    <t>2022_07_03:17_16_28</t>
  </si>
  <si>
    <t>2022_07_03:17_21_45</t>
  </si>
  <si>
    <t>2022_07_03:22_53_10</t>
  </si>
  <si>
    <t>2022_07_04:03_11_54</t>
  </si>
  <si>
    <t>2022_07_03:18_12_21</t>
  </si>
  <si>
    <t>2022_07_04:05_10_46</t>
  </si>
  <si>
    <t>2022_07_04:12_14_06</t>
  </si>
  <si>
    <t>2022_07_03:23_14_36</t>
  </si>
  <si>
    <t>2022_07_04:01_43_02</t>
  </si>
  <si>
    <t>2022_07_03:21_34_51</t>
  </si>
  <si>
    <t>2022_07_03:17_25_54</t>
  </si>
  <si>
    <t>2022_07_04:15_13_02</t>
  </si>
  <si>
    <t>2022_07_03:18_36_07</t>
  </si>
  <si>
    <t>2022_07_03:17_56_32</t>
  </si>
  <si>
    <t>2022_07_04:01_05_22</t>
  </si>
  <si>
    <t>2022_07_03:17_38_00</t>
  </si>
  <si>
    <t>2022_07_03:18_38_32</t>
  </si>
  <si>
    <t>2022_07_04:04_41_20</t>
  </si>
  <si>
    <t>2022_07_03:18_17_44</t>
  </si>
  <si>
    <t>2022_07_03:23_52_09</t>
  </si>
  <si>
    <t>2022_07_04:04_20_06</t>
  </si>
  <si>
    <t>2022_07_04:06_30_21</t>
  </si>
  <si>
    <t>2022_07_04:05_25_54</t>
  </si>
  <si>
    <t>2022_07_04:09_05_56</t>
  </si>
  <si>
    <t>2022_07_04:14_46_05</t>
  </si>
  <si>
    <t>2022_07_04:09_05_52</t>
  </si>
  <si>
    <t>2022_07_04:08_03_44</t>
  </si>
  <si>
    <t>2022_07_03:23_40_18</t>
  </si>
  <si>
    <t>2022_07_04:06_55_22</t>
  </si>
  <si>
    <t>2022_07_03:19_28_06</t>
  </si>
  <si>
    <t>2022_07_04:04_28_07</t>
  </si>
  <si>
    <t>2022_07_03:17_13_17</t>
  </si>
  <si>
    <t>2022_07_04:02_00_10</t>
  </si>
  <si>
    <t>2022_07_03:19_31_11</t>
  </si>
  <si>
    <t>2022_07_03:21_05_40</t>
  </si>
  <si>
    <t>2022_07_03:17_49_15</t>
  </si>
  <si>
    <t>2022_07_04:04_32_27</t>
  </si>
  <si>
    <t>2022_07_04:04_36_16</t>
  </si>
  <si>
    <t>2022_07_04:03_35_45</t>
  </si>
  <si>
    <t>2022_07_03:19_57_09</t>
  </si>
  <si>
    <t>2022_07_03:20_46_09</t>
  </si>
  <si>
    <t>2022_07_04:04_58_21</t>
  </si>
  <si>
    <t>2022_07_03:18_15_35</t>
  </si>
  <si>
    <t>2022_07_03:21_41_51</t>
  </si>
  <si>
    <t>2022_07_03:19_06_15</t>
  </si>
  <si>
    <t>2022_07_04:09_19_15</t>
  </si>
  <si>
    <t>2022_07_04:06_03_18</t>
  </si>
  <si>
    <t>2022_07_04:09_02_12</t>
  </si>
  <si>
    <t>2022_07_04:09_18_44</t>
  </si>
  <si>
    <t>2022_07_04:05_57_54</t>
  </si>
  <si>
    <t>2022_07_03:17_42_02</t>
  </si>
  <si>
    <t>2022_07_03:19_25_20</t>
  </si>
  <si>
    <t>2022_07_03:18_41_42</t>
  </si>
  <si>
    <t>2022_07_04:02_13_57</t>
  </si>
  <si>
    <t>2022_07_04:02_23_11</t>
  </si>
  <si>
    <t>Test Name</t>
  </si>
  <si>
    <t>5 shot</t>
  </si>
  <si>
    <t>10 shot</t>
  </si>
  <si>
    <t>15 shot</t>
  </si>
  <si>
    <t>20 shot</t>
  </si>
  <si>
    <t>25 shot</t>
  </si>
  <si>
    <t>50 shot</t>
  </si>
  <si>
    <t>prototypical best acc</t>
  </si>
  <si>
    <t>prototypical best f1</t>
  </si>
  <si>
    <t>relation net best acc</t>
  </si>
  <si>
    <t>relation net best f1</t>
  </si>
  <si>
    <t>Kırmızı ile berlirtilen sınıflar train aşamasında kullanılmamıştır. Bu sebeple ann bu sınıflara yönelik tahminde bulunmamıştır.</t>
  </si>
  <si>
    <t>Avg Accuracy</t>
  </si>
  <si>
    <t>Avg f1_score</t>
  </si>
  <si>
    <t>2022_07_05:16_53_10</t>
  </si>
  <si>
    <t>2022_07_05:13_04_13</t>
  </si>
  <si>
    <t>2022_07_05:13_14_34</t>
  </si>
  <si>
    <t>2022_07_05:12_14_47</t>
  </si>
  <si>
    <t>2022_07_05:11_58_50</t>
  </si>
  <si>
    <t>2022_07_05:16_08_00</t>
  </si>
  <si>
    <t>2022_07_05:12_32_29</t>
  </si>
  <si>
    <t>2022_07_05:12_53_15</t>
  </si>
  <si>
    <t>2022_07_05:15_45_41</t>
  </si>
  <si>
    <t>2022_07_05:11_23_26</t>
  </si>
  <si>
    <t>2022_07_05:11_30_53</t>
  </si>
  <si>
    <t>2022_07_05:11_23_10</t>
  </si>
  <si>
    <t>2022_07_05:12_21_19</t>
  </si>
  <si>
    <t>2022_07_05:12_25_58</t>
  </si>
  <si>
    <t>2022_07_05:13_16_11</t>
  </si>
  <si>
    <t>2022_07_05:14_43_40</t>
  </si>
  <si>
    <t>2022_07_05:12_41_16</t>
  </si>
  <si>
    <t>2022_07_05:14_57_46</t>
  </si>
  <si>
    <t>2022_07_05:11_35_24</t>
  </si>
  <si>
    <t>2022_07_05:11_47_18</t>
  </si>
  <si>
    <t>2022_07_05:14_49_33</t>
  </si>
  <si>
    <t>2022_07_05:15_05_57</t>
  </si>
  <si>
    <t>2022_07_05:15_58_46</t>
  </si>
  <si>
    <t>2022_07_05:12_37_20</t>
  </si>
  <si>
    <t>2022_07_05:12_34_05</t>
  </si>
  <si>
    <t>2022_07_05:15_49_27</t>
  </si>
  <si>
    <t>2022_07_05:12_40_33</t>
  </si>
  <si>
    <t>2022_07_05:14_07_04</t>
  </si>
  <si>
    <t>2022_07_05:11_38_23</t>
  </si>
  <si>
    <t>2022_07_05:13_59_32</t>
  </si>
  <si>
    <t>2022_07_05:12_26_38</t>
  </si>
  <si>
    <t>2022_07_05:13_52_03</t>
  </si>
  <si>
    <t>MetaTest/Bot_f1-score</t>
  </si>
  <si>
    <t>MetaTest/DoS Slowhttptest_f1-score</t>
  </si>
  <si>
    <t>MetaTest/Web Attack Brute Force_f1-score</t>
  </si>
  <si>
    <t>MetaTest/Web Attack XSS_f1-score</t>
  </si>
  <si>
    <t>MetaValidation/BENIGN_f1-score</t>
  </si>
  <si>
    <t>MetaValidation/Bot_f1-score</t>
  </si>
  <si>
    <t>MetaValidation/DDoS_f1-score</t>
  </si>
  <si>
    <t>MetaValidation/DoS GoldenEye_f1-score</t>
  </si>
  <si>
    <t>MetaValidation/DoS Hulk_f1-score</t>
  </si>
  <si>
    <t>MetaValidation/DoS Slowhttptest_f1-score</t>
  </si>
  <si>
    <t>MetaValidation/DoS slowloris_f1-score</t>
  </si>
  <si>
    <t>MetaValidation/FTP-Patator_f1-score</t>
  </si>
  <si>
    <t>MetaValidation/PortScan_f1-score</t>
  </si>
  <si>
    <t>MetaValidation/SSH-Patator_f1-score</t>
  </si>
  <si>
    <t>MetaValidation/Web Attack Brute Force_f1-score</t>
  </si>
  <si>
    <t>MetaValidation/Web Attack XSS_f1-score</t>
  </si>
  <si>
    <t>2022_07_07:22_20_28</t>
  </si>
  <si>
    <t>prototypical_ann_k_test</t>
  </si>
  <si>
    <t>2022_07_07:23_22_48</t>
  </si>
  <si>
    <t>2022_07_07:21_04_09</t>
  </si>
  <si>
    <t>2022_07_07:21_52_31</t>
  </si>
  <si>
    <t>2022_07_07:21_13_12</t>
  </si>
  <si>
    <t>2022_07_07:23_40_41</t>
  </si>
  <si>
    <t>2022_07_07:23_27_20</t>
  </si>
  <si>
    <t>2022_07_07:21_31_28</t>
  </si>
  <si>
    <t>2022_07_07:22_05_51</t>
  </si>
  <si>
    <t>2022_07_07:23_31_49</t>
  </si>
  <si>
    <t>2022_07_07:22_29_25</t>
  </si>
  <si>
    <t>2022_07_07:22_10_20</t>
  </si>
  <si>
    <t>2022_07_07:21_17_34</t>
  </si>
  <si>
    <t>2022_07_07:21_56_59</t>
  </si>
  <si>
    <t>2022_07_07:21_08_48</t>
  </si>
  <si>
    <t>2022_07_07:21_40_21</t>
  </si>
  <si>
    <t>2022_07_07:21_47_36</t>
  </si>
  <si>
    <t>2022_07_07:22_25_01</t>
  </si>
  <si>
    <t>2022_07_07:21_21_59</t>
  </si>
  <si>
    <t>2022_07_07:22_38_16</t>
  </si>
  <si>
    <t>2022_07_07:23_45_00</t>
  </si>
  <si>
    <t>2022_07_07:21_45_53</t>
  </si>
  <si>
    <t>2022_07_07:22_33_51</t>
  </si>
  <si>
    <t>2022_07_07:22_42_41</t>
  </si>
  <si>
    <t>2022_07_07:21_41_26</t>
  </si>
  <si>
    <t>2022_07_07:22_14_50</t>
  </si>
  <si>
    <t>2022_07_07:21_35_55</t>
  </si>
  <si>
    <t>2022_07_07:22_01_22</t>
  </si>
  <si>
    <t>2022_07_07:21_26_30</t>
  </si>
  <si>
    <t>2022_07_07:23_36_15</t>
  </si>
  <si>
    <t>pn_Bot</t>
  </si>
  <si>
    <t>pn_DoS Slowhttptest</t>
  </si>
  <si>
    <t>pn_Web Attack Brute Force</t>
  </si>
  <si>
    <t>pn_Web Attack XSS</t>
  </si>
  <si>
    <t>rn_Bot</t>
  </si>
  <si>
    <t>rn_DoS Slowhttptest</t>
  </si>
  <si>
    <t>rn_Web Attack Brute Force</t>
  </si>
  <si>
    <t>rn_Web Attack XSS</t>
  </si>
  <si>
    <t>2022_07_04:18_28_26</t>
  </si>
  <si>
    <t>2022_07_04:18_52_06</t>
  </si>
  <si>
    <t>2022_07_04:18_21_14</t>
  </si>
  <si>
    <t>2022_07_04:18_47_58</t>
  </si>
  <si>
    <t>2022_07_04:18_43_59</t>
  </si>
  <si>
    <t>2022_07_04:17_21_54</t>
  </si>
  <si>
    <t>2022_07_04:19_45_32</t>
  </si>
  <si>
    <t>2022_07_04:18_00_42</t>
  </si>
  <si>
    <t>2022_07_04:18_55_43</t>
  </si>
  <si>
    <t>2022_07_04:17_42_38</t>
  </si>
  <si>
    <t>2022_07_04:17_40_01</t>
  </si>
  <si>
    <t>2022_07_04:17_57_42</t>
  </si>
  <si>
    <t>2022_07_04:18_08_05</t>
  </si>
  <si>
    <t>2022_07_04:18_10_57</t>
  </si>
  <si>
    <t>2022_07_04:18_54_58</t>
  </si>
  <si>
    <t>2022_07_04:18_24_40</t>
  </si>
  <si>
    <t>2022_07_04:20_05_04</t>
  </si>
  <si>
    <t>2022_07_04:17_46_40</t>
  </si>
  <si>
    <t>2022_07_04:18_16_34</t>
  </si>
  <si>
    <t>2022_07_04:17_06_35</t>
  </si>
  <si>
    <t>2022_07_04:18_26_44</t>
  </si>
  <si>
    <t>2022_07_04:17_54_28</t>
  </si>
  <si>
    <t>2022_07_04:16_59_27</t>
  </si>
  <si>
    <t>2022_07_04:17_39_33</t>
  </si>
  <si>
    <t>2022_07_04:18_13_41</t>
  </si>
  <si>
    <t>2022_07_04:18_36_11</t>
  </si>
  <si>
    <t>2022_07_04:17_36_04</t>
  </si>
  <si>
    <t>2022_07_04:18_08_21</t>
  </si>
  <si>
    <t>2022_07_04:18_59_12</t>
  </si>
  <si>
    <t>2022_07_04:17_50_41</t>
  </si>
  <si>
    <t>2022_07_04:17_57_40</t>
  </si>
  <si>
    <t>2022_07_04:18_05_04</t>
  </si>
  <si>
    <t>2022_07_04:18_40_30</t>
  </si>
  <si>
    <t>2022_07_04:16_47_27</t>
  </si>
  <si>
    <t>2022_07_04:18_32_32</t>
  </si>
  <si>
    <t>2022_07_04:19_22_11</t>
  </si>
  <si>
    <t>prototypical ann best acc</t>
  </si>
  <si>
    <t>prototypical ann best f1</t>
  </si>
  <si>
    <t>pn_ann_Bot</t>
  </si>
  <si>
    <t>pn_ann_DoS Slowhttptest</t>
  </si>
  <si>
    <t>pn_ann_Web Attack Brute Force</t>
  </si>
  <si>
    <t>pn_ann_Web Attack XSS</t>
  </si>
  <si>
    <t>pn_accuracy</t>
  </si>
  <si>
    <t>pn_f1_score</t>
  </si>
  <si>
    <t>pn_BENIGN</t>
  </si>
  <si>
    <t>pn_DDoS</t>
  </si>
  <si>
    <t>pn_FTP-Patator</t>
  </si>
  <si>
    <t>pn_PortScan</t>
  </si>
  <si>
    <t>pn_SSH-Patator</t>
  </si>
  <si>
    <t>pn_DoS GoldenEye</t>
  </si>
  <si>
    <t>pn_DoS Hulk</t>
  </si>
  <si>
    <t>pn_DoS slowloris</t>
  </si>
  <si>
    <t>rn_accuracy</t>
  </si>
  <si>
    <t>rn_f1_score</t>
  </si>
  <si>
    <t>rn_BENIGN</t>
  </si>
  <si>
    <t>rn_DDoS</t>
  </si>
  <si>
    <t>rn_DoS GoldenEye</t>
  </si>
  <si>
    <t>rn_DoS Hulk</t>
  </si>
  <si>
    <t>rn_DoS slowloris</t>
  </si>
  <si>
    <t>rn_FTP-Patator</t>
  </si>
  <si>
    <t>rn_PortScan</t>
  </si>
  <si>
    <t>rn_SSH-Patator</t>
  </si>
  <si>
    <t>pn_ann_accuracy</t>
  </si>
  <si>
    <t>pn_ann_f1_score</t>
  </si>
  <si>
    <t>pn_ann_BENIGN</t>
  </si>
  <si>
    <t>pn_ann_DDoS</t>
  </si>
  <si>
    <t>pn_ann_DoS GoldenEye</t>
  </si>
  <si>
    <t>pn_ann_DoS Hulk</t>
  </si>
  <si>
    <t>pn_ann_DoS slowloris</t>
  </si>
  <si>
    <t>pn_ann_FTP-Patator</t>
  </si>
  <si>
    <t>pn_ann_PortScan</t>
  </si>
  <si>
    <t>pn_ann_SSH-Patator</t>
  </si>
  <si>
    <t>2022_07_08:12_07_04</t>
  </si>
  <si>
    <t>2022_07_08:13_53_40</t>
  </si>
  <si>
    <t>2022_07_08:12_35_51</t>
  </si>
  <si>
    <t>2022_07_08:13_03_27</t>
  </si>
  <si>
    <t>2022_07_08:12_02_40</t>
  </si>
  <si>
    <t>2022_07_08:12_11_36</t>
  </si>
  <si>
    <t>2022_07_08:12_26_57</t>
  </si>
  <si>
    <t>2022_07_08:12_22_27</t>
  </si>
  <si>
    <t>2022_07_08:13_50_41</t>
  </si>
  <si>
    <t>2022_07_08:13_28_01</t>
  </si>
  <si>
    <t>2022_07_08:12_54_28</t>
  </si>
  <si>
    <t>2022_07_08:14_12_54</t>
  </si>
  <si>
    <t>2022_07_08:14_17_28</t>
  </si>
  <si>
    <t>2022_07_08:12_58_57</t>
  </si>
  <si>
    <t>2022_07_08:11_58_11</t>
  </si>
  <si>
    <t>2022_07_08:12_31_22</t>
  </si>
  <si>
    <t>2022_07_08:13_46_18</t>
  </si>
  <si>
    <t>2022_07_08:13_23_27</t>
  </si>
  <si>
    <t>2022_07_08:12_50_04</t>
  </si>
  <si>
    <t>2022_07_08:10_51_46</t>
  </si>
  <si>
    <t>2022_07_08:11_53_43</t>
  </si>
  <si>
    <t>2022_07_08:11_49_15</t>
  </si>
  <si>
    <t>2022_07_08:13_09_45</t>
  </si>
  <si>
    <t>2022_07_08:13_41_53</t>
  </si>
  <si>
    <t>2022_07_08:14_03_45</t>
  </si>
  <si>
    <t>2022_07_08:12_18_03</t>
  </si>
  <si>
    <t>2022_07_08:12_16_30</t>
  </si>
  <si>
    <t>2022_07_08:13_08_35</t>
  </si>
  <si>
    <t>2022_07_08:13_37_24</t>
  </si>
  <si>
    <t>2022_07_08:14_02_59</t>
  </si>
  <si>
    <t>2022_07_08:12_45_37</t>
  </si>
  <si>
    <t>2022_07_08:13_18_54</t>
  </si>
  <si>
    <t>2022_07_08:11_01_00</t>
  </si>
  <si>
    <t>2022_07_08:13_14_21</t>
  </si>
  <si>
    <t>2022_07_08:10_56_28</t>
  </si>
  <si>
    <t>2022_07_08:12_41_06</t>
  </si>
  <si>
    <t>2022_07_08:14_08_20</t>
  </si>
  <si>
    <t>2022_07_08:11_05_31</t>
  </si>
  <si>
    <t>2022_07_08:11_14_22</t>
  </si>
  <si>
    <t>2022_07_08:11_09_57</t>
  </si>
  <si>
    <t>2022_07_08:13_33_00</t>
  </si>
  <si>
    <t>2022_07_08:13_58_33</t>
  </si>
  <si>
    <t>id</t>
  </si>
  <si>
    <t>val</t>
  </si>
  <si>
    <t>Kırmızı renk ile işaretlenmiş olan sheetler eski datasetler ile yapılan çalışmaları göstermektedir.</t>
  </si>
  <si>
    <t>Prototypical network ile yapılan deneyler için prototypical_k_test ve prototypical_ANN_ENC_k_test sekmelerine bakılabilir.</t>
  </si>
  <si>
    <t>Relation networkler ile yapılan deneylere relation_k_test sekmesinden erişilebilir.</t>
  </si>
  <si>
    <t>Yukarıda baksedilen 3 deney için aynı dataset kullanılmıştır. Dataset ismi cic_ids_2017_prepared_4-way10-shot_T8n460q_E4n460q_V12n120q olarak verilmişti daha önce 10shot için parse edilmesine rağmen diğer testler için de aynı dataset kullanıldı. Dataset içeriği aşağıdaki gibidir:</t>
  </si>
  <si>
    <t>Test set :
Bot                       470
DoS Slowhttptest          470
Web Attack Brute Force    470
Web Attack XSS            470</t>
  </si>
  <si>
    <t>Train set :
BENIGN           470
DDoS             470
DoS GoldenEye    470
DoS Hulk         470
DoS slowloris    470
FTP-Patator      470
PortScan         470
SSH-Patator      470</t>
  </si>
  <si>
    <t>Validation set :
BENIGN                    130
DDoS                      130
DoS GoldenEye             130
DoS Hulk                  130
DoS slowloris             130
FTP-Patator               130
PortScan                  130
SSH-Patator               130
Bot                       130
DoS Slowhttptest          130
Web Attack Brute Force    130
Web Attack XSS            130</t>
  </si>
  <si>
    <t xml:space="preserve">Bu sayfada ANN'in sadece support set içeriği ile train edilmesi durumu ele alınmıştır. Yukarıdaki tabloda ANN sonuçlarının ortalaması yer almaktadır. Ortalamaya dahil edilen her bir deney AB sutunundan sonra bulunmaktadır. Hemen I sutununda başlayan tabloda 3 farklı deneyin farklı k değerleri için her sutunda belirtilen metriklerde almış olduğu en iyi değer bulunmaktadır. Aynı tablonun hemen altında bulunan tabloda FSL yöntemleri ile ANN yöntemi arasındaki fark hesaplanarak kırmızı yeşil renklendirme yapılmıştır. Burada yeşil olan cell değerleri FSL'in daha iyi olduğu durumları göstermektedir.														
														</t>
  </si>
  <si>
    <r>
      <t xml:space="preserve">Bu sayfada ANN'in sadece support set içeriği ile train edilmesi durumu ele alınmıştır. Yukarıdaki tabloda ANN sonuçlarının ortalaması yer almaktadır. Ortalamaya dahil edilen her bir deney AB sutunundan sonra bulunmaktadır. Hemen I sutununda başlayan tabloda 3 farklı deneyin farklı k değerleri için her sutunda belirtilen metriklerde almış olduğu, I1 celinde belirtilen metriğe göre en iyi model değerleri bulunmaktadır. I1 içeriğine </t>
    </r>
    <r>
      <rPr>
        <b/>
        <sz val="12"/>
        <color theme="1"/>
        <rFont val="Calibri"/>
        <family val="2"/>
        <scheme val="minor"/>
      </rPr>
      <t xml:space="preserve">MetaTest/AvgAccuracy </t>
    </r>
    <r>
      <rPr>
        <sz val="12"/>
        <color theme="1"/>
        <rFont val="Calibri"/>
        <family val="2"/>
        <scheme val="minor"/>
      </rPr>
      <t xml:space="preserve">ya da </t>
    </r>
    <r>
      <rPr>
        <b/>
        <sz val="12"/>
        <color theme="1"/>
        <rFont val="Calibri"/>
        <family val="2"/>
        <scheme val="minor"/>
      </rPr>
      <t>MetaTest/f1-score_macro_avg</t>
    </r>
    <r>
      <rPr>
        <sz val="12"/>
        <color theme="1"/>
        <rFont val="Calibri"/>
        <family val="2"/>
        <scheme val="minor"/>
      </rPr>
      <t xml:space="preserve">  değerleri yazılarak ilgili deney sonuçlarının getirilmesi sağlanabilir. Aynı tablonun hemen altında bulunan tabloda FSL yöntemleri ile ANN yöntemi arasındaki fark hesaplanarak kırmızı yeşil renklendirme yapılmıştır. Burada yeşil olan cell değerleri FSL'in daha iyi olduğu durumları göstermektedir. I sutununda her bir test için FSL'in başarılı olduğu metriklerin sayılmıştır.														
														</t>
    </r>
  </si>
  <si>
    <t>Bu sayfada ANN'in hem support set içeriği ile hem de meta trainde kullanılan sınıflar ile train edilmesi durumu ele alınmıştır. Yukarıdaki tabloda ANN sonuçlarının ortalaması yer almaktadır. Kırmızı ile belirtilen sınıflardan ANN classiffier train edilirken her sınıftan sadece k adet train sete dahil edilmiştir. Ortalamaya dahil edilen her bir deney BL sutunundan sonra bulunmaktadır. Hemen Q sutununda başlayan tabloda 3 farklı deneyin farklı k değerleri için her sutunda belirtilen metriklerde almış olduğu en iyi değer bulunmaktadır. Aynı tablonun hemen altında bulunan tabloda FSL yöntemleri ile ANN yöntemi arasındaki fark hesaplanarak kırmızı yeşil renklendirme yapılmıştır. Burada yeşil olan cell değerleri FSL'in daha iyi olduğu durumları göstermektedir. Bu testte ANN train aşaması ile FSL train aşaması arasında farklı olarak support set ANN traine dahil edilirken FSL train aşamasında kullanılmamıştır.</t>
  </si>
  <si>
    <r>
      <t xml:space="preserve">Bu sayfada ANN'in hem support set içeriği ile hem de meta trainde kullanılan sınıflar ile train edilmesi durumu ele alınmıştır. Yukarıdaki tabloda ANN sonuçlarının ortalaması yer almaktadır. Kırmızı ile belirtilen sınıflardan ANN classiffier train edilirken her sınıftan sadece k adet train sete dahil edilmiştir. Ortalamaya dahil edilen her bir deney BM sutunundan sonra bulunmaktadır. Hemen R sutununda başlayan tabloda 3 farklı deneyin farklı k değerleri için her sutunda belirtilen metriklerde almış olduğu, Q1 celinde belirtilen metriğe göre en iyi model değerleri bulunmaktadır. Q1 içeriğine </t>
    </r>
    <r>
      <rPr>
        <b/>
        <sz val="12"/>
        <color theme="1"/>
        <rFont val="Calibri"/>
        <family val="2"/>
        <scheme val="minor"/>
      </rPr>
      <t xml:space="preserve">MetaValidation/accuracy </t>
    </r>
    <r>
      <rPr>
        <sz val="12"/>
        <color theme="1"/>
        <rFont val="Calibri"/>
        <family val="2"/>
        <scheme val="minor"/>
      </rPr>
      <t xml:space="preserve">ya da </t>
    </r>
    <r>
      <rPr>
        <b/>
        <sz val="12"/>
        <color theme="1"/>
        <rFont val="Calibri"/>
        <family val="2"/>
        <scheme val="minor"/>
      </rPr>
      <t>MetaValidation/f1-score_macro_avg</t>
    </r>
    <r>
      <rPr>
        <sz val="12"/>
        <color theme="1"/>
        <rFont val="Calibri"/>
        <family val="2"/>
        <scheme val="minor"/>
      </rPr>
      <t xml:space="preserve">  değerleri yazılarak ilgili deney sonuçlarının getirilmesi sağlanabilir. Aynı tablonun hemen altında bulunan tabloda FSL yöntemleri ile ANN yöntemi arasındaki fark hesaplanarak kırmızı yeşil renklendirme yapılmıştır. Burada yeşil olan cell değerleri FSL'in daha iyi olduğu durumları göstermektedir. Q sutununda her bir test için FSL'in başarılı olduğu metriklerin sayılmıştır.	Bu testte ANN train aşaması ile FSL train aşaması arasında farklı olarak support set ANN traine dahil edilirken FSL train aşamasında kullanılmamıştır.	</t>
    </r>
  </si>
  <si>
    <t>MetaTest/FTP-Patator_f1-score</t>
  </si>
  <si>
    <t>MetaTest/PortScan_f1-score</t>
  </si>
  <si>
    <t>MetaTest/SSH-Patator_f1-score</t>
  </si>
  <si>
    <t>2022_07_12:10_53_28</t>
  </si>
  <si>
    <t>prototypical_k_test_PS-B-FP-SP</t>
  </si>
  <si>
    <t>2022_07_10:03_24_23</t>
  </si>
  <si>
    <t>2022_07_11:10_18_01</t>
  </si>
  <si>
    <t>2022_07_12:18_00_22</t>
  </si>
  <si>
    <t>2022_07_13:09_29_08</t>
  </si>
  <si>
    <t>2022_07_10:12_00_07</t>
  </si>
  <si>
    <t>2022_07_11:02_05_12</t>
  </si>
  <si>
    <t>2022_07_13:11_15_39</t>
  </si>
  <si>
    <t>2022_07_10:16_53_28</t>
  </si>
  <si>
    <t>2022_07_13:13_07_21</t>
  </si>
  <si>
    <t>2022_07_12:03_50_16</t>
  </si>
  <si>
    <t>2022_07_12:02_35_45</t>
  </si>
  <si>
    <t>2022_07_11:19_33_54</t>
  </si>
  <si>
    <t>2022_07_13:00_13_11</t>
  </si>
  <si>
    <t>2022_07_11:01_53_33</t>
  </si>
  <si>
    <t>2022_07_12:07_18_04</t>
  </si>
  <si>
    <t>2022_07_10:11_52_11</t>
  </si>
  <si>
    <t>2022_07_11:20_24_42</t>
  </si>
  <si>
    <t>2022_07_12:12_38_48</t>
  </si>
  <si>
    <t>2022_07_12:09_05_23</t>
  </si>
  <si>
    <t>2022_07_12:12_10_49</t>
  </si>
  <si>
    <t>2022_07_13:12_19_15</t>
  </si>
  <si>
    <t>2022_07_10:05_20_18</t>
  </si>
  <si>
    <t>2022_07_12:10_18_16</t>
  </si>
  <si>
    <t>2022_07_11:07_08_11</t>
  </si>
  <si>
    <t>2022_07_11:08_04_51</t>
  </si>
  <si>
    <t>2022_07_13:15_05_11</t>
  </si>
  <si>
    <t>2022_07_11:05_08_41</t>
  </si>
  <si>
    <t>2022_07_11:19_59_38</t>
  </si>
  <si>
    <t>2022_07_11:17_23_22</t>
  </si>
  <si>
    <t>2022_07_13:01_35_52</t>
  </si>
  <si>
    <t>2022_07_10:03_53_18</t>
  </si>
  <si>
    <t>2022_07_11:07_33_47</t>
  </si>
  <si>
    <t>2022_07_12:03_37_49</t>
  </si>
  <si>
    <t>2022_07_11:19_13_03</t>
  </si>
  <si>
    <t>2022_07_13:11_49_26</t>
  </si>
  <si>
    <t>2022_07_12:11_54_45</t>
  </si>
  <si>
    <t>2022_07_10:22_28_54</t>
  </si>
  <si>
    <t>2022_07_11:23_48_52</t>
  </si>
  <si>
    <t>2022_07_11:22_05_34</t>
  </si>
  <si>
    <t>2022_07_11:19_38_30</t>
  </si>
  <si>
    <t>2022_07_12:12_48_40</t>
  </si>
  <si>
    <t>2022_07_12:17_29_38</t>
  </si>
  <si>
    <t>2022_07_12:09_12_49</t>
  </si>
  <si>
    <t>2022_07_10:21_22_04</t>
  </si>
  <si>
    <t>2022_07_13:05_03_36</t>
  </si>
  <si>
    <t>2022_07_12:23_49_50</t>
  </si>
  <si>
    <t>2022_07_13:03_28_24</t>
  </si>
  <si>
    <t>2022_07_11:16_22_28</t>
  </si>
  <si>
    <t>2022_07_11:10_07_16</t>
  </si>
  <si>
    <t>2022_07_11:08_05_12</t>
  </si>
  <si>
    <t>2022_07_11:07_42_45</t>
  </si>
  <si>
    <t>2022_07_13:10_19_33</t>
  </si>
  <si>
    <t>2022_07_13:14_48_46</t>
  </si>
  <si>
    <t>2022_07_12:20_54_09</t>
  </si>
  <si>
    <t>2022_07_12:13_53_54</t>
  </si>
  <si>
    <t>2022_07_12:15_30_31</t>
  </si>
  <si>
    <t>2022_07_10:17_09_27</t>
  </si>
  <si>
    <t>2022_07_13:02_53_43</t>
  </si>
  <si>
    <t>2022_07_10:04_29_05</t>
  </si>
  <si>
    <t>2022_07_13:01_07_14</t>
  </si>
  <si>
    <t>2022_07_10:00_36_48</t>
  </si>
  <si>
    <t>2022_07_10:03_23_22</t>
  </si>
  <si>
    <t>2022_07_10:10_45_13</t>
  </si>
  <si>
    <t>2022_07_10:16_22_19</t>
  </si>
  <si>
    <t>2022_07_10:06_34_55</t>
  </si>
  <si>
    <t>2022_07_11:22_04_14</t>
  </si>
  <si>
    <t>2022_07_11:03_04_19</t>
  </si>
  <si>
    <t>2022_07_10:08_05_14</t>
  </si>
  <si>
    <t>2022_07_12:21_20_50</t>
  </si>
  <si>
    <t>2022_07_13:05_02_42</t>
  </si>
  <si>
    <t>2022_07_11:15_51_38</t>
  </si>
  <si>
    <t>2022_07_10:01_32_17</t>
  </si>
  <si>
    <t>2022_07_12:21_48_02</t>
  </si>
  <si>
    <t>2022_07_13:08_03_59</t>
  </si>
  <si>
    <t>2022_07_12:07_31_34</t>
  </si>
  <si>
    <t>2022_07_11:05_04_49</t>
  </si>
  <si>
    <t>2022_07_12:14_03_17</t>
  </si>
  <si>
    <t>2022_07_10:06_59_31</t>
  </si>
  <si>
    <t>2022_07_13:03_02_36</t>
  </si>
  <si>
    <t>2022_07_12:19_34_22</t>
  </si>
  <si>
    <t>2022_07_13:08_08_38</t>
  </si>
  <si>
    <t>2022_07_11:02_17_53</t>
  </si>
  <si>
    <t>2022_07_10:15_35_00</t>
  </si>
  <si>
    <t>2022_07_11:06_03_12</t>
  </si>
  <si>
    <t>2022_07_12:22_31_37</t>
  </si>
  <si>
    <t>2022_07_12:20_34_26</t>
  </si>
  <si>
    <t>2022_07_12:00_51_25</t>
  </si>
  <si>
    <t>2022_07_12:00_52_56</t>
  </si>
  <si>
    <t>2022_07_10:19_14_14</t>
  </si>
  <si>
    <t>2022_07_12:04_45_52</t>
  </si>
  <si>
    <t>2022_07_13:02_43_16</t>
  </si>
  <si>
    <t>2022_07_12:21_41_18</t>
  </si>
  <si>
    <t>2022_07_13:12_36_13</t>
  </si>
  <si>
    <t>2022_07_11:04_42_14</t>
  </si>
  <si>
    <t>2022_07_12:16_24_00</t>
  </si>
  <si>
    <t>2022_07_12:21_24_37</t>
  </si>
  <si>
    <t>2022_07_13:14_40_30</t>
  </si>
  <si>
    <t>2022_07_12:08_13_17</t>
  </si>
  <si>
    <t>2022_07_11:09_41_40</t>
  </si>
  <si>
    <t>2022_07_13:07_27_01</t>
  </si>
  <si>
    <t>2022_07_11:22_55_54</t>
  </si>
  <si>
    <t>2022_07_10:07_49_05</t>
  </si>
  <si>
    <t>2022_07_10:09_20_35</t>
  </si>
  <si>
    <t>2022_07_10:13_39_02</t>
  </si>
  <si>
    <t>2022_07_12:06_00_02</t>
  </si>
  <si>
    <t>2022_07_10:09_23_00</t>
  </si>
  <si>
    <t>2022_07_11:12_11_00</t>
  </si>
  <si>
    <t>2022_07_10:02_52_10</t>
  </si>
  <si>
    <t>2022_07_10:13_48_21</t>
  </si>
  <si>
    <t>2022_07_11:05_49_47</t>
  </si>
  <si>
    <t>2022_07_10:11_26_17</t>
  </si>
  <si>
    <t>2022_07_13:00_36_56</t>
  </si>
  <si>
    <t>2022_07_11:16_15_13</t>
  </si>
  <si>
    <t>2022_07_11:03_31_53</t>
  </si>
  <si>
    <t>2022_07_12:05_49_58</t>
  </si>
  <si>
    <t>2022_07_11:05_57_54</t>
  </si>
  <si>
    <t>2022_07_12:07_18_14</t>
  </si>
  <si>
    <t>2022_07_11:21_40_23</t>
  </si>
  <si>
    <t>2022_07_10:18_56_29</t>
  </si>
  <si>
    <t>2022_07_12:06_07_35</t>
  </si>
  <si>
    <t>2022_07_11:15_16_16</t>
  </si>
  <si>
    <t>2022_07_10:06_07_02</t>
  </si>
  <si>
    <t>2022_07_11:13_35_33</t>
  </si>
  <si>
    <t>2022_07_13:05_28_20</t>
  </si>
  <si>
    <t>2022_07_12:00_19_56</t>
  </si>
  <si>
    <t>2022_07_13:08_10_06</t>
  </si>
  <si>
    <t>2022_07_13:06_31_30</t>
  </si>
  <si>
    <t>2022_07_11:17_01_26</t>
  </si>
  <si>
    <t>2022_07_13:09_23_49</t>
  </si>
  <si>
    <t>2022_07_11:18_14_55</t>
  </si>
  <si>
    <t>2022_07_13:02_24_55</t>
  </si>
  <si>
    <t>2022_07_12:19_52_37</t>
  </si>
  <si>
    <t>2022_07_13:08_22_22</t>
  </si>
  <si>
    <t>2022_07_10:11_40_59</t>
  </si>
  <si>
    <t>2022_07_12:11_10_21</t>
  </si>
  <si>
    <t>2022_07_11:05_12_22</t>
  </si>
  <si>
    <t>2022_07_11:07_20_14</t>
  </si>
  <si>
    <t>2022_07_09:23_24_12</t>
  </si>
  <si>
    <t>2022_07_12:22_15_15</t>
  </si>
  <si>
    <t>2022_07_13:08_22_33</t>
  </si>
  <si>
    <t>2022_07_10:02_21_48</t>
  </si>
  <si>
    <t>2022_07_13:04_08_00</t>
  </si>
  <si>
    <t>2022_07_12:03_44_39</t>
  </si>
  <si>
    <t>2022_07_12:03_10_10</t>
  </si>
  <si>
    <t>2022_07_09:23_58_22</t>
  </si>
  <si>
    <t>2022_07_10:21_25_26</t>
  </si>
  <si>
    <t>2022_07_11:12_41_57</t>
  </si>
  <si>
    <t>2022_07_11:14_23_32</t>
  </si>
  <si>
    <t>2022_07_12:09_56_10</t>
  </si>
  <si>
    <t>2022_07_12:04_57_15</t>
  </si>
  <si>
    <t>2022_07_11:08_23_45</t>
  </si>
  <si>
    <t>2022_07_11:07_39_11</t>
  </si>
  <si>
    <t>2022_07_09:23_02_49</t>
  </si>
  <si>
    <t>2022_07_12:11_37_53</t>
  </si>
  <si>
    <t>2022_07_13:08_50_18</t>
  </si>
  <si>
    <t>2022_07_10:20_18_36</t>
  </si>
  <si>
    <t>2022_07_10:12_57_57</t>
  </si>
  <si>
    <t>2022_07_12:17_31_46</t>
  </si>
  <si>
    <t>2022_07_12:22_02_31</t>
  </si>
  <si>
    <t>2022_07_10:00_55_08</t>
  </si>
  <si>
    <t>2022_07_12:02_17_22</t>
  </si>
  <si>
    <t>2022_07_11:02_10_19</t>
  </si>
  <si>
    <t>2022_07_11:17_33_19</t>
  </si>
  <si>
    <t>2022_07_13:00_45_15</t>
  </si>
  <si>
    <t>2022_07_09:23_06_06</t>
  </si>
  <si>
    <t>2022_07_10:22_47_46</t>
  </si>
  <si>
    <t>2022_07_10:16_31_01</t>
  </si>
  <si>
    <t>2022_07_11:18_23_07</t>
  </si>
  <si>
    <t>2022_07_10:04_42_19</t>
  </si>
  <si>
    <t>2022_07_11:18_47_37</t>
  </si>
  <si>
    <t>2022_07_11:16_57_27</t>
  </si>
  <si>
    <t>2022_07_10:12_59_55</t>
  </si>
  <si>
    <t>2022_07_13:06_57_37</t>
  </si>
  <si>
    <t>2022_07_12:17_18_59</t>
  </si>
  <si>
    <t>2022_07_10:22_50_13</t>
  </si>
  <si>
    <t>2022_07_12:14_56_45</t>
  </si>
  <si>
    <t>2022_07_12:07_45_00</t>
  </si>
  <si>
    <t>2022_07_12:13_18_10</t>
  </si>
  <si>
    <t>2022_07_11:22_30_45</t>
  </si>
  <si>
    <t>2022_07_10:08_41_43</t>
  </si>
  <si>
    <t>2022_07_10:14_21_38</t>
  </si>
  <si>
    <t>2022_07_12:10_57_04</t>
  </si>
  <si>
    <t>2022_07_10:02_53_05</t>
  </si>
  <si>
    <t>2022_07_11:06_57_31</t>
  </si>
  <si>
    <t>2022_07_10:16_34_24</t>
  </si>
  <si>
    <t>2022_07_10:01_13_50</t>
  </si>
  <si>
    <t>2022_07_10:21_29_24</t>
  </si>
  <si>
    <t>2022_07_12:15_07_00</t>
  </si>
  <si>
    <t>2022_07_12:17_13_03</t>
  </si>
  <si>
    <t>2022_07_12:01_42_52</t>
  </si>
  <si>
    <t>2022_07_13:10_02_23</t>
  </si>
  <si>
    <t>2022_07_11:21_15_03</t>
  </si>
  <si>
    <t>2022_07_11:13_20_32</t>
  </si>
  <si>
    <t>2022_07_09:23_42_29</t>
  </si>
  <si>
    <t>2022_07_13:01_56_25</t>
  </si>
  <si>
    <t>2022_07_13:09_51_00</t>
  </si>
  <si>
    <t>2022_07_10:07_24_54</t>
  </si>
  <si>
    <t>2022_07_10:19_08_57</t>
  </si>
  <si>
    <t>2022_07_13:05_35_53</t>
  </si>
  <si>
    <t>2022_07_13:07_42_38</t>
  </si>
  <si>
    <t>2022_07_12:23_23_23</t>
  </si>
  <si>
    <t>2022_07_13:13_19_46</t>
  </si>
  <si>
    <t>2022_07_10:05_35_12</t>
  </si>
  <si>
    <t>2022_07_11:00_35_43</t>
  </si>
  <si>
    <t>2022_07_12:22_41_54</t>
  </si>
  <si>
    <t>2022_07_12:22_56_28</t>
  </si>
  <si>
    <t>2022_07_12:07_46_34</t>
  </si>
  <si>
    <t>2022_07_11:08_49_31</t>
  </si>
  <si>
    <t>2022_07_11:06_38_46</t>
  </si>
  <si>
    <t>2022_07_12:02_11_41</t>
  </si>
  <si>
    <t>2022_07_10:22_16_15</t>
  </si>
  <si>
    <t>2022_07_12:16_10_05</t>
  </si>
  <si>
    <t>2022_07_11:06_12_26</t>
  </si>
  <si>
    <t>2022_07_10:14_59_01</t>
  </si>
  <si>
    <t>2022_07_11:00_04_47</t>
  </si>
  <si>
    <t>2022_07_11:23_19_04</t>
  </si>
  <si>
    <t>2022_07_10:03_55_15</t>
  </si>
  <si>
    <t>2022_07_11:14_50_00</t>
  </si>
  <si>
    <t>2022_07_10:15_07_45</t>
  </si>
  <si>
    <t>2022_07_12:20_50_03</t>
  </si>
  <si>
    <t>2022_07_10:20_15_29</t>
  </si>
  <si>
    <t>2022_07_13:04_11_01</t>
  </si>
  <si>
    <t>2022_07_12:09_41_42</t>
  </si>
  <si>
    <t>2022_07_12:20_55_15</t>
  </si>
  <si>
    <t>2022_07_09:23_28_45</t>
  </si>
  <si>
    <t>2022_07_11:20_48_40</t>
  </si>
  <si>
    <t>2022_07_13:11_49_00</t>
  </si>
  <si>
    <t>2022_07_13:00_41_06</t>
  </si>
  <si>
    <t>2022_07_12:13_47_40</t>
  </si>
  <si>
    <t>2022_07_10:11_41_47</t>
  </si>
  <si>
    <t>2022_07_13:12_11_20</t>
  </si>
  <si>
    <t>2022_07_12:23_55_00</t>
  </si>
  <si>
    <t>2022_07_12:10_58_04</t>
  </si>
  <si>
    <t>2022_07_10:23_41_38</t>
  </si>
  <si>
    <t>2022_07_12:08_06_28</t>
  </si>
  <si>
    <t>2022_07_10:00_18_45</t>
  </si>
  <si>
    <t>2022_07_13:07_16_44</t>
  </si>
  <si>
    <t>2022_07_12:06_24_40</t>
  </si>
  <si>
    <t>2022_07_12:18_08_08</t>
  </si>
  <si>
    <t>2022_07_10:14_17_04</t>
  </si>
  <si>
    <t>2022_07_13:09_58_10</t>
  </si>
  <si>
    <t>2022_07_13:05_39_44</t>
  </si>
  <si>
    <t>2022_07_10:15_11_07</t>
  </si>
  <si>
    <t>2022_07_12:06_28_15</t>
  </si>
  <si>
    <t>2022_07_11:04_26_09</t>
  </si>
  <si>
    <t>2022_07_11:12_26_34</t>
  </si>
  <si>
    <t>2022_07_12:23_47_05</t>
  </si>
  <si>
    <t>2022_07_11:14_48_16</t>
  </si>
  <si>
    <t>2022_07_12:08_52_24</t>
  </si>
  <si>
    <t>2022_07_12:06_57_55</t>
  </si>
  <si>
    <t>2022_07_11:15_37_02</t>
  </si>
  <si>
    <t>2022_07_10:15_46_19</t>
  </si>
  <si>
    <t>2022_07_10:01_50_26</t>
  </si>
  <si>
    <t>2022_07_11:09_15_14</t>
  </si>
  <si>
    <t>2022_07_11:18_15_15</t>
  </si>
  <si>
    <t>2022_07_11:05_27_17</t>
  </si>
  <si>
    <t>2022_07_11:00_39_28</t>
  </si>
  <si>
    <t>2022_07_10:01_17_48</t>
  </si>
  <si>
    <t>2022_07_11:12_35_55</t>
  </si>
  <si>
    <t>2022_07_12:01_11_45</t>
  </si>
  <si>
    <t>2022_07_11:20_49_51</t>
  </si>
  <si>
    <t>2022_07_10:07_08_45</t>
  </si>
  <si>
    <t>2022_07_10:03_42_21</t>
  </si>
  <si>
    <t>2022_07_11:07_04_45</t>
  </si>
  <si>
    <t>2022_07_10:02_06_19</t>
  </si>
  <si>
    <t>2022_07_12:09_44_20</t>
  </si>
  <si>
    <t>2022_07_13:03_17_17</t>
  </si>
  <si>
    <t>2022_07_12:04_55_54</t>
  </si>
  <si>
    <t>2022_07_10:17_57_27</t>
  </si>
  <si>
    <t>2022_07_11:17_49_53</t>
  </si>
  <si>
    <t>2022_07_11:06_34_46</t>
  </si>
  <si>
    <t>2022_07_10:18_22_15</t>
  </si>
  <si>
    <t>2022_07_09:22_44_47</t>
  </si>
  <si>
    <t>2022_07_13:04_36_51</t>
  </si>
  <si>
    <t>2022_07_12:04_29_10</t>
  </si>
  <si>
    <t>2022_07_10:14_48_45</t>
  </si>
  <si>
    <t>2022_07_09:22_26_15</t>
  </si>
  <si>
    <t>2022_07_11:11_47_23</t>
  </si>
  <si>
    <t>2022_07_13:03_53_29</t>
  </si>
  <si>
    <t>2022_07_11:16_03_07</t>
  </si>
  <si>
    <t>2022_07_12:10_03_57</t>
  </si>
  <si>
    <t>2022_07_10:00_00_40</t>
  </si>
  <si>
    <t>2022_07_12:19_05_45</t>
  </si>
  <si>
    <t>2022_07_11:04_56_46</t>
  </si>
  <si>
    <t>pn</t>
  </si>
  <si>
    <t>rn</t>
  </si>
  <si>
    <t>pn_ann</t>
  </si>
  <si>
    <t>cic_ids_2017_8t470_4t470_12v130_PS-B-FP-SP</t>
  </si>
  <si>
    <t>…</t>
  </si>
  <si>
    <t>pn_k_test_PS_B_FP_SP</t>
  </si>
  <si>
    <t>rn_k_test_PS_B_FP_SP</t>
  </si>
  <si>
    <t>pn_ann_k_test_PS_B_FP_SP</t>
  </si>
  <si>
    <t>2022_07_09:00_16_53</t>
  </si>
  <si>
    <t>2022_07_08:18_43_04</t>
  </si>
  <si>
    <t>2022_07_08:17_19_39</t>
  </si>
  <si>
    <t>2022_07_07:01_59_13</t>
  </si>
  <si>
    <t>2022_07_08:18_32_54</t>
  </si>
  <si>
    <t>2022_07_08:06_52_56</t>
  </si>
  <si>
    <t>2022_07_06:18_57_39</t>
  </si>
  <si>
    <t>2022_07_06:15_24_50</t>
  </si>
  <si>
    <t>2022_07_06:21_34_30</t>
  </si>
  <si>
    <t>2022_07_09:01_45_07</t>
  </si>
  <si>
    <t>2022_07_08:17_38_46</t>
  </si>
  <si>
    <t>2022_07_09:01_34_29</t>
  </si>
  <si>
    <t>2022_07_08:05_18_56</t>
  </si>
  <si>
    <t>2022_07_08:19_25_58</t>
  </si>
  <si>
    <t>2022_07_08:05_12_27</t>
  </si>
  <si>
    <t>2022_07_06:08_07_47</t>
  </si>
  <si>
    <t>2022_07_06:00_37_22</t>
  </si>
  <si>
    <t>2022_07_09:01_47_52</t>
  </si>
  <si>
    <t>2022_07_09:01_38_19</t>
  </si>
  <si>
    <t>2022_07_09:02_39_52</t>
  </si>
  <si>
    <t>2022_07_09:02_19_35</t>
  </si>
  <si>
    <t>2022_07_06:22_44_26</t>
  </si>
  <si>
    <t>2022_07_06:15_12_50</t>
  </si>
  <si>
    <t>2022_07_07:02_34_40</t>
  </si>
  <si>
    <t>2022_07_07:03_46_35</t>
  </si>
  <si>
    <t>2022_07_06:03_56_07</t>
  </si>
  <si>
    <t>2022_07_07:04_34_46</t>
  </si>
  <si>
    <t>2022_07_08:06_05_50</t>
  </si>
  <si>
    <t>2022_07_08:18_01_29</t>
  </si>
  <si>
    <t>2022_07_08:05_25_38</t>
  </si>
  <si>
    <t>2022_07_06:13_20_45</t>
  </si>
  <si>
    <t>2022_07_09:00_08_22</t>
  </si>
  <si>
    <t>2022_07_08:05_56_55</t>
  </si>
  <si>
    <t>2022_07_06:10_58_09</t>
  </si>
  <si>
    <t>2022_07_07:00_57_39</t>
  </si>
  <si>
    <t>2022_07_06:04_31_33</t>
  </si>
  <si>
    <t>2022_07_08:07_15_40</t>
  </si>
  <si>
    <t>2022_07_08:18_37_50</t>
  </si>
  <si>
    <t>2022_07_09:01_16_49</t>
  </si>
  <si>
    <t>2022_07_08:17_35_21</t>
  </si>
  <si>
    <t>2022_07_09:01_03_04</t>
  </si>
  <si>
    <t>2022_07_07:00_31_39</t>
  </si>
  <si>
    <t>2022_07_06:16_46_07</t>
  </si>
  <si>
    <t>2022_07_06:17_43_09</t>
  </si>
  <si>
    <t>2022_07_06:21_51_15</t>
  </si>
  <si>
    <t>2022_07_06:14_35_08</t>
  </si>
  <si>
    <t>2022_07_08:18_52_03</t>
  </si>
  <si>
    <t>2022_07_06:22_32_06</t>
  </si>
  <si>
    <t>2022_07_06:18_30_47</t>
  </si>
  <si>
    <t>2022_07_06:17_16_53</t>
  </si>
  <si>
    <t>2022_07_05:22_42_44</t>
  </si>
  <si>
    <t>2022_07_09:00_54_09</t>
  </si>
  <si>
    <t>2022_07_09:00_13_08</t>
  </si>
  <si>
    <t>2022_07_06:16_34_17</t>
  </si>
  <si>
    <t>2022_07_07:00_15_35</t>
  </si>
  <si>
    <t>2022_07_08:05_38_15</t>
  </si>
  <si>
    <t>2022_07_06:00_19_13</t>
  </si>
  <si>
    <t>2022_07_07:04_10_43</t>
  </si>
  <si>
    <t>2022_07_08:07_23_39</t>
  </si>
  <si>
    <t>2022_07_09:01_11_58</t>
  </si>
  <si>
    <t>2022_07_08:23_57_56</t>
  </si>
  <si>
    <t>2022_07_08:05_50_53</t>
  </si>
  <si>
    <t>2022_07_08:07_20_51</t>
  </si>
  <si>
    <t>2022_07_06:17_32_12</t>
  </si>
  <si>
    <t>2022_07_06:20_53_52</t>
  </si>
  <si>
    <t>2022_07_08:06_27_50</t>
  </si>
  <si>
    <t>2022_07_06:06_39_05</t>
  </si>
  <si>
    <t>2022_07_09:00_49_17</t>
  </si>
  <si>
    <t>2022_07_08:18_37_11</t>
  </si>
  <si>
    <t>2022_07_05:19_29_36</t>
  </si>
  <si>
    <t>2022_07_06:06_29_33</t>
  </si>
  <si>
    <t>2022_07_08:05_09_15</t>
  </si>
  <si>
    <t>2022_07_06:22_53_24</t>
  </si>
  <si>
    <t>2022_07_08:06_21_36</t>
  </si>
  <si>
    <t>2022_07_06:03_07_09</t>
  </si>
  <si>
    <t>2022_07_09:00_51_07</t>
  </si>
  <si>
    <t>2022_07_05:18_38_34</t>
  </si>
  <si>
    <t>2022_07_07:01_15_51</t>
  </si>
  <si>
    <t>2022_07_06:23_02_23</t>
  </si>
  <si>
    <t>2022_07_06:14_50_50</t>
  </si>
  <si>
    <t>2022_07_08:08_01_21</t>
  </si>
  <si>
    <t>2022_07_06:11_10_31</t>
  </si>
  <si>
    <t>2022_07_06:01_42_12</t>
  </si>
  <si>
    <t>2022_07_06:15_03_13</t>
  </si>
  <si>
    <t>2022_07_08:18_44_35</t>
  </si>
  <si>
    <t>2022_07_08:05_01_11</t>
  </si>
  <si>
    <t>2022_07_05:18_53_34</t>
  </si>
  <si>
    <t>2022_07_09:00_07_06</t>
  </si>
  <si>
    <t>2022_07_06:13_45_15</t>
  </si>
  <si>
    <t>2022_07_08:16_52_54</t>
  </si>
  <si>
    <t>2022_07_06:19_44_00</t>
  </si>
  <si>
    <t>2022_07_08:17_11_02</t>
  </si>
  <si>
    <t>2022_07_05:17_42_29</t>
  </si>
  <si>
    <t>2022_07_08:08_09_51</t>
  </si>
  <si>
    <t>2022_07_08:08_24_24</t>
  </si>
  <si>
    <t>2022_07_05:17_34_29</t>
  </si>
  <si>
    <t>2022_07_07:02_59_50</t>
  </si>
  <si>
    <t>2022_07_06:20_45_32</t>
  </si>
  <si>
    <t>2022_07_05:18_25_57</t>
  </si>
  <si>
    <t>2022_07_06:00_27_38</t>
  </si>
  <si>
    <t>2022_07_05:18_46_08</t>
  </si>
  <si>
    <t>2022_07_06:07_37_14</t>
  </si>
  <si>
    <t>2022_07_07:02_13_09</t>
  </si>
  <si>
    <t>2022_07_05:20_00_17</t>
  </si>
  <si>
    <t>2022_07_08:16_10_26</t>
  </si>
  <si>
    <t>2022_07_06:01_17_11</t>
  </si>
  <si>
    <t>2022_07_05:23_39_27</t>
  </si>
  <si>
    <t>2022_07_05:22_51_15</t>
  </si>
  <si>
    <t>2022_07_06:05_26_45</t>
  </si>
  <si>
    <t>2022_07_06:19_52_14</t>
  </si>
  <si>
    <t>2022_07_06:01_30_14</t>
  </si>
  <si>
    <t>2022_07_08:18_41_13</t>
  </si>
  <si>
    <t>2022_07_05:20_07_49</t>
  </si>
  <si>
    <t>2022_07_08:05_09_56</t>
  </si>
  <si>
    <t>2022_07_08:09_34_18</t>
  </si>
  <si>
    <t>2022_07_07:02_22_54</t>
  </si>
  <si>
    <t>2022_07_06:01_43_00</t>
  </si>
  <si>
    <t>2022_07_08:11_48_20</t>
  </si>
  <si>
    <t>2022_07_07:00_47_12</t>
  </si>
  <si>
    <t>2022_07_08:09_41_33</t>
  </si>
  <si>
    <t>2022_07_08:17_24_09</t>
  </si>
  <si>
    <t>2022_07_07:02_40_06</t>
  </si>
  <si>
    <t>2022_07_06:16_26_48</t>
  </si>
  <si>
    <t>2022_07_06:17_24_38</t>
  </si>
  <si>
    <t>2022_07_08:10_23_41</t>
  </si>
  <si>
    <t>2022_07_07:03_51_31</t>
  </si>
  <si>
    <t>2022_07_08:11_05_43</t>
  </si>
  <si>
    <t>2022_07_06:06_48_30</t>
  </si>
  <si>
    <t>2022_07_07:01_06_44</t>
  </si>
  <si>
    <t>2022_07_05:22_59_31</t>
  </si>
  <si>
    <t>2022_07_06:19_35_29</t>
  </si>
  <si>
    <t>2022_07_08:08_17_07</t>
  </si>
  <si>
    <t>2022_07_08:16_25_19</t>
  </si>
  <si>
    <t>2022_07_09:00_56_54</t>
  </si>
  <si>
    <t>2022_07_06:05_17_18</t>
  </si>
  <si>
    <t>2022_07_08:16_02_59</t>
  </si>
  <si>
    <t>2022_07_06:20_37_08</t>
  </si>
  <si>
    <t>2022_07_06:01_23_01</t>
  </si>
  <si>
    <t>2022_07_06:01_15_36</t>
  </si>
  <si>
    <t>2022_07_06:13_33_02</t>
  </si>
  <si>
    <t>2022_07_06:21_49_48</t>
  </si>
  <si>
    <t>2022_07_08:06_01_32</t>
  </si>
  <si>
    <t>2022_07_06:05_44_03</t>
  </si>
  <si>
    <t>2022_07_09:01_05_15</t>
  </si>
  <si>
    <t>2022_07_07:02_32_24</t>
  </si>
  <si>
    <t>2022_07_06:16_41_52</t>
  </si>
  <si>
    <t>2022_07_06:21_41_19</t>
  </si>
  <si>
    <t>2022_07_08:17_18_21</t>
  </si>
  <si>
    <t>2022_07_09:02_02_28</t>
  </si>
  <si>
    <t>2022_07_06:02_17_45</t>
  </si>
  <si>
    <t>2022_07_06:02_24_59</t>
  </si>
  <si>
    <t>2022_07_07:02_49_42</t>
  </si>
  <si>
    <t>2022_07_06:06_54_49</t>
  </si>
  <si>
    <t>2022_07_08:07_07_47</t>
  </si>
  <si>
    <t>2022_07_06:20_33_06</t>
  </si>
  <si>
    <t>2022_07_06:02_32_09</t>
  </si>
  <si>
    <t>2022_07_07:04_01_06</t>
  </si>
  <si>
    <t>2022_07_08:06_14_41</t>
  </si>
  <si>
    <t>2022_07_05:17_49_55</t>
  </si>
  <si>
    <t>2022_07_06:00_32_25</t>
  </si>
  <si>
    <t>2022_07_08:10_58_19</t>
  </si>
  <si>
    <t>2022_07_06:05_36_03</t>
  </si>
  <si>
    <t>2022_07_06:11_22_38</t>
  </si>
  <si>
    <t>2022_07_08:11_13_01</t>
  </si>
  <si>
    <t>2022_07_06:18_27_03</t>
  </si>
  <si>
    <t>2022_07_05:20_15_17</t>
  </si>
  <si>
    <t>2022_07_08:17_25_39</t>
  </si>
  <si>
    <t>2022_07_09:01_25_19</t>
  </si>
  <si>
    <t>2022_07_08:08_59_39</t>
  </si>
  <si>
    <t>2022_07_08:09_48_47</t>
  </si>
  <si>
    <t>2022_07_07:00_24_32</t>
  </si>
  <si>
    <t>2022_07_09:02_11_00</t>
  </si>
  <si>
    <t>2022_07_09:00_05_34</t>
  </si>
  <si>
    <t>2022_07_06:01_25_35</t>
  </si>
  <si>
    <t>2022_07_08:19_28_02</t>
  </si>
  <si>
    <t>2022_07_06:07_46_36</t>
  </si>
  <si>
    <t>2022_07_06:03_41_43</t>
  </si>
  <si>
    <t>2022_07_08:16_14_09</t>
  </si>
  <si>
    <t>2022_07_08:06_13_43</t>
  </si>
  <si>
    <t>2022_07_08:16_17_44</t>
  </si>
  <si>
    <t>2022_07_06:07_27_55</t>
  </si>
  <si>
    <t>2022_07_06:01_33_51</t>
  </si>
  <si>
    <t>2022_07_06:18_19_18</t>
  </si>
  <si>
    <t>2022_07_06:12_21_56</t>
  </si>
  <si>
    <t>2022_07_06:03_48_53</t>
  </si>
  <si>
    <t>2022_07_08:05_17_07</t>
  </si>
  <si>
    <t>2022_07_05:20_44_49</t>
  </si>
  <si>
    <t>2022_07_08:05_55_09</t>
  </si>
  <si>
    <t>2022_07_06:23_32_43</t>
  </si>
  <si>
    <t>2022_07_17:03_07_44</t>
  </si>
  <si>
    <t>2022_07_15:11_11_07</t>
  </si>
  <si>
    <t>2022_07_16:01_38_43</t>
  </si>
  <si>
    <t>2022_07_16:05_17_26</t>
  </si>
  <si>
    <t>2022_07_15:10_52_23</t>
  </si>
  <si>
    <t>2022_07_16:02_15_40</t>
  </si>
  <si>
    <t>2022_07_13:22_51_00</t>
  </si>
  <si>
    <t>2022_07_13:18_37_10</t>
  </si>
  <si>
    <t>2022_07_16:01_07_58</t>
  </si>
  <si>
    <t>2022_07_16:06_31_33</t>
  </si>
  <si>
    <t>2022_07_17:03_11_25</t>
  </si>
  <si>
    <t>2022_07_16:06_56_18</t>
  </si>
  <si>
    <t>2022_07_16:02_30_46</t>
  </si>
  <si>
    <t>2022_07_17:09_18_53</t>
  </si>
  <si>
    <t>2022_07_17:08_25_43</t>
  </si>
  <si>
    <t>2022_07_17:08_58_59</t>
  </si>
  <si>
    <t>2022_07_15:14_12_55</t>
  </si>
  <si>
    <t>2022_07_17:08_28_48</t>
  </si>
  <si>
    <t>2022_07_15:11_53_29</t>
  </si>
  <si>
    <t>2022_07_16:05_36_14</t>
  </si>
  <si>
    <t>2022_07_17:02_01_48</t>
  </si>
  <si>
    <t>2022_07_13:21_56_39</t>
  </si>
  <si>
    <t>2022_07_15:10_46_55</t>
  </si>
  <si>
    <t>2022_07_17:05_34_04</t>
  </si>
  <si>
    <t>2022_07_17:03_34_37</t>
  </si>
  <si>
    <t>2022_07_17:01_27_08</t>
  </si>
  <si>
    <t>2022_07_13:23_33_01</t>
  </si>
  <si>
    <t>2022_07_16:01_15_45</t>
  </si>
  <si>
    <t>2022_07_16:06_50_53</t>
  </si>
  <si>
    <t>2022_07_13:21_34_38</t>
  </si>
  <si>
    <t>2022_07_17:02_39_39</t>
  </si>
  <si>
    <t>2022_07_13:23_31_30</t>
  </si>
  <si>
    <t>2022_07_17:05_16_15</t>
  </si>
  <si>
    <t>2022_07_13:18_51_44</t>
  </si>
  <si>
    <t>2022_07_17:03_20_33</t>
  </si>
  <si>
    <t>2022_07_17:06_48_31</t>
  </si>
  <si>
    <t>2022_07_13:19_15_43</t>
  </si>
  <si>
    <t>2022_07_15:12_43_13</t>
  </si>
  <si>
    <t>2022_07_16:03_49_38</t>
  </si>
  <si>
    <t>2022_07_15:11_48_12</t>
  </si>
  <si>
    <t>2022_07_15:11_38_22</t>
  </si>
  <si>
    <t>2022_07_13:18_15_15</t>
  </si>
  <si>
    <t>2022_07_13:19_10_58</t>
  </si>
  <si>
    <t>2022_07_15:09_58_50</t>
  </si>
  <si>
    <t>2022_07_16:03_03_13</t>
  </si>
  <si>
    <t>2022_07_17:07_07_05</t>
  </si>
  <si>
    <t>2022_07_13:19_08_25</t>
  </si>
  <si>
    <t>2022_07_13:23_12_13</t>
  </si>
  <si>
    <t>2022_07_15:12_28_09</t>
  </si>
  <si>
    <t>2022_07_13:21_11_30</t>
  </si>
  <si>
    <t>2022_07_13:21_59_28</t>
  </si>
  <si>
    <t>2022_07_13:21_38_52</t>
  </si>
  <si>
    <t>2022_07_16:01_21_52</t>
  </si>
  <si>
    <t>2022_07_13:20_30_23</t>
  </si>
  <si>
    <t>2022_07_13:16_30_43</t>
  </si>
  <si>
    <t>2022_07_13:19_06_29</t>
  </si>
  <si>
    <t>2022_07_13:16_36_35</t>
  </si>
  <si>
    <t>2022_07_13:21_43_36</t>
  </si>
  <si>
    <t>2022_07_13:19_44_03</t>
  </si>
  <si>
    <t>2022_07_15:11_28_36</t>
  </si>
  <si>
    <t>2022_07_13:19_34_03</t>
  </si>
  <si>
    <t>2022_07_13:16_16_52</t>
  </si>
  <si>
    <t>2022_07_13:17_05_59</t>
  </si>
  <si>
    <t>2022_07_13:19_10_41</t>
  </si>
  <si>
    <t>2022_07_13:17_59_35</t>
  </si>
  <si>
    <t>2022_07_13:17_46_41</t>
  </si>
  <si>
    <t>2022_07_13:22_59_22</t>
  </si>
  <si>
    <t>2022_07_15:13_38_41</t>
  </si>
  <si>
    <t>2022_07_13:18_48_04</t>
  </si>
  <si>
    <t>2022_07_17:07_55_31</t>
  </si>
  <si>
    <t>2022_07_15:14_04_02</t>
  </si>
  <si>
    <t>2022_07_16:01_46_18</t>
  </si>
  <si>
    <t>2022_07_13:19_13_26</t>
  </si>
  <si>
    <t>2022_07_13:20_43_22</t>
  </si>
  <si>
    <t>2022_07_16:03_38_29</t>
  </si>
  <si>
    <t>2022_07_14:23_04_50</t>
  </si>
  <si>
    <t>2022_07_14:23_40_27</t>
  </si>
  <si>
    <t>2022_07_14:23_06_33</t>
  </si>
  <si>
    <t>2022_07_14:23_29_24</t>
  </si>
  <si>
    <t>2022_07_14:23_41_22</t>
  </si>
  <si>
    <t>2022_07_14:23_29_44</t>
  </si>
  <si>
    <t>2022_07_14:23_05_10</t>
  </si>
  <si>
    <t>2022_07_14:23_40_48</t>
  </si>
  <si>
    <t>2022_07_14:23_39_05</t>
  </si>
  <si>
    <t>2022_07_14:22_41_35</t>
  </si>
  <si>
    <t>2022_07_14:22_42_17</t>
  </si>
  <si>
    <t>2022_07_14:23_41_42</t>
  </si>
  <si>
    <t>2022_07_14:23_28_42</t>
  </si>
  <si>
    <t>2022_07_14:22_42_58</t>
  </si>
  <si>
    <t>2022_07_14:23_06_54</t>
  </si>
  <si>
    <t>2022_07_14:23_05_31</t>
  </si>
  <si>
    <t>2022_07_14:23_30_04</t>
  </si>
  <si>
    <t>2022_07_14:22_41_14</t>
  </si>
  <si>
    <t>2022_07_14:23_38_24</t>
  </si>
  <si>
    <t>2022_07_14:23_39_25</t>
  </si>
  <si>
    <t>2022_07_14:23_30_25</t>
  </si>
  <si>
    <t>2022_07_14:23_05_52</t>
  </si>
  <si>
    <t>2022_07_14:22_41_56</t>
  </si>
  <si>
    <t>2022_07_14:23_06_13</t>
  </si>
  <si>
    <t>2022_07_14:23_07_15</t>
  </si>
  <si>
    <t>2022_07_14:23_38_44</t>
  </si>
  <si>
    <t>2022_07_14:23_40_07</t>
  </si>
  <si>
    <t>2022_07_14:23_30_45</t>
  </si>
  <si>
    <t>2022_07_14:22_43_39</t>
  </si>
  <si>
    <t>2022_07_14:23_29_03</t>
  </si>
  <si>
    <t>2022_07_14:22_42_37</t>
  </si>
  <si>
    <t>2022_07_14:23_39_46</t>
  </si>
  <si>
    <t>2022_07_14:23_28_22</t>
  </si>
  <si>
    <t>2022_07_16:01_06_25</t>
  </si>
  <si>
    <t>2022_07_17:04_16_31</t>
  </si>
  <si>
    <t>2022_07_15:14_31_31</t>
  </si>
  <si>
    <t>2022_07_17:01_42_51</t>
  </si>
  <si>
    <t>2022_07_16:23_32_51</t>
  </si>
  <si>
    <t>2022_07_16:06_03_41</t>
  </si>
  <si>
    <t>2022_07_17:02_32_04</t>
  </si>
  <si>
    <t>2022_07_17:01_52_57</t>
  </si>
  <si>
    <t>2022_07_16:05_30_19</t>
  </si>
  <si>
    <t>2022_07_15:22_52_26</t>
  </si>
  <si>
    <t>2022_07_15:21_58_10</t>
  </si>
  <si>
    <t>2022_07_17:02_50_06</t>
  </si>
  <si>
    <t>2022_07_15:22_35_03</t>
  </si>
  <si>
    <t>2022_07_16:00_24_04</t>
  </si>
  <si>
    <t>2022_07_16:01_24_20</t>
  </si>
  <si>
    <t>2022_07_15:19_50_55</t>
  </si>
  <si>
    <t>2022_07_15:16_06_05</t>
  </si>
  <si>
    <t>2022_07_16:17_07_38</t>
  </si>
  <si>
    <t>2022_07_16:08_11_51</t>
  </si>
  <si>
    <t>2022_07_16:06_33_20</t>
  </si>
  <si>
    <t>2022_07_15:15_24_19</t>
  </si>
  <si>
    <t>2022_07_16:05_50_33</t>
  </si>
  <si>
    <t>2022_07_15:18_43_25</t>
  </si>
  <si>
    <t>2022_07_17:03_53_57</t>
  </si>
  <si>
    <t>2022_07_17:04_56_11</t>
  </si>
  <si>
    <t>2022_07_15:15_49_43</t>
  </si>
  <si>
    <t>2022_07_15:14_48_06</t>
  </si>
  <si>
    <t>2022_07_15:19_34_17</t>
  </si>
  <si>
    <t>2022_07_15:14_35_23</t>
  </si>
  <si>
    <t>2022_07_16:15_04_53</t>
  </si>
  <si>
    <t>2022_07_15:21_07_41</t>
  </si>
  <si>
    <t>2022_07_17:01_23_45</t>
  </si>
  <si>
    <t>2022_07_15:23_09_35</t>
  </si>
  <si>
    <t>2022_07_16:20_32_54</t>
  </si>
  <si>
    <t>2022_07_16:19_58_50</t>
  </si>
  <si>
    <t>2022_07_15:18_09_05</t>
  </si>
  <si>
    <t>2022_07_16:20_12_45</t>
  </si>
  <si>
    <t>2022_07_16:08_47_28</t>
  </si>
  <si>
    <t>2022_07_15:16_27_40</t>
  </si>
  <si>
    <t>2022_07_16:19_07_54</t>
  </si>
  <si>
    <t>2022_07_16:12_12_21</t>
  </si>
  <si>
    <t>2022_07_15:14_18_35</t>
  </si>
  <si>
    <t>2022_07_16:18_08_58</t>
  </si>
  <si>
    <t>2022_07_16:04_30_24</t>
  </si>
  <si>
    <t>2022_07_17:14_59_05</t>
  </si>
  <si>
    <t>2022_07_18:22_59_47</t>
  </si>
  <si>
    <t>2022_07_17:21_34_28</t>
  </si>
  <si>
    <t>2022_07_18:22_53_40</t>
  </si>
  <si>
    <t>2022_07_18:04_32_45</t>
  </si>
  <si>
    <t>2022_07_18:22_31_24</t>
  </si>
  <si>
    <t>2022_07_18:05_36_45</t>
  </si>
  <si>
    <t>2022_07_18:00_09_24</t>
  </si>
  <si>
    <t>2022_07_17:22_57_36</t>
  </si>
  <si>
    <t>2022_07_18:05_08_22</t>
  </si>
  <si>
    <t>2022_07_18:21_45_25</t>
  </si>
  <si>
    <t>2022_07_19:18_52_59</t>
  </si>
  <si>
    <t>2022_07_17:20_58_01</t>
  </si>
  <si>
    <t>2022_07_18:05_01_36</t>
  </si>
  <si>
    <t>2022_07_18:05_16_01</t>
  </si>
  <si>
    <t>2022_07_19:19_54_32</t>
  </si>
  <si>
    <t>2022_07_17:17_02_44</t>
  </si>
  <si>
    <t>2022_07_20:12_44_49</t>
  </si>
  <si>
    <t>2022_07_19:19_01_13</t>
  </si>
  <si>
    <t>2022_07_17:23_52_22</t>
  </si>
  <si>
    <t>2022_07_18:04_50_15</t>
  </si>
  <si>
    <t>2022_07_18:22_42_51</t>
  </si>
  <si>
    <t>2022_07_19:19_33_09</t>
  </si>
  <si>
    <t>2022_07_17:18_45_39</t>
  </si>
  <si>
    <t>2022_07_18:22_17_11</t>
  </si>
  <si>
    <t>2022_07_17:23_26_15</t>
  </si>
  <si>
    <t>2022_07_19:18_44_27</t>
  </si>
  <si>
    <t>2022_07_17:20_38_08</t>
  </si>
  <si>
    <t>2022_07_17:23_17_41</t>
  </si>
  <si>
    <t>2022_07_17:21_17_14</t>
  </si>
  <si>
    <t>2022_07_20:16_48_27</t>
  </si>
  <si>
    <t>2022_07_19:20_14_33</t>
  </si>
  <si>
    <t>2022_07_17:15_05_13</t>
  </si>
  <si>
    <t>2022_07_18:04_45_54</t>
  </si>
  <si>
    <t>2022_07_17:20_27_16</t>
  </si>
  <si>
    <t>2022_07_18:05_29_35</t>
  </si>
  <si>
    <t>2022_07_20:12_52_51</t>
  </si>
  <si>
    <t>2022_07_17:19_45_07</t>
  </si>
  <si>
    <t>2022_07_17:18_06_32</t>
  </si>
  <si>
    <t>2022_07_20:03_36_37</t>
  </si>
  <si>
    <t>2022_07_20:04_12_20</t>
  </si>
  <si>
    <t>2022_07_14:12_46_25</t>
  </si>
  <si>
    <t>2022_07_17:23_38_15</t>
  </si>
  <si>
    <t>2022_07_14:09_38_25</t>
  </si>
  <si>
    <t>2022_07_20:02_07_33</t>
  </si>
  <si>
    <t>2022_07_20:11_42_35</t>
  </si>
  <si>
    <t>2022_07_20:01_49_32</t>
  </si>
  <si>
    <t>2022_07_15:03_04_13</t>
  </si>
  <si>
    <t>2022_07_18:22_14_34</t>
  </si>
  <si>
    <t>2022_07_17:17_52_18</t>
  </si>
  <si>
    <t>2022_07_19:01_29_03</t>
  </si>
  <si>
    <t>2022_07_14:18_41_26</t>
  </si>
  <si>
    <t>2022_07_19:20_19_03</t>
  </si>
  <si>
    <t>2022_07_18:23_07_22</t>
  </si>
  <si>
    <t>2022_07_14:15_21_55</t>
  </si>
  <si>
    <t>2022_07_15:03_39_30</t>
  </si>
  <si>
    <t>2022_07_17:19_57_51</t>
  </si>
  <si>
    <t>2022_07_20:11_51_13</t>
  </si>
  <si>
    <t>2022_07_20:02_25_15</t>
  </si>
  <si>
    <t>2022_07_20:17_08_13</t>
  </si>
  <si>
    <t>2022_07_20:03_18_41</t>
  </si>
  <si>
    <t>2022_07_20:00_55_31</t>
  </si>
  <si>
    <t>2022_07_20:01_31_27</t>
  </si>
  <si>
    <t>2022_07_19:00_55_51</t>
  </si>
  <si>
    <t>2022_07_14:13_13_14</t>
  </si>
  <si>
    <t>2022_07_14:15_50_06</t>
  </si>
  <si>
    <t>2022_07_19:19_11_13</t>
  </si>
  <si>
    <t>2022_07_15:05_12_09</t>
  </si>
  <si>
    <t>2022_07_14:19_10_09</t>
  </si>
  <si>
    <t>2022_07_17:15_57_51</t>
  </si>
  <si>
    <t>2022_07_15:05_35_31</t>
  </si>
  <si>
    <t>2022_07_14:13_40_19</t>
  </si>
  <si>
    <t>2022_07_15:05_58_48</t>
  </si>
  <si>
    <t>2022_07_17:21_27_41</t>
  </si>
  <si>
    <t>2022_07_14:12_19_22</t>
  </si>
  <si>
    <t>2022_07_14:11_11_02</t>
  </si>
  <si>
    <t>2022_07_20:03_00_48</t>
  </si>
  <si>
    <t>2022_07_14:11_52_19</t>
  </si>
  <si>
    <t>2022_07_15:04_02_47</t>
  </si>
  <si>
    <t>2022_07_17:17_34_38</t>
  </si>
  <si>
    <t>2022_07_14:17_44_24</t>
  </si>
  <si>
    <t>2022_07_19:04_49_21</t>
  </si>
  <si>
    <t>2022_07_20:03_54_21</t>
  </si>
  <si>
    <t>2022_07_20:02_42_54</t>
  </si>
  <si>
    <t>2022_07_20:01_13_35</t>
  </si>
  <si>
    <t>2022_07_20:15_49_39</t>
  </si>
  <si>
    <t>2022_07_20:16_28_46</t>
  </si>
  <si>
    <t>2022_07_15:06_14_28</t>
  </si>
  <si>
    <t>2022_07_15:04_48_57</t>
  </si>
  <si>
    <t>2022_07_14:09_11_46</t>
  </si>
  <si>
    <t>2022_07_14:10_05_03</t>
  </si>
  <si>
    <t>2022_07_20:11_00_05</t>
  </si>
  <si>
    <t>2022_07_19:00_22_32</t>
  </si>
  <si>
    <t>2022_07_14:10_31_36</t>
  </si>
  <si>
    <t>2022_07_20:14_04_41</t>
  </si>
  <si>
    <t>2022_07_14:22_43_19</t>
  </si>
  <si>
    <t>2022_07_18:06_11_41</t>
  </si>
  <si>
    <t>2022_07_17:13_40_12</t>
  </si>
  <si>
    <t>2022_07_17:14_35_13</t>
  </si>
  <si>
    <t>2022_07_17:22_21_21</t>
  </si>
  <si>
    <t>2022_07_18:06_26_35</t>
  </si>
  <si>
    <t>2022_07_17:13_29_10</t>
  </si>
  <si>
    <t>2022_07_17:14_13_03</t>
  </si>
  <si>
    <t>2022_07_20:00_36_41</t>
  </si>
  <si>
    <t>2022_07_19:00_08_10</t>
  </si>
  <si>
    <t>2022_07_18:06_06_46</t>
  </si>
  <si>
    <t>2022_07_17:13_51_10</t>
  </si>
  <si>
    <t>2022_07_18:06_09_12</t>
  </si>
  <si>
    <t>2022_07_18:05_50_34</t>
  </si>
  <si>
    <t>2022_07_17:22_10_35</t>
  </si>
  <si>
    <t>2022_07_17:22_32_07</t>
  </si>
  <si>
    <t>2022_07_18:23_44_21</t>
  </si>
  <si>
    <t>2022_07_17:21_57_04</t>
  </si>
  <si>
    <t>2022_07_18:06_22_19</t>
  </si>
  <si>
    <t>2022_07_17:22_40_08</t>
  </si>
  <si>
    <t>2022_07_19:00_01_31</t>
  </si>
  <si>
    <t>2022_07_17:21_59_52</t>
  </si>
  <si>
    <t>2022_07_20:00_43_36</t>
  </si>
  <si>
    <t>2022_07_18:06_01_00</t>
  </si>
  <si>
    <t>2022_07_18:23_52_31</t>
  </si>
  <si>
    <t>2022_07_17:22_37_59</t>
  </si>
  <si>
    <t>2022_07_18:23_33_23</t>
  </si>
  <si>
    <t>2022_07_18:23_56_28</t>
  </si>
  <si>
    <t>2022_07_17:14_02_08</t>
  </si>
  <si>
    <t>2022_07_18:23_55_41</t>
  </si>
  <si>
    <t>2022_07_17:14_24_01</t>
  </si>
  <si>
    <t>2022_07_17:22_50_53</t>
  </si>
  <si>
    <t>2022_07_18:05_45_57</t>
  </si>
  <si>
    <t>2022_07_18:23_22_16</t>
  </si>
  <si>
    <t>2022_07_17:14_46_19</t>
  </si>
  <si>
    <t>2022_07_18:08_28_21</t>
  </si>
  <si>
    <t>2022_07_21:20_54_25</t>
  </si>
  <si>
    <t>2022_07_18:00_24_06</t>
  </si>
  <si>
    <t>2022_07_20:02_21_34</t>
  </si>
  <si>
    <t>2022_07_19:00_20_28</t>
  </si>
  <si>
    <t>2022_07_20:05_04_38</t>
  </si>
  <si>
    <t>2022_07_20:05_26_07</t>
  </si>
  <si>
    <t>2022_07_20:06_26_25</t>
  </si>
  <si>
    <t>2022_07_20:23_52_46</t>
  </si>
  <si>
    <t>2022_07_21:06_54_50</t>
  </si>
  <si>
    <t>2022_07_20:17_32_11</t>
  </si>
  <si>
    <t>2022_07_20:22_45_58</t>
  </si>
  <si>
    <t>2022_07_18:07_41_19</t>
  </si>
  <si>
    <t>2022_07_18:04_08_07</t>
  </si>
  <si>
    <t>2022_07_20:08_00_48</t>
  </si>
  <si>
    <t>2022_07_17:07_27_59</t>
  </si>
  <si>
    <t>2022_07_20:22_27_33</t>
  </si>
  <si>
    <t>2022_07_18:14_14_27</t>
  </si>
  <si>
    <t>2022_07_20:22_07_08</t>
  </si>
  <si>
    <t>2022_07_21:15_20_22</t>
  </si>
  <si>
    <t>2022_07_17:09_45_06</t>
  </si>
  <si>
    <t>2022_07_20:08_47_42</t>
  </si>
  <si>
    <t>2022_07_21:04_10_45</t>
  </si>
  <si>
    <t>2022_07_18:10_22_08</t>
  </si>
  <si>
    <t>2022_07_20:22_05_37</t>
  </si>
  <si>
    <t>2022_07_17:21_04_44</t>
  </si>
  <si>
    <t>2022_07_17:12_59_39</t>
  </si>
  <si>
    <t>2022_07_20:23_14_10</t>
  </si>
  <si>
    <t>2022_07_17:22_02_13</t>
  </si>
  <si>
    <t>2022_07_19:12_44_25</t>
  </si>
  <si>
    <t>2022_07_18:12_10_28</t>
  </si>
  <si>
    <t>2022_07_18:20_07_46</t>
  </si>
  <si>
    <t>2022_07_17:05_56_28</t>
  </si>
  <si>
    <t>2022_07_17:17_57_45</t>
  </si>
  <si>
    <t>2022_07_19:05_20_17</t>
  </si>
  <si>
    <t>2022_07_21:23_07_02</t>
  </si>
  <si>
    <t>2022_07_18:17_44_29</t>
  </si>
  <si>
    <t>2022_07_17:23_52_19</t>
  </si>
  <si>
    <t>2022_07_19:20_45_01</t>
  </si>
  <si>
    <t>2022_07_18:09_15_24</t>
  </si>
  <si>
    <t>2022_07_21:11_55_15</t>
  </si>
  <si>
    <t>2022_07_17:22_33_58</t>
  </si>
  <si>
    <t>2022_07_19:00_32_46</t>
  </si>
  <si>
    <t>2022_07_18:18_12_22</t>
  </si>
  <si>
    <t>2022_07_17:07_07_54</t>
  </si>
  <si>
    <t>2022_07_17:19_45_10</t>
  </si>
  <si>
    <t>2022_07_17:12_37_46</t>
  </si>
  <si>
    <t>2022_07_22:04_06_23</t>
  </si>
  <si>
    <t>2022_07_17:19_26_48</t>
  </si>
  <si>
    <t>2022_07_21:10_06_57</t>
  </si>
  <si>
    <t>2022_07_17:12_07_48</t>
  </si>
  <si>
    <t>2022_07_19:11_15_52</t>
  </si>
  <si>
    <t>2022_07_17:12_09_27</t>
  </si>
  <si>
    <t>2022_07_20:07_34_47</t>
  </si>
  <si>
    <t>2022_07_18:10_33_07</t>
  </si>
  <si>
    <t>2022_07_21:07_23_43</t>
  </si>
  <si>
    <t>2022_07_21:17_11_41</t>
  </si>
  <si>
    <t>2022_07_20:07_26_46</t>
  </si>
  <si>
    <t>2022_07_21:04_32_36</t>
  </si>
  <si>
    <t>2022_07_21:06_36_51</t>
  </si>
  <si>
    <t>2022_07_21:01_11_11</t>
  </si>
  <si>
    <t>2022_07_21:09_25_51</t>
  </si>
  <si>
    <t>2022_07_18:22_22_18</t>
  </si>
  <si>
    <t>2022_07_20:06_07_39</t>
  </si>
  <si>
    <t>2022_07_21:00_40_44</t>
  </si>
  <si>
    <t>2022_07_21:11_11_18</t>
  </si>
  <si>
    <t>2022_07_19:10_13_01</t>
  </si>
  <si>
    <t>2022_07_18:17_57_42</t>
  </si>
  <si>
    <t>2022_07_18:00_38_11</t>
  </si>
  <si>
    <t>2022_07_20:04_34_54</t>
  </si>
  <si>
    <t>2022_07_19:02_04_18</t>
  </si>
  <si>
    <t>2022_07_19:17_59_00</t>
  </si>
  <si>
    <t>2022_07_18:00_50_18</t>
  </si>
  <si>
    <t>2022_07_17:09_53_18</t>
  </si>
  <si>
    <t>2022_07_20:10_48_43</t>
  </si>
  <si>
    <t>2022_07_19:14_34_42</t>
  </si>
  <si>
    <t>2022_07_18:03_19_15</t>
  </si>
  <si>
    <t>2022_07_18:19_47_57</t>
  </si>
  <si>
    <t>2022_07_20:13_27_08</t>
  </si>
  <si>
    <t>2022_07_18:21_48_42</t>
  </si>
  <si>
    <t>2022_07_21:11_24_20</t>
  </si>
  <si>
    <t>2022_07_21:06_29_58</t>
  </si>
  <si>
    <t>2022_07_21:00_18_38</t>
  </si>
  <si>
    <t>2022_07_21:16_36_56</t>
  </si>
  <si>
    <t>2022_07_19:20_30_54</t>
  </si>
  <si>
    <t>2022_07_21:17_03_59</t>
  </si>
  <si>
    <t>2022_07_17:12_20_56</t>
  </si>
  <si>
    <t>2022_07_19:21_05_49</t>
  </si>
  <si>
    <t>2022_07_21:15_56_50</t>
  </si>
  <si>
    <t>2022_07_19:08_13_25</t>
  </si>
  <si>
    <t>2022_07_18:06_31_59</t>
  </si>
  <si>
    <t>2022_07_19:14_40_30</t>
  </si>
  <si>
    <t>2022_07_20:21_48_57</t>
  </si>
  <si>
    <t>2022_07_21:21_12_10</t>
  </si>
  <si>
    <t>2022_07_18:03_11_36</t>
  </si>
  <si>
    <t>2022_07_18:10_06_24</t>
  </si>
  <si>
    <t>2022_07_18:19_03_28</t>
  </si>
  <si>
    <t>2022_07_19:09_23_15</t>
  </si>
  <si>
    <t>2022_07_19:05_36_50</t>
  </si>
  <si>
    <t>2022_07_17:15_49_32</t>
  </si>
  <si>
    <t>2022_07_20:09_31_21</t>
  </si>
  <si>
    <t>2022_07_21:17_31_23</t>
  </si>
  <si>
    <t>2022_07_21:01_01_10</t>
  </si>
  <si>
    <t>2022_07_18:17_28_27</t>
  </si>
  <si>
    <t>2022_07_20:09_22_48</t>
  </si>
  <si>
    <t>2022_07_17:09_05_14</t>
  </si>
  <si>
    <t>2022_07_20:17_52_27</t>
  </si>
  <si>
    <t>2022_07_21:02_22_57</t>
  </si>
  <si>
    <t>2022_07_17:08_35_07</t>
  </si>
  <si>
    <t>2022_07_19:05_56_17</t>
  </si>
  <si>
    <t>2022_07_22:03_02_26</t>
  </si>
  <si>
    <t>2022_07_21:20_00_22</t>
  </si>
  <si>
    <t>2022_07_18:22_55_52</t>
  </si>
  <si>
    <t>2022_07_18:00_52_27</t>
  </si>
  <si>
    <t>2022_07_21:01_31_47</t>
  </si>
  <si>
    <t>2022_07_21:02_35_17</t>
  </si>
  <si>
    <t>2022_07_18:20_35_58</t>
  </si>
  <si>
    <t>2022_07_19:10_40_16</t>
  </si>
  <si>
    <t>2022_07_19:13_10_42</t>
  </si>
  <si>
    <t>2022_07_17:10_08_47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</si>
</sst>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6" x14ac:knownFonts="1">
    <font>
      <sz val="12"/>
      <color theme="1"/>
      <name val="Calibri"/>
      <family val="2"/>
      <scheme val="minor"/>
    </font>
    <font>
      <sz val="12"/>
      <color rgb="FF006100"/>
      <name val="Calibri"/>
      <family val="2"/>
      <scheme val="minor"/>
    </font>
    <font>
      <b/>
      <sz val="14"/>
      <color theme="1"/>
      <name val="Calibri"/>
      <family val="2"/>
      <scheme val="minor"/>
    </font>
    <font>
      <sz val="8"/>
      <name val="Calibri"/>
      <family val="2"/>
      <scheme val="minor"/>
    </font>
    <font>
      <b/>
      <sz val="12"/>
      <color theme="1"/>
      <name val="Calibri"/>
      <family val="2"/>
      <scheme val="minor"/>
    </font>
    <font>
      <sz val="12"/>
      <color rgb="FF000000"/>
      <name val="Calibri"/>
      <family val="2"/>
      <scheme val="minor"/>
    </font>
  </fonts>
  <fills count="10">
    <fill>
      <patternFill patternType="none"/>
    </fill>
    <fill>
      <patternFill patternType="gray125"/>
    </fill>
    <fill>
      <patternFill patternType="solid">
        <fgColor rgb="FFC6EFCE"/>
      </patternFill>
    </fill>
    <fill>
      <patternFill patternType="solid">
        <fgColor rgb="FF0070C0"/>
      </patternFill>
    </fill>
    <fill>
      <patternFill patternType="solid">
        <fgColor rgb="FFFF0000"/>
        <bgColor indexed="64"/>
      </patternFill>
    </fill>
    <fill>
      <patternFill patternType="solid">
        <fgColor theme="4" tint="-0.499984740745262"/>
        <bgColor indexed="64"/>
      </patternFill>
    </fill>
    <fill>
      <patternFill patternType="solid">
        <fgColor theme="2" tint="-0.89999084444715716"/>
        <bgColor indexed="64"/>
      </patternFill>
    </fill>
    <fill>
      <patternFill patternType="solid">
        <fgColor rgb="FFC6EFCE"/>
        <bgColor rgb="FF000000"/>
      </patternFill>
    </fill>
    <fill>
      <patternFill patternType="solid">
        <fgColor rgb="FFFFEF9C"/>
        <bgColor rgb="FF000000"/>
      </patternFill>
    </fill>
    <fill>
      <patternFill patternType="solid">
        <fgColor rgb="FFFF7128"/>
        <bgColor rgb="FF000000"/>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2" fillId="3" borderId="0"/>
  </cellStyleXfs>
  <cellXfs count="30">
    <xf numFmtId="0" fontId="0" fillId="0" borderId="0" xfId="0"/>
    <xf numFmtId="0" fontId="0" fillId="0" borderId="0" xfId="0" applyAlignment="1">
      <alignment wrapText="1"/>
    </xf>
    <xf numFmtId="0" fontId="0" fillId="0" borderId="0" xfId="0" applyBorder="1"/>
    <xf numFmtId="0" fontId="0" fillId="0" borderId="0" xfId="0" applyBorder="1" applyAlignment="1">
      <alignment wrapText="1"/>
    </xf>
    <xf numFmtId="0" fontId="1" fillId="2" borderId="0" xfId="1" applyAlignment="1">
      <alignment wrapText="1"/>
    </xf>
    <xf numFmtId="0" fontId="0" fillId="0" borderId="0" xfId="0" applyFill="1" applyBorder="1"/>
    <xf numFmtId="164" fontId="0" fillId="0" borderId="0" xfId="0" applyNumberFormat="1"/>
    <xf numFmtId="0" fontId="0" fillId="0" borderId="0" xfId="0" applyAlignment="1">
      <alignment vertical="center" wrapText="1"/>
    </xf>
    <xf numFmtId="0" fontId="0" fillId="0" borderId="0" xfId="0" applyBorder="1" applyAlignment="1">
      <alignment vertical="center" wrapText="1"/>
    </xf>
    <xf numFmtId="0" fontId="0" fillId="0" borderId="0" xfId="0" applyAlignment="1">
      <alignment vertical="center"/>
    </xf>
    <xf numFmtId="0" fontId="1" fillId="2" borderId="0" xfId="1" applyAlignment="1">
      <alignment vertical="center" wrapText="1"/>
    </xf>
    <xf numFmtId="0" fontId="0" fillId="4" borderId="0" xfId="0" applyFill="1"/>
    <xf numFmtId="0" fontId="0" fillId="4" borderId="0" xfId="0" applyFill="1" applyAlignment="1">
      <alignment wrapText="1"/>
    </xf>
    <xf numFmtId="0" fontId="0" fillId="0" borderId="0" xfId="0" applyAlignment="1">
      <alignment horizontal="center"/>
    </xf>
    <xf numFmtId="0" fontId="0" fillId="0" borderId="0" xfId="0" applyNumberFormat="1"/>
    <xf numFmtId="0" fontId="0" fillId="0" borderId="0" xfId="0" applyAlignment="1">
      <alignment horizontal="left" vertical="top" wrapText="1"/>
    </xf>
    <xf numFmtId="0" fontId="0" fillId="0" borderId="1" xfId="0" applyBorder="1" applyAlignment="1">
      <alignment wrapText="1"/>
    </xf>
    <xf numFmtId="0" fontId="0" fillId="0" borderId="2" xfId="0" applyBorder="1" applyAlignment="1">
      <alignment wrapText="1"/>
    </xf>
    <xf numFmtId="0" fontId="0" fillId="0" borderId="3" xfId="0" applyBorder="1" applyAlignment="1">
      <alignment wrapText="1"/>
    </xf>
    <xf numFmtId="0" fontId="0" fillId="5" borderId="0" xfId="0" applyFill="1" applyAlignment="1">
      <alignment wrapText="1"/>
    </xf>
    <xf numFmtId="0" fontId="0" fillId="6" borderId="0" xfId="0" applyFill="1" applyAlignment="1">
      <alignment wrapText="1"/>
    </xf>
    <xf numFmtId="0" fontId="0" fillId="0" borderId="0" xfId="0" applyAlignment="1">
      <alignment shrinkToFit="1"/>
    </xf>
    <xf numFmtId="0" fontId="5" fillId="0" borderId="0" xfId="0" applyFont="1"/>
    <xf numFmtId="0" fontId="1" fillId="7" borderId="0" xfId="0" applyFont="1" applyFill="1"/>
    <xf numFmtId="0" fontId="5" fillId="8" borderId="0" xfId="0" applyFont="1" applyFill="1"/>
    <xf numFmtId="0" fontId="5" fillId="9" borderId="0" xfId="0" applyFont="1" applyFill="1"/>
    <xf numFmtId="0" fontId="0" fillId="0" borderId="0" xfId="0" applyAlignment="1"/>
    <xf numFmtId="11" fontId="0" fillId="0" borderId="0" xfId="0" applyNumberFormat="1"/>
    <xf numFmtId="0" fontId="0" fillId="0" borderId="0" xfId="0" applyAlignment="1">
      <alignment horizontal="center" wrapText="1"/>
    </xf>
    <xf numFmtId="0" fontId="0" fillId="0" borderId="0" xfId="0" applyAlignment="1">
      <alignment horizontal="center"/>
    </xf>
  </cellXfs>
  <cellStyles count="3">
    <cellStyle name="Best" xfId="2" xr:uid="{C4D2CC83-7CBE-EE41-AAE8-ADA29244FD2D}"/>
    <cellStyle name="Good" xfId="1" builtinId="26"/>
    <cellStyle name="Normal" xfId="0" builtinId="0"/>
  </cellStyles>
  <dxfs count="905">
    <dxf>
      <alignment horizontal="general" vertical="bottom"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center"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center" textRotation="0"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bottom"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bottom" textRotation="0" wrapText="1" indent="0" justifyLastLine="0" shrinkToFit="0" readingOrder="0"/>
    </dxf>
    <dxf>
      <font>
        <color rgb="FF9C0006"/>
      </font>
      <fill>
        <patternFill>
          <bgColor rgb="FFFFC7CE"/>
        </patternFill>
      </fill>
    </dxf>
    <dxf>
      <font>
        <color rgb="FF006100"/>
      </font>
      <fill>
        <patternFill>
          <bgColor rgb="FFC6EFCE"/>
        </patternFill>
      </fill>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4" tint="-0.499984740745262"/>
        </patternFill>
      </fil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2" tint="-0.89999084444715716"/>
        </patternFill>
      </fill>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alignment horizontal="general" vertical="center"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bottom"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center"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4" tint="-0.499984740745262"/>
        </patternFill>
      </fil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2" tint="-0.89999084444715716"/>
        </patternFill>
      </fill>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fill>
        <patternFill patternType="solid">
          <fgColor indexed="64"/>
          <bgColor rgb="FFFF0000"/>
        </patternFill>
      </fill>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alignment horizontal="general" vertical="bottom"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center"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alignment horizontal="general" vertical="center" textRotation="0" wrapText="1" indent="0" justifyLastLine="0" shrinkToFit="0" readingOrder="0"/>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b/>
        <i val="0"/>
      </font>
      <fill>
        <patternFill>
          <bgColor rgb="FF0070C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2EE0B7-3B92-434D-B183-713131A64EAA}" name="Table7" displayName="Table7" ref="A2:BD383" totalsRowShown="0" headerRowDxfId="868">
  <autoFilter ref="A2:BD383" xr:uid="{6D2EE0B7-3B92-434D-B183-713131A64EAA}"/>
  <sortState xmlns:xlrd2="http://schemas.microsoft.com/office/spreadsheetml/2017/richdata2" ref="A3:BD178">
    <sortCondition descending="1" ref="AI2:AI194"/>
  </sortState>
  <tableColumns count="56">
    <tableColumn id="1" xr3:uid="{56DE539C-0E0D-F549-AB6E-FAC6670F9C1D}" name="Note"/>
    <tableColumn id="2" xr3:uid="{AD20DDCF-AC23-9348-9196-A65D3E8AAC45}" name="experiment_id"/>
    <tableColumn id="3" xr3:uid="{D76853A9-D7EA-E942-AFB6-01280391DFA5}" name="MetaTrain/learning_rate"/>
    <tableColumn id="4" xr3:uid="{84006571-5AF8-F742-B51D-E758CAAB3083}" name="MetaTrain/learning_rate_decay"/>
    <tableColumn id="5" xr3:uid="{97039CF5-26B1-A34E-815E-77145276267D}" name="MetaTrain/max_epoch"/>
    <tableColumn id="6" xr3:uid="{6FA80973-DAE2-4A4B-B62E-7815167B788E}" name="MetaTrain/epoch_size"/>
    <tableColumn id="7" xr3:uid="{EE144BDE-A386-F949-B429-32BA540B7D13}" name="MetaTrain/early_stop"/>
    <tableColumn id="8" xr3:uid="{31AF5B8F-A8EE-EE44-A068-9E1682BCA738}" name="MetaTrain/n"/>
    <tableColumn id="9" xr3:uid="{5C0EB8EB-D6C7-714E-A9D5-CDA05ED12F03}" name="MetaTrain/k"/>
    <tableColumn id="10" xr3:uid="{044C1636-CC41-AC4C-A24C-67FB42AA026D}" name="MetaTrain/q"/>
    <tableColumn id="11" xr3:uid="{87C6F7C2-88FF-0943-BC7A-51C5CEA2D4B5}" name="MetaTest/episode"/>
    <tableColumn id="12" xr3:uid="{25F9CF5C-E28A-334A-8F09-250D0504725E}" name="MetaTest/n"/>
    <tableColumn id="13" xr3:uid="{63824352-4F99-6C44-B797-F5375896C5D9}" name="MetaTest/k"/>
    <tableColumn id="14" xr3:uid="{6C428D9D-49F5-5A45-9361-2C023A56D535}" name="MetaTest/q"/>
    <tableColumn id="15" xr3:uid="{1D9AE0B5-199F-EF4E-B3DD-82D6FD2846BC}" name="MetaValidation/n"/>
    <tableColumn id="16" xr3:uid="{4B0AF682-27DE-1B49-96EC-8B29CDAB37DD}" name="MetaValidation/k"/>
    <tableColumn id="17" xr3:uid="{3C1C096B-EFAB-9A41-A781-7FF903EC3732}" name="MetaValidation/q"/>
    <tableColumn id="18" xr3:uid="{FF3DDBD0-0023-A147-86B5-12F2D42BED8D}" name="model_x_dim_0"/>
    <tableColumn id="19" xr3:uid="{44081E80-4CD2-E946-9FB7-5BA05690AAA4}" name="model_x_dim_1"/>
    <tableColumn id="20" xr3:uid="{0AFC0142-DCAD-4340-BDCB-5F06B3D3F4C4}" name="model_hid_dim"/>
    <tableColumn id="21" xr3:uid="{025EDAF3-4EE7-2C40-B9AB-FA6E45FE985E}" name="model_z_dim"/>
    <tableColumn id="22" xr3:uid="{79B4CE19-7363-374F-83D6-97AA48C76ED0}" name="experiment_type"/>
    <tableColumn id="23" xr3:uid="{62AC4685-AFC9-AA4B-A8EB-15236F855A07}" name="MetaTrain/total_accuracy"/>
    <tableColumn id="24" xr3:uid="{6822BBBA-8BC5-3943-BF6C-7BB0F0B045E3}" name="MetaTrain/total_loss"/>
    <tableColumn id="25" xr3:uid="{878BE09B-E1E9-B54C-87FA-7CE78AA64478}" name="MetaTest/AvgAccuracy"/>
    <tableColumn id="26" xr3:uid="{BC1EE188-2AF0-AB47-A916-80558FA66D18}" name="MetaTest/AvgLoss"/>
    <tableColumn id="27" xr3:uid="{F75B3702-907F-8C40-A0F5-095EBC17D1AD}" name="MetaTest/f1-score_macro_avg"/>
    <tableColumn id="28" xr3:uid="{186B4CCC-2DFF-5449-978E-8F6BC1A6BA0F}" name="MetaTest/f1-score_weighted_avg"/>
    <tableColumn id="29" xr3:uid="{0B7E1CBF-A94C-9249-93CC-F3EB9E40ED14}" name="MetaTest/precision_macro_avg"/>
    <tableColumn id="30" xr3:uid="{3D2D13AE-5D23-E64D-8AC7-E022118D384A}" name="MetaTest/precision_weighted_avg"/>
    <tableColumn id="31" xr3:uid="{48CE3BD1-8A04-624E-A551-01DD7A18D007}" name="MetaTest/recall_macro_avg"/>
    <tableColumn id="32" xr3:uid="{848E1C0F-60AC-9542-B60B-4F2A1107D21D}" name="MetaTest/recall_weighted_avg"/>
    <tableColumn id="33" xr3:uid="{AC5A8C04-129B-C54D-9163-1A156DA79E1E}" name="MetaValidation/accuracy"/>
    <tableColumn id="34" xr3:uid="{06B0BC9D-07C2-FD46-A1A6-CD6776DC8FD1}" name="MetaValidation/loss"/>
    <tableColumn id="35" xr3:uid="{05206E45-99B2-D244-87F4-DCF61E2D5509}" name="MetaValidation/f1-score_macro_avg"/>
    <tableColumn id="36" xr3:uid="{8C314D73-9E0B-4440-A6C4-F64144098EC5}" name="MetaValidation/f1-score_weighted_avg"/>
    <tableColumn id="37" xr3:uid="{7CE17B6F-2B96-8D46-914A-3B793AEC7645}" name="MetaValidation/precision_macro_avg"/>
    <tableColumn id="38" xr3:uid="{86A26C87-8182-7946-904E-67F7BE7ACBF9}" name="MetaValidation/precision_weighted_avg"/>
    <tableColumn id="39" xr3:uid="{8C6B2795-AB44-3243-B0DC-26F2EE5877DF}" name="MetaValidation/recall_macro_avg"/>
    <tableColumn id="40" xr3:uid="{14D501E8-A7B5-C741-A802-BB0022D46745}" name="MetaValidation/recall_weighted_avg"/>
    <tableColumn id="41" xr3:uid="{6E8F69CD-FCE4-7841-A270-A1725B0E0453}" name="MetaTest/Bot_f1-score"/>
    <tableColumn id="42" xr3:uid="{9AECCFB8-5864-AB4A-B3EE-C1B5CCC32DD9}" name="MetaTest/DoS Slowhttptest_f1-score"/>
    <tableColumn id="43" xr3:uid="{C091ADF1-8A79-A447-AE7E-A5CB74EC8ABC}" name="MetaTest/Web Attack Brute Force_f1-score"/>
    <tableColumn id="44" xr3:uid="{D4CA7DD5-CF59-EC49-A8E7-0BEF890F808B}" name="MetaTest/Web Attack XSS_f1-score"/>
    <tableColumn id="45" xr3:uid="{6E54CACE-1B47-AF4F-BDA4-28DC0B9DE157}" name="MetaValidation/BENIGN_f1-score"/>
    <tableColumn id="46" xr3:uid="{7B6DE17F-355D-F542-A6B9-0FF0D60E87D4}" name="MetaValidation/Bot_f1-score"/>
    <tableColumn id="47" xr3:uid="{85DEC886-1F12-9447-82C5-E98140C25692}" name="MetaValidation/DDoS_f1-score"/>
    <tableColumn id="48" xr3:uid="{D291EA85-8623-7B4B-9C69-38AC831BE45D}" name="MetaValidation/DoS GoldenEye_f1-score"/>
    <tableColumn id="49" xr3:uid="{B255B31F-77F6-1E4F-9919-4F62B5AA5467}" name="MetaValidation/DoS Hulk_f1-score"/>
    <tableColumn id="50" xr3:uid="{70CBB1DD-D02E-C548-8157-A9F793967F31}" name="MetaValidation/DoS Slowhttptest_f1-score"/>
    <tableColumn id="51" xr3:uid="{20BA8D42-5F31-FF4E-BE2E-0EBF9FD77052}" name="MetaValidation/DoS slowloris_f1-score"/>
    <tableColumn id="52" xr3:uid="{53614429-3635-0640-8324-7C7CC3C61570}" name="MetaValidation/FTP-Patator_f1-score"/>
    <tableColumn id="53" xr3:uid="{02B490FC-7BBC-C248-BF35-B830A4DAD105}" name="MetaValidation/PortScan_f1-score"/>
    <tableColumn id="54" xr3:uid="{8AD51D7C-A9DF-4A45-879D-5C95DED57AB1}" name="MetaValidation/SSH-Patator_f1-score"/>
    <tableColumn id="55" xr3:uid="{41AA274A-EA04-274F-9395-CB8D6AAF45A8}" name="MetaValidation/Web Attack Brute Force_f1-score"/>
    <tableColumn id="56" xr3:uid="{237A95D9-9265-0249-A063-2D67DBD127A5}" name="MetaValidation/Web Attack XSS_f1-score"/>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E5CE38F-D63D-8845-B3B8-18AA089BC677}" name="Table10" displayName="Table10" ref="A2:BD194" totalsRowShown="0" headerRowDxfId="831">
  <autoFilter ref="A2:BD194" xr:uid="{6D2EE0B7-3B92-434D-B183-713131A64EAA}"/>
  <sortState xmlns:xlrd2="http://schemas.microsoft.com/office/spreadsheetml/2017/richdata2" ref="A4:BD60">
    <sortCondition descending="1" ref="AI2:AI194"/>
  </sortState>
  <tableColumns count="56">
    <tableColumn id="1" xr3:uid="{D29B5A2B-553C-C44B-8732-CB9985E355D6}" name="Note"/>
    <tableColumn id="2" xr3:uid="{356E56BA-B470-E345-B157-2AFA0096DC96}" name="experiment_id"/>
    <tableColumn id="3" xr3:uid="{179DC9E4-C8FC-E846-B5C9-89BDE45989E3}" name="MetaTrain/learning_rate"/>
    <tableColumn id="4" xr3:uid="{FE0896EC-DE22-DE43-8848-F17A0301A579}" name="MetaTrain/learning_rate_decay"/>
    <tableColumn id="5" xr3:uid="{6DC787F6-52C5-F841-AB34-265393F81305}" name="MetaTrain/max_epoch"/>
    <tableColumn id="6" xr3:uid="{47076B2B-1769-434F-B93E-EE236DCE160C}" name="MetaTrain/epoch_size"/>
    <tableColumn id="7" xr3:uid="{B3FCD633-BAAB-1D42-BF70-46AD7A3FD33D}" name="MetaTrain/early_stop"/>
    <tableColumn id="8" xr3:uid="{D70CEC01-A2DE-1E4D-96C3-5E7D14FBDDB0}" name="MetaTrain/n"/>
    <tableColumn id="9" xr3:uid="{549CC079-BF09-E84D-BDC1-CE53FD3B600C}" name="MetaTrain/k"/>
    <tableColumn id="10" xr3:uid="{88FB281A-DF86-8B47-A436-2E80BBDD6CB4}" name="MetaTrain/q"/>
    <tableColumn id="11" xr3:uid="{203197FC-3156-7440-B690-B99A2F32BCFE}" name="MetaTest/episode"/>
    <tableColumn id="12" xr3:uid="{AD25917E-0B82-9E41-9B5E-10962BDFC988}" name="MetaTest/n"/>
    <tableColumn id="13" xr3:uid="{5592D29A-4FB2-B24A-8555-37E9E89B43E7}" name="MetaTest/k"/>
    <tableColumn id="14" xr3:uid="{64C59783-0E15-614F-9E58-E7A4E8E48B25}" name="MetaTest/q"/>
    <tableColumn id="15" xr3:uid="{1F3B3427-AD3B-2744-891E-717A1E30F1E0}" name="MetaValidation/n"/>
    <tableColumn id="16" xr3:uid="{F17B7BC2-E16B-A44E-8D8A-64587169289B}" name="MetaValidation/k"/>
    <tableColumn id="17" xr3:uid="{F18DDEB9-BA0F-E647-9713-2FAF47423749}" name="MetaValidation/q"/>
    <tableColumn id="18" xr3:uid="{EAFCE2FA-5C98-1949-9062-235CFC771D9D}" name="model_x_dim_0"/>
    <tableColumn id="19" xr3:uid="{CAA2B888-2360-A849-84E5-2D64A99E5BA9}" name="model_x_dim_1"/>
    <tableColumn id="20" xr3:uid="{03C14921-C57E-DF44-8CC0-1153A04F50BF}" name="model_hid_dim"/>
    <tableColumn id="21" xr3:uid="{92797DF6-3E4A-524D-A8BD-3365A687F463}" name="model_z_dim"/>
    <tableColumn id="22" xr3:uid="{77A9D0C4-1C80-0C49-B1D4-A5F4F366C072}" name="experiment_type"/>
    <tableColumn id="23" xr3:uid="{ADE170F6-8557-DD45-A6DF-F1752489F8C9}" name="MetaTrain/total_accuracy"/>
    <tableColumn id="24" xr3:uid="{36B5CFF1-AEDD-8747-8F55-9B99EE109D2A}" name="MetaTrain/total_loss"/>
    <tableColumn id="25" xr3:uid="{DE6505C2-C46C-D646-B1E3-C715A6DA94E8}" name="MetaTest/AvgAccuracy"/>
    <tableColumn id="26" xr3:uid="{137DFA41-E865-BD43-A73E-CB04713D68F8}" name="MetaTest/AvgLoss"/>
    <tableColumn id="27" xr3:uid="{FB1A2B89-A7ED-7745-92F5-FB183F673E80}" name="MetaTest/f1-score_macro_avg"/>
    <tableColumn id="28" xr3:uid="{62AB296F-B024-4E4A-B810-8BF1285E38FD}" name="MetaTest/f1-score_weighted_avg"/>
    <tableColumn id="29" xr3:uid="{9F6BF9A5-FBAF-2D4C-A26E-BB9D707D6D0F}" name="MetaTest/precision_macro_avg"/>
    <tableColumn id="30" xr3:uid="{B44895E2-81A6-6040-92C1-C113AB9FEB51}" name="MetaTest/precision_weighted_avg"/>
    <tableColumn id="31" xr3:uid="{F2AE761C-87F5-B143-A22B-840FDFB865D2}" name="MetaTest/recall_macro_avg"/>
    <tableColumn id="32" xr3:uid="{8F50E8E5-EEB4-D649-8F91-714D5113DD8F}" name="MetaTest/recall_weighted_avg"/>
    <tableColumn id="33" xr3:uid="{11649628-C4D0-1A46-8CB1-5DDD7A839654}" name="MetaValidation/accuracy"/>
    <tableColumn id="34" xr3:uid="{B347B5F6-3172-1E49-A797-1BB89A271F1E}" name="MetaValidation/loss"/>
    <tableColumn id="35" xr3:uid="{F5269752-4184-2C48-A265-2FA49020E2B5}" name="MetaValidation/f1-score_macro_avg"/>
    <tableColumn id="36" xr3:uid="{4BE86AAE-4014-1946-8FD8-DF8865020897}" name="MetaValidation/f1-score_weighted_avg"/>
    <tableColumn id="37" xr3:uid="{663A0F94-CA73-A149-8F1B-6C25972F7340}" name="MetaValidation/precision_macro_avg"/>
    <tableColumn id="38" xr3:uid="{5A993BB1-8F6E-074D-A3D3-1C8CC6BEA0BF}" name="MetaValidation/precision_weighted_avg"/>
    <tableColumn id="39" xr3:uid="{3DACC72C-BAAD-6640-BBFE-44CE6116169A}" name="MetaValidation/recall_macro_avg"/>
    <tableColumn id="40" xr3:uid="{4E7D3BD0-1C49-7042-A3AC-DE752B8230DD}" name="MetaValidation/recall_weighted_avg"/>
    <tableColumn id="41" xr3:uid="{D9F8B136-129A-0548-9FA1-C2C6DDAAC305}" name="MetaTest/Bot_f1-score"/>
    <tableColumn id="42" xr3:uid="{0DA1C207-0717-894D-82C8-7D62600BEE2A}" name="MetaTest/DoS Slowhttptest_f1-score"/>
    <tableColumn id="43" xr3:uid="{55FDC8A3-FD1B-F14A-B5DE-E2BEF2E99853}" name="MetaTest/Web Attack Brute Force_f1-score"/>
    <tableColumn id="44" xr3:uid="{7112D35C-9106-6745-A6E9-EA1238577563}" name="MetaTest/Web Attack XSS_f1-score"/>
    <tableColumn id="45" xr3:uid="{3BB528C1-A51B-3B43-B5D6-B5BAA5502ADC}" name="MetaValidation/BENIGN_f1-score"/>
    <tableColumn id="46" xr3:uid="{43B8A306-EB65-7E4F-A3F4-30744FABFE39}" name="MetaValidation/Bot_f1-score"/>
    <tableColumn id="47" xr3:uid="{3657EC0E-93DC-BC41-856D-5317A0712012}" name="MetaValidation/DDoS_f1-score"/>
    <tableColumn id="48" xr3:uid="{F2FA95FB-0F92-2C41-8A62-E1AFACE0B699}" name="MetaValidation/DoS GoldenEye_f1-score"/>
    <tableColumn id="49" xr3:uid="{DDC1FD46-9ED7-264A-829E-0988E70A0EE4}" name="MetaValidation/DoS Hulk_f1-score"/>
    <tableColumn id="50" xr3:uid="{CE60378E-BEF6-6B41-8335-BB752050E2A5}" name="MetaValidation/DoS Slowhttptest_f1-score"/>
    <tableColumn id="51" xr3:uid="{1D77D037-4723-6740-912E-29F62D0C08B7}" name="MetaValidation/DoS slowloris_f1-score"/>
    <tableColumn id="52" xr3:uid="{3F19A97E-7E84-274A-A0D4-5C7803711C00}" name="MetaValidation/FTP-Patator_f1-score"/>
    <tableColumn id="53" xr3:uid="{FF9DFD29-3667-9D45-A7B7-4C6D36A648BC}" name="MetaValidation/PortScan_f1-score"/>
    <tableColumn id="54" xr3:uid="{39603D75-86D3-904B-A7C6-3074A983A77F}" name="MetaValidation/SSH-Patator_f1-score"/>
    <tableColumn id="55" xr3:uid="{616579AF-2848-7643-984E-BAC88FA72B00}" name="MetaValidation/Web Attack Brute Force_f1-score"/>
    <tableColumn id="56" xr3:uid="{E5B88CBC-2E20-8042-ACC4-C953FD0B4F68}" name="MetaValidation/Web Attack XSS_f1-score"/>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CD8892-BF76-6E40-BE16-9EE67C1AA311}" name="Table8" displayName="Table8" ref="A2:BE792" totalsRowShown="0" headerRowDxfId="794">
  <autoFilter ref="A2:BE792" xr:uid="{3ECD8892-BF76-6E40-BE16-9EE67C1AA311}"/>
  <sortState xmlns:xlrd2="http://schemas.microsoft.com/office/spreadsheetml/2017/richdata2" ref="A8:BE773">
    <sortCondition descending="1" ref="AJ2:AJ792"/>
  </sortState>
  <tableColumns count="57">
    <tableColumn id="1" xr3:uid="{5F00BE99-038D-4D48-ACE2-D77F3DADC0B0}" name="Note"/>
    <tableColumn id="2" xr3:uid="{B052DF53-3D9D-0341-B0FA-75F355C2FD81}" name="experiment_id"/>
    <tableColumn id="3" xr3:uid="{2BFDFA19-F121-DD46-A2C4-52A57F8AC516}" name="MetaTrain/learning_rate"/>
    <tableColumn id="4" xr3:uid="{ED6514F7-A2E1-5647-B9B6-2B6060B28031}" name="MetaTrain/learning_rate_decay"/>
    <tableColumn id="5" xr3:uid="{FC01085B-C8BE-8148-A72A-23C9F4A9559D}" name="MetaTrain/max_epoch"/>
    <tableColumn id="6" xr3:uid="{21D3019A-C752-E24B-89C9-30BFA9E8C251}" name="MetaTrain/epoch_size"/>
    <tableColumn id="7" xr3:uid="{030E6B98-56EF-4445-8533-AE09ACA2ED78}" name="MetaTrain/early_stop"/>
    <tableColumn id="8" xr3:uid="{0D6331D2-A9B0-7049-9904-7E668D1BE88D}" name="MetaTrain/n"/>
    <tableColumn id="9" xr3:uid="{4CF07500-AB08-3049-A5D7-3ADDB6EC43D5}" name="MetaTrain/k"/>
    <tableColumn id="10" xr3:uid="{8902AAA8-EBAB-8A46-9346-CA86DFB3F3E9}" name="MetaTrain/q"/>
    <tableColumn id="11" xr3:uid="{0083CC15-46FC-E042-AF2B-F39128356F62}" name="MetaTest/episode"/>
    <tableColumn id="12" xr3:uid="{F9AB90AF-9DDC-F045-8016-30BBF5D8E055}" name="MetaTest/n"/>
    <tableColumn id="13" xr3:uid="{37B61A5B-4494-6949-920E-0E8F5AB7276B}" name="MetaTest/k"/>
    <tableColumn id="14" xr3:uid="{2CFE600B-90CA-4742-89D2-55EAA0495DD2}" name="MetaTest/q"/>
    <tableColumn id="15" xr3:uid="{9118B894-E7BE-344F-8358-C23968C95BBA}" name="MetaValidation/n"/>
    <tableColumn id="16" xr3:uid="{0D18938E-352F-2E4C-94CC-400ACE94BDB1}" name="MetaValidation/k"/>
    <tableColumn id="17" xr3:uid="{F9C203A5-6FD4-034F-BCBC-AC3BAA4A8BC0}" name="MetaValidation/q"/>
    <tableColumn id="18" xr3:uid="{D26BC13A-BE93-7243-9F65-58E9AF3194F5}" name="model_x_dim_0"/>
    <tableColumn id="19" xr3:uid="{A6E64F84-1CD5-844A-87BB-EAE97FE37C0A}" name="model_x_dim_1"/>
    <tableColumn id="20" xr3:uid="{FD319488-98D6-F840-8428-70B252AAD0FA}" name="model_encoder_hid_dim"/>
    <tableColumn id="21" xr3:uid="{7C2A64B7-FC58-AC4C-92BB-D6698EAE076E}" name="model_encoder_out_dim"/>
    <tableColumn id="22" xr3:uid="{BA6AE102-1D44-A246-9557-CE377ADEA2E4}" name="model_rel_net_hid_dim"/>
    <tableColumn id="23" xr3:uid="{919C0FA5-102D-4A4B-8B0E-82075038245B}" name="experiment_type"/>
    <tableColumn id="24" xr3:uid="{460D1C3E-E1E5-9F4E-AA18-A1E3F6631AAD}" name="MetaTrain/total_accuracy"/>
    <tableColumn id="25" xr3:uid="{353CB93F-D39A-8745-8B36-86C1E0CB4D87}" name="MetaTrain/total_loss"/>
    <tableColumn id="26" xr3:uid="{9E413151-80E0-0046-83DE-BC87CD1F440C}" name="MetaTest/AvgAccuracy"/>
    <tableColumn id="27" xr3:uid="{67763D91-C839-914D-B551-440519C8D0F0}" name="MetaTest/AvgLoss"/>
    <tableColumn id="28" xr3:uid="{2D8F862E-7E0D-F548-886E-7DF599463AD4}" name="MetaTest/f1-score_macro_avg"/>
    <tableColumn id="29" xr3:uid="{81AA5C59-A03E-9B47-8793-D861E8E32A49}" name="MetaTest/f1-score_weighted_avg"/>
    <tableColumn id="30" xr3:uid="{1A759B24-6990-5546-B34D-C22561117673}" name="MetaTest/precision_macro_avg"/>
    <tableColumn id="31" xr3:uid="{3A1EA364-A5EA-114F-BA58-39C10A9D42A0}" name="MetaTest/precision_weighted_avg"/>
    <tableColumn id="32" xr3:uid="{26928607-8E70-E641-8777-45E8905517ED}" name="MetaTest/recall_macro_avg"/>
    <tableColumn id="33" xr3:uid="{7B18A282-E6EB-BD41-BAF9-2DB51E3DD775}" name="MetaTest/recall_weighted_avg"/>
    <tableColumn id="34" xr3:uid="{03F718F8-D86A-A647-AD7F-2F243F50F444}" name="MetaValidation/accuracy"/>
    <tableColumn id="35" xr3:uid="{A8115354-F323-3047-8512-06A21433EC1C}" name="MetaValidation/loss"/>
    <tableColumn id="36" xr3:uid="{7834F8BC-8B1D-6849-BFF6-1E13A442A007}" name="MetaValidation/f1-score_macro_avg"/>
    <tableColumn id="37" xr3:uid="{DD1D3915-A972-444A-A569-C9FAA0E78ABF}" name="MetaValidation/f1-score_weighted_avg"/>
    <tableColumn id="38" xr3:uid="{F3D5A6FB-FA20-9D4A-ACEE-B892F5FEBA68}" name="MetaValidation/precision_macro_avg"/>
    <tableColumn id="39" xr3:uid="{F1B4864C-098C-CA44-A099-502476356F95}" name="MetaValidation/precision_weighted_avg"/>
    <tableColumn id="40" xr3:uid="{4A222DCC-8B3A-3041-A606-81C9ADFB2BEE}" name="MetaValidation/recall_macro_avg"/>
    <tableColumn id="41" xr3:uid="{535C76FB-98F4-A246-9310-D1F64C37F0AB}" name="MetaValidation/recall_weighted_avg"/>
    <tableColumn id="42" xr3:uid="{17B5B757-7BC5-7B4D-A794-4EACEC9A5515}" name="MetaTest/Bot_f1-score"/>
    <tableColumn id="43" xr3:uid="{04987C06-14CE-6F4D-A995-9BF8B5999477}" name="MetaTest/DoS Slowhttptest_f1-score"/>
    <tableColumn id="44" xr3:uid="{967104B0-BD82-F449-A656-6CF3D29A17B6}" name="MetaTest/Web Attack Brute Force_f1-score"/>
    <tableColumn id="45" xr3:uid="{E3295C90-1EE3-B549-B4B0-68EB9852DF75}" name="MetaTest/Web Attack XSS_f1-score"/>
    <tableColumn id="46" xr3:uid="{6A3180D5-8292-3341-970B-606F3911E24B}" name="MetaValidation/BENIGN_f1-score"/>
    <tableColumn id="47" xr3:uid="{ED748DF3-391D-6B4E-B629-7F4963B7F554}" name="MetaValidation/Bot_f1-score"/>
    <tableColumn id="48" xr3:uid="{DE789A23-E2EF-4349-A167-51B9D9588B08}" name="MetaValidation/DDoS_f1-score"/>
    <tableColumn id="49" xr3:uid="{E90BEC8A-BAD6-F24D-80AB-D3051DB0CFEF}" name="MetaValidation/DoS GoldenEye_f1-score"/>
    <tableColumn id="50" xr3:uid="{43CD1E73-BEE4-3841-B386-8CAF8D1F4860}" name="MetaValidation/DoS Hulk_f1-score"/>
    <tableColumn id="51" xr3:uid="{4120823A-8731-5344-BC54-F53DD24CC233}" name="MetaValidation/DoS Slowhttptest_f1-score"/>
    <tableColumn id="52" xr3:uid="{F986A64E-FDE7-BB4A-944A-8C74AFACFA4C}" name="MetaValidation/DoS slowloris_f1-score"/>
    <tableColumn id="53" xr3:uid="{111D10EE-9A71-E74F-8824-5D39D887EE27}" name="MetaValidation/FTP-Patator_f1-score"/>
    <tableColumn id="54" xr3:uid="{501B1D2A-7A71-C440-A06A-BB584A0B479F}" name="MetaValidation/PortScan_f1-score"/>
    <tableColumn id="55" xr3:uid="{BED5F833-E736-A944-B1B8-402CD52EFA71}" name="MetaValidation/SSH-Patator_f1-score"/>
    <tableColumn id="56" xr3:uid="{2D4D4B60-25D1-3545-BC49-7116E8C412E9}" name="MetaValidation/Web Attack Brute Force_f1-score"/>
    <tableColumn id="57" xr3:uid="{22245364-FF76-8E42-A4E8-AB3AE54EC2D1}" name="MetaValidation/Web Attack XSS_f1-score"/>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B6EAFEA-059B-7042-B59A-13487D071D9F}" name="Table11" displayName="Table11" ref="A1:G7" totalsRowShown="0" headerRowDxfId="788">
  <autoFilter ref="A1:G7" xr:uid="{2B6EAFEA-059B-7042-B59A-13487D071D9F}"/>
  <tableColumns count="7">
    <tableColumn id="1" xr3:uid="{15C42462-7779-E74B-89FE-C736138C201A}" name="Test Name"/>
    <tableColumn id="2" xr3:uid="{2D44A125-5038-954A-AD7A-E182833F39CB}" name="Avg Accuracy"/>
    <tableColumn id="3" xr3:uid="{FED0FE2F-F9C6-3840-87BB-DBD056EE43AD}" name="Avg f1_score"/>
    <tableColumn id="4" xr3:uid="{AEE0037B-3491-EE49-9EAF-B9866DD4A930}" name="Bot"/>
    <tableColumn id="5" xr3:uid="{121A081B-0D1A-D244-89D3-209E5E776DD8}" name="DoS Slowhttptest"/>
    <tableColumn id="6" xr3:uid="{C7D63642-FE36-0C42-8DC9-A61183F6A503}" name="Web Attack Brute Force"/>
    <tableColumn id="7" xr3:uid="{52A0604F-8D17-EA43-BE2D-0DC9C29B5475}" name="Web Attack XS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D898DF0-C3DF-0841-800D-F28543D79EB8}" name="Table13" displayName="Table13" ref="I1:Z7" totalsRowShown="0" headerRowDxfId="787">
  <autoFilter ref="I1:Z7" xr:uid="{8D898DF0-C3DF-0841-800D-F28543D79EB8}"/>
  <tableColumns count="18">
    <tableColumn id="1" xr3:uid="{65710E02-3F31-0444-A07B-D8B6774D1652}" name="prototypical best acc" dataDxfId="786">
      <calculatedColumnFormula array="1">MAX((Table7[MetaTest/k]=Table96[[#This Row],[Test Name]])*Table7[MetaTest/AvgAccuracy])</calculatedColumnFormula>
    </tableColumn>
    <tableColumn id="2" xr3:uid="{9489DC6D-8BAE-6D41-A7BF-F2AFE868BA09}" name="prototypical best f1" dataDxfId="785">
      <calculatedColumnFormula array="1">MAX((Table7[MetaTest/k]=Table96[[#This Row],[Test Name]])*Table7[MetaTest/f1-score_macro_avg])</calculatedColumnFormula>
    </tableColumn>
    <tableColumn id="8" xr3:uid="{5FF545E7-834F-A84D-A94D-94E214503FA5}" name="pn_Bot" dataDxfId="784">
      <calculatedColumnFormula array="1">MAX((Table7[MetaTest/k]=Table96[[#This Row],[Test Name]])*Table7[MetaTest/Bot_f1-score])</calculatedColumnFormula>
    </tableColumn>
    <tableColumn id="7" xr3:uid="{9E2B2C68-FEDE-5744-A871-330F1F246AD0}" name="pn_DoS Slowhttptest" dataDxfId="783">
      <calculatedColumnFormula array="1">MAX((Table7[MetaTest/k]=Table96[[#This Row],[Test Name]])*Table7[MetaTest/DoS Slowhttptest_f1-score])</calculatedColumnFormula>
    </tableColumn>
    <tableColumn id="6" xr3:uid="{E04B283D-9E0B-844D-8976-EA40D8DB9BEE}" name="pn_Web Attack Brute Force" dataDxfId="782">
      <calculatedColumnFormula array="1">MAX((Table7[MetaTest/k]=Table96[[#This Row],[Test Name]])*Table7[MetaTest/Web Attack Brute Force_f1-score])</calculatedColumnFormula>
    </tableColumn>
    <tableColumn id="5" xr3:uid="{BA546686-F55F-5648-862B-BB6727A35349}" name="pn_Web Attack XSS" dataDxfId="781">
      <calculatedColumnFormula array="1">MAX((Table7[MetaTest/k]=Table96[[#This Row],[Test Name]])*Table7[MetaTest/Web Attack XSS_f1-score])</calculatedColumnFormula>
    </tableColumn>
    <tableColumn id="3" xr3:uid="{160EF2E4-7281-204F-809E-30B2283C1CF8}" name="relation net best acc" dataDxfId="780">
      <calculatedColumnFormula array="1">MAX((Table8[MetaTest/k]=Table96[[#This Row],[Test Name]])*Table8[MetaTest/AvgAccuracy])</calculatedColumnFormula>
    </tableColumn>
    <tableColumn id="4" xr3:uid="{E18EB4E3-E15C-2146-B2D3-0EC06FD1A5FA}" name="relation net best f1" dataDxfId="779">
      <calculatedColumnFormula array="1">MAX((Table8[MetaTest/k]=Table96[[#This Row],[Test Name]])*Table8[MetaTest/f1-score_macro_avg])</calculatedColumnFormula>
    </tableColumn>
    <tableColumn id="9" xr3:uid="{3013C4B8-2B5C-6F44-8868-27B6D056FBAB}" name="rn_Bot" dataDxfId="778">
      <calculatedColumnFormula array="1">MAX((Table8[MetaTest/k]=Table96[[#This Row],[Test Name]])*Table8[MetaTest/Bot_f1-score])</calculatedColumnFormula>
    </tableColumn>
    <tableColumn id="10" xr3:uid="{1E9133C5-0508-AD49-AD8C-FA643F36A601}" name="rn_DoS Slowhttptest" dataDxfId="777">
      <calculatedColumnFormula array="1">MAX((Table8[MetaTest/k]=Table96[[#This Row],[Test Name]])*Table8[MetaTest/DoS Slowhttptest_f1-score])</calculatedColumnFormula>
    </tableColumn>
    <tableColumn id="11" xr3:uid="{6234533D-AD9F-4C47-89D3-47E70D47B9DB}" name="rn_Web Attack Brute Force" dataDxfId="776">
      <calculatedColumnFormula array="1">MAX((Table8[MetaTest/k]=Table96[[#This Row],[Test Name]])*Table8[MetaTest/Web Attack Brute Force_f1-score])</calculatedColumnFormula>
    </tableColumn>
    <tableColumn id="12" xr3:uid="{7C4A82AC-5009-C540-A96A-E2A449E24C5C}" name="rn_Web Attack XSS" dataDxfId="775">
      <calculatedColumnFormula array="1">MAX((Table8[MetaTest/k]=Table96[[#This Row],[Test Name]])*Table8[MetaTest/Web Attack XSS_f1-score])</calculatedColumnFormula>
    </tableColumn>
    <tableColumn id="13" xr3:uid="{A2802364-92BF-FC46-AF07-F5398EF0E85F}" name="prototypical ann best acc" dataDxfId="774">
      <calculatedColumnFormula array="1">MAX((Table10[MetaTest/k]=Table96[[#This Row],[Test Name]])*Table10[MetaTest/AvgAccuracy])</calculatedColumnFormula>
    </tableColumn>
    <tableColumn id="14" xr3:uid="{8AD144DF-53E2-8143-88B7-B0A024D9F433}" name="prototypical ann best f1" dataDxfId="773">
      <calculatedColumnFormula array="1">MAX((Table10[MetaTest/k]=Table96[[#This Row],[Test Name]])*Table10[MetaTest/f1-score_macro_avg])</calculatedColumnFormula>
    </tableColumn>
    <tableColumn id="15" xr3:uid="{774AA7DA-4D03-CB4D-9192-056B60713034}" name="pn_ann_Bot" dataDxfId="772">
      <calculatedColumnFormula array="1">MAX((Table10[MetaTest/k]=Table96[[#This Row],[Test Name]])*Table10[MetaTest/Bot_f1-score])</calculatedColumnFormula>
    </tableColumn>
    <tableColumn id="16" xr3:uid="{3D8CF46A-F826-704C-BE50-39E367784B7F}" name="pn_ann_DoS Slowhttptest" dataDxfId="771">
      <calculatedColumnFormula array="1">MAX((Table10[MetaTest/k]=Table96[[#This Row],[Test Name]])*Table10[MetaTest/DoS Slowhttptest_f1-score])</calculatedColumnFormula>
    </tableColumn>
    <tableColumn id="17" xr3:uid="{B0D82CDA-EA85-FF47-9EB2-393C5E7FADEC}" name="pn_ann_Web Attack Brute Force" dataDxfId="770">
      <calculatedColumnFormula array="1">MAX((Table10[MetaTest/k]=Table96[[#This Row],[Test Name]])*Table10[MetaTest/Web Attack Brute Force_f1-score])</calculatedColumnFormula>
    </tableColumn>
    <tableColumn id="18" xr3:uid="{34E1DA90-8599-1A4E-9DFF-DD53B0B1675A}" name="pn_ann_Web Attack XSS" dataDxfId="769">
      <calculatedColumnFormula array="1">MAX((Table10[MetaTest/k]=Table96[[#This Row],[Test Name]])*Table10[MetaTest/Web Attack XSS_f1-score])</calculatedColumnFormula>
    </tableColumn>
  </tableColumns>
  <tableStyleInfo name="TableStyleMedium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DFEB70E-A72A-5846-B7AC-6AAE7C21BB11}" name="Table1122" displayName="Table1122" ref="A1:G7" totalsRowShown="0" headerRowDxfId="763">
  <autoFilter ref="A1:G7" xr:uid="{2B6EAFEA-059B-7042-B59A-13487D071D9F}"/>
  <tableColumns count="7">
    <tableColumn id="1" xr3:uid="{EFA5B7DD-CC4F-F749-A3FA-426BBDB6D83F}" name="Test Name"/>
    <tableColumn id="2" xr3:uid="{3AB1626F-64F8-284D-B38C-19073FC274AA}" name="Avg Accuracy"/>
    <tableColumn id="3" xr3:uid="{39DC1634-C012-2347-B33E-3DF07FB3B3BE}" name="Avg f1_score"/>
    <tableColumn id="4" xr3:uid="{17B4EF46-A18D-E647-A34F-43BA5D80C5F2}" name="Bot"/>
    <tableColumn id="5" xr3:uid="{2495F4B5-3C33-3E44-9D8A-D9B4105AEF4A}" name="DoS Slowhttptest"/>
    <tableColumn id="6" xr3:uid="{4B32AFB3-E3BE-324A-B989-1640CCA34C15}" name="Web Attack Brute Force"/>
    <tableColumn id="7" xr3:uid="{5970951A-E63A-A443-88A9-68DD5F0EF472}" name="Web Attack XS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979AD30-9CF3-1340-8746-4BD66A15B5C8}" name="Table1328" displayName="Table1328" ref="J1:AA7" totalsRowShown="0" headerRowDxfId="762">
  <autoFilter ref="J1:AA7" xr:uid="{8D898DF0-C3DF-0841-800D-F28543D79EB8}"/>
  <tableColumns count="18">
    <tableColumn id="1" xr3:uid="{3BF65222-758D-484D-B665-4E09B09339E8}" name="prototypical best acc" dataDxfId="761">
      <calculatedColumnFormula array="1">INDEX(INDIRECT("Table7["&amp;J$9&amp;"]"),MATCH(MAX((Table7[[MetaTest/k]:[MetaTest/k]]=Table1122[[#This Row],[Test Name]:[Test Name]])*INDIRECT("Table7["&amp;$I$1&amp;"]")),INDIRECT("Table7["&amp;$I$1&amp;"]"), 0))</calculatedColumnFormula>
    </tableColumn>
    <tableColumn id="2" xr3:uid="{94016526-94FD-4641-B79E-F9EC8E928267}" name="prototypical best f1">
      <calculatedColumnFormula array="1">INDEX(INDIRECT("Table7["&amp;K$9&amp;"]"),MATCH(MAX((Table7[[MetaTest/k]:[MetaTest/k]]=Table1122[[#This Row],[Test Name]:[Test Name]])*INDIRECT("Table7["&amp;$I$1&amp;"]")),INDIRECT("Table7["&amp;$I$1&amp;"]"), 0))</calculatedColumnFormula>
    </tableColumn>
    <tableColumn id="8" xr3:uid="{058B6F38-C64C-DC46-9AD8-76518B67CA13}" name="pn_Bot" dataDxfId="760">
      <calculatedColumnFormula array="1">INDEX(INDIRECT("Table7["&amp;L$9&amp;"]"),MATCH(MAX((Table7[[MetaTest/k]:[MetaTest/k]]=Table1122[[#This Row],[Test Name]:[Test Name]])*INDIRECT("Table7["&amp;$I$1&amp;"]")),INDIRECT("Table7["&amp;$I$1&amp;"]"), 0))</calculatedColumnFormula>
    </tableColumn>
    <tableColumn id="7" xr3:uid="{19139E11-CA6A-924D-BB3E-5052EB0A5E43}" name="pn_DoS Slowhttptest" dataDxfId="759">
      <calculatedColumnFormula array="1">INDEX(INDIRECT("Table7["&amp;M$9&amp;"]"),MATCH(MAX((Table7[[MetaTest/k]:[MetaTest/k]]=Table1122[[#This Row],[Test Name]:[Test Name]])*INDIRECT("Table7["&amp;$I$1&amp;"]")),INDIRECT("Table7["&amp;$I$1&amp;"]"), 0))</calculatedColumnFormula>
    </tableColumn>
    <tableColumn id="6" xr3:uid="{99EEF17B-770C-8F4E-9EA8-1C6E65B998BF}" name="pn_Web Attack Brute Force" dataDxfId="758">
      <calculatedColumnFormula array="1">INDEX(INDIRECT("Table7["&amp;N$9&amp;"]"),MATCH(MAX((Table7[[MetaTest/k]:[MetaTest/k]]=Table1122[[#This Row],[Test Name]:[Test Name]])*INDIRECT("Table7["&amp;$I$1&amp;"]")),INDIRECT("Table7["&amp;$I$1&amp;"]"), 0))</calculatedColumnFormula>
    </tableColumn>
    <tableColumn id="5" xr3:uid="{D2E1B6A4-F3BD-7849-B1BC-4FB8596B51B6}" name="pn_Web Attack XSS" dataDxfId="757">
      <calculatedColumnFormula array="1">INDEX(INDIRECT("Table7["&amp;O$9&amp;"]"),MATCH(MAX((Table7[[MetaTest/k]:[MetaTest/k]]=Table1122[[#This Row],[Test Name]:[Test Name]])*INDIRECT("Table7["&amp;$I$1&amp;"]")),INDIRECT("Table7["&amp;$I$1&amp;"]"), 0))</calculatedColumnFormula>
    </tableColumn>
    <tableColumn id="3" xr3:uid="{B3EDBF81-9FC5-6E48-AAE5-5BE6B9917D99}" name="relation net best acc" dataDxfId="756">
      <calculatedColumnFormula array="1">INDEX(INDIRECT("Table8["&amp;P$9&amp;"]"),MATCH(MAX((Table8[[MetaTest/k]:[MetaTest/k]]=Table1122[[#This Row],[Test Name]:[Test Name]])*INDIRECT("Table8["&amp;$I$1&amp;"]")),INDIRECT("Table8["&amp;$I$1&amp;"]"), 0))</calculatedColumnFormula>
    </tableColumn>
    <tableColumn id="4" xr3:uid="{32276963-B990-4B48-B229-F12409401850}" name="relation net best f1">
      <calculatedColumnFormula array="1">INDEX(INDIRECT("Table8["&amp;Q$9&amp;"]"),MATCH(MAX((Table8[[MetaTest/k]:[MetaTest/k]]=Table1122[[#This Row],[Test Name]:[Test Name]])*INDIRECT("Table8["&amp;$I$1&amp;"]")),INDIRECT("Table8["&amp;$I$1&amp;"]"), 0))</calculatedColumnFormula>
    </tableColumn>
    <tableColumn id="9" xr3:uid="{381EA36B-2044-2A40-A979-1D93C9A72D41}" name="rn_Bot" dataDxfId="755">
      <calculatedColumnFormula array="1">INDEX(INDIRECT("Table8["&amp;R$9&amp;"]"),MATCH(MAX((Table8[[MetaTest/k]:[MetaTest/k]]=Table1122[[#This Row],[Test Name]:[Test Name]])*INDIRECT("Table8["&amp;$I$1&amp;"]")),INDIRECT("Table8["&amp;$I$1&amp;"]"), 0))</calculatedColumnFormula>
    </tableColumn>
    <tableColumn id="10" xr3:uid="{F4951B9D-EEDA-4549-B6EC-AD4BEB3386D2}" name="rn_DoS Slowhttptest" dataDxfId="754">
      <calculatedColumnFormula array="1">INDEX(INDIRECT("Table8["&amp;S$9&amp;"]"),MATCH(MAX((Table8[[MetaTest/k]:[MetaTest/k]]=Table1122[[#This Row],[Test Name]:[Test Name]])*INDIRECT("Table8["&amp;$I$1&amp;"]")),INDIRECT("Table8["&amp;$I$1&amp;"]"), 0))</calculatedColumnFormula>
    </tableColumn>
    <tableColumn id="11" xr3:uid="{E3A14ACC-271B-754D-986B-0EE8121892BD}" name="rn_Web Attack Brute Force" dataDxfId="753">
      <calculatedColumnFormula array="1">INDEX(INDIRECT("Table8["&amp;T$9&amp;"]"),MATCH(MAX((Table8[[MetaTest/k]:[MetaTest/k]]=Table1122[[#This Row],[Test Name]:[Test Name]])*INDIRECT("Table8["&amp;$I$1&amp;"]")),INDIRECT("Table8["&amp;$I$1&amp;"]"), 0))</calculatedColumnFormula>
    </tableColumn>
    <tableColumn id="12" xr3:uid="{1A3AE38E-39CB-B74F-8240-B7B049AFDFFD}" name="rn_Web Attack XSS" dataDxfId="752">
      <calculatedColumnFormula array="1">INDEX(INDIRECT("Table8["&amp;U$9&amp;"]"),MATCH(MAX((Table8[[MetaTest/k]:[MetaTest/k]]=Table1122[[#This Row],[Test Name]:[Test Name]])*INDIRECT("Table8["&amp;$I$1&amp;"]")),INDIRECT("Table8["&amp;$I$1&amp;"]"), 0))</calculatedColumnFormula>
    </tableColumn>
    <tableColumn id="13" xr3:uid="{2C6CDFA2-8E00-8449-8974-BC9F507BAB52}" name="prototypical ann best acc" dataDxfId="751">
      <calculatedColumnFormula array="1">INDEX(INDIRECT("Table10["&amp;V$9&amp;"]"),MATCH(MAX((Table10[[MetaTest/k]:[MetaTest/k]]=Table1122[[#This Row],[Test Name]:[Test Name]])*INDIRECT("Table10["&amp;$I$1&amp;"]")),INDIRECT("Table10["&amp;$I$1&amp;"]"), 0))</calculatedColumnFormula>
    </tableColumn>
    <tableColumn id="14" xr3:uid="{A7CD428C-213F-1B4A-8642-67DA05D7A0FA}" name="prototypical ann best f1" dataDxfId="750">
      <calculatedColumnFormula array="1">INDEX(INDIRECT("Table10["&amp;W$9&amp;"]"),MATCH(MAX((Table10[[MetaTest/k]:[MetaTest/k]]=Table1122[[#This Row],[Test Name]:[Test Name]])*INDIRECT("Table10["&amp;$I$1&amp;"]")),INDIRECT("Table10["&amp;$I$1&amp;"]"), 0))</calculatedColumnFormula>
    </tableColumn>
    <tableColumn id="15" xr3:uid="{D3C4433E-751F-2242-B50B-E853ADFE0D15}" name="pn_ann_Bot" dataDxfId="749">
      <calculatedColumnFormula array="1">INDEX(INDIRECT("Table10["&amp;X$9&amp;"]"),MATCH(MAX((Table10[[MetaTest/k]:[MetaTest/k]]=Table1122[[#This Row],[Test Name]:[Test Name]])*INDIRECT("Table10["&amp;$I$1&amp;"]")),INDIRECT("Table10["&amp;$I$1&amp;"]"), 0))</calculatedColumnFormula>
    </tableColumn>
    <tableColumn id="16" xr3:uid="{88A22EBF-9AF5-BE44-B93E-FC3503CFDF9D}" name="pn_ann_DoS Slowhttptest" dataDxfId="748">
      <calculatedColumnFormula array="1">INDEX(INDIRECT("Table10["&amp;Y$9&amp;"]"),MATCH(MAX((Table10[[MetaTest/k]:[MetaTest/k]]=Table1122[[#This Row],[Test Name]:[Test Name]])*INDIRECT("Table10["&amp;$I$1&amp;"]")),INDIRECT("Table10["&amp;$I$1&amp;"]"), 0))</calculatedColumnFormula>
    </tableColumn>
    <tableColumn id="17" xr3:uid="{CDE45833-FA34-974B-89AF-34456402B82E}" name="pn_ann_Web Attack Brute Force" dataDxfId="747">
      <calculatedColumnFormula array="1">INDEX(INDIRECT("Table10["&amp;Z$9&amp;"]"),MATCH(MAX((Table10[[MetaTest/k]:[MetaTest/k]]=Table1122[[#This Row],[Test Name]:[Test Name]])*INDIRECT("Table10["&amp;$I$1&amp;"]")),INDIRECT("Table10["&amp;$I$1&amp;"]"), 0))</calculatedColumnFormula>
    </tableColumn>
    <tableColumn id="18" xr3:uid="{9791C0E8-16F5-3144-9F97-49A58B3F069F}" name="pn_ann_Web Attack XSS" dataDxfId="746">
      <calculatedColumnFormula array="1">INDEX(INDIRECT("Table10["&amp;AA$9&amp;"]"),MATCH(MAX((Table10[[MetaTest/k]:[MetaTest/k]]=Table1122[[#This Row],[Test Name]:[Test Name]])*INDIRECT("Table10["&amp;$I$1&amp;"]")),INDIRECT("Table10["&amp;$I$1&amp;"]"), 0))</calculatedColumnFormula>
    </tableColumn>
  </tableColumns>
  <tableStyleInfo name="TableStyleMedium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0F9C83-8A4A-6948-9AE8-9C5020964D5F}" name="Table9" displayName="Table9" ref="A1:O7" totalsRowShown="0" headerRowDxfId="737">
  <autoFilter ref="A1:O7" xr:uid="{E30F9C83-8A4A-6948-9AE8-9C5020964D5F}"/>
  <tableColumns count="15">
    <tableColumn id="1" xr3:uid="{E53B954A-AD45-3B48-B05A-79910AAF4AE8}" name="Test Name"/>
    <tableColumn id="2" xr3:uid="{D61910A8-598B-444C-A16F-E6FB9AD43547}" name="accuracy"/>
    <tableColumn id="3" xr3:uid="{EE5EF860-DED5-264F-A078-538264AF24A1}" name="f1_score"/>
    <tableColumn id="4" xr3:uid="{98250177-F6D3-2A48-809E-B0E6012751C7}" name="BENIGN"/>
    <tableColumn id="5" xr3:uid="{1C745CA3-D1DB-3C40-99BB-3124F6587CB4}" name="Bot" dataDxfId="736"/>
    <tableColumn id="6" xr3:uid="{3E26CB57-E7D6-5B45-8F31-42D192141BB5}" name="DDoS"/>
    <tableColumn id="7" xr3:uid="{1CBA7094-B47F-4145-9C11-F7D8C943B6EF}" name="DoS GoldenEye"/>
    <tableColumn id="8" xr3:uid="{71293DAC-C229-DB40-B57B-9B4AC3E2AC8D}" name="DoS Hulk"/>
    <tableColumn id="9" xr3:uid="{E8A8A214-9463-BC43-BDF8-9CA49ADB4EC7}" name="DoS Slowhttptest" dataDxfId="735"/>
    <tableColumn id="10" xr3:uid="{A75A44A8-078C-A34F-94B8-DA359D9F08B6}" name="DoS slowloris"/>
    <tableColumn id="11" xr3:uid="{0C4565C0-5981-484D-83A5-49953FD2B43A}" name="FTP-Patator"/>
    <tableColumn id="12" xr3:uid="{D51E57DF-0468-7342-8409-E542C6A0B4E2}" name="PortScan"/>
    <tableColumn id="13" xr3:uid="{F2B34A81-B99D-9544-A3B5-A503CED93BDB}" name="SSH-Patator"/>
    <tableColumn id="14" xr3:uid="{90AC5769-62BC-594F-8D98-A301209CDC27}" name="Web Attack Brute Force" dataDxfId="734"/>
    <tableColumn id="15" xr3:uid="{CE62BFA7-365A-3D45-95E0-26C8A41B7A71}" name="Web Attack XSS" dataDxfId="733"/>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E6F5D60-29EB-4A4D-AF52-0E5EAE3DBE56}" name="Table1321" displayName="Table1321" ref="Q1:AD7" totalsRowShown="0" headerRowDxfId="732">
  <autoFilter ref="Q1:AD7" xr:uid="{3E6F5D60-29EB-4A4D-AF52-0E5EAE3DBE56}"/>
  <tableColumns count="14">
    <tableColumn id="1" xr3:uid="{A2E68C17-9DB4-4347-89AF-66E352202F00}" name="pn_accuracy">
      <calculatedColumnFormula array="1">MAX((Table7[MetaTest/k]=Table96[[#This Row],[Test Name]])*Table7[MetaValidation/accuracy])</calculatedColumnFormula>
    </tableColumn>
    <tableColumn id="2" xr3:uid="{AF373F4C-5DC6-8046-92B4-1060B933F5CD}" name="pn_f1_score">
      <calculatedColumnFormula array="1">MAX((Table7[MetaTest/k]=Table96[[#This Row],[Test Name]])*Table7[MetaValidation/f1-score_macro_avg])</calculatedColumnFormula>
    </tableColumn>
    <tableColumn id="8" xr3:uid="{EF592A30-BD19-2743-A399-E9358092AFA1}" name="pn_BENIGN" dataDxfId="731">
      <calculatedColumnFormula array="1">MAX((Table7[MetaTest/k]=Table96[[#This Row],[Test Name]])*Table7[MetaValidation/BENIGN_f1-score])</calculatedColumnFormula>
    </tableColumn>
    <tableColumn id="7" xr3:uid="{92836214-B11D-B645-9A1E-32B7B0E29F17}" name="pn_Bot" dataDxfId="730">
      <calculatedColumnFormula array="1">MAX((Table7[MetaTest/k]=Table96[[#This Row],[Test Name]])*Table7[MetaValidation/Bot_f1-score])</calculatedColumnFormula>
    </tableColumn>
    <tableColumn id="6" xr3:uid="{0255FB62-F243-874E-99AA-4B52044D3548}" name="pn_DDoS" dataDxfId="729">
      <calculatedColumnFormula array="1">MAX((Table7[MetaTest/k]=Table96[[#This Row],[Test Name]])*Table7[MetaValidation/DDoS_f1-score])</calculatedColumnFormula>
    </tableColumn>
    <tableColumn id="5" xr3:uid="{E79B945D-86BC-164F-A791-C96814CC6975}" name="pn_DoS GoldenEye" dataDxfId="728">
      <calculatedColumnFormula array="1">MAX((Table7[MetaTest/k]=Table96[[#This Row],[Test Name]])*Table7[MetaValidation/DoS GoldenEye_f1-score])</calculatedColumnFormula>
    </tableColumn>
    <tableColumn id="3" xr3:uid="{E5B035DB-F0CC-754A-820A-918F621B8CE2}" name="pn_DoS Hulk" dataDxfId="727">
      <calculatedColumnFormula array="1">MAX((Table7[MetaTest/k]=Table96[[#This Row],[Test Name]])*Table7[MetaValidation/DoS Hulk_f1-score])</calculatedColumnFormula>
    </tableColumn>
    <tableColumn id="4" xr3:uid="{3E9E7742-F044-6C4F-A300-03369CDA2AE9}" name="pn_DoS Slowhttptest" dataDxfId="726">
      <calculatedColumnFormula array="1">MAX((Table7[MetaTest/k]=Table96[[#This Row],[Test Name]])*Table7[MetaValidation/DoS Slowhttptest_f1-score])</calculatedColumnFormula>
    </tableColumn>
    <tableColumn id="9" xr3:uid="{CE963451-6369-7744-BF01-C842F7E121F1}" name="pn_DoS slowloris" dataDxfId="725">
      <calculatedColumnFormula array="1">MAX((Table7[MetaTest/k]=Table96[[#This Row],[Test Name]])*Table7[MetaValidation/DoS slowloris_f1-score])</calculatedColumnFormula>
    </tableColumn>
    <tableColumn id="10" xr3:uid="{F8621866-23E7-6844-982A-F844046ADFA6}" name="pn_FTP-Patator" dataDxfId="724">
      <calculatedColumnFormula array="1">MAX((Table7[MetaTest/k]=Table96[[#This Row],[Test Name]])*Table7[MetaValidation/FTP-Patator_f1-score])</calculatedColumnFormula>
    </tableColumn>
    <tableColumn id="11" xr3:uid="{A0C34D92-7E96-8C4C-8BE6-9FED983A3202}" name="pn_PortScan" dataDxfId="723">
      <calculatedColumnFormula array="1">MAX((Table7[MetaTest/k]=Table96[[#This Row],[Test Name]])*Table7[MetaValidation/PortScan_f1-score])</calculatedColumnFormula>
    </tableColumn>
    <tableColumn id="12" xr3:uid="{2A45257C-E91D-7446-A4A2-5E150F3CB7BB}" name="pn_SSH-Patator" dataDxfId="722">
      <calculatedColumnFormula array="1">MAX((Table7[MetaTest/k]=Table96[[#This Row],[Test Name]])*Table7[MetaValidation/SSH-Patator_f1-score])</calculatedColumnFormula>
    </tableColumn>
    <tableColumn id="13" xr3:uid="{68102F1D-7564-B24B-8816-AF21CDDE5947}" name="pn_Web Attack Brute Force" dataDxfId="721">
      <calculatedColumnFormula array="1">MAX((Table7[MetaTest/k]=Table96[[#This Row],[Test Name]])*Table7[MetaValidation/Web Attack Brute Force_f1-score])</calculatedColumnFormula>
    </tableColumn>
    <tableColumn id="14" xr3:uid="{5ABF301D-59BE-5641-B4F7-9F1CE7E55C0D}" name="pn_Web Attack XSS" dataDxfId="720">
      <calculatedColumnFormula array="1">MAX((Table7[MetaTest/k]=Table96[[#This Row],[Test Name]])*Table7[MetaValidation/Web Attack XSS_f1-score])</calculatedColumnFormula>
    </tableColumn>
  </tableColumns>
  <tableStyleInfo name="TableStyleMedium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21184B3-EAB1-9840-89A7-DF0E3404F6CB}" name="Table132123" displayName="Table132123" ref="AE1:AR7" totalsRowShown="0" headerRowDxfId="719">
  <autoFilter ref="AE1:AR7" xr:uid="{921184B3-EAB1-9840-89A7-DF0E3404F6CB}"/>
  <tableColumns count="14">
    <tableColumn id="1" xr3:uid="{AB99A4F2-1B2D-A84F-BCC2-C6DD5895F539}" name="rn_accuracy" dataDxfId="718">
      <calculatedColumnFormula array="1">MAX((Table8[MetaTest/k]=Table96[[#This Row],[Test Name]])*Table8[MetaValidation/accuracy])</calculatedColumnFormula>
    </tableColumn>
    <tableColumn id="2" xr3:uid="{02CEDA56-EDA6-BA41-A5EB-2D47DCA4742E}" name="rn_f1_score" dataDxfId="717">
      <calculatedColumnFormula array="1">MAX((Table8[MetaTest/k]=Table96[[#This Row],[Test Name]])*Table8[MetaValidation/f1-score_macro_avg])</calculatedColumnFormula>
    </tableColumn>
    <tableColumn id="8" xr3:uid="{D7373D23-B261-BC43-BC7C-2EC4CCF149C9}" name="rn_BENIGN" dataDxfId="716">
      <calculatedColumnFormula array="1">MAX((Table8[MetaTest/k]=Table96[[#This Row],[Test Name]])*Table8[MetaValidation/BENIGN_f1-score])</calculatedColumnFormula>
    </tableColumn>
    <tableColumn id="7" xr3:uid="{898928F3-6CA4-D146-B71F-A8428D940A58}" name="rn_Bot" dataDxfId="715">
      <calculatedColumnFormula array="1">MAX((Table8[MetaTest/k]=Table96[[#This Row],[Test Name]])*Table8[MetaValidation/Bot_f1-score])</calculatedColumnFormula>
    </tableColumn>
    <tableColumn id="6" xr3:uid="{E1C82CA3-62DA-B841-A0A4-649CC362F151}" name="rn_DDoS" dataDxfId="714">
      <calculatedColumnFormula array="1">MAX((Table8[MetaTest/k]=Table96[[#This Row],[Test Name]])*Table8[MetaValidation/DDoS_f1-score])</calculatedColumnFormula>
    </tableColumn>
    <tableColumn id="5" xr3:uid="{2122F9BA-B44F-7749-845C-A13B977B3632}" name="rn_DoS GoldenEye" dataDxfId="713">
      <calculatedColumnFormula array="1">MAX((Table8[MetaTest/k]=Table96[[#This Row],[Test Name]])*Table8[MetaValidation/DoS GoldenEye_f1-score])</calculatedColumnFormula>
    </tableColumn>
    <tableColumn id="3" xr3:uid="{6F6C4C0B-64C9-7746-B11D-8D5E402B4A9D}" name="rn_DoS Hulk" dataDxfId="712">
      <calculatedColumnFormula array="1">MAX((Table8[MetaTest/k]=Table96[[#This Row],[Test Name]])*Table8[MetaValidation/DoS Hulk_f1-score])</calculatedColumnFormula>
    </tableColumn>
    <tableColumn id="4" xr3:uid="{F1F13948-A854-0B4B-BD3C-63F74582BB96}" name="rn_DoS Slowhttptest" dataDxfId="711">
      <calculatedColumnFormula array="1">MAX((Table8[MetaTest/k]=Table96[[#This Row],[Test Name]])*Table8[MetaValidation/DoS Slowhttptest_f1-score])</calculatedColumnFormula>
    </tableColumn>
    <tableColumn id="9" xr3:uid="{2337B92A-F966-B247-90FD-82A0E3630432}" name="rn_DoS slowloris" dataDxfId="710">
      <calculatedColumnFormula array="1">MAX((Table8[MetaTest/k]=Table96[[#This Row],[Test Name]])*Table8[MetaValidation/DoS slowloris_f1-score])</calculatedColumnFormula>
    </tableColumn>
    <tableColumn id="10" xr3:uid="{746BF0EF-D07B-7F4E-A8EB-7F67EBED0608}" name="rn_FTP-Patator" dataDxfId="709">
      <calculatedColumnFormula array="1">MAX((Table8[MetaTest/k]=Table96[[#This Row],[Test Name]])*Table8[MetaValidation/FTP-Patator_f1-score])</calculatedColumnFormula>
    </tableColumn>
    <tableColumn id="11" xr3:uid="{69D6A1BE-CB85-3A42-92F9-4310A3813E9A}" name="rn_PortScan" dataDxfId="708">
      <calculatedColumnFormula array="1">MAX((Table8[MetaTest/k]=Table96[[#This Row],[Test Name]])*Table8[MetaValidation/PortScan_f1-score])</calculatedColumnFormula>
    </tableColumn>
    <tableColumn id="12" xr3:uid="{9077854D-6413-B646-BDDB-029F336CE970}" name="rn_SSH-Patator" dataDxfId="707">
      <calculatedColumnFormula array="1">MAX((Table8[MetaTest/k]=Table96[[#This Row],[Test Name]])*Table8[MetaValidation/SSH-Patator_f1-score])</calculatedColumnFormula>
    </tableColumn>
    <tableColumn id="13" xr3:uid="{7F4CF92A-76F9-004C-AA09-33C291D81EA7}" name="rn_Web Attack Brute Force" dataDxfId="706">
      <calculatedColumnFormula array="1">MAX((Table8[MetaTest/k]=Table96[[#This Row],[Test Name]])*Table8[MetaValidation/Web Attack Brute Force_f1-score])</calculatedColumnFormula>
    </tableColumn>
    <tableColumn id="14" xr3:uid="{11357FFF-1AE1-7849-A107-298DD8E596A3}" name="rn_Web Attack XSS" dataDxfId="705">
      <calculatedColumnFormula array="1">MAX((Table8[MetaTest/k]=Table96[[#This Row],[Test Name]])*Table8[MetaValidation/Web Attack XSS_f1-score])</calculatedColumnFormula>
    </tableColumn>
  </tableColumns>
  <tableStyleInfo name="TableStyleMedium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6DA7F5C-880C-BA42-BB42-71CCCB37F11E}" name="Table13212324" displayName="Table13212324" ref="AS1:BF7" totalsRowShown="0" headerRowDxfId="704">
  <autoFilter ref="AS1:BF7" xr:uid="{86DA7F5C-880C-BA42-BB42-71CCCB37F11E}"/>
  <tableColumns count="14">
    <tableColumn id="1" xr3:uid="{252CBBB2-DC9E-974F-9601-27282E72AA81}" name="pn_ann_accuracy" dataDxfId="703">
      <calculatedColumnFormula array="1">MAX((Table10[MetaTest/k]=Table96[[#This Row],[Test Name]])*Table10[MetaValidation/accuracy])</calculatedColumnFormula>
    </tableColumn>
    <tableColumn id="2" xr3:uid="{95C5C505-C2F6-1745-A6FD-5FDA06386015}" name="pn_ann_f1_score" dataDxfId="702">
      <calculatedColumnFormula array="1">MAX((Table10[MetaTest/k]=Table96[[#This Row],[Test Name]])*Table10[MetaValidation/f1-score_macro_avg])</calculatedColumnFormula>
    </tableColumn>
    <tableColumn id="8" xr3:uid="{9B932911-56D1-B24B-9FCA-B81C206287AA}" name="pn_ann_BENIGN" dataDxfId="701">
      <calculatedColumnFormula array="1">MAX((Table10[MetaTest/k]=Table96[[#This Row],[Test Name]])*Table10[MetaValidation/BENIGN_f1-score])</calculatedColumnFormula>
    </tableColumn>
    <tableColumn id="7" xr3:uid="{FAD460D2-0B97-4B4F-B7CF-128A3A116914}" name="pn_ann_Bot" dataDxfId="700">
      <calculatedColumnFormula array="1">MAX((Table10[MetaTest/k]=Table96[[#This Row],[Test Name]])*Table10[MetaValidation/Bot_f1-score])</calculatedColumnFormula>
    </tableColumn>
    <tableColumn id="6" xr3:uid="{EC3F8DFF-FA7B-834F-AB3E-979F7DB95BA6}" name="pn_ann_DDoS" dataDxfId="699">
      <calculatedColumnFormula array="1">MAX((Table10[MetaTest/k]=Table96[[#This Row],[Test Name]])*Table10[MetaValidation/DDoS_f1-score])</calculatedColumnFormula>
    </tableColumn>
    <tableColumn id="5" xr3:uid="{7EE541F9-CC88-A847-9DCF-3000E4216930}" name="pn_ann_DoS GoldenEye" dataDxfId="698">
      <calculatedColumnFormula array="1">MAX((Table10[MetaTest/k]=Table96[[#This Row],[Test Name]])*Table10[MetaValidation/DoS GoldenEye_f1-score])</calculatedColumnFormula>
    </tableColumn>
    <tableColumn id="3" xr3:uid="{338E8DF4-A198-A74A-ADFA-99F48C7D6D65}" name="pn_ann_DoS Hulk" dataDxfId="697">
      <calculatedColumnFormula array="1">MAX((Table10[MetaTest/k]=Table96[[#This Row],[Test Name]])*Table10[MetaValidation/DoS Hulk_f1-score])</calculatedColumnFormula>
    </tableColumn>
    <tableColumn id="4" xr3:uid="{EA1D02EA-20E9-8849-8AB5-BC289D93BFA9}" name="pn_ann_DoS Slowhttptest" dataDxfId="696">
      <calculatedColumnFormula array="1">MAX((Table10[MetaTest/k]=Table96[[#This Row],[Test Name]])*Table10[MetaValidation/DoS Slowhttptest_f1-score])</calculatedColumnFormula>
    </tableColumn>
    <tableColumn id="9" xr3:uid="{CDAAACF0-C2AE-3046-A3D2-C889B12DE52E}" name="pn_ann_DoS slowloris" dataDxfId="695">
      <calculatedColumnFormula array="1">MAX((Table10[MetaTest/k]=Table96[[#This Row],[Test Name]])*Table10[MetaValidation/DoS slowloris_f1-score])</calculatedColumnFormula>
    </tableColumn>
    <tableColumn id="10" xr3:uid="{7EB5D3A0-B644-8A4E-9975-4016190769D9}" name="pn_ann_FTP-Patator" dataDxfId="694">
      <calculatedColumnFormula array="1">MAX((Table10[MetaTest/k]=Table96[[#This Row],[Test Name]])*Table10[MetaValidation/FTP-Patator_f1-score])</calculatedColumnFormula>
    </tableColumn>
    <tableColumn id="11" xr3:uid="{6ECB676A-211E-6D48-83F9-64F4DD8A43B9}" name="pn_ann_PortScan" dataDxfId="693">
      <calculatedColumnFormula array="1">MAX((Table10[MetaTest/k]=Table96[[#This Row],[Test Name]])*Table10[MetaValidation/PortScan_f1-score])</calculatedColumnFormula>
    </tableColumn>
    <tableColumn id="12" xr3:uid="{46799A03-B95E-B543-9583-2FE5E2C837FE}" name="pn_ann_SSH-Patator" dataDxfId="692">
      <calculatedColumnFormula array="1">MAX((Table10[MetaTest/k]=Table96[[#This Row],[Test Name]])*Table10[MetaValidation/SSH-Patator_f1-score])</calculatedColumnFormula>
    </tableColumn>
    <tableColumn id="13" xr3:uid="{18C7A1D0-2965-B443-A403-6220AD1D2349}" name="pn_ann_Web Attack Brute Force" dataDxfId="691">
      <calculatedColumnFormula array="1">MAX((Table10[MetaTest/k]=Table96[[#This Row],[Test Name]])*Table10[MetaValidation/Web Attack Brute Force_f1-score])</calculatedColumnFormula>
    </tableColumn>
    <tableColumn id="14" xr3:uid="{F5FEC533-2EB9-8446-9E7F-63B4528A9BA0}" name="pn_ann_Web Attack XSS" dataDxfId="690">
      <calculatedColumnFormula array="1">MAX((Table10[MetaTest/k]=Table96[[#This Row],[Test Name]])*Table10[MetaValidation/Web Attack XSS_f1-score])</calculatedColumnFormula>
    </tableColumn>
  </tableColumns>
  <tableStyleInfo name="TableStyleMedium1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36A6886-9677-9841-8696-B7B9C2A75FF6}" name="Table917" displayName="Table917" ref="A1:O7" totalsRowShown="0" headerRowDxfId="681">
  <autoFilter ref="A1:O7" xr:uid="{E30F9C83-8A4A-6948-9AE8-9C5020964D5F}"/>
  <tableColumns count="15">
    <tableColumn id="1" xr3:uid="{6990CC05-D3D3-6A43-A490-E2D040DF8F3B}" name="Test Name"/>
    <tableColumn id="2" xr3:uid="{DE7836D8-108C-2146-85F1-39BE0FA1C867}" name="accuracy"/>
    <tableColumn id="3" xr3:uid="{7778DB55-303F-804C-A5D4-1E39630C1259}" name="f1_score"/>
    <tableColumn id="4" xr3:uid="{60964C6F-3098-C745-98DC-DBBAF6594FE5}" name="BENIGN"/>
    <tableColumn id="5" xr3:uid="{6E3782D0-3807-844B-B320-BED92E1E3677}" name="Bot" dataDxfId="680"/>
    <tableColumn id="6" xr3:uid="{1AD6EDA4-A575-1D45-B4E3-82D1F98BE81C}" name="DDoS"/>
    <tableColumn id="7" xr3:uid="{7E547422-BF31-6647-9D0B-0AE281C8C973}" name="DoS GoldenEye"/>
    <tableColumn id="8" xr3:uid="{F3B9A221-32A2-2543-9E2A-84A23B87D7E9}" name="DoS Hulk"/>
    <tableColumn id="9" xr3:uid="{E2516D5E-42A1-EC46-AC2E-D7AB11E6A337}" name="DoS Slowhttptest" dataDxfId="679"/>
    <tableColumn id="10" xr3:uid="{96D02D20-6CC6-3449-A9AD-C71F28593AA8}" name="DoS slowloris"/>
    <tableColumn id="11" xr3:uid="{78D92520-E573-8D4E-B5C2-55F7F6B2280A}" name="FTP-Patator"/>
    <tableColumn id="12" xr3:uid="{9DA3E8C2-6326-5B4C-900D-AF0C0660005F}" name="PortScan"/>
    <tableColumn id="13" xr3:uid="{4E544F40-FF65-8143-AB63-EAC7CBF202B3}" name="SSH-Patator"/>
    <tableColumn id="14" xr3:uid="{27842E04-329A-674E-8931-00AD85453341}" name="Web Attack Brute Force" dataDxfId="678"/>
    <tableColumn id="15" xr3:uid="{D9005E50-EC3A-9642-8200-6D04B6DEFC1F}" name="Web Attack XSS" dataDxfId="677"/>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30508CE-EB1B-F043-97CB-E2E1C280AC72}" name="Table132118" displayName="Table132118" ref="R1:AE7" totalsRowShown="0" headerRowDxfId="676">
  <autoFilter ref="R1:AE7" xr:uid="{3E6F5D60-29EB-4A4D-AF52-0E5EAE3DBE56}"/>
  <tableColumns count="14">
    <tableColumn id="1" xr3:uid="{44BE4D09-E979-404A-AE09-0123D0B11164}" name="pn_accuracy" dataDxfId="675">
      <calculatedColumnFormula array="1">INDEX(INDIRECT("Table7["&amp;R$9&amp;"]"),MATCH(MAX((Table7[[MetaTest/k]:[MetaTest/k]]=Table96[[#This Row],[Test Name]:[Test Name]])*INDIRECT("Table7["&amp;$Q$1&amp;"]")),INDIRECT("Table7["&amp;$Q$1&amp;"]"), 0))</calculatedColumnFormula>
    </tableColumn>
    <tableColumn id="2" xr3:uid="{FCDBD9E6-5DBE-AC4C-B11D-FA9EAE426521}" name="pn_f1_score" dataDxfId="674">
      <calculatedColumnFormula array="1">INDEX(INDIRECT("Table7["&amp;S$9&amp;"]"),MATCH(MAX((Table7[[MetaTest/k]:[MetaTest/k]]=Table96[[#This Row],[Test Name]:[Test Name]])*INDIRECT("Table7["&amp;$Q$1&amp;"]")),INDIRECT("Table7["&amp;$Q$1&amp;"]"), 0))</calculatedColumnFormula>
    </tableColumn>
    <tableColumn id="8" xr3:uid="{5E2A759B-6BCD-7E44-A13F-FBF47BA4B42E}" name="pn_BENIGN" dataDxfId="673">
      <calculatedColumnFormula array="1">INDEX(INDIRECT("Table7["&amp;T$9&amp;"]"),MATCH(MAX((Table7[[MetaTest/k]:[MetaTest/k]]=Table96[[#This Row],[Test Name]:[Test Name]])*INDIRECT("Table7["&amp;$Q$1&amp;"]")),INDIRECT("Table7["&amp;$Q$1&amp;"]"), 0))</calculatedColumnFormula>
    </tableColumn>
    <tableColumn id="7" xr3:uid="{77765D2C-CEE3-3B42-8A32-F69FCB38B9B8}" name="pn_Bot" dataDxfId="672">
      <calculatedColumnFormula array="1">INDEX(INDIRECT("Table7["&amp;U$9&amp;"]"),MATCH(MAX((Table7[[MetaTest/k]:[MetaTest/k]]=Table96[[#This Row],[Test Name]:[Test Name]])*INDIRECT("Table7["&amp;$Q$1&amp;"]")),INDIRECT("Table7["&amp;$Q$1&amp;"]"), 0))</calculatedColumnFormula>
    </tableColumn>
    <tableColumn id="6" xr3:uid="{501C4504-00F9-A046-96F6-7F355C7616AD}" name="pn_DDoS" dataDxfId="671">
      <calculatedColumnFormula array="1">INDEX(INDIRECT("Table7["&amp;V$9&amp;"]"),MATCH(MAX((Table7[[MetaTest/k]:[MetaTest/k]]=Table96[[#This Row],[Test Name]:[Test Name]])*INDIRECT("Table7["&amp;$Q$1&amp;"]")),INDIRECT("Table7["&amp;$Q$1&amp;"]"), 0))</calculatedColumnFormula>
    </tableColumn>
    <tableColumn id="5" xr3:uid="{8A1E662E-D2A9-0145-BC96-9B4FDD2223F2}" name="pn_DoS GoldenEye" dataDxfId="670">
      <calculatedColumnFormula array="1">INDEX(INDIRECT("Table7["&amp;W$9&amp;"]"),MATCH(MAX((Table7[[MetaTest/k]:[MetaTest/k]]=Table96[[#This Row],[Test Name]:[Test Name]])*INDIRECT("Table7["&amp;$Q$1&amp;"]")),INDIRECT("Table7["&amp;$Q$1&amp;"]"), 0))</calculatedColumnFormula>
    </tableColumn>
    <tableColumn id="3" xr3:uid="{0470D585-0D98-8048-BBC8-721F0E59F420}" name="pn_DoS Hulk" dataDxfId="669">
      <calculatedColumnFormula array="1">INDEX(INDIRECT("Table7["&amp;X$9&amp;"]"),MATCH(MAX((Table7[[MetaTest/k]:[MetaTest/k]]=Table96[[#This Row],[Test Name]:[Test Name]])*INDIRECT("Table7["&amp;$Q$1&amp;"]")),INDIRECT("Table7["&amp;$Q$1&amp;"]"), 0))</calculatedColumnFormula>
    </tableColumn>
    <tableColumn id="4" xr3:uid="{72F76FF1-1BE8-AF4E-8D5E-A5FD9E1FFD0D}" name="pn_DoS Slowhttptest" dataDxfId="668">
      <calculatedColumnFormula array="1">INDEX(INDIRECT("Table7["&amp;Y$9&amp;"]"),MATCH(MAX((Table7[[MetaTest/k]:[MetaTest/k]]=Table96[[#This Row],[Test Name]:[Test Name]])*INDIRECT("Table7["&amp;$Q$1&amp;"]")),INDIRECT("Table7["&amp;$Q$1&amp;"]"), 0))</calculatedColumnFormula>
    </tableColumn>
    <tableColumn id="9" xr3:uid="{AD3BF7DC-7F82-AF45-8127-6E1620F5E84C}" name="pn_DoS slowloris" dataDxfId="667">
      <calculatedColumnFormula array="1">INDEX(INDIRECT("Table7["&amp;Z$9&amp;"]"),MATCH(MAX((Table7[[MetaTest/k]:[MetaTest/k]]=Table96[[#This Row],[Test Name]:[Test Name]])*INDIRECT("Table7["&amp;$Q$1&amp;"]")),INDIRECT("Table7["&amp;$Q$1&amp;"]"), 0))</calculatedColumnFormula>
    </tableColumn>
    <tableColumn id="10" xr3:uid="{E6C0BE65-AD2E-2B47-B931-787770A90D8A}" name="pn_FTP-Patator" dataDxfId="666">
      <calculatedColumnFormula array="1">INDEX(INDIRECT("Table7["&amp;AA$9&amp;"]"),MATCH(MAX((Table7[[MetaTest/k]:[MetaTest/k]]=Table96[[#This Row],[Test Name]:[Test Name]])*INDIRECT("Table7["&amp;$Q$1&amp;"]")),INDIRECT("Table7["&amp;$Q$1&amp;"]"), 0))</calculatedColumnFormula>
    </tableColumn>
    <tableColumn id="11" xr3:uid="{0C683334-7805-1F48-8A07-591CF1C0FD42}" name="pn_PortScan" dataDxfId="665">
      <calculatedColumnFormula array="1">INDEX(INDIRECT("Table7["&amp;AB$9&amp;"]"),MATCH(MAX((Table7[[MetaTest/k]:[MetaTest/k]]=Table96[[#This Row],[Test Name]:[Test Name]])*INDIRECT("Table7["&amp;$Q$1&amp;"]")),INDIRECT("Table7["&amp;$Q$1&amp;"]"), 0))</calculatedColumnFormula>
    </tableColumn>
    <tableColumn id="12" xr3:uid="{B5296124-C9F1-C044-87C9-DCC5E52E9D6D}" name="pn_SSH-Patator" dataDxfId="664">
      <calculatedColumnFormula array="1">INDEX(INDIRECT("Table7["&amp;AC$9&amp;"]"),MATCH(MAX((Table7[[MetaTest/k]:[MetaTest/k]]=Table96[[#This Row],[Test Name]:[Test Name]])*INDIRECT("Table7["&amp;$Q$1&amp;"]")),INDIRECT("Table7["&amp;$Q$1&amp;"]"), 0))</calculatedColumnFormula>
    </tableColumn>
    <tableColumn id="13" xr3:uid="{2E7676A7-8F1C-D741-AEC9-5FFFD0593E72}" name="pn_Web Attack Brute Force" dataDxfId="663">
      <calculatedColumnFormula array="1">INDEX(INDIRECT("Table7["&amp;AD$9&amp;"]"),MATCH(MAX((Table7[[MetaTest/k]:[MetaTest/k]]=Table96[[#This Row],[Test Name]:[Test Name]])*INDIRECT("Table7["&amp;$Q$1&amp;"]")),INDIRECT("Table7["&amp;$Q$1&amp;"]"), 0))</calculatedColumnFormula>
    </tableColumn>
    <tableColumn id="14" xr3:uid="{E73EDDD0-170E-7B49-B9A8-C6C094EBE97B}" name="pn_Web Attack XSS" dataDxfId="662">
      <calculatedColumnFormula array="1">INDEX(INDIRECT("Table7["&amp;AE$9&amp;"]"),MATCH(MAX((Table7[[MetaTest/k]:[MetaTest/k]]=Table96[[#This Row],[Test Name]:[Test Name]])*INDIRECT("Table7["&amp;$Q$1&amp;"]")),INDIRECT("Table7["&amp;$Q$1&amp;"]"), 0))</calculatedColumnFormula>
    </tableColumn>
  </tableColumns>
  <tableStyleInfo name="TableStyleMedium1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37B46DE-BB1E-D149-A988-3E6282B4A3F3}" name="Table13212319" displayName="Table13212319" ref="AF1:AS7" totalsRowShown="0" headerRowDxfId="661">
  <autoFilter ref="AF1:AS7" xr:uid="{921184B3-EAB1-9840-89A7-DF0E3404F6CB}"/>
  <tableColumns count="14">
    <tableColumn id="1" xr3:uid="{EF0DF89A-04A8-524E-AB1F-BEF21A440DE4}" name="rn_accuracy" dataDxfId="660">
      <calculatedColumnFormula array="1">INDEX(INDIRECT("Table8["&amp;AF$9&amp;"]"),MATCH(MAX((Table8[[MetaTest/k]:[MetaTest/k]]=Table96[[#This Row],[Test Name]:[Test Name]])*INDIRECT("Table8["&amp;$Q$1&amp;"]")),INDIRECT("Table8["&amp;$Q$1&amp;"]"), 0))</calculatedColumnFormula>
    </tableColumn>
    <tableColumn id="2" xr3:uid="{C7276BC8-BF49-F64B-88EF-593E44B2C37D}" name="rn_f1_score" dataDxfId="659">
      <calculatedColumnFormula array="1">INDEX(INDIRECT("Table8["&amp;AG$9&amp;"]"),MATCH(MAX((Table8[[MetaTest/k]:[MetaTest/k]]=Table96[[#This Row],[Test Name]:[Test Name]])*INDIRECT("Table8["&amp;$Q$1&amp;"]")),INDIRECT("Table8["&amp;$Q$1&amp;"]"), 0))</calculatedColumnFormula>
    </tableColumn>
    <tableColumn id="8" xr3:uid="{4D97499C-4C42-D445-B4AB-238EE954FA7E}" name="rn_BENIGN" dataDxfId="658">
      <calculatedColumnFormula array="1">INDEX(INDIRECT("Table8["&amp;AH$9&amp;"]"),MATCH(MAX((Table8[[MetaTest/k]:[MetaTest/k]]=Table96[[#This Row],[Test Name]:[Test Name]])*INDIRECT("Table8["&amp;$Q$1&amp;"]")),INDIRECT("Table8["&amp;$Q$1&amp;"]"), 0))</calculatedColumnFormula>
    </tableColumn>
    <tableColumn id="7" xr3:uid="{4E132353-0B9B-654C-B466-7D6C9105419E}" name="rn_Bot" dataDxfId="657">
      <calculatedColumnFormula array="1">INDEX(INDIRECT("Table8["&amp;AI$9&amp;"]"),MATCH(MAX((Table8[[MetaTest/k]:[MetaTest/k]]=Table96[[#This Row],[Test Name]:[Test Name]])*INDIRECT("Table8["&amp;$Q$1&amp;"]")),INDIRECT("Table8["&amp;$Q$1&amp;"]"), 0))</calculatedColumnFormula>
    </tableColumn>
    <tableColumn id="6" xr3:uid="{2E3E10BA-CC8A-0D44-87F8-6F05C7A61444}" name="rn_DDoS" dataDxfId="656">
      <calculatedColumnFormula array="1">INDEX(INDIRECT("Table8["&amp;AJ$9&amp;"]"),MATCH(MAX((Table8[[MetaTest/k]:[MetaTest/k]]=Table96[[#This Row],[Test Name]:[Test Name]])*INDIRECT("Table8["&amp;$Q$1&amp;"]")),INDIRECT("Table8["&amp;$Q$1&amp;"]"), 0))</calculatedColumnFormula>
    </tableColumn>
    <tableColumn id="5" xr3:uid="{D07568BF-8CFB-F542-A9D5-954BEF882ADD}" name="rn_DoS GoldenEye" dataDxfId="655">
      <calculatedColumnFormula array="1">INDEX(INDIRECT("Table8["&amp;AK$9&amp;"]"),MATCH(MAX((Table8[[MetaTest/k]:[MetaTest/k]]=Table96[[#This Row],[Test Name]:[Test Name]])*INDIRECT("Table8["&amp;$Q$1&amp;"]")),INDIRECT("Table8["&amp;$Q$1&amp;"]"), 0))</calculatedColumnFormula>
    </tableColumn>
    <tableColumn id="3" xr3:uid="{3FA3FB98-0CE1-5947-B61B-BF86AAA714CB}" name="rn_DoS Hulk" dataDxfId="654">
      <calculatedColumnFormula array="1">INDEX(INDIRECT("Table8["&amp;AL$9&amp;"]"),MATCH(MAX((Table8[[MetaTest/k]:[MetaTest/k]]=Table96[[#This Row],[Test Name]:[Test Name]])*INDIRECT("Table8["&amp;$Q$1&amp;"]")),INDIRECT("Table8["&amp;$Q$1&amp;"]"), 0))</calculatedColumnFormula>
    </tableColumn>
    <tableColumn id="4" xr3:uid="{342D99F0-3855-5F46-BFC8-52FDFA7410E9}" name="rn_DoS Slowhttptest" dataDxfId="653">
      <calculatedColumnFormula array="1">INDEX(INDIRECT("Table8["&amp;AM$9&amp;"]"),MATCH(MAX((Table8[[MetaTest/k]:[MetaTest/k]]=Table96[[#This Row],[Test Name]:[Test Name]])*INDIRECT("Table8["&amp;$Q$1&amp;"]")),INDIRECT("Table8["&amp;$Q$1&amp;"]"), 0))</calculatedColumnFormula>
    </tableColumn>
    <tableColumn id="9" xr3:uid="{6F66C5C6-DDE3-F34B-9AFC-4709B9E46000}" name="rn_DoS slowloris" dataDxfId="652">
      <calculatedColumnFormula array="1">INDEX(INDIRECT("Table8["&amp;AN$9&amp;"]"),MATCH(MAX((Table8[[MetaTest/k]:[MetaTest/k]]=Table96[[#This Row],[Test Name]:[Test Name]])*INDIRECT("Table8["&amp;$Q$1&amp;"]")),INDIRECT("Table8["&amp;$Q$1&amp;"]"), 0))</calculatedColumnFormula>
    </tableColumn>
    <tableColumn id="10" xr3:uid="{034DF9DC-8302-CC44-A1E7-84D930031D47}" name="rn_FTP-Patator" dataDxfId="651">
      <calculatedColumnFormula array="1">INDEX(INDIRECT("Table8["&amp;AO$9&amp;"]"),MATCH(MAX((Table8[[MetaTest/k]:[MetaTest/k]]=Table96[[#This Row],[Test Name]:[Test Name]])*INDIRECT("Table8["&amp;$Q$1&amp;"]")),INDIRECT("Table8["&amp;$Q$1&amp;"]"), 0))</calculatedColumnFormula>
    </tableColumn>
    <tableColumn id="11" xr3:uid="{3652B5BF-6827-8948-9818-675AA124C66F}" name="rn_PortScan" dataDxfId="650">
      <calculatedColumnFormula array="1">INDEX(INDIRECT("Table8["&amp;AP$9&amp;"]"),MATCH(MAX((Table8[[MetaTest/k]:[MetaTest/k]]=Table96[[#This Row],[Test Name]:[Test Name]])*INDIRECT("Table8["&amp;$Q$1&amp;"]")),INDIRECT("Table8["&amp;$Q$1&amp;"]"), 0))</calculatedColumnFormula>
    </tableColumn>
    <tableColumn id="12" xr3:uid="{03974399-B32F-C942-9F17-31291A94C96B}" name="rn_SSH-Patator" dataDxfId="649">
      <calculatedColumnFormula array="1">INDEX(INDIRECT("Table8["&amp;AQ$9&amp;"]"),MATCH(MAX((Table8[[MetaTest/k]:[MetaTest/k]]=Table96[[#This Row],[Test Name]:[Test Name]])*INDIRECT("Table8["&amp;$Q$1&amp;"]")),INDIRECT("Table8["&amp;$Q$1&amp;"]"), 0))</calculatedColumnFormula>
    </tableColumn>
    <tableColumn id="13" xr3:uid="{7925AC08-68DB-1F43-8B25-7B511860E917}" name="rn_Web Attack Brute Force" dataDxfId="648">
      <calculatedColumnFormula array="1">INDEX(INDIRECT("Table8["&amp;AR$9&amp;"]"),MATCH(MAX((Table8[[MetaTest/k]:[MetaTest/k]]=Table96[[#This Row],[Test Name]:[Test Name]])*INDIRECT("Table8["&amp;$Q$1&amp;"]")),INDIRECT("Table8["&amp;$Q$1&amp;"]"), 0))</calculatedColumnFormula>
    </tableColumn>
    <tableColumn id="14" xr3:uid="{1DE5D193-A327-6843-AA5A-6757702990BF}" name="rn_Web Attack XSS" dataDxfId="647">
      <calculatedColumnFormula array="1">INDEX(INDIRECT("Table8["&amp;AS$9&amp;"]"),MATCH(MAX((Table8[[MetaTest/k]:[MetaTest/k]]=Table96[[#This Row],[Test Name]:[Test Name]])*INDIRECT("Table8["&amp;$Q$1&amp;"]")),INDIRECT("Table8["&amp;$Q$1&amp;"]"), 0))</calculatedColumnFormula>
    </tableColumn>
  </tableColumns>
  <tableStyleInfo name="TableStyleMedium1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E06B699-F0BE-FB40-98EB-5F47121211E2}" name="Table1321232420" displayName="Table1321232420" ref="AT1:BG7" totalsRowShown="0" headerRowDxfId="646">
  <autoFilter ref="AT1:BG7" xr:uid="{86DA7F5C-880C-BA42-BB42-71CCCB37F11E}"/>
  <tableColumns count="14">
    <tableColumn id="1" xr3:uid="{CCAF758E-7180-E144-9166-686D70BA297C}" name="pn_ann_accuracy" dataDxfId="645">
      <calculatedColumnFormula array="1">INDEX(INDIRECT("Table10["&amp;AT$9&amp;"]"),MATCH(MAX((Table10[[MetaTest/k]:[MetaTest/k]]=Table96[[#This Row],[Test Name]:[Test Name]])*INDIRECT("Table10["&amp;$Q$1&amp;"]")),INDIRECT("Table10["&amp;$Q$1&amp;"]"), 0))</calculatedColumnFormula>
    </tableColumn>
    <tableColumn id="2" xr3:uid="{58A38B0E-7E8B-1345-8E93-370C34298CFC}" name="pn_ann_f1_score" dataDxfId="644">
      <calculatedColumnFormula array="1">INDEX(INDIRECT("Table10["&amp;AU$9&amp;"]"),MATCH(MAX((Table10[[MetaTest/k]:[MetaTest/k]]=Table96[[#This Row],[Test Name]:[Test Name]])*INDIRECT("Table10["&amp;$Q$1&amp;"]")),INDIRECT("Table10["&amp;$Q$1&amp;"]"), 0))</calculatedColumnFormula>
    </tableColumn>
    <tableColumn id="8" xr3:uid="{996AA355-3B77-6C44-BBA1-68F9835B20EF}" name="pn_ann_BENIGN" dataDxfId="643">
      <calculatedColumnFormula array="1">INDEX(INDIRECT("Table10["&amp;AV$9&amp;"]"),MATCH(MAX((Table10[[MetaTest/k]:[MetaTest/k]]=Table96[[#This Row],[Test Name]:[Test Name]])*INDIRECT("Table10["&amp;$Q$1&amp;"]")),INDIRECT("Table10["&amp;$Q$1&amp;"]"), 0))</calculatedColumnFormula>
    </tableColumn>
    <tableColumn id="7" xr3:uid="{55A81372-E706-B348-BB5B-E1935419132F}" name="pn_ann_Bot" dataDxfId="642">
      <calculatedColumnFormula array="1">INDEX(INDIRECT("Table10["&amp;AW$9&amp;"]"),MATCH(MAX((Table10[[MetaTest/k]:[MetaTest/k]]=Table96[[#This Row],[Test Name]:[Test Name]])*INDIRECT("Table10["&amp;$Q$1&amp;"]")),INDIRECT("Table10["&amp;$Q$1&amp;"]"), 0))</calculatedColumnFormula>
    </tableColumn>
    <tableColumn id="6" xr3:uid="{26260B58-FEEB-4046-A887-048AA9265739}" name="pn_ann_DDoS" dataDxfId="641">
      <calculatedColumnFormula array="1">INDEX(INDIRECT("Table10["&amp;AX$9&amp;"]"),MATCH(MAX((Table10[[MetaTest/k]:[MetaTest/k]]=Table96[[#This Row],[Test Name]:[Test Name]])*INDIRECT("Table10["&amp;$Q$1&amp;"]")),INDIRECT("Table10["&amp;$Q$1&amp;"]"), 0))</calculatedColumnFormula>
    </tableColumn>
    <tableColumn id="5" xr3:uid="{39002DC2-5273-0742-A038-C0AB5029AD6A}" name="pn_ann_DoS GoldenEye" dataDxfId="640">
      <calculatedColumnFormula array="1">INDEX(INDIRECT("Table10["&amp;AY$9&amp;"]"),MATCH(MAX((Table10[[MetaTest/k]:[MetaTest/k]]=Table96[[#This Row],[Test Name]:[Test Name]])*INDIRECT("Table10["&amp;$Q$1&amp;"]")),INDIRECT("Table10["&amp;$Q$1&amp;"]"), 0))</calculatedColumnFormula>
    </tableColumn>
    <tableColumn id="3" xr3:uid="{E7944144-137D-5C45-AFDC-D648DC282EAC}" name="pn_ann_DoS Hulk" dataDxfId="639">
      <calculatedColumnFormula array="1">INDEX(INDIRECT("Table10["&amp;AZ$9&amp;"]"),MATCH(MAX((Table10[[MetaTest/k]:[MetaTest/k]]=Table96[[#This Row],[Test Name]:[Test Name]])*INDIRECT("Table10["&amp;$Q$1&amp;"]")),INDIRECT("Table10["&amp;$Q$1&amp;"]"), 0))</calculatedColumnFormula>
    </tableColumn>
    <tableColumn id="4" xr3:uid="{AEDB971F-DB27-4D46-B939-AEEC68797D29}" name="pn_ann_DoS Slowhttptest" dataDxfId="638">
      <calculatedColumnFormula array="1">INDEX(INDIRECT("Table10["&amp;BA$9&amp;"]"),MATCH(MAX((Table10[[MetaTest/k]:[MetaTest/k]]=Table96[[#This Row],[Test Name]:[Test Name]])*INDIRECT("Table10["&amp;$Q$1&amp;"]")),INDIRECT("Table10["&amp;$Q$1&amp;"]"), 0))</calculatedColumnFormula>
    </tableColumn>
    <tableColumn id="9" xr3:uid="{DE49140E-0EB2-1849-B72C-FB868324F87A}" name="pn_ann_DoS slowloris" dataDxfId="637">
      <calculatedColumnFormula array="1">INDEX(INDIRECT("Table10["&amp;BB$9&amp;"]"),MATCH(MAX((Table10[[MetaTest/k]:[MetaTest/k]]=Table96[[#This Row],[Test Name]:[Test Name]])*INDIRECT("Table10["&amp;$Q$1&amp;"]")),INDIRECT("Table10["&amp;$Q$1&amp;"]"), 0))</calculatedColumnFormula>
    </tableColumn>
    <tableColumn id="10" xr3:uid="{8A7CE741-413F-2347-BE84-2F191E18302F}" name="pn_ann_FTP-Patator" dataDxfId="636">
      <calculatedColumnFormula array="1">INDEX(INDIRECT("Table10["&amp;BC$9&amp;"]"),MATCH(MAX((Table10[[MetaTest/k]:[MetaTest/k]]=Table96[[#This Row],[Test Name]:[Test Name]])*INDIRECT("Table10["&amp;$Q$1&amp;"]")),INDIRECT("Table10["&amp;$Q$1&amp;"]"), 0))</calculatedColumnFormula>
    </tableColumn>
    <tableColumn id="11" xr3:uid="{B6AEDE81-F42A-B740-8F1F-9B8472A76051}" name="pn_ann_PortScan" dataDxfId="635">
      <calculatedColumnFormula array="1">INDEX(INDIRECT("Table10["&amp;BD$9&amp;"]"),MATCH(MAX((Table10[[MetaTest/k]:[MetaTest/k]]=Table96[[#This Row],[Test Name]:[Test Name]])*INDIRECT("Table10["&amp;$Q$1&amp;"]")),INDIRECT("Table10["&amp;$Q$1&amp;"]"), 0))</calculatedColumnFormula>
    </tableColumn>
    <tableColumn id="12" xr3:uid="{1843EBC4-1419-5F42-8CFB-98A8A155A556}" name="pn_ann_SSH-Patator" dataDxfId="634">
      <calculatedColumnFormula array="1">INDEX(INDIRECT("Table10["&amp;BE$9&amp;"]"),MATCH(MAX((Table10[[MetaTest/k]:[MetaTest/k]]=Table96[[#This Row],[Test Name]:[Test Name]])*INDIRECT("Table10["&amp;$Q$1&amp;"]")),INDIRECT("Table10["&amp;$Q$1&amp;"]"), 0))</calculatedColumnFormula>
    </tableColumn>
    <tableColumn id="13" xr3:uid="{01C8FFE5-95EE-9945-B393-D7BE0DD7813E}" name="pn_ann_Web Attack Brute Force" dataDxfId="633">
      <calculatedColumnFormula array="1">INDEX(INDIRECT("Table10["&amp;BF$9&amp;"]"),MATCH(MAX((Table10[[MetaTest/k]:[MetaTest/k]]=Table96[[#This Row],[Test Name]:[Test Name]])*INDIRECT("Table10["&amp;$Q$1&amp;"]")),INDIRECT("Table10["&amp;$Q$1&amp;"]"), 0))</calculatedColumnFormula>
    </tableColumn>
    <tableColumn id="14" xr3:uid="{8A7A9B5E-7B09-344C-A82B-C4C15FBA43D3}" name="pn_ann_Web Attack XSS" dataDxfId="632">
      <calculatedColumnFormula array="1">INDEX(INDIRECT("Table10["&amp;BG$9&amp;"]"),MATCH(MAX((Table10[[MetaTest/k]:[MetaTest/k]]=Table96[[#This Row],[Test Name]:[Test Name]])*INDIRECT("Table10["&amp;$Q$1&amp;"]")),INDIRECT("Table10["&amp;$Q$1&amp;"]"), 0))</calculatedColumnFormula>
    </tableColumn>
  </tableColumns>
  <tableStyleInfo name="TableStyleMedium1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2FFD3A-79B1-CF46-A4CE-DBA20F0D6366}" name="Table96" displayName="Table96" ref="A1:O7" totalsRowShown="0" headerRowDxfId="623">
  <autoFilter ref="A1:O7" xr:uid="{E30F9C83-8A4A-6948-9AE8-9C5020964D5F}"/>
  <tableColumns count="15">
    <tableColumn id="1" xr3:uid="{84AAE33B-A66C-E949-BF4A-780487644F03}" name="Test Name"/>
    <tableColumn id="2" xr3:uid="{12598DAF-2046-F048-80C4-E3715AACC317}" name="accuracy"/>
    <tableColumn id="3" xr3:uid="{6A39A33E-AAA6-BB46-9DC7-86D4ABFC88DB}" name="f1_score"/>
    <tableColumn id="4" xr3:uid="{D649B4AE-8C0B-CD43-84DE-6A15C31774B6}" name="BENIGN"/>
    <tableColumn id="5" xr3:uid="{CA37E863-5F2F-E644-9B41-C7B2206EB76A}" name="Bot" dataDxfId="622"/>
    <tableColumn id="6" xr3:uid="{3920D37C-E3ED-C942-B0A8-7321B41C02B5}" name="DDoS"/>
    <tableColumn id="7" xr3:uid="{9B4B15F8-29CF-5D48-A21F-C2843DC900E6}" name="DoS GoldenEye"/>
    <tableColumn id="8" xr3:uid="{6F7F63F4-7EF0-6845-883E-396B18C18029}" name="DoS Hulk"/>
    <tableColumn id="9" xr3:uid="{9253CC7A-19E3-394C-884E-1347BA6BB950}" name="DoS Slowhttptest" dataDxfId="621"/>
    <tableColumn id="10" xr3:uid="{9EAD6C87-2490-394C-99C4-E81D8F57B2F7}" name="DoS slowloris"/>
    <tableColumn id="11" xr3:uid="{52B603A1-36D4-D14B-B1B5-F9D185DF28D9}" name="FTP-Patator"/>
    <tableColumn id="12" xr3:uid="{404036B5-4A8F-A341-ADE4-3D5B62A49A8D}" name="PortScan"/>
    <tableColumn id="13" xr3:uid="{6F07ABFF-DE81-B947-A677-83BEBB2F3537}" name="SSH-Patator"/>
    <tableColumn id="14" xr3:uid="{A2DE1AEA-7750-AE4A-B824-A7783EA0BCA0}" name="Web Attack Brute Force" dataDxfId="620"/>
    <tableColumn id="15" xr3:uid="{21DD935E-8AD1-1047-821A-7CB307ABA467}" name="Web Attack XSS" dataDxfId="619"/>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5D6CCEE-4E02-AB45-BD7C-AAA6C6B07C52}" name="Table132125" displayName="Table132125" ref="Q1:AD7" totalsRowShown="0" headerRowDxfId="618">
  <autoFilter ref="Q1:AD7" xr:uid="{25D6CCEE-4E02-AB45-BD7C-AAA6C6B07C52}"/>
  <tableColumns count="14">
    <tableColumn id="1" xr3:uid="{CBCCBE5B-C1D1-A34D-94E6-430894006EEC}" name="pn_accuracy">
      <calculatedColumnFormula array="1">MAX((Table7[MetaTest/k]=Table96[[#This Row],[Test Name]])*Table7[MetaValidation/accuracy])</calculatedColumnFormula>
    </tableColumn>
    <tableColumn id="2" xr3:uid="{D1B026F7-DF40-5840-9BF3-B144965BDBAF}" name="pn_f1_score">
      <calculatedColumnFormula array="1">MAX((Table7[MetaTest/k]=Table96[[#This Row],[Test Name]])*Table7[MetaValidation/f1-score_macro_avg])</calculatedColumnFormula>
    </tableColumn>
    <tableColumn id="8" xr3:uid="{997873F0-E7BA-C84D-9F96-86004A40AE87}" name="pn_BENIGN" dataDxfId="617">
      <calculatedColumnFormula array="1">MAX((Table7[MetaTest/k]=Table96[[#This Row],[Test Name]])*Table7[MetaValidation/BENIGN_f1-score])</calculatedColumnFormula>
    </tableColumn>
    <tableColumn id="7" xr3:uid="{E93A7AD4-C179-0A42-AF23-8003830D9924}" name="pn_Bot" dataDxfId="616">
      <calculatedColumnFormula array="1">MAX((Table7[MetaTest/k]=Table96[[#This Row],[Test Name]])*Table7[MetaValidation/Bot_f1-score])</calculatedColumnFormula>
    </tableColumn>
    <tableColumn id="6" xr3:uid="{B58F74B5-2B14-4C45-AAF2-F2F76DA46148}" name="pn_DDoS" dataDxfId="615">
      <calculatedColumnFormula array="1">MAX((Table7[MetaTest/k]=Table96[[#This Row],[Test Name]])*Table7[MetaValidation/DDoS_f1-score])</calculatedColumnFormula>
    </tableColumn>
    <tableColumn id="5" xr3:uid="{0E4ABDBA-1953-D64C-B581-880196506285}" name="pn_DoS GoldenEye" dataDxfId="614">
      <calculatedColumnFormula array="1">MAX((Table7[MetaTest/k]=Table96[[#This Row],[Test Name]])*Table7[MetaValidation/DoS GoldenEye_f1-score])</calculatedColumnFormula>
    </tableColumn>
    <tableColumn id="3" xr3:uid="{E05F9C68-B4D6-D947-956D-8D2F1DA9C42A}" name="pn_DoS Hulk" dataDxfId="613">
      <calculatedColumnFormula array="1">MAX((Table7[MetaTest/k]=Table96[[#This Row],[Test Name]])*Table7[MetaValidation/DoS Hulk_f1-score])</calculatedColumnFormula>
    </tableColumn>
    <tableColumn id="4" xr3:uid="{848C7311-1421-6343-A5E8-7407139F61A6}" name="pn_DoS Slowhttptest" dataDxfId="612">
      <calculatedColumnFormula array="1">MAX((Table7[MetaTest/k]=Table96[[#This Row],[Test Name]])*Table7[MetaValidation/DoS Slowhttptest_f1-score])</calculatedColumnFormula>
    </tableColumn>
    <tableColumn id="9" xr3:uid="{CE4F7338-2DCE-064F-A751-8AA3D9B699A8}" name="pn_DoS slowloris" dataDxfId="611">
      <calculatedColumnFormula array="1">MAX((Table7[MetaTest/k]=Table96[[#This Row],[Test Name]])*Table7[MetaValidation/DoS slowloris_f1-score])</calculatedColumnFormula>
    </tableColumn>
    <tableColumn id="10" xr3:uid="{12273174-11BC-FB43-8B2A-A9EB194CCF28}" name="pn_FTP-Patator" dataDxfId="610">
      <calculatedColumnFormula array="1">MAX((Table7[MetaTest/k]=Table96[[#This Row],[Test Name]])*Table7[MetaValidation/FTP-Patator_f1-score])</calculatedColumnFormula>
    </tableColumn>
    <tableColumn id="11" xr3:uid="{8F133EC0-805C-484B-B503-66FDA182F345}" name="pn_PortScan" dataDxfId="609">
      <calculatedColumnFormula array="1">MAX((Table7[MetaTest/k]=Table96[[#This Row],[Test Name]])*Table7[MetaValidation/PortScan_f1-score])</calculatedColumnFormula>
    </tableColumn>
    <tableColumn id="12" xr3:uid="{9D6E6047-85EB-BF4E-A575-74FA7D11356F}" name="pn_SSH-Patator" dataDxfId="608">
      <calculatedColumnFormula array="1">MAX((Table7[MetaTest/k]=Table96[[#This Row],[Test Name]])*Table7[MetaValidation/SSH-Patator_f1-score])</calculatedColumnFormula>
    </tableColumn>
    <tableColumn id="13" xr3:uid="{935B96A7-5C87-7445-93FD-FAADBA14A3C2}" name="pn_Web Attack Brute Force" dataDxfId="607">
      <calculatedColumnFormula array="1">MAX((Table7[MetaTest/k]=Table96[[#This Row],[Test Name]])*Table7[MetaValidation/Web Attack Brute Force_f1-score])</calculatedColumnFormula>
    </tableColumn>
    <tableColumn id="14" xr3:uid="{A5ADFE19-B9F3-024E-8A51-277DB3F68E4D}" name="pn_Web Attack XSS" dataDxfId="606">
      <calculatedColumnFormula array="1">MAX((Table7[MetaTest/k]=Table96[[#This Row],[Test Name]])*Table7[MetaValidation/Web Attack XSS_f1-score])</calculatedColumnFormula>
    </tableColumn>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2588BED-968E-0B45-A791-3F708EC3ADAD}" name="Table13212326" displayName="Table13212326" ref="AE1:AR7" totalsRowShown="0" headerRowDxfId="605">
  <autoFilter ref="AE1:AR7" xr:uid="{E2588BED-968E-0B45-A791-3F708EC3ADAD}"/>
  <tableColumns count="14">
    <tableColumn id="1" xr3:uid="{954859FA-23F1-3A4A-AEC4-B2B3709F7806}" name="rn_accuracy" dataDxfId="604">
      <calculatedColumnFormula array="1">MAX((Table8[MetaTest/k]=Table96[[#This Row],[Test Name]])*Table8[MetaValidation/accuracy])</calculatedColumnFormula>
    </tableColumn>
    <tableColumn id="2" xr3:uid="{9F7A6073-BB0D-6F4F-9BD6-893836BF3105}" name="rn_f1_score" dataDxfId="603">
      <calculatedColumnFormula array="1">MAX((Table8[MetaTest/k]=Table96[[#This Row],[Test Name]])*Table8[MetaValidation/f1-score_macro_avg])</calculatedColumnFormula>
    </tableColumn>
    <tableColumn id="8" xr3:uid="{F26600D9-99A8-EC4F-B9F9-96179EAEB4D0}" name="rn_BENIGN" dataDxfId="602">
      <calculatedColumnFormula array="1">MAX((Table8[MetaTest/k]=Table96[[#This Row],[Test Name]])*Table8[MetaValidation/BENIGN_f1-score])</calculatedColumnFormula>
    </tableColumn>
    <tableColumn id="7" xr3:uid="{74A27305-8479-6042-9CFB-07D7E8BC6B2C}" name="rn_Bot" dataDxfId="601">
      <calculatedColumnFormula array="1">MAX((Table8[MetaTest/k]=Table96[[#This Row],[Test Name]])*Table8[MetaValidation/Bot_f1-score])</calculatedColumnFormula>
    </tableColumn>
    <tableColumn id="6" xr3:uid="{90EB3322-EB27-9041-BE73-0A87C6E77A6A}" name="rn_DDoS" dataDxfId="600">
      <calculatedColumnFormula array="1">MAX((Table8[MetaTest/k]=Table96[[#This Row],[Test Name]])*Table8[MetaValidation/DDoS_f1-score])</calculatedColumnFormula>
    </tableColumn>
    <tableColumn id="5" xr3:uid="{C367A9D6-67E5-F848-B530-3E78D9D892AE}" name="rn_DoS GoldenEye" dataDxfId="599">
      <calculatedColumnFormula array="1">MAX((Table8[MetaTest/k]=Table96[[#This Row],[Test Name]])*Table8[MetaValidation/DoS GoldenEye_f1-score])</calculatedColumnFormula>
    </tableColumn>
    <tableColumn id="3" xr3:uid="{8CA79CCE-9C0D-934F-A6C1-19AD9C662424}" name="rn_DoS Hulk" dataDxfId="598">
      <calculatedColumnFormula array="1">MAX((Table8[MetaTest/k]=Table96[[#This Row],[Test Name]])*Table8[MetaValidation/DoS Hulk_f1-score])</calculatedColumnFormula>
    </tableColumn>
    <tableColumn id="4" xr3:uid="{C90684FB-78EF-444E-9995-D878EEAE0AC1}" name="rn_DoS Slowhttptest" dataDxfId="597">
      <calculatedColumnFormula array="1">MAX((Table8[MetaTest/k]=Table96[[#This Row],[Test Name]])*Table8[MetaValidation/DoS Slowhttptest_f1-score])</calculatedColumnFormula>
    </tableColumn>
    <tableColumn id="9" xr3:uid="{1540ACA8-D5DC-AD40-980A-19A2CE23EA9C}" name="rn_DoS slowloris" dataDxfId="596">
      <calculatedColumnFormula array="1">MAX((Table8[MetaTest/k]=Table96[[#This Row],[Test Name]])*Table8[MetaValidation/DoS slowloris_f1-score])</calculatedColumnFormula>
    </tableColumn>
    <tableColumn id="10" xr3:uid="{A8B863DE-0758-2A4E-82B1-33422A102203}" name="rn_FTP-Patator" dataDxfId="595">
      <calculatedColumnFormula array="1">MAX((Table8[MetaTest/k]=Table96[[#This Row],[Test Name]])*Table8[MetaValidation/FTP-Patator_f1-score])</calculatedColumnFormula>
    </tableColumn>
    <tableColumn id="11" xr3:uid="{10358B97-68E3-FE43-B0C2-F0149375694A}" name="rn_PortScan" dataDxfId="594">
      <calculatedColumnFormula array="1">MAX((Table8[MetaTest/k]=Table96[[#This Row],[Test Name]])*Table8[MetaValidation/PortScan_f1-score])</calculatedColumnFormula>
    </tableColumn>
    <tableColumn id="12" xr3:uid="{9FB75FBE-BAAE-1F43-843B-D007BA8F4AD5}" name="rn_SSH-Patator" dataDxfId="593">
      <calculatedColumnFormula array="1">MAX((Table8[MetaTest/k]=Table96[[#This Row],[Test Name]])*Table8[MetaValidation/SSH-Patator_f1-score])</calculatedColumnFormula>
    </tableColumn>
    <tableColumn id="13" xr3:uid="{C6910823-96E0-0249-8FDE-49AD8458B857}" name="rn_Web Attack Brute Force" dataDxfId="592">
      <calculatedColumnFormula array="1">MAX((Table8[MetaTest/k]=Table96[[#This Row],[Test Name]])*Table8[MetaValidation/Web Attack Brute Force_f1-score])</calculatedColumnFormula>
    </tableColumn>
    <tableColumn id="14" xr3:uid="{DA63A242-053C-7948-8035-BF6E1E684E89}" name="rn_Web Attack XSS" dataDxfId="591">
      <calculatedColumnFormula array="1">MAX((Table8[MetaTest/k]=Table96[[#This Row],[Test Name]])*Table8[MetaValidation/Web Attack XSS_f1-score])</calculatedColumnFormula>
    </tableColumn>
  </tableColumns>
  <tableStyleInfo name="TableStyleMedium1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967BED6-7B9D-B341-B2C1-D63261A38DA5}" name="Table1321232427" displayName="Table1321232427" ref="AS1:BF7" totalsRowShown="0" headerRowDxfId="590">
  <autoFilter ref="AS1:BF7" xr:uid="{9967BED6-7B9D-B341-B2C1-D63261A38DA5}"/>
  <tableColumns count="14">
    <tableColumn id="1" xr3:uid="{C8A69AA3-BE6C-094B-A566-DA5ABE6AABC4}" name="pn_ann_accuracy" dataDxfId="589">
      <calculatedColumnFormula array="1">MAX((Table10[MetaTest/k]=Table96[[#This Row],[Test Name]])*Table10[MetaValidation/accuracy])</calculatedColumnFormula>
    </tableColumn>
    <tableColumn id="2" xr3:uid="{6E946004-B3D4-4649-BA90-8FB8B8172642}" name="pn_ann_f1_score" dataDxfId="588">
      <calculatedColumnFormula array="1">MAX((Table10[MetaTest/k]=Table96[[#This Row],[Test Name]])*Table10[MetaValidation/f1-score_macro_avg])</calculatedColumnFormula>
    </tableColumn>
    <tableColumn id="8" xr3:uid="{1F0A7A68-AE9D-E543-838C-40935C95812D}" name="pn_ann_BENIGN" dataDxfId="587">
      <calculatedColumnFormula array="1">MAX((Table10[MetaTest/k]=Table96[[#This Row],[Test Name]])*Table10[MetaValidation/BENIGN_f1-score])</calculatedColumnFormula>
    </tableColumn>
    <tableColumn id="7" xr3:uid="{66925802-3601-7A4E-A719-874AEBC1243F}" name="pn_ann_Bot" dataDxfId="586">
      <calculatedColumnFormula array="1">MAX((Table10[MetaTest/k]=Table96[[#This Row],[Test Name]])*Table10[MetaValidation/Bot_f1-score])</calculatedColumnFormula>
    </tableColumn>
    <tableColumn id="6" xr3:uid="{68E86133-8DDB-434D-AA52-6FD204576DBF}" name="pn_ann_DDoS" dataDxfId="585">
      <calculatedColumnFormula array="1">MAX((Table10[MetaTest/k]=Table96[[#This Row],[Test Name]])*Table10[MetaValidation/DDoS_f1-score])</calculatedColumnFormula>
    </tableColumn>
    <tableColumn id="5" xr3:uid="{D972C7D2-D2AC-B34E-85C1-FB83E2CDC56B}" name="pn_ann_DoS GoldenEye" dataDxfId="584">
      <calculatedColumnFormula array="1">MAX((Table10[MetaTest/k]=Table96[[#This Row],[Test Name]])*Table10[MetaValidation/DoS GoldenEye_f1-score])</calculatedColumnFormula>
    </tableColumn>
    <tableColumn id="3" xr3:uid="{D6751CDC-B221-D347-8D4B-FB82D299CF4C}" name="pn_ann_DoS Hulk" dataDxfId="583">
      <calculatedColumnFormula array="1">MAX((Table10[MetaTest/k]=Table96[[#This Row],[Test Name]])*Table10[MetaValidation/DoS Hulk_f1-score])</calculatedColumnFormula>
    </tableColumn>
    <tableColumn id="4" xr3:uid="{2EFDB638-320F-8042-93D8-CA34F3DBB306}" name="pn_ann_DoS Slowhttptest" dataDxfId="582">
      <calculatedColumnFormula array="1">MAX((Table10[MetaTest/k]=Table96[[#This Row],[Test Name]])*Table10[MetaValidation/DoS Slowhttptest_f1-score])</calculatedColumnFormula>
    </tableColumn>
    <tableColumn id="9" xr3:uid="{A818EAE2-7D58-0642-9F19-A78C09494429}" name="pn_ann_DoS slowloris" dataDxfId="581">
      <calculatedColumnFormula array="1">MAX((Table10[MetaTest/k]=Table96[[#This Row],[Test Name]])*Table10[MetaValidation/DoS slowloris_f1-score])</calculatedColumnFormula>
    </tableColumn>
    <tableColumn id="10" xr3:uid="{6BF1FF87-A33D-694D-AF2D-9B93EAB41227}" name="pn_ann_FTP-Patator" dataDxfId="580">
      <calculatedColumnFormula array="1">MAX((Table10[MetaTest/k]=Table96[[#This Row],[Test Name]])*Table10[MetaValidation/FTP-Patator_f1-score])</calculatedColumnFormula>
    </tableColumn>
    <tableColumn id="11" xr3:uid="{DC406A11-ACED-3D40-A240-57882B0CC611}" name="pn_ann_PortScan" dataDxfId="579">
      <calculatedColumnFormula array="1">MAX((Table10[MetaTest/k]=Table96[[#This Row],[Test Name]])*Table10[MetaValidation/PortScan_f1-score])</calculatedColumnFormula>
    </tableColumn>
    <tableColumn id="12" xr3:uid="{6C1C6618-D1AC-C149-A232-1DD52F5EABF5}" name="pn_ann_SSH-Patator" dataDxfId="578">
      <calculatedColumnFormula array="1">MAX((Table10[MetaTest/k]=Table96[[#This Row],[Test Name]])*Table10[MetaValidation/SSH-Patator_f1-score])</calculatedColumnFormula>
    </tableColumn>
    <tableColumn id="13" xr3:uid="{5BD4FA4B-C1F5-1542-A282-AEACECB0F410}" name="pn_ann_Web Attack Brute Force" dataDxfId="577">
      <calculatedColumnFormula array="1">MAX((Table10[MetaTest/k]=Table96[[#This Row],[Test Name]])*Table10[MetaValidation/Web Attack Brute Force_f1-score])</calculatedColumnFormula>
    </tableColumn>
    <tableColumn id="14" xr3:uid="{F1B36CC9-901B-6D40-9F07-7838B8495996}" name="pn_ann_Web Attack XSS" dataDxfId="576">
      <calculatedColumnFormula array="1">MAX((Table10[MetaTest/k]=Table96[[#This Row],[Test Name]])*Table10[MetaValidation/Web Attack XSS_f1-score])</calculatedColumnFormula>
    </tableColumn>
  </tableColumns>
  <tableStyleInfo name="TableStyleMedium1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DC0ADEE-B700-B743-BE83-EB877057A58F}" name="Table15" displayName="Table15" ref="A1:B6" totalsRowShown="0">
  <autoFilter ref="A1:B6" xr:uid="{9DC0ADEE-B700-B743-BE83-EB877057A58F}"/>
  <tableColumns count="2">
    <tableColumn id="1" xr3:uid="{051E7ECB-19E9-1544-B3C7-02C0FE97DB4F}" name="id"/>
    <tableColumn id="2" xr3:uid="{5FF33B6E-A932-D84C-B2E3-0BB0B8EFB7E6}" name="val"/>
  </tableColumns>
  <tableStyleInfo name="TableStyleLight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6AB2936-6DC3-3D4F-91D9-F91AD173C623}" name="Table28" displayName="Table28" ref="N2:AG104" totalsRowShown="0" headerRowDxfId="447">
  <autoFilter ref="N2:AG104" xr:uid="{56AB2936-6DC3-3D4F-91D9-F91AD173C623}"/>
  <tableColumns count="20">
    <tableColumn id="1" xr3:uid="{CD235F64-5BD2-C74D-B133-63928566CD05}" name="experiment_id"/>
    <tableColumn id="2" xr3:uid="{8301557C-E312-0F4E-A63E-FFE13F08290D}" name="MetaTrain/learning_rate"/>
    <tableColumn id="3" xr3:uid="{51683CA7-A1CE-A041-A363-AAC9593AB62D}" name="MetaTrain/learning_rate_decay"/>
    <tableColumn id="4" xr3:uid="{93169439-D411-8E45-96E6-EF91BA605874}" name="MetaTrain/max_epoch"/>
    <tableColumn id="5" xr3:uid="{65EA2334-06E6-B742-891B-B4D074F2551E}" name="MetaTrain/epoch_size"/>
    <tableColumn id="6" xr3:uid="{BDECFBC7-1BC7-D347-B8E1-A5684B5BBD20}" name="MetaTrain/early_stop"/>
    <tableColumn id="7" xr3:uid="{A7CFAF71-0AE6-A547-8D82-A0F305FE56A4}" name="MetaTrain/n"/>
    <tableColumn id="8" xr3:uid="{D7AA20EB-4C1D-964B-A588-01E2E212744A}" name="MetaTrain/k"/>
    <tableColumn id="9" xr3:uid="{57F3E523-4774-CD49-BC22-7B37B384F42B}" name="MetaTrain/q"/>
    <tableColumn id="10" xr3:uid="{6CFE5951-7B14-D14B-85C6-986595BCAF68}" name="MetaTest/episode"/>
    <tableColumn id="11" xr3:uid="{9113D6F5-8E69-C64D-95F9-2D39C3BC81A3}" name="MetaTest/n"/>
    <tableColumn id="12" xr3:uid="{F518C1E7-30C9-ED49-8FCF-EDB0096F141B}" name="MetaTest/k"/>
    <tableColumn id="13" xr3:uid="{29B946C3-C1B0-8C4D-AD4C-9FBE7B50ED6B}" name="MetaTest/q"/>
    <tableColumn id="14" xr3:uid="{7F0CB9B5-7481-024F-B2C4-ECA5A2ACAD77}" name="MetaValidation/n"/>
    <tableColumn id="15" xr3:uid="{1590DFEA-A0F6-2342-8724-115CD3A01CFD}" name="MetaValidation/k"/>
    <tableColumn id="16" xr3:uid="{0DEE0B9A-97C5-2041-A14A-8C6951B31210}" name="MetaValidation/q"/>
    <tableColumn id="17" xr3:uid="{D06CF78E-0DFC-3747-8475-2879DC195553}" name="model_x_dim_0"/>
    <tableColumn id="18" xr3:uid="{64A280AE-DCB8-CA48-AFD5-81209DD2DA5F}" name="model_x_dim_1"/>
    <tableColumn id="19" xr3:uid="{DB9CAD9A-E9D0-7E48-BE87-8653017AD418}" name="model_hid_dim"/>
    <tableColumn id="20" xr3:uid="{EF67BF29-3C7B-594E-AEAF-8934B479E4D3}" name="model_z_dim"/>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9635AAA-D40D-8A4D-89CA-A622920E2DA8}" name="Table37" displayName="Table37" ref="AN2:BH166" totalsRowShown="0" headerRowDxfId="446">
  <autoFilter ref="AN2:BH166" xr:uid="{09635AAA-D40D-8A4D-89CA-A622920E2DA8}"/>
  <tableColumns count="21">
    <tableColumn id="1" xr3:uid="{B0BBB7E6-13F9-2C46-9D4F-0777C31E748F}" name="experiment_id"/>
    <tableColumn id="2" xr3:uid="{7A161085-56C1-5143-A1CB-C1099DEA6387}" name="MetaTrain/learning_rate"/>
    <tableColumn id="3" xr3:uid="{5EFE24FE-F101-1642-836E-6A5A3FAE7A53}" name="MetaTrain/learning_rate_decay"/>
    <tableColumn id="4" xr3:uid="{B5E4CC6E-5FBF-0B43-8090-E6EAE506C6F9}" name="MetaTrain/max_epoch"/>
    <tableColumn id="5" xr3:uid="{A6B76836-0266-D548-8603-88B568FDCDE2}" name="MetaTrain/epoch_size"/>
    <tableColumn id="6" xr3:uid="{09A782E9-00C2-754A-90F5-74F590A79BE0}" name="MetaTrain/early_stop"/>
    <tableColumn id="7" xr3:uid="{90503E7A-5F65-3F4D-AE07-9F09BB7431DA}" name="MetaTrain/n"/>
    <tableColumn id="8" xr3:uid="{BFBD4245-0F76-F740-84A1-E790ACD8321E}" name="MetaTrain/k"/>
    <tableColumn id="9" xr3:uid="{C20490F4-8D25-E245-B61A-3DC308D6743D}" name="MetaTrain/q"/>
    <tableColumn id="10" xr3:uid="{88E1222B-176D-FE40-A02E-357760647EF8}" name="MetaTest/episode"/>
    <tableColumn id="11" xr3:uid="{D32F88BF-7610-B941-9E5A-657905E54C3A}" name="MetaTest/n"/>
    <tableColumn id="12" xr3:uid="{28C812DE-A31A-B94C-B78C-E2AE49815290}" name="MetaTest/k"/>
    <tableColumn id="13" xr3:uid="{BD872307-2F01-784B-A0ED-CA7F904A0419}" name="MetaTest/q"/>
    <tableColumn id="14" xr3:uid="{7AB4EE1B-31B0-A74B-A9C2-0EA015F3D587}" name="MetaValidation/n"/>
    <tableColumn id="15" xr3:uid="{BE6C0BC3-D570-D644-839D-A213F010D020}" name="MetaValidation/k"/>
    <tableColumn id="16" xr3:uid="{39BF57D8-50B8-FB49-889B-ED2EA15ABFA0}" name="MetaValidation/q"/>
    <tableColumn id="17" xr3:uid="{AF21164B-394A-8E42-B3A4-D565DF09A982}" name="model_x_dim_0"/>
    <tableColumn id="18" xr3:uid="{EFF28371-B9B6-9D41-821F-8FCE644D8C59}" name="model_x_dim_1"/>
    <tableColumn id="19" xr3:uid="{6FCA64EE-904C-114A-95F2-AF722D9F54F6}" name="model_encoder_hid_dim"/>
    <tableColumn id="20" xr3:uid="{289E9F95-BFA1-F94E-B6D5-5D6C2B7771AE}" name="model_encoder_out_dim"/>
    <tableColumn id="21" xr3:uid="{1B0E72FB-54F5-F443-B052-789C7BA324F9}" name="model_rel_net_hid_dim"/>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D3221A8-0665-4D4A-9505-E5A0CE01F282}" name="Table38" displayName="Table38" ref="BN2:CG36" totalsRowShown="0" headerRowDxfId="445">
  <autoFilter ref="BN2:CG36" xr:uid="{AD3221A8-0665-4D4A-9505-E5A0CE01F282}"/>
  <tableColumns count="20">
    <tableColumn id="1" xr3:uid="{F2CFDEB3-53CD-A744-B97A-8A0237268003}" name="experiment_id"/>
    <tableColumn id="2" xr3:uid="{9BED3DF3-DF18-7241-BD13-49CAC60FAEF0}" name="MetaTrain/learning_rate"/>
    <tableColumn id="3" xr3:uid="{E59D6403-FDEB-1447-8D6D-6130CE9F2527}" name="MetaTrain/learning_rate_decay"/>
    <tableColumn id="4" xr3:uid="{9D11B743-0B7F-0D4C-83A5-99F6E400FA43}" name="MetaTrain/max_epoch"/>
    <tableColumn id="5" xr3:uid="{FA1F320C-A77B-4148-970A-7A19FB64E51B}" name="MetaTrain/epoch_size"/>
    <tableColumn id="6" xr3:uid="{40A99EA7-1336-8C4B-A73E-2D001D6AE63A}" name="MetaTrain/early_stop"/>
    <tableColumn id="7" xr3:uid="{11747719-5405-8845-96CE-DEF2DE258AAC}" name="MetaTrain/n"/>
    <tableColumn id="8" xr3:uid="{E3C81027-582A-F84A-8B40-9FEC319C1905}" name="MetaTrain/k"/>
    <tableColumn id="9" xr3:uid="{5AC0B10E-3E07-6149-985A-274EDC7D58BB}" name="MetaTrain/q"/>
    <tableColumn id="10" xr3:uid="{9101169E-AF6B-F641-8795-7E3AFC4FDAF0}" name="MetaTest/episode"/>
    <tableColumn id="11" xr3:uid="{8103DFFD-93B3-0640-AD58-FC8AFD5869FC}" name="MetaTest/n"/>
    <tableColumn id="12" xr3:uid="{1534B2EE-0B7C-8644-A6FE-16E6A09D085B}" name="MetaTest/k"/>
    <tableColumn id="13" xr3:uid="{6A88173A-5908-7F45-98B7-5507CB396F0E}" name="MetaTest/q"/>
    <tableColumn id="14" xr3:uid="{88A1C6DB-1940-544D-967B-22DFB2774A4C}" name="MetaValidation/n"/>
    <tableColumn id="15" xr3:uid="{BEDB370F-7164-FB42-9C55-3BF07158A34D}" name="MetaValidation/k"/>
    <tableColumn id="16" xr3:uid="{E994BA57-8D65-9C40-8219-DCEC1B32C237}" name="MetaValidation/q"/>
    <tableColumn id="17" xr3:uid="{1A629C5B-A628-3F45-BCFB-1D39704E4B9C}" name="model_x_dim_0"/>
    <tableColumn id="18" xr3:uid="{A200FBD4-E2E3-3346-9B13-9B527D9D8484}" name="model_x_dim_1"/>
    <tableColumn id="19" xr3:uid="{F9586850-4CD2-3148-BF50-14B2A4907B9A}" name="model_hid_dim"/>
    <tableColumn id="20" xr3:uid="{ED8F82CA-035B-DE41-91E2-002B5F53EC6D}" name="model_z_dim"/>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C8B5BA-0FE8-B448-8B6C-F41597D0B391}" name="Table713" displayName="Table713" ref="A2:BD458" totalsRowShown="0" headerRowDxfId="408">
  <autoFilter ref="A2:BD458" xr:uid="{6D2EE0B7-3B92-434D-B183-713131A64EAA}"/>
  <sortState xmlns:xlrd2="http://schemas.microsoft.com/office/spreadsheetml/2017/richdata2" ref="A3:BD181">
    <sortCondition descending="1" ref="Y2:Y194"/>
  </sortState>
  <tableColumns count="56">
    <tableColumn id="1" xr3:uid="{5F9084C2-41A0-6A48-84F5-08C17616070E}" name="Note"/>
    <tableColumn id="2" xr3:uid="{40BD680C-3DAE-8441-B398-2F822EB0CE37}" name="experiment_id"/>
    <tableColumn id="3" xr3:uid="{9048CAB9-179D-DB41-B078-A1A1D8378792}" name="MetaTrain/learning_rate"/>
    <tableColumn id="4" xr3:uid="{E1866ED3-93D1-F44C-BC03-FD2F6CE3D365}" name="MetaTrain/learning_rate_decay"/>
    <tableColumn id="5" xr3:uid="{DFC0F46E-FF3E-C641-B053-9AFA1BE49CE3}" name="MetaTrain/max_epoch"/>
    <tableColumn id="6" xr3:uid="{3EEE0242-F6CA-B340-9E44-7188FD2112CD}" name="MetaTrain/epoch_size"/>
    <tableColumn id="7" xr3:uid="{3DE4990D-ACF3-674C-B2DD-0517A6384948}" name="MetaTrain/early_stop"/>
    <tableColumn id="8" xr3:uid="{3DFFCC29-2434-4A40-BFA1-DFABE74397A1}" name="MetaTrain/n"/>
    <tableColumn id="9" xr3:uid="{CD8AAF2A-6ACE-7B4C-B495-25E7966661D1}" name="MetaTrain/k"/>
    <tableColumn id="10" xr3:uid="{001950CE-1F5B-6648-BB50-B392FC463D80}" name="MetaTrain/q"/>
    <tableColumn id="11" xr3:uid="{2B0A775F-E45A-1741-A208-00FBD6C52968}" name="MetaTest/episode"/>
    <tableColumn id="12" xr3:uid="{0B5E7247-0277-9546-A2A8-EC09F516E8C1}" name="MetaTest/n"/>
    <tableColumn id="13" xr3:uid="{334FB9C3-E215-7943-8A01-CA875E7C611D}" name="MetaTest/k"/>
    <tableColumn id="14" xr3:uid="{1E98CEB0-DE78-E04E-AB77-97B337812040}" name="MetaTest/q"/>
    <tableColumn id="15" xr3:uid="{59C12EF1-272B-9D48-8EBB-1C8677A574DC}" name="MetaValidation/n"/>
    <tableColumn id="16" xr3:uid="{B5D59889-EEE9-E14D-A477-FE860E007E26}" name="MetaValidation/k"/>
    <tableColumn id="17" xr3:uid="{C174965A-9094-304A-A76F-E187F2C305F2}" name="MetaValidation/q"/>
    <tableColumn id="18" xr3:uid="{440A2FA6-946A-E844-9ACF-D88181F53649}" name="model_x_dim_0"/>
    <tableColumn id="19" xr3:uid="{77736329-2420-FE4A-9A89-D402C1AE1400}" name="model_x_dim_1"/>
    <tableColumn id="20" xr3:uid="{5A12DA33-A277-F64E-843D-3753F5BEFFCC}" name="model_hid_dim"/>
    <tableColumn id="21" xr3:uid="{5D7B442C-D6FE-BA4B-888E-FA808C939FB5}" name="model_z_dim"/>
    <tableColumn id="22" xr3:uid="{45DEEA81-8CBB-9F47-8EAC-E820D035BEAE}" name="experiment_type"/>
    <tableColumn id="23" xr3:uid="{0837E429-B60D-A34A-A824-3FC90025B756}" name="MetaTrain/total_accuracy"/>
    <tableColumn id="24" xr3:uid="{0FDABD5B-4027-5B46-9C9C-2957DE525D1F}" name="MetaTrain/total_loss"/>
    <tableColumn id="25" xr3:uid="{A1E67B99-9112-8D45-9771-672DC0C496CA}" name="MetaTest/AvgAccuracy"/>
    <tableColumn id="26" xr3:uid="{E32DEC74-CF93-9D41-B4EE-A5682CEF66C7}" name="MetaTest/AvgLoss"/>
    <tableColumn id="27" xr3:uid="{1E3831D4-5C5D-B245-84B9-7B8E666C97A5}" name="MetaTest/f1-score_macro_avg"/>
    <tableColumn id="28" xr3:uid="{526AF3D3-E07B-1348-8E17-D1148C2ECF38}" name="MetaTest/f1-score_weighted_avg"/>
    <tableColumn id="29" xr3:uid="{054EE3F7-F81D-4042-BC4E-13EAE9E66867}" name="MetaTest/precision_macro_avg"/>
    <tableColumn id="30" xr3:uid="{64232FF7-67CC-B247-BB6F-74EB9003173B}" name="MetaTest/precision_weighted_avg"/>
    <tableColumn id="31" xr3:uid="{71A489C2-445F-F147-8FA6-32199689EA7E}" name="MetaTest/recall_macro_avg"/>
    <tableColumn id="32" xr3:uid="{2C34CEB7-A396-8542-804F-A51B4CBD6682}" name="MetaTest/recall_weighted_avg"/>
    <tableColumn id="33" xr3:uid="{2E941597-C8EE-4B4A-B922-9EE953EAC8D5}" name="MetaValidation/accuracy"/>
    <tableColumn id="34" xr3:uid="{FF108213-3EC6-044E-AE5F-C81483B27F7F}" name="MetaValidation/loss"/>
    <tableColumn id="35" xr3:uid="{B1A4D2EF-EE08-144A-AA5D-BA28F538B1E5}" name="MetaValidation/f1-score_macro_avg"/>
    <tableColumn id="36" xr3:uid="{2871A1D2-9D37-1F49-BAF2-FDDDB7CBCA1C}" name="MetaValidation/f1-score_weighted_avg"/>
    <tableColumn id="37" xr3:uid="{0E4592DA-003E-6543-9A73-E96176A02930}" name="MetaValidation/precision_macro_avg"/>
    <tableColumn id="38" xr3:uid="{D52006A5-FAB2-CA47-9142-9BBACB8BCA8D}" name="MetaValidation/precision_weighted_avg"/>
    <tableColumn id="39" xr3:uid="{81947435-6F67-4745-BBD2-D23317840E3B}" name="MetaValidation/recall_macro_avg"/>
    <tableColumn id="40" xr3:uid="{C32311D2-3DE2-8645-BC29-F7F31C463951}" name="MetaValidation/recall_weighted_avg"/>
    <tableColumn id="41" xr3:uid="{20F6EA5A-2FC3-E940-948A-F154EBBACAE4}" name="MetaTest/Bot_f1-score"/>
    <tableColumn id="42" xr3:uid="{D4DB0F1C-0841-5446-A565-4E54D159965F}" name="MetaTest/FTP-Patator_f1-score"/>
    <tableColumn id="43" xr3:uid="{CD17AF09-0324-C547-A32A-F2DA0A8B486E}" name="MetaTest/PortScan_f1-score"/>
    <tableColumn id="44" xr3:uid="{9670AA02-7F79-AC4A-949F-100D7D35FD2A}" name="MetaTest/SSH-Patator_f1-score"/>
    <tableColumn id="45" xr3:uid="{4717CC94-4345-E748-8838-0CB626FCE7D2}" name="MetaValidation/BENIGN_f1-score"/>
    <tableColumn id="46" xr3:uid="{8C965A29-D05A-294B-9E3D-BB824A3EC3E6}" name="MetaValidation/Bot_f1-score"/>
    <tableColumn id="47" xr3:uid="{0ADE0FEA-5231-E844-A346-DB485E833130}" name="MetaValidation/DDoS_f1-score"/>
    <tableColumn id="48" xr3:uid="{30530CBB-ADC6-FC48-8B3B-663C356FCF81}" name="MetaValidation/DoS GoldenEye_f1-score"/>
    <tableColumn id="49" xr3:uid="{BCBD9ADE-FF9B-9849-B9E7-30D3ED489D13}" name="MetaValidation/DoS Hulk_f1-score"/>
    <tableColumn id="50" xr3:uid="{D574762A-97BE-774F-87C3-E0E90241B9D2}" name="MetaValidation/DoS Slowhttptest_f1-score"/>
    <tableColumn id="51" xr3:uid="{8DA7AC30-B769-E345-A8CD-CE0D08124654}" name="MetaValidation/DoS slowloris_f1-score"/>
    <tableColumn id="52" xr3:uid="{58257FA9-03A5-2640-9726-C345B8612A6D}" name="MetaValidation/FTP-Patator_f1-score"/>
    <tableColumn id="53" xr3:uid="{B6C6DB31-3C94-AA49-A241-AEC69EE81618}" name="MetaValidation/PortScan_f1-score"/>
    <tableColumn id="54" xr3:uid="{5572EB0C-B3D2-FF40-AD7A-A6D1368C52CC}" name="MetaValidation/SSH-Patator_f1-score"/>
    <tableColumn id="55" xr3:uid="{94D0EFBE-D776-B545-AE5F-4B692D43D559}" name="MetaValidation/Web Attack Brute Force_f1-score"/>
    <tableColumn id="56" xr3:uid="{B50FC671-1802-EC49-B596-CB1EE7B3D349}" name="MetaValidation/Web Attack XSS_f1-score"/>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0DF4D15-D8C9-3640-B64C-9CF08BF8F2A3}" name="Table832" displayName="Table832" ref="A2:BE792" totalsRowShown="0" headerRowDxfId="337">
  <autoFilter ref="A2:BE792" xr:uid="{3ECD8892-BF76-6E40-BE16-9EE67C1AA311}"/>
  <sortState xmlns:xlrd2="http://schemas.microsoft.com/office/spreadsheetml/2017/richdata2" ref="A3:AO754">
    <sortCondition descending="1" ref="AJ2:AJ755"/>
  </sortState>
  <tableColumns count="57">
    <tableColumn id="1" xr3:uid="{3D699549-717B-DF4B-9B82-14E96C2C889C}" name="Note"/>
    <tableColumn id="2" xr3:uid="{2FFF55BE-427D-4342-AD14-B5A1EEEC8221}" name="experiment_id"/>
    <tableColumn id="3" xr3:uid="{FB859BED-B1E6-8F41-AF3B-F0FD6A792762}" name="MetaTrain/learning_rate"/>
    <tableColumn id="4" xr3:uid="{6397E11A-C7FA-7741-BE0F-7160030B8632}" name="MetaTrain/learning_rate_decay"/>
    <tableColumn id="5" xr3:uid="{F1D611F1-5B69-0944-9FF7-475E0E004538}" name="MetaTrain/max_epoch"/>
    <tableColumn id="6" xr3:uid="{551D51C7-109E-AC46-85C5-3B06BA881748}" name="MetaTrain/epoch_size"/>
    <tableColumn id="7" xr3:uid="{3268F765-AFF0-2144-8F8C-ADDB932A1D4E}" name="MetaTrain/early_stop"/>
    <tableColumn id="8" xr3:uid="{3065CA7D-14E7-F342-BABE-A3EF17BD0969}" name="MetaTrain/n"/>
    <tableColumn id="9" xr3:uid="{C469E777-E041-194E-8DD3-50EFB38489E1}" name="MetaTrain/k"/>
    <tableColumn id="10" xr3:uid="{1F0A068C-57B9-B240-B23F-4C744DB96709}" name="MetaTrain/q"/>
    <tableColumn id="11" xr3:uid="{B7FA80E9-7EBF-5447-9B26-32985F922662}" name="MetaTest/episode"/>
    <tableColumn id="12" xr3:uid="{9F8E634F-2E2D-AF4C-B953-A578F2B8E2E1}" name="MetaTest/n"/>
    <tableColumn id="13" xr3:uid="{F4F47188-E92D-394E-858B-00858155B9D5}" name="MetaTest/k"/>
    <tableColumn id="14" xr3:uid="{FFC88CB3-DC34-3849-BB81-0C655D0EF75B}" name="MetaTest/q"/>
    <tableColumn id="15" xr3:uid="{7331CB8B-108E-AC4C-B43A-60CA71600A3F}" name="MetaValidation/n"/>
    <tableColumn id="16" xr3:uid="{F8AC5900-843C-2840-836A-4AC86A386B0D}" name="MetaValidation/k"/>
    <tableColumn id="17" xr3:uid="{1AB4BB34-E1F2-464E-AFD7-262A43679A3D}" name="MetaValidation/q"/>
    <tableColumn id="18" xr3:uid="{83939BA0-4058-7B4E-8479-4CF3D37D6034}" name="model_x_dim_0"/>
    <tableColumn id="19" xr3:uid="{0F298DCF-1223-8B49-8F0D-D40A7D21C79D}" name="model_x_dim_1"/>
    <tableColumn id="20" xr3:uid="{CCA5CFC6-DE61-374D-AF6E-EFE8292D64E0}" name="model_encoder_hid_dim"/>
    <tableColumn id="21" xr3:uid="{F3CE06BB-57B5-B345-8930-333B468BBF85}" name="model_encoder_out_dim"/>
    <tableColumn id="22" xr3:uid="{5729FB50-1D8E-ED47-A35B-8D63C1BE268D}" name="model_rel_net_hid_dim"/>
    <tableColumn id="23" xr3:uid="{93A7532A-5879-8C49-B5A5-F9634C1BA86B}" name="experiment_type"/>
    <tableColumn id="24" xr3:uid="{4FEB5FFA-26CD-E94B-A5E3-5E597D92AE0B}" name="MetaTrain/total_accuracy"/>
    <tableColumn id="25" xr3:uid="{90EAAAE4-254A-8843-8F96-AB689E02255E}" name="MetaTrain/total_loss"/>
    <tableColumn id="26" xr3:uid="{615FF522-DB6C-CC4E-B681-85BD98B18831}" name="MetaTest/AvgAccuracy"/>
    <tableColumn id="27" xr3:uid="{FEEFC9D1-670B-B94F-8A0C-89301E1CA9BA}" name="MetaTest/AvgLoss"/>
    <tableColumn id="28" xr3:uid="{9C6F5057-F6D0-164D-BFE9-FE16EE6FED8B}" name="MetaTest/f1-score_macro_avg"/>
    <tableColumn id="29" xr3:uid="{0B2646BF-548C-DF47-AC25-C64EE18B347B}" name="MetaTest/f1-score_weighted_avg"/>
    <tableColumn id="30" xr3:uid="{364C48DC-59FA-3542-85D5-623CCD9188D3}" name="MetaTest/precision_macro_avg"/>
    <tableColumn id="31" xr3:uid="{D5474A57-D002-7644-9BD4-2BAAEC029251}" name="MetaTest/precision_weighted_avg"/>
    <tableColumn id="32" xr3:uid="{CDBEDED3-39A2-C24C-892C-321CD3DAD93A}" name="MetaTest/recall_macro_avg"/>
    <tableColumn id="33" xr3:uid="{31663356-167B-9344-9FEB-4FD3EEBD190E}" name="MetaTest/recall_weighted_avg"/>
    <tableColumn id="34" xr3:uid="{CC59B3D7-6203-674F-B46C-3D3EF49CE436}" name="MetaValidation/accuracy"/>
    <tableColumn id="35" xr3:uid="{82E28CD1-D1AD-A844-BC4E-8CECFA3EFE73}" name="MetaValidation/loss"/>
    <tableColumn id="36" xr3:uid="{FAD53236-0E54-744F-BE40-ADA0380469AA}" name="MetaValidation/f1-score_macro_avg"/>
    <tableColumn id="37" xr3:uid="{9297F5A5-6449-C148-8E40-21941AF99477}" name="MetaValidation/f1-score_weighted_avg"/>
    <tableColumn id="38" xr3:uid="{6F5DC14C-9FB3-8642-90E7-DB70A653CE5F}" name="MetaValidation/precision_macro_avg"/>
    <tableColumn id="39" xr3:uid="{198FE088-445B-2C47-BA09-B786B2DE713C}" name="MetaValidation/precision_weighted_avg"/>
    <tableColumn id="40" xr3:uid="{1C76992D-232C-4F42-8235-F4F6FCC68B2C}" name="MetaValidation/recall_macro_avg"/>
    <tableColumn id="41" xr3:uid="{64B4425D-2EDE-994D-9C19-84DCEF08DFFF}" name="MetaValidation/recall_weighted_avg"/>
    <tableColumn id="42" xr3:uid="{76069430-0307-3845-A893-3B99ED6CC5D3}" name="MetaTest/Bot_f1-score"/>
    <tableColumn id="43" xr3:uid="{8642A976-3517-AF4A-A698-7EE7532F8771}" name="MetaTest/FTP-Patator_f1-score"/>
    <tableColumn id="44" xr3:uid="{D3C08542-7CB7-B544-BEF0-87C8110FBC94}" name="MetaTest/PortScan_f1-score"/>
    <tableColumn id="45" xr3:uid="{6B11AD68-3945-854C-BBAA-5DD4CB2960A3}" name="MetaTest/SSH-Patator_f1-score"/>
    <tableColumn id="46" xr3:uid="{2050E149-6C2F-6242-A57B-9436DD09FF18}" name="MetaValidation/BENIGN_f1-score"/>
    <tableColumn id="47" xr3:uid="{00C37C87-B91A-7345-9B2F-E0BCDC860E21}" name="MetaValidation/Bot_f1-score"/>
    <tableColumn id="48" xr3:uid="{8933E347-23E1-8049-A365-284BCBD0062A}" name="MetaValidation/DDoS_f1-score"/>
    <tableColumn id="49" xr3:uid="{7FA184E5-5F42-B24A-8FE2-4742F45D58DC}" name="MetaValidation/DoS GoldenEye_f1-score"/>
    <tableColumn id="50" xr3:uid="{284329B9-EFFC-0A40-ADE4-9D6E7D66DC92}" name="MetaValidation/DoS Hulk_f1-score"/>
    <tableColumn id="51" xr3:uid="{CB734BAA-87A7-1A4D-9EE0-71CDE4DDF9C6}" name="MetaValidation/DoS Slowhttptest_f1-score"/>
    <tableColumn id="52" xr3:uid="{E4566877-885A-744C-8DBB-A3C3F8CDFC15}" name="MetaValidation/DoS slowloris_f1-score"/>
    <tableColumn id="53" xr3:uid="{9F96F0BF-1429-F64A-BEF6-9224FC9B2519}" name="MetaValidation/FTP-Patator_f1-score"/>
    <tableColumn id="54" xr3:uid="{2374C3E3-53A7-C043-BA14-83B779CADAFC}" name="MetaValidation/PortScan_f1-score"/>
    <tableColumn id="55" xr3:uid="{49726CAE-ED79-294B-9BAC-03B547D9BE00}" name="MetaValidation/SSH-Patator_f1-score"/>
    <tableColumn id="56" xr3:uid="{B691EA9E-A9A3-F748-B5B8-C05183392648}" name="MetaValidation/Web Attack Brute Force_f1-score"/>
    <tableColumn id="57" xr3:uid="{650928DE-2DA2-124C-841C-F4451BD1E3EE}" name="MetaValidation/Web Attack XSS_f1-score"/>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5ABFC57E-A151-A842-AE93-7AA7C498EB89}" name="Table1033" displayName="Table1033" ref="A2:BD194" totalsRowShown="0" headerRowDxfId="266">
  <autoFilter ref="A2:BD194" xr:uid="{6D2EE0B7-3B92-434D-B183-713131A64EAA}"/>
  <sortState xmlns:xlrd2="http://schemas.microsoft.com/office/spreadsheetml/2017/richdata2" ref="A3:BD194">
    <sortCondition descending="1" ref="AG2:AG194"/>
  </sortState>
  <tableColumns count="56">
    <tableColumn id="1" xr3:uid="{F00AC361-A5F5-C848-8A06-4A310280447D}" name="Note"/>
    <tableColumn id="2" xr3:uid="{6B6E10E9-140F-7F48-8711-975DAB327832}" name="experiment_id"/>
    <tableColumn id="3" xr3:uid="{B58006DA-A119-3145-9375-37E00B9BB791}" name="MetaTrain/learning_rate"/>
    <tableColumn id="4" xr3:uid="{2DEF940E-7467-CD49-A8BD-7A35A4378A01}" name="MetaTrain/learning_rate_decay"/>
    <tableColumn id="5" xr3:uid="{25EA91EB-25B6-634F-AD62-ABB87BD9308D}" name="MetaTrain/max_epoch"/>
    <tableColumn id="6" xr3:uid="{C2EE07F0-2618-5946-A7C1-15C8D9962213}" name="MetaTrain/epoch_size"/>
    <tableColumn id="7" xr3:uid="{287D0F9E-DA36-C645-AAB2-20E406116A7D}" name="MetaTrain/early_stop"/>
    <tableColumn id="8" xr3:uid="{43F4AF9D-1D46-4E4B-91D1-655D0CE371CA}" name="MetaTrain/n"/>
    <tableColumn id="9" xr3:uid="{5A3C9C48-9F00-104D-998E-A47E7218F247}" name="MetaTrain/k"/>
    <tableColumn id="10" xr3:uid="{476C2EA7-970E-F24C-9B9F-052B4D82686F}" name="MetaTrain/q"/>
    <tableColumn id="11" xr3:uid="{A40C3783-3F81-B14E-8D38-9F4B1785F76E}" name="MetaTest/episode"/>
    <tableColumn id="12" xr3:uid="{3AEB4FE3-BA21-B64F-81C0-F6AAD85293A3}" name="MetaTest/n"/>
    <tableColumn id="13" xr3:uid="{78C06ED3-BE6F-C648-8AC5-82ADC62AB3D4}" name="MetaTest/k"/>
    <tableColumn id="14" xr3:uid="{9E46DF76-6CD1-334A-9CBF-8D327C4C7B61}" name="MetaTest/q"/>
    <tableColumn id="15" xr3:uid="{04CC979C-87D9-304D-86A0-B7AE60989D11}" name="MetaValidation/n"/>
    <tableColumn id="16" xr3:uid="{4ADFAEC4-3842-FD40-A36D-687831D684E2}" name="MetaValidation/k"/>
    <tableColumn id="17" xr3:uid="{725F93AE-3B52-064E-A5CC-B66462C72899}" name="MetaValidation/q"/>
    <tableColumn id="18" xr3:uid="{FB0212EF-88BE-1945-A07D-284938206913}" name="model_x_dim_0"/>
    <tableColumn id="19" xr3:uid="{0C6510C4-A527-EC4D-9FD4-C967A234164E}" name="model_x_dim_1"/>
    <tableColumn id="20" xr3:uid="{E8785A71-7F29-FF40-929F-70FF7523A65E}" name="model_hid_dim"/>
    <tableColumn id="21" xr3:uid="{32F48EFF-49F2-7A40-AEFD-FB5AA3278487}" name="model_z_dim"/>
    <tableColumn id="22" xr3:uid="{E19BEBB8-2AA8-B440-AAFD-E944111F6FBF}" name="experiment_type"/>
    <tableColumn id="23" xr3:uid="{E711C1D1-56BA-844D-A7D9-637BABA821AB}" name="MetaTrain/total_accuracy"/>
    <tableColumn id="24" xr3:uid="{2652C041-0E5D-184B-9616-5775C2886434}" name="MetaTrain/total_loss"/>
    <tableColumn id="25" xr3:uid="{D8E02F5A-0AAC-1F49-83CB-D78F058A2801}" name="MetaTest/AvgAccuracy"/>
    <tableColumn id="26" xr3:uid="{B1BC5353-A29C-0A43-98F8-194C51916B12}" name="MetaTest/AvgLoss"/>
    <tableColumn id="27" xr3:uid="{012ED39A-BBF7-8A4B-9FE9-9360C41105AF}" name="MetaTest/f1-score_macro_avg"/>
    <tableColumn id="28" xr3:uid="{C5CDD214-8C0E-9241-B15C-14D66519C680}" name="MetaTest/f1-score_weighted_avg"/>
    <tableColumn id="29" xr3:uid="{59D72E28-5CBE-FB42-9473-99F13794B75C}" name="MetaTest/precision_macro_avg"/>
    <tableColumn id="30" xr3:uid="{7506A06E-A13F-C546-A33F-CBCC36E39B27}" name="MetaTest/precision_weighted_avg"/>
    <tableColumn id="31" xr3:uid="{5BD18299-55ED-634B-83B0-F94FBFA8CF47}" name="MetaTest/recall_macro_avg"/>
    <tableColumn id="32" xr3:uid="{6C68ABA7-FACF-3A4D-94C7-E96D5EA8DF46}" name="MetaTest/recall_weighted_avg"/>
    <tableColumn id="33" xr3:uid="{0F2D97E2-9BC4-BF48-BA50-C8269220655D}" name="MetaValidation/accuracy"/>
    <tableColumn id="34" xr3:uid="{A2BF64CA-C1F7-7A44-8B8E-E8EA02BF9558}" name="MetaValidation/loss"/>
    <tableColumn id="35" xr3:uid="{B9B8129A-6CCC-1B45-AC86-0FD3CAE541C8}" name="MetaValidation/f1-score_macro_avg"/>
    <tableColumn id="36" xr3:uid="{CEBD89AD-5622-184F-843E-B390BB222FC0}" name="MetaValidation/f1-score_weighted_avg"/>
    <tableColumn id="37" xr3:uid="{85379F20-2503-3146-94E3-A6E01B1FBE56}" name="MetaValidation/precision_macro_avg"/>
    <tableColumn id="38" xr3:uid="{39FC33A4-32C0-124B-8EB7-AED543558433}" name="MetaValidation/precision_weighted_avg"/>
    <tableColumn id="39" xr3:uid="{87A279C4-7AFE-F545-BFB1-EA258D1E6375}" name="MetaValidation/recall_macro_avg"/>
    <tableColumn id="40" xr3:uid="{49163B29-9CEA-1A4D-91CE-150254025C4A}" name="MetaValidation/recall_weighted_avg"/>
    <tableColumn id="41" xr3:uid="{4EA51DA2-96E3-3648-B4BC-2CCF2B412A79}" name="MetaTest/Bot_f1-score"/>
    <tableColumn id="42" xr3:uid="{CC067D5C-58C6-6F46-A92E-6A149F6D4358}" name="MetaTest/FTP-Patator_f1-score"/>
    <tableColumn id="43" xr3:uid="{ECB983D5-1736-FE4A-81EE-2365F217DC97}" name="MetaTest/PortScan_f1-score"/>
    <tableColumn id="44" xr3:uid="{0D77A5D7-B40B-EC4B-B9B7-9073CBD92373}" name="MetaTest/SSH-Patator_f1-score"/>
    <tableColumn id="45" xr3:uid="{FEEB9D4D-DA17-DB4F-803D-328CE70AE145}" name="MetaValidation/BENIGN_f1-score"/>
    <tableColumn id="46" xr3:uid="{2DC477D3-ECFF-8644-9B50-B04AC340C346}" name="MetaValidation/Bot_f1-score"/>
    <tableColumn id="47" xr3:uid="{50B9BB0A-BF36-1047-BC8A-CB12794526CF}" name="MetaValidation/DDoS_f1-score"/>
    <tableColumn id="48" xr3:uid="{F09F4FE9-C3A5-1E4E-9313-AA76901082C5}" name="MetaValidation/DoS GoldenEye_f1-score"/>
    <tableColumn id="49" xr3:uid="{FA1891E4-144F-3146-B8DD-0F7C7A3E3481}" name="MetaValidation/DoS Hulk_f1-score"/>
    <tableColumn id="50" xr3:uid="{82A569B0-A3B5-BD4A-9664-BA3F17746921}" name="MetaValidation/DoS Slowhttptest_f1-score"/>
    <tableColumn id="51" xr3:uid="{5F9D656D-22B5-1A41-BA53-023A4EEE55DA}" name="MetaValidation/DoS slowloris_f1-score"/>
    <tableColumn id="52" xr3:uid="{8C50F28A-44A1-6A42-BB3B-D01287F12789}" name="MetaValidation/FTP-Patator_f1-score"/>
    <tableColumn id="53" xr3:uid="{8033D9F1-B102-2747-B493-83DFF3347ADF}" name="MetaValidation/PortScan_f1-score"/>
    <tableColumn id="54" xr3:uid="{73179B7A-E7A7-F440-A65D-0CBD0B2E1C8C}" name="MetaValidation/SSH-Patator_f1-score"/>
    <tableColumn id="55" xr3:uid="{F2C381B4-E51B-4345-B659-FD6BE6421249}" name="MetaValidation/Web Attack Brute Force_f1-score"/>
    <tableColumn id="56" xr3:uid="{99F95CB0-8E98-334D-BF46-0F72ADF8CD61}" name="MetaValidation/Web Attack XSS_f1-score"/>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703CCE6-8975-9445-AD86-6BF60CED8D2A}" name="Table1130" displayName="Table1130" ref="A1:G7" totalsRowShown="0" headerRowDxfId="260">
  <autoFilter ref="A1:G7" xr:uid="{2B6EAFEA-059B-7042-B59A-13487D071D9F}"/>
  <tableColumns count="7">
    <tableColumn id="1" xr3:uid="{EFA3295A-CEBF-344A-B845-9E45A9AAF220}" name="Test Name"/>
    <tableColumn id="2" xr3:uid="{74258EB3-8657-9542-9BF1-926FBF85AFEB}" name="Avg Accuracy"/>
    <tableColumn id="3" xr3:uid="{BCF31476-DAC1-6048-9057-592C1F444B5E}" name="Avg f1_score"/>
    <tableColumn id="4" xr3:uid="{B2CF92CE-4A08-D54D-950D-BAC87634888D}" name="Bot"/>
    <tableColumn id="5" xr3:uid="{234A2C40-281B-1445-9E18-7E68457035B6}" name="FTP-Patator"/>
    <tableColumn id="6" xr3:uid="{10D4D1F5-3D7F-D946-A59F-0B33E23BB914}" name="PortScan"/>
    <tableColumn id="7" xr3:uid="{180D0A94-E20D-9348-8DCE-CF96911A0164}" name="SSH-Patator"/>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F6FF6FE-1D40-1B42-9E4B-122410F1B26D}" name="Table1331" displayName="Table1331" ref="I1:Z7" totalsRowShown="0" headerRowDxfId="259">
  <autoFilter ref="I1:Z7" xr:uid="{8D898DF0-C3DF-0841-800D-F28543D79EB8}"/>
  <tableColumns count="18">
    <tableColumn id="1" xr3:uid="{421D4B54-B2C0-9648-A144-D9620BAB0739}" name="prototypical best acc" dataDxfId="258">
      <calculatedColumnFormula array="1">MAX((Table713[MetaTest/k]=Table1130[[#This Row],[Test Name]])*Table713[MetaTest/AvgAccuracy])</calculatedColumnFormula>
    </tableColumn>
    <tableColumn id="2" xr3:uid="{690A5005-513A-0F43-A3EE-A6DFFFF8442F}" name="prototypical best f1" dataDxfId="257">
      <calculatedColumnFormula array="1">MAX((Table713[MetaTest/k]=Table1130[[#This Row],[Test Name]])*Table713[MetaTest/f1-score_macro_avg])</calculatedColumnFormula>
    </tableColumn>
    <tableColumn id="8" xr3:uid="{5F3CD26F-00BD-8043-B5B1-0FAFBDD22C1A}" name="pn_Bot" dataDxfId="256">
      <calculatedColumnFormula array="1">MAX((Table713[MetaTest/k]=Table1130[[#This Row],[Test Name]])*Table713[MetaTest/Bot_f1-score])</calculatedColumnFormula>
    </tableColumn>
    <tableColumn id="7" xr3:uid="{9D392459-CED1-5F45-BF72-E4F3827D1C52}" name="pn_FTP-Patator" dataDxfId="255">
      <calculatedColumnFormula array="1">MAX((Table713[MetaTest/k]=Table1130[[#This Row],[Test Name]])*Table713[MetaTest/FTP-Patator_f1-score])</calculatedColumnFormula>
    </tableColumn>
    <tableColumn id="6" xr3:uid="{AD29107D-4AC5-3648-9429-FD17CE2A9DCA}" name="pn_PortScan" dataDxfId="254">
      <calculatedColumnFormula array="1">MAX((Table713[MetaTest/k]=Table1130[[#This Row],[Test Name]])*Table713[MetaTest/PortScan_f1-score])</calculatedColumnFormula>
    </tableColumn>
    <tableColumn id="5" xr3:uid="{E45E0315-2414-C74B-8B36-4787756884A7}" name="pn_SSH-Patator" dataDxfId="253">
      <calculatedColumnFormula array="1">MAX((Table713[MetaTest/k]=Table1130[[#This Row],[Test Name]])*Table713[MetaTest/SSH-Patator_f1-score])</calculatedColumnFormula>
    </tableColumn>
    <tableColumn id="3" xr3:uid="{2DBEC4E8-1032-7943-BB96-7CE82F0B160A}" name="relation net best acc" dataDxfId="252">
      <calculatedColumnFormula array="1">MAX((Table832[MetaTest/k]=Table1130[[#This Row],[Test Name]])*Table832[MetaTest/AvgAccuracy])</calculatedColumnFormula>
    </tableColumn>
    <tableColumn id="4" xr3:uid="{9B0DB4D1-7532-224C-A941-428EE1E1F785}" name="relation net best f1" dataDxfId="251">
      <calculatedColumnFormula array="1">MAX((Table832[MetaTest/k]=Table1130[[#This Row],[Test Name]])*Table832[MetaTest/f1-score_macro_avg])</calculatedColumnFormula>
    </tableColumn>
    <tableColumn id="9" xr3:uid="{0B3A412D-8AB0-1946-B511-D0001576C1A8}" name="rn_Bot" dataDxfId="250">
      <calculatedColumnFormula array="1">MAX((Table832[MetaTest/k]=Table1130[[#This Row],[Test Name]])*Table832[MetaTest/Bot_f1-score])</calculatedColumnFormula>
    </tableColumn>
    <tableColumn id="10" xr3:uid="{AFD0C02F-8E0C-2A4D-A962-5CCCA04E7B6F}" name="rn_FTP-Patator" dataDxfId="249">
      <calculatedColumnFormula array="1">MAX((Table832[MetaTest/k]=Table1130[[#This Row],[Test Name]])*Table832[MetaTest/FTP-Patator_f1-score])</calculatedColumnFormula>
    </tableColumn>
    <tableColumn id="11" xr3:uid="{5A3796C4-36B8-1047-BA36-BE3289FDE577}" name="rn_PortScan" dataDxfId="248">
      <calculatedColumnFormula array="1">MAX((Table832[MetaTest/k]=Table1130[[#This Row],[Test Name]])*Table832[MetaTest/PortScan_f1-score])</calculatedColumnFormula>
    </tableColumn>
    <tableColumn id="12" xr3:uid="{A322A4C1-DF76-5648-A15F-13CF489C4BCB}" name="rn_SSH-Patator" dataDxfId="247">
      <calculatedColumnFormula array="1">MAX((Table832[MetaTest/k]=Table1130[[#This Row],[Test Name]])*Table832[MetaTest/SSH-Patator_f1-score])</calculatedColumnFormula>
    </tableColumn>
    <tableColumn id="13" xr3:uid="{9FB7B650-E433-634F-AA39-60C8E4CA56D7}" name="prototypical ann best acc" dataDxfId="246">
      <calculatedColumnFormula array="1">MAX((Table1033[MetaTest/k]=Table1130[[#This Row],[Test Name]])*Table1033[MetaTest/AvgAccuracy])</calculatedColumnFormula>
    </tableColumn>
    <tableColumn id="14" xr3:uid="{AEF960F4-9B23-1046-A3E1-B7EC501CC820}" name="prototypical ann best f1" dataDxfId="245">
      <calculatedColumnFormula array="1">MAX((Table1033[MetaTest/k]=Table1130[[#This Row],[Test Name]])*Table1033[MetaTest/f1-score_macro_avg])</calculatedColumnFormula>
    </tableColumn>
    <tableColumn id="15" xr3:uid="{F90E58C4-5900-9844-8C29-6850FB7F7EC4}" name="pn_ann_Bot" dataDxfId="244">
      <calculatedColumnFormula array="1">MAX((Table1033[MetaTest/k]=Table1130[[#This Row],[Test Name]])*Table1033[MetaTest/Bot_f1-score])</calculatedColumnFormula>
    </tableColumn>
    <tableColumn id="16" xr3:uid="{64CE871B-4172-B743-9C81-FA0E9BF955EF}" name="pn_ann_FTP-Patator" dataDxfId="243">
      <calculatedColumnFormula array="1">MAX((Table1033[MetaTest/k]=Table1130[[#This Row],[Test Name]])*Table1033[MetaTest/FTP-Patator_f1-score])</calculatedColumnFormula>
    </tableColumn>
    <tableColumn id="17" xr3:uid="{DAAE4B55-CE8C-524B-BD8F-E4B88B5B6FA1}" name="pn_ann_PortScan" dataDxfId="242">
      <calculatedColumnFormula array="1">MAX((Table1033[MetaTest/k]=Table1130[[#This Row],[Test Name]])*Table1033[MetaTest/PortScan_f1-score])</calculatedColumnFormula>
    </tableColumn>
    <tableColumn id="18" xr3:uid="{D2A53663-DB79-2D42-B136-7E2451740308}" name="pn_ann_SSH-Patator" dataDxfId="241">
      <calculatedColumnFormula array="1">MAX((Table1033[MetaTest/k]=Table1130[[#This Row],[Test Name]])*Table1033[MetaTest/SSH-Patator_f1-score])</calculatedColumnFormula>
    </tableColumn>
  </tableColumns>
  <tableStyleInfo name="TableStyleMedium10"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10C1930D-88AD-DE41-A6E8-F677AF51253A}" name="Table934" displayName="Table934" ref="A1:O7" totalsRowShown="0" headerRowDxfId="232">
  <autoFilter ref="A1:O7" xr:uid="{E30F9C83-8A4A-6948-9AE8-9C5020964D5F}"/>
  <tableColumns count="15">
    <tableColumn id="1" xr3:uid="{D48035CA-9A7D-7C4F-B9DF-A0A531837467}" name="Test Name"/>
    <tableColumn id="2" xr3:uid="{6ACE429A-0AB3-1640-80F8-B44685453382}" name="accuracy"/>
    <tableColumn id="3" xr3:uid="{E96E2422-C381-0142-ADB1-F2A95E98D3A9}" name="f1_score"/>
    <tableColumn id="4" xr3:uid="{C24711EF-25B7-F740-920D-E8941CB4AA4B}" name="BENIGN"/>
    <tableColumn id="5" xr3:uid="{1DE9CC57-45DC-424E-B29C-056A225B6A30}" name="Bot" dataDxfId="231"/>
    <tableColumn id="6" xr3:uid="{F55839A9-BFD7-304B-8395-3AAED30BBA0A}" name="DDoS"/>
    <tableColumn id="7" xr3:uid="{1F81CB8D-2163-1C4F-8382-10DF3F0D5169}" name="DoS GoldenEye"/>
    <tableColumn id="8" xr3:uid="{BC1B7649-02A7-704E-8405-D92367AABAB9}" name="DoS Hulk"/>
    <tableColumn id="9" xr3:uid="{2D0090D4-3261-1A46-8510-8DF9D081AFFE}" name="DoS Slowhttptest" dataDxfId="230"/>
    <tableColumn id="10" xr3:uid="{40530004-30A5-4944-AA5C-C3140B15C8B3}" name="DoS slowloris"/>
    <tableColumn id="11" xr3:uid="{CE9EA2DA-FBC8-F04D-9D51-689A94870746}" name="FTP-Patator"/>
    <tableColumn id="12" xr3:uid="{31B4BDE3-BBCF-9E44-8EF8-AFD007961983}" name="PortScan"/>
    <tableColumn id="13" xr3:uid="{3BF2527C-F5E8-B844-9051-6D236E4ED0E7}" name="SSH-Patator"/>
    <tableColumn id="14" xr3:uid="{E20F4C61-3AC9-464F-B956-2037BB3F58F2}" name="Web Attack Brute Force" dataDxfId="229"/>
    <tableColumn id="15" xr3:uid="{9B6833DC-3982-6145-AA00-C5DA0E65A597}" name="Web Attack XSS" dataDxfId="228"/>
  </tableColumns>
  <tableStyleInfo name="TableStyleMedium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587ABF8C-6ECA-5F43-84F6-00845FBE69EE}" name="Table132135" displayName="Table132135" ref="Q1:AD7" totalsRowShown="0" headerRowDxfId="227">
  <autoFilter ref="Q1:AD7" xr:uid="{3E6F5D60-29EB-4A4D-AF52-0E5EAE3DBE56}"/>
  <tableColumns count="14">
    <tableColumn id="1" xr3:uid="{3068A957-488F-B547-A2A7-940A91DB844E}" name="pn_accuracy" dataDxfId="226">
      <calculatedColumnFormula array="1">MAX((Table713[MetaTest/k]=Table934[[#This Row],[Test Name]])*Table713[MetaValidation/accuracy])</calculatedColumnFormula>
    </tableColumn>
    <tableColumn id="2" xr3:uid="{7E9735F1-DD65-B341-8808-E8151CDD3034}" name="pn_f1_score" dataDxfId="225">
      <calculatedColumnFormula array="1">MAX((Table713[MetaTest/k]=Table934[[#This Row],[Test Name]])*Table713[MetaValidation/f1-score_macro_avg])</calculatedColumnFormula>
    </tableColumn>
    <tableColumn id="8" xr3:uid="{F66DE58D-337A-C44A-B11C-DB86A869F5A1}" name="pn_BENIGN" dataDxfId="224">
      <calculatedColumnFormula array="1">MAX((Table713[MetaTest/k]=Table934[[#This Row],[Test Name]])*Table713[MetaValidation/BENIGN_f1-score])</calculatedColumnFormula>
    </tableColumn>
    <tableColumn id="7" xr3:uid="{FDE54F2E-76FF-2845-9C26-36C4D57B4D32}" name="pn_Bot" dataDxfId="223">
      <calculatedColumnFormula array="1">MAX((Table713[MetaTest/k]=Table934[[#This Row],[Test Name]])*Table713[MetaValidation/Bot_f1-score])</calculatedColumnFormula>
    </tableColumn>
    <tableColumn id="6" xr3:uid="{3D3DCE15-D21C-D84A-B6EF-24F7B7724625}" name="pn_DDoS" dataDxfId="222">
      <calculatedColumnFormula array="1">MAX((Table713[MetaTest/k]=Table934[[#This Row],[Test Name]])*Table713[MetaValidation/DDoS_f1-score])</calculatedColumnFormula>
    </tableColumn>
    <tableColumn id="5" xr3:uid="{7E6B6FD5-6D5A-7040-A16B-9B200AC0DF37}" name="pn_DoS GoldenEye" dataDxfId="221">
      <calculatedColumnFormula array="1">MAX((Table713[MetaTest/k]=Table934[[#This Row],[Test Name]])*Table713[MetaValidation/DoS GoldenEye_f1-score])</calculatedColumnFormula>
    </tableColumn>
    <tableColumn id="3" xr3:uid="{921F2E3A-DF4E-D349-8718-D8AC4BE1E4C4}" name="pn_DoS Hulk" dataDxfId="220">
      <calculatedColumnFormula array="1">MAX((Table713[MetaTest/k]=Table934[[#This Row],[Test Name]])*Table713[MetaValidation/DoS Hulk_f1-score])</calculatedColumnFormula>
    </tableColumn>
    <tableColumn id="4" xr3:uid="{795194E4-8757-424D-92C5-360DDB753CB4}" name="pn_DoS Slowhttptest" dataDxfId="219">
      <calculatedColumnFormula array="1">MAX((Table713[MetaTest/k]=Table934[[#This Row],[Test Name]])*Table713[MetaValidation/DoS Slowhttptest_f1-score])</calculatedColumnFormula>
    </tableColumn>
    <tableColumn id="9" xr3:uid="{DFF21EA0-F5F1-564C-A952-775D1A27726C}" name="pn_DoS slowloris" dataDxfId="218">
      <calculatedColumnFormula array="1">MAX((Table713[MetaTest/k]=Table934[[#This Row],[Test Name]])*Table713[MetaValidation/DoS slowloris_f1-score])</calculatedColumnFormula>
    </tableColumn>
    <tableColumn id="10" xr3:uid="{48E08169-A388-264F-9DD4-7BF6E1AECF87}" name="pn_FTP-Patator" dataDxfId="217">
      <calculatedColumnFormula array="1">MAX((Table713[MetaTest/k]=Table934[[#This Row],[Test Name]])*Table713[MetaValidation/FTP-Patator_f1-score])</calculatedColumnFormula>
    </tableColumn>
    <tableColumn id="11" xr3:uid="{7569471A-9775-6D46-8040-36D29A3A1471}" name="pn_PortScan" dataDxfId="216">
      <calculatedColumnFormula array="1">MAX((Table713[MetaTest/k]=Table934[[#This Row],[Test Name]])*Table713[MetaValidation/PortScan_f1-score])</calculatedColumnFormula>
    </tableColumn>
    <tableColumn id="12" xr3:uid="{0BF1C1AB-D83F-F24C-A4B0-CF1A774F46A7}" name="pn_SSH-Patator" dataDxfId="215">
      <calculatedColumnFormula array="1">MAX((Table713[MetaTest/k]=Table934[[#This Row],[Test Name]])*Table713[MetaValidation/SSH-Patator_f1-score])</calculatedColumnFormula>
    </tableColumn>
    <tableColumn id="13" xr3:uid="{F98B1598-F472-3C42-BF17-AA15CBC1DDE4}" name="pn_Web Attack Brute Force" dataDxfId="214">
      <calculatedColumnFormula array="1">MAX((Table713[MetaTest/k]=Table934[[#This Row],[Test Name]])*Table713[MetaValidation/Web Attack Brute Force_f1-score])</calculatedColumnFormula>
    </tableColumn>
    <tableColumn id="14" xr3:uid="{BA6A8C42-AB90-5A4B-8532-6396FF037923}" name="pn_Web Attack XSS" dataDxfId="213">
      <calculatedColumnFormula array="1">MAX((Table713[MetaTest/k]=Table934[[#This Row],[Test Name]])*Table713[MetaValidation/Web Attack XSS_f1-score])</calculatedColumnFormula>
    </tableColumn>
  </tableColumns>
  <tableStyleInfo name="TableStyleMedium10"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0839502-081E-2140-9C41-7B34E8CB115C}" name="Table13212336" displayName="Table13212336" ref="AE1:AR7" totalsRowShown="0" headerRowDxfId="212">
  <autoFilter ref="AE1:AR7" xr:uid="{921184B3-EAB1-9840-89A7-DF0E3404F6CB}"/>
  <tableColumns count="14">
    <tableColumn id="1" xr3:uid="{8CBDA3FE-81C0-0444-BA20-D3E0BF8D96EC}" name="rn_accuracy" dataDxfId="211">
      <calculatedColumnFormula array="1">MAX((Table832[MetaTest/k]=Table934[[#This Row],[Test Name]])*Table832[MetaValidation/accuracy])</calculatedColumnFormula>
    </tableColumn>
    <tableColumn id="2" xr3:uid="{2AFEB53E-7E7B-DD4E-89E0-D7A9D25DE555}" name="rn_f1_score" dataDxfId="210">
      <calculatedColumnFormula array="1">MAX((Table832[MetaTest/k]=Table934[[#This Row],[Test Name]])*Table832[MetaValidation/f1-score_macro_avg])</calculatedColumnFormula>
    </tableColumn>
    <tableColumn id="8" xr3:uid="{807D918A-268E-9944-B6E4-B6C7775038AA}" name="rn_BENIGN" dataDxfId="209">
      <calculatedColumnFormula array="1">MAX((Table832[MetaTest/k]=Table934[[#This Row],[Test Name]])*Table832[MetaValidation/BENIGN_f1-score])</calculatedColumnFormula>
    </tableColumn>
    <tableColumn id="7" xr3:uid="{6AB64BEC-B39B-F242-912A-CBFE77CB2002}" name="rn_Bot" dataDxfId="208">
      <calculatedColumnFormula array="1">MAX((Table832[MetaTest/k]=Table934[[#This Row],[Test Name]])*Table832[MetaValidation/Bot_f1-score])</calculatedColumnFormula>
    </tableColumn>
    <tableColumn id="6" xr3:uid="{D04B7F79-B290-7941-93ED-55ECB8579CEC}" name="rn_DDoS" dataDxfId="207">
      <calculatedColumnFormula array="1">MAX((Table832[MetaTest/k]=Table934[[#This Row],[Test Name]])*Table832[MetaValidation/DDoS_f1-score])</calculatedColumnFormula>
    </tableColumn>
    <tableColumn id="5" xr3:uid="{842B3B02-E42B-EE47-8CA2-1452950BD9D9}" name="rn_DoS GoldenEye" dataDxfId="206">
      <calculatedColumnFormula array="1">MAX((Table832[MetaTest/k]=Table934[[#This Row],[Test Name]])*Table832[MetaValidation/DoS GoldenEye_f1-score])</calculatedColumnFormula>
    </tableColumn>
    <tableColumn id="3" xr3:uid="{D40FE2D6-99CA-4B4C-9C4B-AD6724C3FFD8}" name="rn_DoS Hulk" dataDxfId="205">
      <calculatedColumnFormula array="1">MAX((Table832[MetaTest/k]=Table934[[#This Row],[Test Name]])*Table832[MetaValidation/DoS Hulk_f1-score])</calculatedColumnFormula>
    </tableColumn>
    <tableColumn id="4" xr3:uid="{8296893C-3B6E-1A41-B20C-5CF2A114B6E2}" name="rn_DoS Slowhttptest" dataDxfId="204">
      <calculatedColumnFormula array="1">MAX((Table832[MetaTest/k]=Table934[[#This Row],[Test Name]])*Table832[MetaValidation/DoS Slowhttptest_f1-score])</calculatedColumnFormula>
    </tableColumn>
    <tableColumn id="9" xr3:uid="{D5AB8CD2-9468-B84E-8935-B2C982081BD4}" name="rn_DoS slowloris" dataDxfId="203">
      <calculatedColumnFormula array="1">MAX((Table832[MetaTest/k]=Table934[[#This Row],[Test Name]])*Table832[MetaValidation/DoS slowloris_f1-score])</calculatedColumnFormula>
    </tableColumn>
    <tableColumn id="10" xr3:uid="{265340A6-AAD7-3944-B6D4-B3A8EEB8A640}" name="rn_FTP-Patator" dataDxfId="202">
      <calculatedColumnFormula array="1">MAX((Table832[MetaTest/k]=Table934[[#This Row],[Test Name]])*Table832[MetaValidation/FTP-Patator_f1-score])</calculatedColumnFormula>
    </tableColumn>
    <tableColumn id="11" xr3:uid="{9AE67998-91DE-524D-80ED-68D3CE148B7F}" name="rn_PortScan" dataDxfId="201">
      <calculatedColumnFormula array="1">MAX((Table832[MetaTest/k]=Table934[[#This Row],[Test Name]])*Table832[MetaValidation/PortScan_f1-score])</calculatedColumnFormula>
    </tableColumn>
    <tableColumn id="12" xr3:uid="{F1290067-865F-0548-B18A-F55D8E600169}" name="rn_SSH-Patator" dataDxfId="200">
      <calculatedColumnFormula array="1">MAX((Table832[MetaTest/k]=Table934[[#This Row],[Test Name]])*Table832[MetaValidation/SSH-Patator_f1-score])</calculatedColumnFormula>
    </tableColumn>
    <tableColumn id="13" xr3:uid="{25E6490A-1A1E-4640-8284-5B6C61E669E1}" name="rn_Web Attack Brute Force" dataDxfId="199">
      <calculatedColumnFormula array="1">MAX((Table832[MetaTest/k]=Table934[[#This Row],[Test Name]])*Table832[MetaValidation/Web Attack Brute Force_f1-score])</calculatedColumnFormula>
    </tableColumn>
    <tableColumn id="14" xr3:uid="{96B35F3B-4B0C-3243-888B-83BD7914317B}" name="rn_Web Attack XSS" dataDxfId="198">
      <calculatedColumnFormula array="1">MAX((Table832[MetaTest/k]=Table934[[#This Row],[Test Name]])*Table832[MetaValidation/Web Attack XSS_f1-score])</calculatedColumnFormula>
    </tableColumn>
  </tableColumns>
  <tableStyleInfo name="TableStyleMedium1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34DF556-27C7-114E-B6F1-4CED778B2C87}" name="Table1321232437" displayName="Table1321232437" ref="AS1:BF7" totalsRowShown="0" headerRowDxfId="197">
  <autoFilter ref="AS1:BF7" xr:uid="{86DA7F5C-880C-BA42-BB42-71CCCB37F11E}"/>
  <tableColumns count="14">
    <tableColumn id="1" xr3:uid="{80274401-420D-114D-ABF4-8F40B4B597CC}" name="pn_ann_accuracy" dataDxfId="196">
      <calculatedColumnFormula array="1">MAX((Table1033[MetaTest/k]=Table934[[#This Row],[Test Name]])*Table1033[MetaValidation/accuracy])</calculatedColumnFormula>
    </tableColumn>
    <tableColumn id="2" xr3:uid="{5BBB0D5A-ACD0-6C46-9490-E07BFBA7B1B2}" name="pn_ann_f1_score" dataDxfId="195">
      <calculatedColumnFormula array="1">MAX((Table1033[MetaTest/k]=Table934[[#This Row],[Test Name]])*Table1033[MetaValidation/f1-score_macro_avg])</calculatedColumnFormula>
    </tableColumn>
    <tableColumn id="8" xr3:uid="{06A52742-05D9-5448-BF73-4AC1E9199B69}" name="pn_ann_BENIGN" dataDxfId="194">
      <calculatedColumnFormula array="1">MAX((Table1033[MetaTest/k]=Table934[[#This Row],[Test Name]])*Table1033[MetaValidation/BENIGN_f1-score])</calculatedColumnFormula>
    </tableColumn>
    <tableColumn id="7" xr3:uid="{0C7044ED-EB2B-3349-A7CA-29E5D7D7B0D5}" name="pn_ann_Bot" dataDxfId="193">
      <calculatedColumnFormula array="1">MAX((Table1033[MetaTest/k]=Table934[[#This Row],[Test Name]])*Table1033[MetaValidation/Bot_f1-score])</calculatedColumnFormula>
    </tableColumn>
    <tableColumn id="6" xr3:uid="{AFCBECC1-C79E-6240-AC1C-BB6FDDF78FAA}" name="pn_ann_DDoS" dataDxfId="192">
      <calculatedColumnFormula array="1">MAX((Table1033[MetaTest/k]=Table934[[#This Row],[Test Name]])*Table1033[MetaValidation/DDoS_f1-score])</calculatedColumnFormula>
    </tableColumn>
    <tableColumn id="5" xr3:uid="{B78A88BD-2056-7246-AC4B-3DB3D69B6D36}" name="pn_ann_DoS GoldenEye" dataDxfId="191">
      <calculatedColumnFormula array="1">MAX((Table1033[MetaTest/k]=Table934[[#This Row],[Test Name]])*Table1033[MetaValidation/DoS GoldenEye_f1-score])</calculatedColumnFormula>
    </tableColumn>
    <tableColumn id="3" xr3:uid="{39AED81A-924D-CC4E-9A42-EF677F85EAD3}" name="pn_ann_DoS Hulk" dataDxfId="190">
      <calculatedColumnFormula array="1">MAX((Table1033[MetaTest/k]=Table934[[#This Row],[Test Name]])*Table1033[MetaValidation/DoS Hulk_f1-score])</calculatedColumnFormula>
    </tableColumn>
    <tableColumn id="4" xr3:uid="{89E7D2D7-51B4-0445-BB58-2FD1D26DEF6A}" name="pn_ann_DoS Slowhttptest" dataDxfId="189">
      <calculatedColumnFormula array="1">MAX((Table1033[MetaTest/k]=Table934[[#This Row],[Test Name]])*Table1033[MetaValidation/DoS Slowhttptest_f1-score])</calculatedColumnFormula>
    </tableColumn>
    <tableColumn id="9" xr3:uid="{DA8CD93C-9160-9544-8FE7-C893BBDAA15B}" name="pn_ann_DoS slowloris" dataDxfId="188">
      <calculatedColumnFormula array="1">MAX((Table1033[MetaTest/k]=Table934[[#This Row],[Test Name]])*Table1033[MetaValidation/DoS slowloris_f1-score])</calculatedColumnFormula>
    </tableColumn>
    <tableColumn id="10" xr3:uid="{5893A911-18B8-5845-96ED-F12615359515}" name="pn_ann_FTP-Patator" dataDxfId="187">
      <calculatedColumnFormula array="1">MAX((Table1033[MetaTest/k]=Table934[[#This Row],[Test Name]])*Table1033[MetaValidation/FTP-Patator_f1-score])</calculatedColumnFormula>
    </tableColumn>
    <tableColumn id="11" xr3:uid="{192187DA-B461-D243-9997-68A4A9855397}" name="pn_ann_PortScan" dataDxfId="186">
      <calculatedColumnFormula array="1">MAX((Table1033[MetaTest/k]=Table934[[#This Row],[Test Name]])*Table1033[MetaValidation/PortScan_f1-score])</calculatedColumnFormula>
    </tableColumn>
    <tableColumn id="12" xr3:uid="{ABD4BA6B-F0B6-7F4D-84C7-5B881DC87793}" name="pn_ann_SSH-Patator" dataDxfId="185">
      <calculatedColumnFormula array="1">MAX((Table1033[MetaTest/k]=Table934[[#This Row],[Test Name]])*Table1033[MetaValidation/SSH-Patator_f1-score])</calculatedColumnFormula>
    </tableColumn>
    <tableColumn id="13" xr3:uid="{D03845CF-B5AB-5349-85BA-C0D1505411B4}" name="pn_ann_Web Attack Brute Force" dataDxfId="184">
      <calculatedColumnFormula array="1">MAX((Table1033[MetaTest/k]=Table934[[#This Row],[Test Name]])*Table1033[MetaValidation/Web Attack Brute Force_f1-score])</calculatedColumnFormula>
    </tableColumn>
    <tableColumn id="14" xr3:uid="{ED27FB55-C1EF-784E-9EF3-90B8C7306C4A}" name="pn_ann_Web Attack XSS" dataDxfId="183">
      <calculatedColumnFormula array="1">MAX((Table1033[MetaTest/k]=Table934[[#This Row],[Test Name]])*Table1033[MetaValidation/Web Attack XSS_f1-score])</calculatedColumnFormula>
    </tableColumn>
  </tableColumns>
  <tableStyleInfo name="TableStyleMedium10"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5EC74BC-FE17-3A4B-B44F-5CE937710DB2}" name="Table93440" displayName="Table93440" ref="A1:O7" totalsRowShown="0" headerRowDxfId="174">
  <autoFilter ref="A1:O7" xr:uid="{E30F9C83-8A4A-6948-9AE8-9C5020964D5F}"/>
  <tableColumns count="15">
    <tableColumn id="1" xr3:uid="{E63A9C3C-52BB-584E-850B-EB6866C14675}" name="Test Name"/>
    <tableColumn id="2" xr3:uid="{A81B0692-3952-8140-9FB4-835239EA26C8}" name="accuracy"/>
    <tableColumn id="3" xr3:uid="{95002809-16D6-E042-9D22-3C4AA5043504}" name="f1_score"/>
    <tableColumn id="4" xr3:uid="{7AF74F35-5CA8-5A41-BFB5-A05FFC86F579}" name="BENIGN"/>
    <tableColumn id="5" xr3:uid="{CFC799EE-A6A5-B044-9BA1-FABDA2EBF2A3}" name="Bot" dataDxfId="173"/>
    <tableColumn id="6" xr3:uid="{2F67BEE4-7466-7949-9FE5-E76D79A6254D}" name="DDoS"/>
    <tableColumn id="7" xr3:uid="{B2310ECB-7242-DF48-AF5F-FDAF21E7FA1A}" name="DoS GoldenEye"/>
    <tableColumn id="8" xr3:uid="{386BAD7A-A860-204B-B2FE-BF7E5E73CBC0}" name="DoS Hulk"/>
    <tableColumn id="9" xr3:uid="{6451F45C-54A2-024C-B1CC-1F78F7F15939}" name="DoS Slowhttptest" dataDxfId="172"/>
    <tableColumn id="10" xr3:uid="{E4DE6B32-794F-E248-8D2E-D5BFC3801A3E}" name="DoS slowloris"/>
    <tableColumn id="11" xr3:uid="{94A05C9C-3E7A-BB4E-90C2-FD1A5C1EE1BE}" name="FTP-Patator"/>
    <tableColumn id="12" xr3:uid="{D7DA13FF-3038-B54B-B286-6B05B30E98A9}" name="PortScan"/>
    <tableColumn id="13" xr3:uid="{BDF1C61D-4E3E-064F-B6C5-41514EAC7CE7}" name="SSH-Patator"/>
    <tableColumn id="14" xr3:uid="{2CFFA189-065C-8545-8B0B-5C7E523A2AE7}" name="Web Attack Brute Force" dataDxfId="171"/>
    <tableColumn id="15" xr3:uid="{DA2913AA-DDA7-1B41-94C2-3002079E92DF}" name="Web Attack XSS" dataDxfId="170"/>
  </tableColumns>
  <tableStyleInfo name="TableStyleMedium9"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1BB60E73-2E7A-3B4F-84FF-B98BBC37ED16}" name="Table13211846" displayName="Table13211846" ref="R1:AE7" totalsRowShown="0" headerRowDxfId="169">
  <autoFilter ref="R1:AE7" xr:uid="{1BB60E73-2E7A-3B4F-84FF-B98BBC37ED16}"/>
  <tableColumns count="14">
    <tableColumn id="1" xr3:uid="{F88C5A2B-B967-DC42-A7F1-48E7A85D7295}" name="pn_accuracy" dataDxfId="168">
      <calculatedColumnFormula array="1">INDEX(INDIRECT("Table713["&amp;R$9&amp;"]"),MATCH(MAX((Table713[[MetaTest/k]:[MetaTest/k]]=Table93440[[#This Row],[Test Name]:[Test Name]])*INDIRECT("Table713["&amp;$Q$1&amp;"]")),INDIRECT("Table713["&amp;$Q$1&amp;"]"), 0))</calculatedColumnFormula>
    </tableColumn>
    <tableColumn id="2" xr3:uid="{DBE9CC95-8A8F-8E4C-B0ED-EE20A7F9B532}" name="pn_f1_score" dataDxfId="167">
      <calculatedColumnFormula array="1">INDEX(INDIRECT("Table713["&amp;S$9&amp;"]"),MATCH(MAX((Table713[[MetaTest/k]:[MetaTest/k]]=Table93440[[#This Row],[Test Name]:[Test Name]])*INDIRECT("Table713["&amp;$Q$1&amp;"]")),INDIRECT("Table713["&amp;$Q$1&amp;"]"), 0))</calculatedColumnFormula>
    </tableColumn>
    <tableColumn id="8" xr3:uid="{2220C432-E7DB-5B43-8407-0D1B83E67A66}" name="pn_BENIGN" dataDxfId="166">
      <calculatedColumnFormula array="1">INDEX(INDIRECT("Table713["&amp;T$9&amp;"]"),MATCH(MAX((Table713[[MetaTest/k]:[MetaTest/k]]=Table93440[[#This Row],[Test Name]:[Test Name]])*INDIRECT("Table713["&amp;$Q$1&amp;"]")),INDIRECT("Table713["&amp;$Q$1&amp;"]"), 0))</calculatedColumnFormula>
    </tableColumn>
    <tableColumn id="7" xr3:uid="{542095E4-40A6-5143-9F80-A4A1ACA94DA3}" name="pn_Bot" dataDxfId="165">
      <calculatedColumnFormula array="1">INDEX(INDIRECT("Table713["&amp;U$9&amp;"]"),MATCH(MAX((Table713[[MetaTest/k]:[MetaTest/k]]=Table93440[[#This Row],[Test Name]:[Test Name]])*INDIRECT("Table713["&amp;$Q$1&amp;"]")),INDIRECT("Table713["&amp;$Q$1&amp;"]"), 0))</calculatedColumnFormula>
    </tableColumn>
    <tableColumn id="6" xr3:uid="{2663C397-89B8-5746-B738-7BF8BD69D303}" name="pn_DDoS" dataDxfId="164">
      <calculatedColumnFormula array="1">INDEX(INDIRECT("Table713["&amp;V$9&amp;"]"),MATCH(MAX((Table713[[MetaTest/k]:[MetaTest/k]]=Table93440[[#This Row],[Test Name]:[Test Name]])*INDIRECT("Table713["&amp;$Q$1&amp;"]")),INDIRECT("Table713["&amp;$Q$1&amp;"]"), 0))</calculatedColumnFormula>
    </tableColumn>
    <tableColumn id="5" xr3:uid="{3499FD6C-1273-BB44-88E3-A8D1116D8AA6}" name="pn_DoS GoldenEye" dataDxfId="163">
      <calculatedColumnFormula array="1">INDEX(INDIRECT("Table713["&amp;W$9&amp;"]"),MATCH(MAX((Table713[[MetaTest/k]:[MetaTest/k]]=Table93440[[#This Row],[Test Name]:[Test Name]])*INDIRECT("Table713["&amp;$Q$1&amp;"]")),INDIRECT("Table713["&amp;$Q$1&amp;"]"), 0))</calculatedColumnFormula>
    </tableColumn>
    <tableColumn id="3" xr3:uid="{2B3A5C5A-C1A3-944B-855E-C5DF1801C10B}" name="pn_DoS Hulk" dataDxfId="162">
      <calculatedColumnFormula array="1">INDEX(INDIRECT("Table713["&amp;X$9&amp;"]"),MATCH(MAX((Table713[[MetaTest/k]:[MetaTest/k]]=Table93440[[#This Row],[Test Name]:[Test Name]])*INDIRECT("Table713["&amp;$Q$1&amp;"]")),INDIRECT("Table713["&amp;$Q$1&amp;"]"), 0))</calculatedColumnFormula>
    </tableColumn>
    <tableColumn id="4" xr3:uid="{C62F0EB3-92F1-D546-A2F8-1F40397097E4}" name="pn_DoS Slowhttptest" dataDxfId="161">
      <calculatedColumnFormula array="1">INDEX(INDIRECT("Table713["&amp;Y$9&amp;"]"),MATCH(MAX((Table713[[MetaTest/k]:[MetaTest/k]]=Table93440[[#This Row],[Test Name]:[Test Name]])*INDIRECT("Table713["&amp;$Q$1&amp;"]")),INDIRECT("Table713["&amp;$Q$1&amp;"]"), 0))</calculatedColumnFormula>
    </tableColumn>
    <tableColumn id="9" xr3:uid="{D343BFCC-8096-E345-AB79-BEE098B9AAC7}" name="pn_DoS slowloris" dataDxfId="160">
      <calculatedColumnFormula array="1">INDEX(INDIRECT("Table713["&amp;Z$9&amp;"]"),MATCH(MAX((Table713[[MetaTest/k]:[MetaTest/k]]=Table93440[[#This Row],[Test Name]:[Test Name]])*INDIRECT("Table713["&amp;$Q$1&amp;"]")),INDIRECT("Table713["&amp;$Q$1&amp;"]"), 0))</calculatedColumnFormula>
    </tableColumn>
    <tableColumn id="10" xr3:uid="{C4E582AD-3FBD-0C4F-A8C4-4F0CE75DB3C9}" name="pn_FTP-Patator" dataDxfId="159">
      <calculatedColumnFormula array="1">INDEX(INDIRECT("Table713["&amp;AA$9&amp;"]"),MATCH(MAX((Table713[[MetaTest/k]:[MetaTest/k]]=Table93440[[#This Row],[Test Name]:[Test Name]])*INDIRECT("Table713["&amp;$Q$1&amp;"]")),INDIRECT("Table713["&amp;$Q$1&amp;"]"), 0))</calculatedColumnFormula>
    </tableColumn>
    <tableColumn id="11" xr3:uid="{8BE6A807-9593-3C47-A192-4E3FE81387B9}" name="pn_PortScan" dataDxfId="158">
      <calculatedColumnFormula array="1">INDEX(INDIRECT("Table713["&amp;AB$9&amp;"]"),MATCH(MAX((Table713[[MetaTest/k]:[MetaTest/k]]=Table93440[[#This Row],[Test Name]:[Test Name]])*INDIRECT("Table713["&amp;$Q$1&amp;"]")),INDIRECT("Table713["&amp;$Q$1&amp;"]"), 0))</calculatedColumnFormula>
    </tableColumn>
    <tableColumn id="12" xr3:uid="{A7B3472D-52E3-E443-8F91-D96F8B50E9F6}" name="pn_SSH-Patator" dataDxfId="157">
      <calculatedColumnFormula array="1">INDEX(INDIRECT("Table713["&amp;AC$9&amp;"]"),MATCH(MAX((Table713[[MetaTest/k]:[MetaTest/k]]=Table93440[[#This Row],[Test Name]:[Test Name]])*INDIRECT("Table713["&amp;$Q$1&amp;"]")),INDIRECT("Table713["&amp;$Q$1&amp;"]"), 0))</calculatedColumnFormula>
    </tableColumn>
    <tableColumn id="13" xr3:uid="{162F7AC6-A9DB-EF4E-BBCB-4CA3D3557245}" name="pn_Web Attack Brute Force" dataDxfId="156">
      <calculatedColumnFormula array="1">INDEX(INDIRECT("Table713["&amp;AD$9&amp;"]"),MATCH(MAX((Table713[[MetaTest/k]:[MetaTest/k]]=Table93440[[#This Row],[Test Name]:[Test Name]])*INDIRECT("Table713["&amp;$Q$1&amp;"]")),INDIRECT("Table713["&amp;$Q$1&amp;"]"), 0))</calculatedColumnFormula>
    </tableColumn>
    <tableColumn id="14" xr3:uid="{C39B952C-B02A-4648-B62B-B7DADE93A937}" name="pn_Web Attack XSS" dataDxfId="155">
      <calculatedColumnFormula array="1">INDEX(INDIRECT("Table713["&amp;AE$9&amp;"]"),MATCH(MAX((Table713[[MetaTest/k]:[MetaTest/k]]=Table93440[[#This Row],[Test Name]:[Test Name]])*INDIRECT("Table713["&amp;$Q$1&amp;"]")),INDIRECT("Table713["&amp;$Q$1&amp;"]"), 0))</calculatedColumnFormula>
    </tableColumn>
  </tableColumns>
  <tableStyleInfo name="TableStyleMedium10"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BC07B779-DEC1-8B48-9A4C-EED5735E690A}" name="Table1321231947" displayName="Table1321231947" ref="AF1:AS7" totalsRowShown="0" headerRowDxfId="154">
  <autoFilter ref="AF1:AS7" xr:uid="{BC07B779-DEC1-8B48-9A4C-EED5735E690A}"/>
  <tableColumns count="14">
    <tableColumn id="1" xr3:uid="{EC72CCD0-1D41-D145-B32F-EE7D7C620F8D}" name="rn_accuracy" dataDxfId="153">
      <calculatedColumnFormula array="1">INDEX(INDIRECT("Table832["&amp;AF$9&amp;"]"),MATCH(MAX((Table832[[MetaTest/k]:[MetaTest/k]]=Table93440[[#This Row],[Test Name]:[Test Name]])*INDIRECT("Table832["&amp;$Q$1&amp;"]")),INDIRECT("Table832["&amp;$Q$1&amp;"]"), 0))</calculatedColumnFormula>
    </tableColumn>
    <tableColumn id="2" xr3:uid="{5B252A7E-A01F-2444-8316-3F771589C51A}" name="rn_f1_score" dataDxfId="152">
      <calculatedColumnFormula array="1">INDEX(INDIRECT("Table832["&amp;AG$9&amp;"]"),MATCH(MAX((Table832[[MetaTest/k]:[MetaTest/k]]=Table93440[[#This Row],[Test Name]:[Test Name]])*INDIRECT("Table832["&amp;$Q$1&amp;"]")),INDIRECT("Table832["&amp;$Q$1&amp;"]"), 0))</calculatedColumnFormula>
    </tableColumn>
    <tableColumn id="8" xr3:uid="{72D2D8F1-E0E5-4442-8330-4E28A5CD0CDA}" name="rn_BENIGN" dataDxfId="151">
      <calculatedColumnFormula array="1">INDEX(INDIRECT("Table832["&amp;AH$9&amp;"]"),MATCH(MAX((Table832[[MetaTest/k]:[MetaTest/k]]=Table93440[[#This Row],[Test Name]:[Test Name]])*INDIRECT("Table832["&amp;$Q$1&amp;"]")),INDIRECT("Table832["&amp;$Q$1&amp;"]"), 0))</calculatedColumnFormula>
    </tableColumn>
    <tableColumn id="7" xr3:uid="{0719486E-17B0-1647-8CDE-DA43CAFAEE10}" name="rn_Bot" dataDxfId="150">
      <calculatedColumnFormula array="1">INDEX(INDIRECT("Table832["&amp;AI$9&amp;"]"),MATCH(MAX((Table832[[MetaTest/k]:[MetaTest/k]]=Table93440[[#This Row],[Test Name]:[Test Name]])*INDIRECT("Table832["&amp;$Q$1&amp;"]")),INDIRECT("Table832["&amp;$Q$1&amp;"]"), 0))</calculatedColumnFormula>
    </tableColumn>
    <tableColumn id="6" xr3:uid="{6988F498-8109-674A-A3B0-727D01FE7769}" name="rn_DDoS" dataDxfId="149">
      <calculatedColumnFormula array="1">INDEX(INDIRECT("Table832["&amp;AJ$9&amp;"]"),MATCH(MAX((Table832[[MetaTest/k]:[MetaTest/k]]=Table93440[[#This Row],[Test Name]:[Test Name]])*INDIRECT("Table832["&amp;$Q$1&amp;"]")),INDIRECT("Table832["&amp;$Q$1&amp;"]"), 0))</calculatedColumnFormula>
    </tableColumn>
    <tableColumn id="5" xr3:uid="{A7459819-6BEA-E84D-B66F-DD207CA74E38}" name="rn_DoS GoldenEye" dataDxfId="148">
      <calculatedColumnFormula array="1">INDEX(INDIRECT("Table832["&amp;AK$9&amp;"]"),MATCH(MAX((Table832[[MetaTest/k]:[MetaTest/k]]=Table93440[[#This Row],[Test Name]:[Test Name]])*INDIRECT("Table832["&amp;$Q$1&amp;"]")),INDIRECT("Table832["&amp;$Q$1&amp;"]"), 0))</calculatedColumnFormula>
    </tableColumn>
    <tableColumn id="3" xr3:uid="{5EB5C3FD-2CF9-C64B-A221-09EEEFA12325}" name="rn_DoS Hulk" dataDxfId="147">
      <calculatedColumnFormula array="1">INDEX(INDIRECT("Table832["&amp;AL$9&amp;"]"),MATCH(MAX((Table832[[MetaTest/k]:[MetaTest/k]]=Table93440[[#This Row],[Test Name]:[Test Name]])*INDIRECT("Table832["&amp;$Q$1&amp;"]")),INDIRECT("Table832["&amp;$Q$1&amp;"]"), 0))</calculatedColumnFormula>
    </tableColumn>
    <tableColumn id="4" xr3:uid="{2597C845-80DB-454D-8387-0C8B50198CBC}" name="rn_DoS Slowhttptest" dataDxfId="146">
      <calculatedColumnFormula array="1">INDEX(INDIRECT("Table832["&amp;AM$9&amp;"]"),MATCH(MAX((Table832[[MetaTest/k]:[MetaTest/k]]=Table93440[[#This Row],[Test Name]:[Test Name]])*INDIRECT("Table832["&amp;$Q$1&amp;"]")),INDIRECT("Table832["&amp;$Q$1&amp;"]"), 0))</calculatedColumnFormula>
    </tableColumn>
    <tableColumn id="9" xr3:uid="{91D08642-E845-9A4C-A5E7-F7CF69F065FD}" name="rn_DoS slowloris" dataDxfId="145">
      <calculatedColumnFormula array="1">INDEX(INDIRECT("Table832["&amp;AN$9&amp;"]"),MATCH(MAX((Table832[[MetaTest/k]:[MetaTest/k]]=Table93440[[#This Row],[Test Name]:[Test Name]])*INDIRECT("Table832["&amp;$Q$1&amp;"]")),INDIRECT("Table832["&amp;$Q$1&amp;"]"), 0))</calculatedColumnFormula>
    </tableColumn>
    <tableColumn id="10" xr3:uid="{7C450738-739C-ED44-BCDF-794895516C0D}" name="rn_FTP-Patator" dataDxfId="144">
      <calculatedColumnFormula array="1">INDEX(INDIRECT("Table832["&amp;AO$9&amp;"]"),MATCH(MAX((Table832[[MetaTest/k]:[MetaTest/k]]=Table93440[[#This Row],[Test Name]:[Test Name]])*INDIRECT("Table832["&amp;$Q$1&amp;"]")),INDIRECT("Table832["&amp;$Q$1&amp;"]"), 0))</calculatedColumnFormula>
    </tableColumn>
    <tableColumn id="11" xr3:uid="{39F261D3-0DAA-2E4E-9DA1-468C68CCD098}" name="rn_PortScan" dataDxfId="143">
      <calculatedColumnFormula array="1">INDEX(INDIRECT("Table832["&amp;AP$9&amp;"]"),MATCH(MAX((Table832[[MetaTest/k]:[MetaTest/k]]=Table93440[[#This Row],[Test Name]:[Test Name]])*INDIRECT("Table832["&amp;$Q$1&amp;"]")),INDIRECT("Table832["&amp;$Q$1&amp;"]"), 0))</calculatedColumnFormula>
    </tableColumn>
    <tableColumn id="12" xr3:uid="{77B578E8-A191-3348-82A4-DDB550600623}" name="rn_SSH-Patator" dataDxfId="142">
      <calculatedColumnFormula array="1">INDEX(INDIRECT("Table832["&amp;AQ$9&amp;"]"),MATCH(MAX((Table832[[MetaTest/k]:[MetaTest/k]]=Table93440[[#This Row],[Test Name]:[Test Name]])*INDIRECT("Table832["&amp;$Q$1&amp;"]")),INDIRECT("Table832["&amp;$Q$1&amp;"]"), 0))</calculatedColumnFormula>
    </tableColumn>
    <tableColumn id="13" xr3:uid="{83D9CC3E-FBAC-A742-9044-E9CF3F317954}" name="rn_Web Attack Brute Force" dataDxfId="141">
      <calculatedColumnFormula array="1">INDEX(INDIRECT("Table832["&amp;AR$9&amp;"]"),MATCH(MAX((Table832[[MetaTest/k]:[MetaTest/k]]=Table93440[[#This Row],[Test Name]:[Test Name]])*INDIRECT("Table832["&amp;$Q$1&amp;"]")),INDIRECT("Table832["&amp;$Q$1&amp;"]"), 0))</calculatedColumnFormula>
    </tableColumn>
    <tableColumn id="14" xr3:uid="{970DF93C-B4D0-4A46-AB38-A68D0F5D8B93}" name="rn_Web Attack XSS" dataDxfId="140">
      <calculatedColumnFormula array="1">INDEX(INDIRECT("Table832["&amp;AS$9&amp;"]"),MATCH(MAX((Table832[[MetaTest/k]:[MetaTest/k]]=Table93440[[#This Row],[Test Name]:[Test Name]])*INDIRECT("Table832["&amp;$Q$1&amp;"]")),INDIRECT("Table832["&amp;$Q$1&amp;"]"), 0))</calculatedColumnFormula>
    </tableColumn>
  </tableColumns>
  <tableStyleInfo name="TableStyleMedium10"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A4787489-9FDE-1F42-B4DC-8B13A80DD0D8}" name="Table132123242048" displayName="Table132123242048" ref="AT1:BG7" totalsRowShown="0" headerRowDxfId="139">
  <autoFilter ref="AT1:BG7" xr:uid="{A4787489-9FDE-1F42-B4DC-8B13A80DD0D8}"/>
  <tableColumns count="14">
    <tableColumn id="1" xr3:uid="{D584BB00-A993-3D41-B485-93EFC9DCCFC1}" name="pn_ann_accuracy" dataDxfId="138">
      <calculatedColumnFormula array="1">INDEX(INDIRECT("Table1033["&amp;AT$9&amp;"]"),MATCH(MAX((Table1033[[MetaTest/k]:[MetaTest/k]]=Table93440[[#This Row],[Test Name]:[Test Name]])*INDIRECT("Table1033["&amp;$Q$1&amp;"]")),INDIRECT("Table1033["&amp;$Q$1&amp;"]"), 0))</calculatedColumnFormula>
    </tableColumn>
    <tableColumn id="2" xr3:uid="{608D142A-0E1D-E545-B1F7-B07B764BC043}" name="pn_ann_f1_score" dataDxfId="137">
      <calculatedColumnFormula array="1">INDEX(INDIRECT("Table1033["&amp;AU$9&amp;"]"),MATCH(MAX((Table1033[[MetaTest/k]:[MetaTest/k]]=Table93440[[#This Row],[Test Name]:[Test Name]])*INDIRECT("Table1033["&amp;$Q$1&amp;"]")),INDIRECT("Table1033["&amp;$Q$1&amp;"]"), 0))</calculatedColumnFormula>
    </tableColumn>
    <tableColumn id="8" xr3:uid="{C0AFA19E-E773-6245-A29D-20AE23225640}" name="pn_ann_BENIGN" dataDxfId="136">
      <calculatedColumnFormula array="1">INDEX(INDIRECT("Table1033["&amp;AV$9&amp;"]"),MATCH(MAX((Table1033[[MetaTest/k]:[MetaTest/k]]=Table93440[[#This Row],[Test Name]:[Test Name]])*INDIRECT("Table1033["&amp;$Q$1&amp;"]")),INDIRECT("Table1033["&amp;$Q$1&amp;"]"), 0))</calculatedColumnFormula>
    </tableColumn>
    <tableColumn id="7" xr3:uid="{C1CFE4FA-2A3E-AF41-9D2F-F0492A3D0C20}" name="pn_ann_Bot" dataDxfId="135">
      <calculatedColumnFormula array="1">INDEX(INDIRECT("Table1033["&amp;AW$9&amp;"]"),MATCH(MAX((Table1033[[MetaTest/k]:[MetaTest/k]]=Table93440[[#This Row],[Test Name]:[Test Name]])*INDIRECT("Table1033["&amp;$Q$1&amp;"]")),INDIRECT("Table1033["&amp;$Q$1&amp;"]"), 0))</calculatedColumnFormula>
    </tableColumn>
    <tableColumn id="6" xr3:uid="{1ED17FA1-9F74-E047-8F67-682E030A9B3C}" name="pn_ann_DDoS" dataDxfId="134">
      <calculatedColumnFormula array="1">INDEX(INDIRECT("Table1033["&amp;AX$9&amp;"]"),MATCH(MAX((Table1033[[MetaTest/k]:[MetaTest/k]]=Table93440[[#This Row],[Test Name]:[Test Name]])*INDIRECT("Table1033["&amp;$Q$1&amp;"]")),INDIRECT("Table1033["&amp;$Q$1&amp;"]"), 0))</calculatedColumnFormula>
    </tableColumn>
    <tableColumn id="5" xr3:uid="{2D79AA24-707A-CB40-B333-AC88FA370862}" name="pn_ann_DoS GoldenEye" dataDxfId="133">
      <calculatedColumnFormula array="1">INDEX(INDIRECT("Table1033["&amp;AY$9&amp;"]"),MATCH(MAX((Table1033[[MetaTest/k]:[MetaTest/k]]=Table93440[[#This Row],[Test Name]:[Test Name]])*INDIRECT("Table1033["&amp;$Q$1&amp;"]")),INDIRECT("Table1033["&amp;$Q$1&amp;"]"), 0))</calculatedColumnFormula>
    </tableColumn>
    <tableColumn id="3" xr3:uid="{B633AB7C-0F66-CE4D-8A3B-A433F33A4CB8}" name="pn_ann_DoS Hulk" dataDxfId="132">
      <calculatedColumnFormula array="1">INDEX(INDIRECT("Table1033["&amp;AZ$9&amp;"]"),MATCH(MAX((Table1033[[MetaTest/k]:[MetaTest/k]]=Table93440[[#This Row],[Test Name]:[Test Name]])*INDIRECT("Table1033["&amp;$Q$1&amp;"]")),INDIRECT("Table1033["&amp;$Q$1&amp;"]"), 0))</calculatedColumnFormula>
    </tableColumn>
    <tableColumn id="4" xr3:uid="{B0C9147D-AEBB-2D4B-9822-026DEAC275D4}" name="pn_ann_DoS Slowhttptest" dataDxfId="131">
      <calculatedColumnFormula array="1">INDEX(INDIRECT("Table1033["&amp;BA$9&amp;"]"),MATCH(MAX((Table1033[[MetaTest/k]:[MetaTest/k]]=Table93440[[#This Row],[Test Name]:[Test Name]])*INDIRECT("Table1033["&amp;$Q$1&amp;"]")),INDIRECT("Table1033["&amp;$Q$1&amp;"]"), 0))</calculatedColumnFormula>
    </tableColumn>
    <tableColumn id="9" xr3:uid="{FD6D9B0E-3CA1-134F-8A79-BE238015CD11}" name="pn_ann_DoS slowloris" dataDxfId="130">
      <calculatedColumnFormula array="1">INDEX(INDIRECT("Table1033["&amp;BB$9&amp;"]"),MATCH(MAX((Table1033[[MetaTest/k]:[MetaTest/k]]=Table93440[[#This Row],[Test Name]:[Test Name]])*INDIRECT("Table1033["&amp;$Q$1&amp;"]")),INDIRECT("Table1033["&amp;$Q$1&amp;"]"), 0))</calculatedColumnFormula>
    </tableColumn>
    <tableColumn id="10" xr3:uid="{0B1601D2-DCD0-D94F-93B2-8252A2340CCF}" name="pn_ann_FTP-Patator" dataDxfId="129">
      <calculatedColumnFormula array="1">INDEX(INDIRECT("Table1033["&amp;BC$9&amp;"]"),MATCH(MAX((Table1033[[MetaTest/k]:[MetaTest/k]]=Table93440[[#This Row],[Test Name]:[Test Name]])*INDIRECT("Table1033["&amp;$Q$1&amp;"]")),INDIRECT("Table1033["&amp;$Q$1&amp;"]"), 0))</calculatedColumnFormula>
    </tableColumn>
    <tableColumn id="11" xr3:uid="{09106BA9-7D3B-434C-AB76-C55174EDF2E4}" name="pn_ann_PortScan" dataDxfId="128">
      <calculatedColumnFormula array="1">INDEX(INDIRECT("Table1033["&amp;BD$9&amp;"]"),MATCH(MAX((Table1033[[MetaTest/k]:[MetaTest/k]]=Table93440[[#This Row],[Test Name]:[Test Name]])*INDIRECT("Table1033["&amp;$Q$1&amp;"]")),INDIRECT("Table1033["&amp;$Q$1&amp;"]"), 0))</calculatedColumnFormula>
    </tableColumn>
    <tableColumn id="12" xr3:uid="{7B7F19DD-6C13-7A4F-91E5-CFA334017122}" name="pn_ann_SSH-Patator" dataDxfId="127">
      <calculatedColumnFormula array="1">INDEX(INDIRECT("Table1033["&amp;BE$9&amp;"]"),MATCH(MAX((Table1033[[MetaTest/k]:[MetaTest/k]]=Table93440[[#This Row],[Test Name]:[Test Name]])*INDIRECT("Table1033["&amp;$Q$1&amp;"]")),INDIRECT("Table1033["&amp;$Q$1&amp;"]"), 0))</calculatedColumnFormula>
    </tableColumn>
    <tableColumn id="13" xr3:uid="{C745B237-6347-8B4B-9161-C5EFE859B02E}" name="pn_ann_Web Attack Brute Force" dataDxfId="126">
      <calculatedColumnFormula array="1">INDEX(INDIRECT("Table1033["&amp;BF$9&amp;"]"),MATCH(MAX((Table1033[[MetaTest/k]:[MetaTest/k]]=Table93440[[#This Row],[Test Name]:[Test Name]])*INDIRECT("Table1033["&amp;$Q$1&amp;"]")),INDIRECT("Table1033["&amp;$Q$1&amp;"]"), 0))</calculatedColumnFormula>
    </tableColumn>
    <tableColumn id="14" xr3:uid="{2B16D7B5-46EE-4E46-AAF5-C0A869D25798}" name="pn_ann_Web Attack XSS" dataDxfId="125">
      <calculatedColumnFormula array="1">INDEX(INDIRECT("Table1033["&amp;BG$9&amp;"]"),MATCH(MAX((Table1033[[MetaTest/k]:[MetaTest/k]]=Table93440[[#This Row],[Test Name]:[Test Name]])*INDIRECT("Table1033["&amp;$Q$1&amp;"]")),INDIRECT("Table1033["&amp;$Q$1&amp;"]"), 0))</calculatedColumnFormula>
    </tableColumn>
  </tableColumns>
  <tableStyleInfo name="TableStyleMedium10"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CC733-5191-DE4F-BF1F-380E90545AD5}" name="Table1" displayName="Table1" ref="A2:AM73" totalsRowShown="0" headerRowDxfId="104">
  <autoFilter ref="A2:AM73" xr:uid="{0B2CC733-5191-DE4F-BF1F-380E90545AD5}"/>
  <sortState xmlns:xlrd2="http://schemas.microsoft.com/office/spreadsheetml/2017/richdata2" ref="A3:AM73">
    <sortCondition descending="1" ref="AF2:AF73"/>
  </sortState>
  <tableColumns count="39">
    <tableColumn id="1" xr3:uid="{1A483F70-1B62-9F44-A916-28D121D44353}" name="Note"/>
    <tableColumn id="2" xr3:uid="{62159AF8-C600-D14D-94D6-0A4C78A2C932}" name="experiment_id"/>
    <tableColumn id="3" xr3:uid="{1641248E-F938-484D-A4BA-5F5C6C898050}" name="MetaTrain/learning_rate"/>
    <tableColumn id="4" xr3:uid="{450C8E9D-E76B-8642-AB3F-E5959C16A370}" name="MetaTrain/learning_rate_decay"/>
    <tableColumn id="5" xr3:uid="{C3C56152-1F2D-F646-B2AC-D2FD7590F081}" name="MetaTrain/max_epoch"/>
    <tableColumn id="6" xr3:uid="{DEE1678D-89BC-4341-872C-11741285E4C4}" name="MetaTrain/epoch_size"/>
    <tableColumn id="7" xr3:uid="{FBEB8B5B-31C4-1C43-BD07-BAF48CE8C646}" name="MetaTrain/early_stop"/>
    <tableColumn id="8" xr3:uid="{E34DDF1F-3A4F-8A41-AA52-FFDED0ADA871}" name="MetaTrain/n"/>
    <tableColumn id="9" xr3:uid="{3068D9FA-55BC-6047-A41E-957EBD2812B5}" name="MetaTrain/k"/>
    <tableColumn id="10" xr3:uid="{909DBBF5-F843-0145-92C7-13A303001B32}" name="MetaTrain/q"/>
    <tableColumn id="11" xr3:uid="{35D58825-B589-6547-B1D3-7B2D398C253A}" name="MetaTest/episode"/>
    <tableColumn id="12" xr3:uid="{9DD71E02-AAA6-B44D-9E82-70159A8C22CC}" name="MetaTest/n"/>
    <tableColumn id="13" xr3:uid="{9B14E204-65EF-5D49-9025-6FE301D61064}" name="MetaTest/k"/>
    <tableColumn id="14" xr3:uid="{EAD86F63-F121-C54A-B740-FA1B6A81DBB0}" name="MetaTest/q"/>
    <tableColumn id="15" xr3:uid="{26BCD790-AFE9-A148-9103-CF0C825220B7}" name="MetaValidation/n"/>
    <tableColumn id="16" xr3:uid="{A21EC164-CC6C-8047-A3BA-908809D481C6}" name="MetaValidation/k"/>
    <tableColumn id="17" xr3:uid="{C73A5851-CE60-5E4F-BB58-0617AC2BEA52}" name="MetaValidation/q"/>
    <tableColumn id="18" xr3:uid="{E9B81528-E915-0040-B775-6DA400D10202}" name="model_x_dim_0"/>
    <tableColumn id="19" xr3:uid="{9582ABB2-23B8-7947-BE1C-1110A9972B7B}" name="model_x_dim_1"/>
    <tableColumn id="20" xr3:uid="{BD251178-CDEF-9145-B652-815A1F2CA3E1}" name="model_hid_dim"/>
    <tableColumn id="21" xr3:uid="{1F5AEA0E-894D-324C-9CB8-3432511B1E8A}" name="model_z_dim"/>
    <tableColumn id="22" xr3:uid="{BC22C331-E09D-6B41-9497-8530B7B12D8D}" name="MetaTrain/total_accuracy"/>
    <tableColumn id="23" xr3:uid="{0024BD8C-C11D-B346-9271-D4AC753B1D63}" name="MetaTrain/total_loss"/>
    <tableColumn id="24" xr3:uid="{D1CD7829-30B2-5F47-9421-95F2EA1DE93A}" name="MetaTest/AvgAccuracy"/>
    <tableColumn id="25" xr3:uid="{63E17703-B6D7-654E-9683-D66B0657F9CA}" name="MetaTest/AvgLoss"/>
    <tableColumn id="26" xr3:uid="{D5F889AF-8E45-D24B-84BD-FF0CFBA1C341}" name="MetaTest/f1-score_macro_avg"/>
    <tableColumn id="27" xr3:uid="{E2392FF4-67F1-0A40-A043-55F8B524C45D}" name="MetaTest/f1-score_weighted_avg"/>
    <tableColumn id="28" xr3:uid="{016BD822-A183-EB46-80BE-A3892FF5DD94}" name="MetaTest/precision_macro_avg"/>
    <tableColumn id="29" xr3:uid="{4B20E4C1-B70B-B344-966C-A287A282A0CC}" name="MetaTest/precision_weighted_avg"/>
    <tableColumn id="30" xr3:uid="{934C4E02-C66B-C74F-A23A-691FF32E16F6}" name="MetaTest/recall_macro_avg"/>
    <tableColumn id="31" xr3:uid="{B4AD088C-21B2-AB4B-B0BD-8978486CDA63}" name="MetaTest/recall_weighted_avg"/>
    <tableColumn id="32" xr3:uid="{B0F4B064-9D9E-FF40-813D-C0ECCF4511AF}" name="MetaValidation/accuracy"/>
    <tableColumn id="33" xr3:uid="{E9646437-C0AB-4E44-87A8-B9BD42A9DA12}" name="MetaValidation/loss"/>
    <tableColumn id="34" xr3:uid="{92EC1964-2CE8-AD44-8450-BE8F9166BE95}" name="MetaValidation/f1-score_macro_avg"/>
    <tableColumn id="35" xr3:uid="{0EE19660-A813-EB42-BD90-B08AC52DCF17}" name="MetaValidation/f1-score_weighted_avg"/>
    <tableColumn id="36" xr3:uid="{27B21F42-41F4-9E48-8DCA-80FCF56D72ED}" name="MetaValidation/precision_macro_avg"/>
    <tableColumn id="37" xr3:uid="{7B900804-889A-0145-A58A-1625ED34108F}" name="MetaValidation/precision_weighted_avg"/>
    <tableColumn id="38" xr3:uid="{C91FA1DD-1BC3-964B-994B-BDF6EECF4FC3}" name="MetaValidation/recall_macro_avg"/>
    <tableColumn id="39" xr3:uid="{6A17090D-D071-3B44-9E46-5F75EF3C36ED}" name="MetaValidation/recall_weighted_avg"/>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51E00C9-7BAE-8B47-B23A-A1721A6D9336}" name="Table2" displayName="Table2" ref="A2:AO146" totalsRowShown="0" headerRowDxfId="83">
  <autoFilter ref="A2:AO146" xr:uid="{251E00C9-7BAE-8B47-B23A-A1721A6D9336}"/>
  <tableColumns count="41">
    <tableColumn id="1" xr3:uid="{DF0283F9-76AF-F84A-B938-B6C75B435202}" name="Note"/>
    <tableColumn id="2" xr3:uid="{C2F85D46-4B80-DB40-A005-367EDFEC36E6}" name="experiment_id"/>
    <tableColumn id="3" xr3:uid="{54169F94-C68A-9B44-8C88-64991C3534CF}" name="MetaTrain/learning_rate"/>
    <tableColumn id="4" xr3:uid="{A83F1ADB-90BB-B841-B104-5CA964AEFBD0}" name="MetaTrain/learning_rate_decay"/>
    <tableColumn id="5" xr3:uid="{58AB20F3-BB57-114F-A640-DBA440E32609}" name="MetaTrain/max_epoch"/>
    <tableColumn id="6" xr3:uid="{064ECD61-31AA-CC41-A68B-B31CA4A100E9}" name="MetaTrain/epoch_size"/>
    <tableColumn id="7" xr3:uid="{07A08E2C-10ED-1149-9F10-D27B8FE4528F}" name="MetaTrain/early_stop"/>
    <tableColumn id="8" xr3:uid="{C9D1E4A0-C53A-2445-A0E0-688FD0C69D9C}" name="MetaTrain/n"/>
    <tableColumn id="9" xr3:uid="{34C93205-0235-4846-B2BC-5A260758C83B}" name="MetaTrain/k"/>
    <tableColumn id="10" xr3:uid="{87E0F7DD-06D5-1748-9AEF-88F1A8483E3E}" name="MetaTrain/q"/>
    <tableColumn id="11" xr3:uid="{8A33297C-0A73-0548-90B5-9075F89F5BB2}" name="MetaTest/episode"/>
    <tableColumn id="12" xr3:uid="{57BDA12A-879C-4041-9DD7-07ACBDA78738}" name="MetaTest/n"/>
    <tableColumn id="13" xr3:uid="{448D46CE-0B09-9C41-858F-EE7D08114A2F}" name="MetaTest/k"/>
    <tableColumn id="14" xr3:uid="{1871A905-A9B3-DB42-9031-D5599909554C}" name="MetaTest/q"/>
    <tableColumn id="15" xr3:uid="{1907AB8C-B7AC-974A-BB52-AD100C913737}" name="MetaValidation/n"/>
    <tableColumn id="16" xr3:uid="{B4538EAC-3F27-6848-B3E9-6A5710D200CA}" name="MetaValidation/k"/>
    <tableColumn id="17" xr3:uid="{BA46CF19-FF77-D242-948C-359065B4595D}" name="MetaValidation/q"/>
    <tableColumn id="18" xr3:uid="{4B5DBE1F-91BB-3348-982B-FADE65555C22}" name="model_x_dim_0"/>
    <tableColumn id="19" xr3:uid="{3C5BCD5B-9D57-0741-8A68-75BEC67352A0}" name="model_x_dim_1"/>
    <tableColumn id="20" xr3:uid="{8285D668-0346-FE43-9459-E4362DA1C99D}" name="model_encoder_hid_dim"/>
    <tableColumn id="21" xr3:uid="{6DCB4717-9899-9141-ABDC-2F51C305EB5E}" name="model_encoder_out_dim"/>
    <tableColumn id="22" xr3:uid="{67D35525-FCAD-3640-BD6A-864AF9331FAA}" name="model_rel_net_hid_dim"/>
    <tableColumn id="23" xr3:uid="{EC406BF9-E7CF-544A-A5E3-08BCB581AA54}" name="experiment_type"/>
    <tableColumn id="24" xr3:uid="{F7E84FBA-4217-1046-B35A-9EEA34601F8A}" name="MetaTrain/total_accuracy"/>
    <tableColumn id="25" xr3:uid="{5B3B1CCB-88D6-3343-B21B-94F8DC8580B2}" name="MetaTrain/total_loss"/>
    <tableColumn id="26" xr3:uid="{0C7B3560-4991-EA4E-8062-2F2E0174284C}" name="MetaTest/AvgAccuracy"/>
    <tableColumn id="27" xr3:uid="{4E8832CA-BB04-BE42-84A4-9FCADB225C8F}" name="MetaTest/AvgLoss"/>
    <tableColumn id="28" xr3:uid="{48035A71-BF35-2944-987C-539713BFACF0}" name="MetaTest/f1-score_macro_avg"/>
    <tableColumn id="29" xr3:uid="{9A54F4D8-D7B2-CD44-A2E8-FCE3438968E4}" name="MetaTest/f1-score_weighted_avg"/>
    <tableColumn id="30" xr3:uid="{35AAA969-C75A-2744-96FD-3654B435EEE1}" name="MetaTest/precision_macro_avg"/>
    <tableColumn id="31" xr3:uid="{D1C66768-485B-034D-B4B7-97CBE1D878A4}" name="MetaTest/precision_weighted_avg"/>
    <tableColumn id="32" xr3:uid="{B0EE7221-E22A-5F4F-994B-D62B853CAB18}" name="MetaTest/recall_macro_avg"/>
    <tableColumn id="33" xr3:uid="{06DAFD65-D777-BE4D-8326-2A1B973F517A}" name="MetaTest/recall_weighted_avg"/>
    <tableColumn id="34" xr3:uid="{9DE8FD16-D17A-CD40-B438-2E9B456290CD}" name="MetaValidation/accuracy"/>
    <tableColumn id="35" xr3:uid="{CF563D54-C948-BE4F-AC30-2B073920B73D}" name="MetaValidation/loss"/>
    <tableColumn id="36" xr3:uid="{56412104-0F2C-1248-8B46-5076DBDD63AF}" name="MetaValidation/f1-score_macro_avg"/>
    <tableColumn id="37" xr3:uid="{E1CDA9ED-1965-624C-9DE0-D3DD6AACD707}" name="MetaValidation/f1-score_weighted_avg"/>
    <tableColumn id="38" xr3:uid="{EAFC6C11-0D63-F14E-8254-BDB7BE5B786D}" name="MetaValidation/precision_macro_avg"/>
    <tableColumn id="39" xr3:uid="{A540D405-9C39-0448-A53F-5B2FBAF14385}" name="MetaValidation/precision_weighted_avg"/>
    <tableColumn id="40" xr3:uid="{70359C78-1819-0841-9325-2B0A989A78F6}" name="MetaValidation/recall_macro_avg"/>
    <tableColumn id="41" xr3:uid="{64D01292-D5C4-714A-9C72-C26B29A7B2A2}" name="MetaValidation/recall_weighted_avg"/>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8907AA-A976-6247-B9D8-AF637912D513}" name="Table3" displayName="Table3" ref="A2:AN50" totalsRowShown="0" headerRowDxfId="62">
  <autoFilter ref="A2:AN50" xr:uid="{8B8907AA-A976-6247-B9D8-AF637912D513}"/>
  <sortState xmlns:xlrd2="http://schemas.microsoft.com/office/spreadsheetml/2017/richdata2" ref="A3:AN50">
    <sortCondition descending="1" ref="AG2:AG50"/>
  </sortState>
  <tableColumns count="40">
    <tableColumn id="1" xr3:uid="{C0713986-8CFF-9843-B118-7B57C05B5A21}" name="Note"/>
    <tableColumn id="2" xr3:uid="{EE38722C-948D-B74A-9D96-738BE36CCD21}" name="experiment_id"/>
    <tableColumn id="3" xr3:uid="{4FF6C6BB-F457-AF4B-A1AF-2A710888969E}" name="MetaTrain/learning_rate"/>
    <tableColumn id="4" xr3:uid="{23A9DB24-D251-3248-961B-63DE28852EF8}" name="MetaTrain/learning_rate_decay"/>
    <tableColumn id="5" xr3:uid="{19EDFD24-D372-E447-B9EE-840D6B38F56E}" name="MetaTrain/max_epoch"/>
    <tableColumn id="6" xr3:uid="{95394F4A-C463-9045-A437-73E32B5B436C}" name="MetaTrain/epoch_size"/>
    <tableColumn id="7" xr3:uid="{0CDF8179-354C-D440-BC0A-102A8FE889E8}" name="MetaTrain/early_stop"/>
    <tableColumn id="8" xr3:uid="{8FF96BD7-3A73-044D-9F13-8700EE3C12F6}" name="MetaTrain/n"/>
    <tableColumn id="9" xr3:uid="{5741F904-3A20-7C45-A056-AB79E850B90C}" name="MetaTrain/k"/>
    <tableColumn id="10" xr3:uid="{4F8E37A2-8FB5-8048-BC7E-D383B44F69E3}" name="MetaTrain/q"/>
    <tableColumn id="11" xr3:uid="{F4FECA79-2B24-C547-9997-1098707F1DF2}" name="MetaTest/episode"/>
    <tableColumn id="12" xr3:uid="{94F92BFC-CF6C-174E-9337-F455283A8735}" name="MetaTest/n"/>
    <tableColumn id="13" xr3:uid="{2B6A13FB-123B-E34D-99FE-054CA3AD71F6}" name="MetaTest/k"/>
    <tableColumn id="14" xr3:uid="{4796930C-065B-AF46-9971-0981F143F5A2}" name="MetaTest/q"/>
    <tableColumn id="15" xr3:uid="{73B8699D-3E77-294C-B57C-26B0602A7E66}" name="MetaValidation/n"/>
    <tableColumn id="16" xr3:uid="{19ABDCDE-C9DC-1042-A4A5-76EA348E3525}" name="MetaValidation/k"/>
    <tableColumn id="17" xr3:uid="{9953EAFF-6C78-4E4E-B8C8-6860EE5DA7B3}" name="MetaValidation/q"/>
    <tableColumn id="18" xr3:uid="{9EFE8A38-E077-1D40-9176-E2BC5959E5EB}" name="model_x_dim_0"/>
    <tableColumn id="19" xr3:uid="{F8459D97-A06A-7A4C-948E-1CEA814487F5}" name="model_x_dim_1"/>
    <tableColumn id="20" xr3:uid="{7165ABEF-1C7F-594E-886B-8F56FCDE772D}" name="model_hid_dim"/>
    <tableColumn id="21" xr3:uid="{3B15EB37-C538-9B44-B507-1B4BE085EBFF}" name="model_z_dim"/>
    <tableColumn id="22" xr3:uid="{7D40EC99-26E7-AF4F-B6E4-8E32DE1F4F08}" name="experiment_type"/>
    <tableColumn id="23" xr3:uid="{57B627B1-7540-B740-A517-D3BC80D5D1D2}" name="MetaTrain/total_accuracy"/>
    <tableColumn id="24" xr3:uid="{38B030FF-A981-C743-847D-A62F2C3A92B9}" name="MetaTrain/total_loss"/>
    <tableColumn id="25" xr3:uid="{4931AB24-7A41-844C-BAAB-0C8E1FEDAAB7}" name="MetaTest/AvgAccuracy"/>
    <tableColumn id="26" xr3:uid="{D17E3A16-18AD-A248-A0C6-BDED08C1E01F}" name="MetaTest/AvgLoss"/>
    <tableColumn id="27" xr3:uid="{988FC71E-9E19-A248-830D-132790160483}" name="MetaTest/f1-score_macro_avg"/>
    <tableColumn id="28" xr3:uid="{0722B62D-04FA-F34F-845E-22FFBA657006}" name="MetaTest/f1-score_weighted_avg"/>
    <tableColumn id="29" xr3:uid="{4D1B959D-68D4-7D4E-B7FC-6AE837A15D0B}" name="MetaTest/precision_macro_avg"/>
    <tableColumn id="30" xr3:uid="{D898B3D0-394F-5F4D-AACD-9BC51743E3C5}" name="MetaTest/precision_weighted_avg"/>
    <tableColumn id="31" xr3:uid="{0AC6D27F-0332-CC41-9824-547B3478993D}" name="MetaTest/recall_macro_avg"/>
    <tableColumn id="32" xr3:uid="{982121EE-2361-AA43-96B5-7FDA268BE51B}" name="MetaTest/recall_weighted_avg"/>
    <tableColumn id="33" xr3:uid="{82984329-7ACF-944A-8387-E96A160A4153}" name="MetaValidation/accuracy"/>
    <tableColumn id="34" xr3:uid="{15FF3546-C18B-6E40-BB08-D734472A8399}" name="MetaValidation/loss"/>
    <tableColumn id="35" xr3:uid="{F81787D6-FCAE-4540-826C-89D3C38F3F5B}" name="MetaValidation/f1-score_macro_avg"/>
    <tableColumn id="36" xr3:uid="{DBDCF89F-DC6F-3F40-B284-4BAAF27F85A1}" name="MetaValidation/f1-score_weighted_avg"/>
    <tableColumn id="37" xr3:uid="{A6C6668B-EC42-FF49-846C-FDE7C29DFB31}" name="MetaValidation/precision_macro_avg"/>
    <tableColumn id="38" xr3:uid="{1F514204-27B0-2B4E-BCEB-E2FE7EBA24E2}" name="MetaValidation/precision_weighted_avg"/>
    <tableColumn id="39" xr3:uid="{4450CEA1-ED24-DC48-8CF7-ADE17F022724}" name="MetaValidation/recall_macro_avg"/>
    <tableColumn id="40" xr3:uid="{CA0F0C0E-EFD7-5440-AA0C-903E39467F4C}" name="MetaValidation/recall_weighted_avg"/>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58829C9-74DC-184E-A5E6-7905927FCFF8}" name="Table4" displayName="Table4" ref="A2:AO97" totalsRowShown="0">
  <autoFilter ref="A2:AO97" xr:uid="{658829C9-74DC-184E-A5E6-7905927FCFF8}"/>
  <sortState xmlns:xlrd2="http://schemas.microsoft.com/office/spreadsheetml/2017/richdata2" ref="A3:AO97">
    <sortCondition descending="1" ref="AH2:AH97"/>
  </sortState>
  <tableColumns count="41">
    <tableColumn id="1" xr3:uid="{0192D7F7-F8E4-AF43-90AB-03C6B25B1771}" name="Note"/>
    <tableColumn id="2" xr3:uid="{DC27D88A-1F33-FB45-8FF5-622E782277A8}" name="experiment_id"/>
    <tableColumn id="3" xr3:uid="{D2F35BF0-C8FE-C44D-8950-24F3466A86F7}" name="MetaTrain/learning_rate"/>
    <tableColumn id="4" xr3:uid="{1BE3F57F-642B-1B4B-B883-4B95BB59954A}" name="MetaTrain/learning_rate_decay"/>
    <tableColumn id="5" xr3:uid="{27F5A245-C010-6B4C-9F50-EBF07918B07D}" name="MetaTrain/max_epoch"/>
    <tableColumn id="6" xr3:uid="{AEB9FF7E-C3B6-F744-B0D2-2BF9DA79CD3A}" name="MetaTrain/epoch_size"/>
    <tableColumn id="7" xr3:uid="{7416F7E1-4772-AC48-AA5A-A4C3BC6CB7D9}" name="MetaTrain/early_stop"/>
    <tableColumn id="8" xr3:uid="{C8BB959C-F8E2-2647-83A8-C6CE8E90FF0E}" name="MetaTrain/n"/>
    <tableColumn id="9" xr3:uid="{83740C23-A2A5-5E44-B67D-AD331C631C3F}" name="MetaTrain/k"/>
    <tableColumn id="10" xr3:uid="{12F893DC-165F-5146-B94D-AB70EFAE92C5}" name="MetaTrain/q"/>
    <tableColumn id="11" xr3:uid="{B10DE0EF-64A1-244A-B990-BEB7328B6C01}" name="MetaTest/episode"/>
    <tableColumn id="12" xr3:uid="{F25EFE99-206B-FF4E-944E-E457DD92DB22}" name="MetaTest/n"/>
    <tableColumn id="13" xr3:uid="{40D8396C-4E0C-F349-A1C3-CC3EBC7D15B7}" name="MetaTest/k"/>
    <tableColumn id="14" xr3:uid="{F12C55C6-9E25-AC46-9242-DC61DFC15232}" name="MetaTest/q"/>
    <tableColumn id="15" xr3:uid="{10C80C8C-1CDD-504D-A7A9-C0F5317F58C9}" name="MetaValidation/n"/>
    <tableColumn id="16" xr3:uid="{9B5B66A8-933E-B140-A7C9-2C05E7065818}" name="MetaValidation/k"/>
    <tableColumn id="17" xr3:uid="{8D51FCFE-B867-3C40-8A2E-F9CC8D8F3E4F}" name="MetaValidation/q"/>
    <tableColumn id="18" xr3:uid="{A0AF4DD5-DFD9-A74A-89F1-2CBF70AACFBC}" name="model_x_dim_0"/>
    <tableColumn id="19" xr3:uid="{1CCA9399-1B8A-1A49-BCF7-C8EBDC883AA7}" name="model_x_dim_1"/>
    <tableColumn id="20" xr3:uid="{39E7E525-8404-6A47-877F-81A9AB7C02D4}" name="model_encoder_hid_dim"/>
    <tableColumn id="21" xr3:uid="{8F5FAD71-9034-6A4D-8E64-40FDDC565E68}" name="model_encoder_out_dim"/>
    <tableColumn id="22" xr3:uid="{528A1034-06CE-7F45-8BBD-E0612ED24E2C}" name="model_rel_net_hid_dim"/>
    <tableColumn id="23" xr3:uid="{B1B3239D-2A3F-BB42-914F-39CB9ED173FB}" name="experiment_type"/>
    <tableColumn id="24" xr3:uid="{EE1AAECD-8F8A-7046-85E8-6A63036AD08B}" name="MetaTrain/total_accuracy"/>
    <tableColumn id="25" xr3:uid="{32A056CA-7C05-D24A-A390-4D451B56ABC6}" name="MetaTrain/total_loss"/>
    <tableColumn id="26" xr3:uid="{2CEA88AC-7060-3D45-9398-A2D49D72200A}" name="MetaTest/AvgAccuracy"/>
    <tableColumn id="27" xr3:uid="{1AA8B8F3-3043-6A4B-9311-63A8A4ED2763}" name="MetaTest/AvgLoss"/>
    <tableColumn id="28" xr3:uid="{0D380214-9FB2-D042-8032-DF0A62D7E83D}" name="MetaTest/f1-score_macro_avg"/>
    <tableColumn id="29" xr3:uid="{E47D6803-2E17-E747-97EE-06156C330A86}" name="MetaTest/f1-score_weighted_avg"/>
    <tableColumn id="30" xr3:uid="{B187B4FB-80DF-DE4F-B89C-23211E201687}" name="MetaTest/precision_macro_avg"/>
    <tableColumn id="31" xr3:uid="{980E8694-B7AF-084F-951F-7E63A62E6370}" name="MetaTest/precision_weighted_avg"/>
    <tableColumn id="32" xr3:uid="{F0EF5915-1309-E647-9457-B5C2DAB5B505}" name="MetaTest/recall_macro_avg"/>
    <tableColumn id="33" xr3:uid="{2A0CC204-DC11-4B4A-84F0-89F02AB1FD44}" name="MetaTest/recall_weighted_avg"/>
    <tableColumn id="34" xr3:uid="{95C8F12B-6997-A045-816C-01CDC62664D8}" name="MetaValidation/accuracy"/>
    <tableColumn id="35" xr3:uid="{C4F4FCC4-1854-5640-AB36-9EDD58AF5DAC}" name="MetaValidation/loss"/>
    <tableColumn id="36" xr3:uid="{96AC0145-3978-B643-8705-6685C97B5E8B}" name="MetaValidation/f1-score_macro_avg"/>
    <tableColumn id="37" xr3:uid="{F42756B6-CD5F-4A4D-92F5-D7ADB4BDA61C}" name="MetaValidation/f1-score_weighted_avg"/>
    <tableColumn id="38" xr3:uid="{0ACE8E91-50FC-3549-B97C-048EDA774AF1}" name="MetaValidation/precision_macro_avg"/>
    <tableColumn id="39" xr3:uid="{6D15028F-4C44-3A46-9B42-472A45065C3F}" name="MetaValidation/precision_weighted_avg"/>
    <tableColumn id="40" xr3:uid="{E6DAC3F5-C403-6E45-92C1-5514B749FD50}" name="MetaValidation/recall_macro_avg"/>
    <tableColumn id="41" xr3:uid="{AD21F028-B190-3F45-B194-CE2971891E81}" name="MetaValidation/recall_weighted_avg"/>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3CEE62-1220-9B43-AAC6-3C59298D3EB1}" name="Table5" displayName="Table5" ref="A2:AN133" totalsRowShown="0" headerRowDxfId="21">
  <autoFilter ref="A2:AN133" xr:uid="{B03CEE62-1220-9B43-AAC6-3C59298D3EB1}"/>
  <sortState xmlns:xlrd2="http://schemas.microsoft.com/office/spreadsheetml/2017/richdata2" ref="A3:AN133">
    <sortCondition descending="1" ref="AG2:AG133"/>
  </sortState>
  <tableColumns count="40">
    <tableColumn id="1" xr3:uid="{70A83BD2-8388-9D49-A4BC-8307C9E3F16D}" name="Note"/>
    <tableColumn id="2" xr3:uid="{FAC3B5E3-65E1-5F49-8007-F54FCB78E1F0}" name="experiment_id"/>
    <tableColumn id="3" xr3:uid="{F860C2EF-08E9-494B-BB3B-CEEFD6514CE8}" name="MetaTrain/learning_rate"/>
    <tableColumn id="4" xr3:uid="{C87EF87A-EF41-8F40-BCA1-9834AA66B492}" name="MetaTrain/learning_rate_decay"/>
    <tableColumn id="5" xr3:uid="{E01A1853-B546-A646-9574-35575C7606CB}" name="MetaTrain/max_epoch"/>
    <tableColumn id="6" xr3:uid="{173F5C27-DACC-A74F-86AA-0C616B0D2700}" name="MetaTrain/epoch_size"/>
    <tableColumn id="7" xr3:uid="{44ADFDA6-296C-B940-9F59-A471CFE1AEF1}" name="MetaTrain/early_stop"/>
    <tableColumn id="8" xr3:uid="{88AA7D76-190C-8447-BE51-B7F0351A8014}" name="MetaTrain/n"/>
    <tableColumn id="9" xr3:uid="{2ABC748F-6047-2C41-A46F-F18124568B68}" name="MetaTrain/k"/>
    <tableColumn id="10" xr3:uid="{85227FDF-03B9-F842-9BFE-73E338BB1D54}" name="MetaTrain/q"/>
    <tableColumn id="11" xr3:uid="{18194BFA-1618-7D4C-8834-EDDA36AEB1B9}" name="MetaTest/episode"/>
    <tableColumn id="12" xr3:uid="{91FEFB76-A624-BD48-9FD8-210282F776B1}" name="MetaTest/n"/>
    <tableColumn id="13" xr3:uid="{E69D2CC4-EB86-B549-BB26-034C3B26A3B2}" name="MetaTest/k"/>
    <tableColumn id="14" xr3:uid="{8F1B3FE9-F7EC-104E-A982-D2391D9F987E}" name="MetaTest/q"/>
    <tableColumn id="15" xr3:uid="{937EA812-B28D-3B4F-B8EC-972ED63D9171}" name="MetaValidation/n"/>
    <tableColumn id="16" xr3:uid="{74960F0B-9CE0-F34A-B332-C12AE22B4404}" name="MetaValidation/k"/>
    <tableColumn id="17" xr3:uid="{0450A9AB-1E68-E948-90A1-ABDB26599D82}" name="MetaValidation/q"/>
    <tableColumn id="18" xr3:uid="{0B376998-6EED-3A44-8743-274ADE0AC0DA}" name="model_x_dim_0"/>
    <tableColumn id="19" xr3:uid="{A661A882-9B54-6443-9B66-E728EC00404E}" name="model_x_dim_1"/>
    <tableColumn id="20" xr3:uid="{2001EF73-A06D-D74C-A5FD-ACB0D7DE4193}" name="model_hid_dim"/>
    <tableColumn id="21" xr3:uid="{6C42B08F-7713-1D4E-A80D-9ECE37EBBE5F}" name="model_z_dim"/>
    <tableColumn id="22" xr3:uid="{9CFB8B1F-68A9-A546-8170-45172BB25C10}" name="experiment_type"/>
    <tableColumn id="23" xr3:uid="{F947C917-4513-D447-A14D-669739D59447}" name="MetaTrain/total_accuracy"/>
    <tableColumn id="24" xr3:uid="{715AAD0B-D950-8C45-92CE-6B73DAF0F5B2}" name="MetaTrain/total_loss"/>
    <tableColumn id="25" xr3:uid="{29FFFA4F-8624-6F49-B9F7-1708D7F70AA2}" name="MetaTest/AvgAccuracy"/>
    <tableColumn id="26" xr3:uid="{312A95B1-2733-EF4D-96DC-83A0C5215971}" name="MetaTest/AvgLoss"/>
    <tableColumn id="27" xr3:uid="{5FE06060-008D-A64B-83DB-230F3BF6B627}" name="MetaTest/f1-score_macro_avg"/>
    <tableColumn id="28" xr3:uid="{1FB6DEB4-9781-DB4E-9FF8-D6F400BBEF54}" name="MetaTest/f1-score_weighted_avg"/>
    <tableColumn id="29" xr3:uid="{ED60EE89-E78A-4747-8FA5-583B9B24DA47}" name="MetaTest/precision_macro_avg"/>
    <tableColumn id="30" xr3:uid="{8109F90A-F094-A74C-9212-F239EAB610F5}" name="MetaTest/precision_weighted_avg"/>
    <tableColumn id="31" xr3:uid="{F387590D-9F5B-E14A-B3B6-AAA96FC1F06E}" name="MetaTest/recall_macro_avg"/>
    <tableColumn id="32" xr3:uid="{73EDFE24-44E6-BA43-B5F8-E4F5E196EABB}" name="MetaTest/recall_weighted_avg"/>
    <tableColumn id="33" xr3:uid="{9F5CB5D3-3370-AA42-847B-F79F5C4B7869}" name="MetaValidation/accuracy"/>
    <tableColumn id="34" xr3:uid="{004D69B8-2B33-014A-A735-D393101CBDDF}" name="MetaValidation/loss"/>
    <tableColumn id="35" xr3:uid="{5411BCAB-C750-A74A-9DDB-99B98913A2E1}" name="MetaValidation/f1-score_macro_avg"/>
    <tableColumn id="36" xr3:uid="{014193B3-D04E-7149-BD93-3F733F7929F8}" name="MetaValidation/f1-score_weighted_avg"/>
    <tableColumn id="37" xr3:uid="{CAAFDD5F-7B90-D04C-BC27-3BF1C5266442}" name="MetaValidation/precision_macro_avg"/>
    <tableColumn id="38" xr3:uid="{41D6B4AD-D31F-2F4C-80DB-3014FB0A4A18}" name="MetaValidation/precision_weighted_avg"/>
    <tableColumn id="39" xr3:uid="{4082A887-706D-DC45-B4F4-76A21F488120}" name="MetaValidation/recall_macro_avg"/>
    <tableColumn id="40" xr3:uid="{C6C0AF59-4D68-A24C-9D42-6516F893CAD0}" name="MetaValidation/recall_weighted_avg"/>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09D5D7C-0CC5-A04D-A24B-395CA2B79D24}" name="Table6" displayName="Table6" ref="A2:AO194" totalsRowShown="0" headerRowDxfId="0">
  <autoFilter ref="A2:AO194" xr:uid="{309D5D7C-0CC5-A04D-A24B-395CA2B79D24}"/>
  <sortState xmlns:xlrd2="http://schemas.microsoft.com/office/spreadsheetml/2017/richdata2" ref="A3:AO34">
    <sortCondition descending="1" ref="AH2:AH34"/>
  </sortState>
  <tableColumns count="41">
    <tableColumn id="1" xr3:uid="{D8624964-F932-9344-9126-DED1F03CE01E}" name="Note"/>
    <tableColumn id="2" xr3:uid="{01A42F47-C348-7144-ACC7-4E86868D70CD}" name="experiment_id"/>
    <tableColumn id="3" xr3:uid="{EA114D3E-34BC-004E-A635-FD1564BFEA3B}" name="MetaTrain/learning_rate"/>
    <tableColumn id="4" xr3:uid="{FB513AC6-252E-D744-B957-59A7168A61E9}" name="MetaTrain/learning_rate_decay"/>
    <tableColumn id="5" xr3:uid="{B9408D94-D7B0-DD4E-8620-24AC9F2958B5}" name="MetaTrain/max_epoch"/>
    <tableColumn id="6" xr3:uid="{B75EE2A6-22DC-734B-8BB4-E6C672DC001C}" name="MetaTrain/epoch_size"/>
    <tableColumn id="7" xr3:uid="{C21E2A7B-2B13-B54A-ACD7-AAC2D706213B}" name="MetaTrain/early_stop"/>
    <tableColumn id="8" xr3:uid="{2B7B3196-464A-4F43-BB94-1D64B29E27E9}" name="MetaTrain/n"/>
    <tableColumn id="9" xr3:uid="{5FEEFD6A-A489-BC4F-9DCB-D03A5101BDCE}" name="MetaTrain/k"/>
    <tableColumn id="10" xr3:uid="{980FE535-58F2-924A-BE83-F6789AB4DF51}" name="MetaTrain/q"/>
    <tableColumn id="11" xr3:uid="{DF794AD8-7B1E-F04F-B7B3-C5C8E7FE7ADF}" name="MetaTest/episode"/>
    <tableColumn id="12" xr3:uid="{B958483E-54F4-5540-979B-75D94F99444E}" name="MetaTest/n"/>
    <tableColumn id="13" xr3:uid="{49494F53-3F4F-514B-BC94-3A8A4F72A1EB}" name="MetaTest/k"/>
    <tableColumn id="14" xr3:uid="{A2E9D741-78E7-2840-9350-E77CE8D1752A}" name="MetaTest/q"/>
    <tableColumn id="15" xr3:uid="{AC4A0791-709E-A348-A2C0-0D7F8CC9CB9F}" name="MetaValidation/n"/>
    <tableColumn id="16" xr3:uid="{F076B4C6-FF69-4047-8F25-EA590208727C}" name="MetaValidation/k"/>
    <tableColumn id="17" xr3:uid="{137C495E-1E4C-F44A-AA5F-882BDD3B02BE}" name="MetaValidation/q"/>
    <tableColumn id="18" xr3:uid="{F6B21924-B2AF-7A43-A9F5-EF967D73440B}" name="model_x_dim_0"/>
    <tableColumn id="19" xr3:uid="{8BA2372A-AA91-FE4D-9267-3B445E519FE6}" name="model_x_dim_1"/>
    <tableColumn id="20" xr3:uid="{681185F6-343D-B34C-9602-C81E8F972EC9}" name="model_encoder_hid_dim"/>
    <tableColumn id="21" xr3:uid="{C05008C5-4916-C049-90CB-DAF56368A1EF}" name="model_encoder_out_dim"/>
    <tableColumn id="22" xr3:uid="{A2B04574-99C7-EC4B-A1CA-7EC23930CCCA}" name="model_rel_net_hid_dim"/>
    <tableColumn id="23" xr3:uid="{AE3C739D-1E87-F948-97F4-85008822586B}" name="experiment_type"/>
    <tableColumn id="24" xr3:uid="{1609C715-C196-2F41-B9B0-D7981CD72D24}" name="MetaTrain/total_accuracy"/>
    <tableColumn id="25" xr3:uid="{923EC97D-BF0D-AA47-ABE0-97B508EB5EFE}" name="MetaTrain/total_loss"/>
    <tableColumn id="26" xr3:uid="{752A6F07-880E-6D4D-8F36-B0C0F2A22B48}" name="MetaTest/AvgAccuracy"/>
    <tableColumn id="27" xr3:uid="{B5A410EC-E457-3648-A0DA-C0E597390B17}" name="MetaTest/AvgLoss"/>
    <tableColumn id="28" xr3:uid="{4875F8B0-12D0-7044-AC19-85A510E390C3}" name="MetaTest/f1-score_macro_avg"/>
    <tableColumn id="29" xr3:uid="{3DAF0F1A-3F74-0046-B76A-8D70F05A8179}" name="MetaTest/f1-score_weighted_avg"/>
    <tableColumn id="30" xr3:uid="{D508CD53-7735-8E43-80CE-FEF760DB99BA}" name="MetaTest/precision_macro_avg"/>
    <tableColumn id="31" xr3:uid="{392550BF-30A9-574E-B456-9C5B2D5ECB20}" name="MetaTest/precision_weighted_avg"/>
    <tableColumn id="32" xr3:uid="{70339CD4-7C5A-1746-8592-6166538D7F5E}" name="MetaTest/recall_macro_avg"/>
    <tableColumn id="33" xr3:uid="{BB0855E6-B8D5-8F45-BCAD-541D84C52158}" name="MetaTest/recall_weighted_avg"/>
    <tableColumn id="34" xr3:uid="{AB60E86E-F9AF-4449-BEA0-78D79B61F169}" name="MetaValidation/accuracy"/>
    <tableColumn id="35" xr3:uid="{5684EEC6-EBB1-ED4D-903C-59BA5D449927}" name="MetaValidation/loss"/>
    <tableColumn id="36" xr3:uid="{3B6DFCC2-0B21-F342-9EF7-3F5BBEB89CA7}" name="MetaValidation/f1-score_macro_avg"/>
    <tableColumn id="37" xr3:uid="{87C00B4F-9AB5-1044-AAD1-65A6BB96FCAE}" name="MetaValidation/f1-score_weighted_avg"/>
    <tableColumn id="38" xr3:uid="{B38BDE1A-F8EF-5841-8887-3C870BB5C8BB}" name="MetaValidation/precision_macro_avg"/>
    <tableColumn id="39" xr3:uid="{2164250C-5F1E-3C4F-A24F-CE701E85F9CA}" name="MetaValidation/precision_weighted_avg"/>
    <tableColumn id="40" xr3:uid="{F64130B9-CA2F-824E-B92D-7262C34FB101}" name="MetaValidation/recall_macro_avg"/>
    <tableColumn id="41" xr3:uid="{25F3E962-1C71-CF45-9988-840AFBC46911}" name="MetaValidation/recall_weighted_av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 Id="rId4"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table" Target="../tables/table16.xml"/><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table" Target="../tables/table20.xml"/><Relationship Id="rId4" Type="http://schemas.openxmlformats.org/officeDocument/2006/relationships/table" Target="../tables/table2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table" Target="../tables/table2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table" Target="../tables/table29.xml"/><Relationship Id="rId4" Type="http://schemas.openxmlformats.org/officeDocument/2006/relationships/table" Target="../tables/table32.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table" Target="../tables/table34.xml"/><Relationship Id="rId1" Type="http://schemas.openxmlformats.org/officeDocument/2006/relationships/table" Target="../tables/table33.xml"/><Relationship Id="rId4" Type="http://schemas.openxmlformats.org/officeDocument/2006/relationships/table" Target="../tables/table3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C16BC-92B4-0542-BD90-4DE3A5408932}">
  <dimension ref="A1:A7"/>
  <sheetViews>
    <sheetView workbookViewId="0">
      <selection activeCell="A9" sqref="A9"/>
    </sheetView>
  </sheetViews>
  <sheetFormatPr baseColWidth="10" defaultRowHeight="16" x14ac:dyDescent="0.2"/>
  <cols>
    <col min="1" max="1" width="104.1640625" style="1" bestFit="1" customWidth="1"/>
  </cols>
  <sheetData>
    <row r="1" spans="1:1" ht="17" x14ac:dyDescent="0.2">
      <c r="A1" s="15" t="s">
        <v>1873</v>
      </c>
    </row>
    <row r="2" spans="1:1" ht="17" x14ac:dyDescent="0.2">
      <c r="A2" s="1" t="s">
        <v>1874</v>
      </c>
    </row>
    <row r="3" spans="1:1" ht="17" x14ac:dyDescent="0.2">
      <c r="A3" s="1" t="s">
        <v>1875</v>
      </c>
    </row>
    <row r="4" spans="1:1" ht="52" thickBot="1" x14ac:dyDescent="0.25">
      <c r="A4" s="1" t="s">
        <v>1876</v>
      </c>
    </row>
    <row r="5" spans="1:1" ht="153" x14ac:dyDescent="0.2">
      <c r="A5" s="16" t="s">
        <v>1878</v>
      </c>
    </row>
    <row r="6" spans="1:1" ht="85" x14ac:dyDescent="0.2">
      <c r="A6" s="17" t="s">
        <v>1877</v>
      </c>
    </row>
    <row r="7" spans="1:1" ht="222" thickBot="1" x14ac:dyDescent="0.25">
      <c r="A7" s="18" t="s">
        <v>1879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AA8BD-CBDD-D44C-8071-F55B17BA49DB}">
  <dimension ref="A1:BD592"/>
  <sheetViews>
    <sheetView workbookViewId="0">
      <selection activeCell="S53" sqref="S53"/>
    </sheetView>
  </sheetViews>
  <sheetFormatPr baseColWidth="10" defaultRowHeight="16" x14ac:dyDescent="0.2"/>
  <cols>
    <col min="1" max="1" width="16.33203125" customWidth="1"/>
    <col min="2" max="2" width="19.83203125" bestFit="1" customWidth="1"/>
    <col min="3" max="3" width="8.1640625" bestFit="1" customWidth="1"/>
    <col min="4" max="6" width="5.33203125" customWidth="1"/>
    <col min="7" max="7" width="6.83203125" style="5" customWidth="1"/>
    <col min="8" max="19" width="5.33203125" customWidth="1"/>
    <col min="20" max="21" width="4.1640625" style="2" customWidth="1"/>
    <col min="22" max="22" width="17.33203125" hidden="1" customWidth="1"/>
    <col min="23" max="56" width="15.83203125" customWidth="1"/>
  </cols>
  <sheetData>
    <row r="1" spans="1:56" x14ac:dyDescent="0.2">
      <c r="W1">
        <f>MAX(W2:INDEX(W:W, ROWS(W:W)))</f>
        <v>0.94536488095238203</v>
      </c>
      <c r="X1">
        <f>MIN(X2:INDEX(X:X, ROWS(X:X)))</f>
        <v>0.18288374677300401</v>
      </c>
      <c r="Y1">
        <f>MAX(Y2:INDEX(Y:Y, ROWS(Y:Y)))</f>
        <v>0.70206999999999897</v>
      </c>
      <c r="Z1">
        <f>MIN(Z2:INDEX(Z:Z, ROWS(Z:Z)))</f>
        <v>0.695403066992759</v>
      </c>
      <c r="AA1">
        <f>MAX(AA2:INDEX(AA:AA, ROWS(AA:AA)))</f>
        <v>0.66067402787138496</v>
      </c>
      <c r="AB1">
        <f>MAX(AB2:INDEX(AB:AB, ROWS(AB:AB)))</f>
        <v>0.66067402787138496</v>
      </c>
      <c r="AC1">
        <f>MAX(AC2:INDEX(AC:AC, ROWS(AC:AC)))</f>
        <v>0.74837618917914395</v>
      </c>
      <c r="AD1">
        <f>MAX(AD2:INDEX(AD:AD, ROWS(AD:AD)))</f>
        <v>0.74837618917914395</v>
      </c>
      <c r="AE1">
        <f>MAX(AE2:INDEX(AE:AE, ROWS(AE:AE)))</f>
        <v>0.70206999999999897</v>
      </c>
      <c r="AF1">
        <f>MAX(AF2:INDEX(AF:AF, ROWS(AF:AF)))</f>
        <v>0.70206999999999897</v>
      </c>
      <c r="AG1">
        <f>MAX(AG2:INDEX(AG:AG, ROWS(AG:AG)))</f>
        <v>0.81770833333333304</v>
      </c>
      <c r="AH1">
        <f>MIN(AH2:INDEX(AH:AH, ROWS(AH:AH)))</f>
        <v>0.62875235080718905</v>
      </c>
      <c r="AI1">
        <f>MAX(AI2:INDEX(AI:AI, ROWS(AI:AI)))</f>
        <v>0.81460482622126595</v>
      </c>
      <c r="AJ1">
        <f>MAX(AJ2:INDEX(AJ:AJ, ROWS(AJ:AJ)))</f>
        <v>0.81460482622126595</v>
      </c>
      <c r="AK1">
        <f>MAX(AK2:INDEX(AK:AK, ROWS(AK:AK)))</f>
        <v>0.82444607911869805</v>
      </c>
      <c r="AL1">
        <f>MAX(AL2:INDEX(AL:AL, ROWS(AL:AL)))</f>
        <v>0.82444607911869805</v>
      </c>
      <c r="AM1">
        <f>MAX(AM2:INDEX(AM:AM, ROWS(AM:AM)))</f>
        <v>0.81770833333333304</v>
      </c>
      <c r="AN1">
        <f>MAX(AN2:INDEX(AN:AN, ROWS(AN:AN)))</f>
        <v>0.81770833333333304</v>
      </c>
      <c r="AO1">
        <f>MAX(AO2:INDEX(AO:AO, ROWS(AO:AO)))</f>
        <v>0.89818500251342104</v>
      </c>
      <c r="AP1">
        <f>MAX(AP2:INDEX(AP:AP, ROWS(AP:AP)))</f>
        <v>0.894732695815326</v>
      </c>
      <c r="AQ1">
        <f>MAX(AQ2:INDEX(AQ:AQ, ROWS(AQ:AQ)))</f>
        <v>0.34003369242835402</v>
      </c>
      <c r="AR1">
        <f>MAX(AR2:INDEX(AR:AR, ROWS(AR:AR)))</f>
        <v>0.65318021215870903</v>
      </c>
      <c r="AS1">
        <f>MAX(AS2:INDEX(AS:AS, ROWS(AS:AS)))</f>
        <v>0.77124183006535896</v>
      </c>
      <c r="AT1">
        <f>MAX(AT2:INDEX(AT:AT, ROWS(AT:AT)))</f>
        <v>0.80722891566264998</v>
      </c>
      <c r="AU1">
        <f>MAX(AU2:INDEX(AU:AU, ROWS(AU:AU)))</f>
        <v>0.98095238095238002</v>
      </c>
      <c r="AV1">
        <f>MAX(AV2:INDEX(AV:AV, ROWS(AV:AV)))</f>
        <v>0.97560975609756095</v>
      </c>
      <c r="AW1">
        <f>MAX(AW2:INDEX(AW:AW, ROWS(AW:AW)))</f>
        <v>0.94736842105263097</v>
      </c>
      <c r="AX1">
        <f>MAX(AX2:INDEX(AX:AX, ROWS(AX:AX)))</f>
        <v>0.87012987012986998</v>
      </c>
      <c r="AY1">
        <f>MAX(AY2:INDEX(AY:AY, ROWS(AY:AY)))</f>
        <v>0.88</v>
      </c>
      <c r="AZ1">
        <f>MAX(AZ2:INDEX(AZ:AZ, ROWS(AZ:AZ)))</f>
        <v>0.95412844036697197</v>
      </c>
      <c r="BA1">
        <f>MAX(BA2:INDEX(BA:BA, ROWS(BA:BA)))</f>
        <v>0.89772727272727204</v>
      </c>
      <c r="BB1">
        <f>MAX(BB2:INDEX(BB:BB, ROWS(BB:BB)))</f>
        <v>0.89411764705882302</v>
      </c>
      <c r="BC1">
        <f>MAX(BC2:INDEX(BC:BC, ROWS(BC:BC)))</f>
        <v>0.60060060060060005</v>
      </c>
      <c r="BD1">
        <f>MAX(BD2:INDEX(BD:BD, ROWS(BD:BD)))</f>
        <v>0.67680608365019002</v>
      </c>
    </row>
    <row r="2" spans="1:56" s="9" customFormat="1" ht="121" customHeight="1"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1703</v>
      </c>
      <c r="AQ2" s="7" t="s">
        <v>1704</v>
      </c>
      <c r="AR2" s="7" t="s">
        <v>1705</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2181</v>
      </c>
      <c r="C3">
        <v>1E-3</v>
      </c>
      <c r="D3">
        <v>0.5</v>
      </c>
      <c r="E3">
        <v>223</v>
      </c>
      <c r="F3">
        <v>500</v>
      </c>
      <c r="G3" s="2" t="b">
        <v>1</v>
      </c>
      <c r="H3">
        <v>8</v>
      </c>
      <c r="I3">
        <v>20</v>
      </c>
      <c r="J3">
        <v>64</v>
      </c>
      <c r="K3">
        <v>1000</v>
      </c>
      <c r="L3">
        <v>4</v>
      </c>
      <c r="M3">
        <v>20</v>
      </c>
      <c r="N3">
        <v>450</v>
      </c>
      <c r="O3">
        <v>12</v>
      </c>
      <c r="P3">
        <v>20</v>
      </c>
      <c r="Q3">
        <v>110</v>
      </c>
      <c r="R3">
        <v>1</v>
      </c>
      <c r="S3">
        <v>78</v>
      </c>
      <c r="T3" s="2">
        <v>128</v>
      </c>
      <c r="U3" s="2">
        <v>64</v>
      </c>
      <c r="V3" t="s">
        <v>729</v>
      </c>
      <c r="W3">
        <v>0.92937499999999995</v>
      </c>
      <c r="X3">
        <v>0.267317764192819</v>
      </c>
      <c r="Y3">
        <v>0.70206999999999897</v>
      </c>
      <c r="Z3">
        <v>0.83621870911121299</v>
      </c>
      <c r="AA3">
        <v>0.65573079455668604</v>
      </c>
      <c r="AB3">
        <v>0.65573079455668604</v>
      </c>
      <c r="AC3">
        <v>0.71163648736153495</v>
      </c>
      <c r="AD3">
        <v>0.71163648736153495</v>
      </c>
      <c r="AE3">
        <v>0.70206999999999897</v>
      </c>
      <c r="AF3">
        <v>0.70206999999999897</v>
      </c>
      <c r="AG3">
        <v>0.77651515151515105</v>
      </c>
      <c r="AH3">
        <v>0.76567429304122903</v>
      </c>
      <c r="AI3">
        <v>0.76843231644602294</v>
      </c>
      <c r="AJ3">
        <v>0.76843231644602406</v>
      </c>
      <c r="AK3">
        <v>0.78975284967773796</v>
      </c>
      <c r="AL3">
        <v>0.78975284967773796</v>
      </c>
      <c r="AM3">
        <v>0.77651515151515105</v>
      </c>
      <c r="AN3">
        <v>0.77651515151515105</v>
      </c>
      <c r="AO3">
        <v>0.89652647756138804</v>
      </c>
      <c r="AP3">
        <v>0.88664461482590595</v>
      </c>
      <c r="AQ3">
        <v>0.25611898272842498</v>
      </c>
      <c r="AR3">
        <v>0.58363310311102101</v>
      </c>
      <c r="AS3">
        <v>0.581395348837209</v>
      </c>
      <c r="AT3">
        <v>0.68778280542986403</v>
      </c>
      <c r="AU3">
        <v>0.96860986547085204</v>
      </c>
      <c r="AV3">
        <v>0.94017094017094005</v>
      </c>
      <c r="AW3">
        <v>0.90291262135922301</v>
      </c>
      <c r="AX3">
        <v>0.79144385026737896</v>
      </c>
      <c r="AY3">
        <v>0.86635944700460799</v>
      </c>
      <c r="AZ3">
        <v>0.90090090090090003</v>
      </c>
      <c r="BA3">
        <v>0.78260869565217295</v>
      </c>
      <c r="BB3">
        <v>0.85714285714285698</v>
      </c>
      <c r="BC3">
        <v>0.53488372093023195</v>
      </c>
      <c r="BD3">
        <v>0.40697674418604601</v>
      </c>
    </row>
    <row r="4" spans="1:56" x14ac:dyDescent="0.2">
      <c r="B4" t="s">
        <v>2182</v>
      </c>
      <c r="C4">
        <v>1E-3</v>
      </c>
      <c r="D4">
        <v>0.1</v>
      </c>
      <c r="E4">
        <v>200</v>
      </c>
      <c r="F4">
        <v>500</v>
      </c>
      <c r="G4" s="2" t="b">
        <v>1</v>
      </c>
      <c r="H4">
        <v>8</v>
      </c>
      <c r="I4">
        <v>50</v>
      </c>
      <c r="J4">
        <v>256</v>
      </c>
      <c r="K4">
        <v>1000</v>
      </c>
      <c r="L4">
        <v>4</v>
      </c>
      <c r="M4">
        <v>50</v>
      </c>
      <c r="N4">
        <v>420</v>
      </c>
      <c r="O4">
        <v>12</v>
      </c>
      <c r="P4">
        <v>50</v>
      </c>
      <c r="Q4">
        <v>80</v>
      </c>
      <c r="R4">
        <v>1</v>
      </c>
      <c r="S4">
        <v>78</v>
      </c>
      <c r="T4" s="2">
        <v>128</v>
      </c>
      <c r="U4" s="2">
        <v>64</v>
      </c>
      <c r="V4" t="s">
        <v>729</v>
      </c>
      <c r="W4">
        <v>0.86970312500000002</v>
      </c>
      <c r="X4">
        <v>0.39952241677045802</v>
      </c>
      <c r="Y4">
        <v>0.70192202380952395</v>
      </c>
      <c r="Z4">
        <v>0.81362037646770402</v>
      </c>
      <c r="AA4">
        <v>0.64602745785733595</v>
      </c>
      <c r="AB4">
        <v>0.64602745785733595</v>
      </c>
      <c r="AC4">
        <v>0.74837618917914395</v>
      </c>
      <c r="AD4">
        <v>0.74837618917914395</v>
      </c>
      <c r="AE4">
        <v>0.70192202380952395</v>
      </c>
      <c r="AF4">
        <v>0.70192202380952395</v>
      </c>
      <c r="AG4">
        <v>0.73541666666666605</v>
      </c>
      <c r="AH4">
        <v>0.83309978246688798</v>
      </c>
      <c r="AI4">
        <v>0.71254423282846502</v>
      </c>
      <c r="AJ4">
        <v>0.71254423282846502</v>
      </c>
      <c r="AK4">
        <v>0.71345325451939301</v>
      </c>
      <c r="AL4">
        <v>0.71345325451939301</v>
      </c>
      <c r="AM4">
        <v>0.73541666666666605</v>
      </c>
      <c r="AN4">
        <v>0.73541666666666605</v>
      </c>
      <c r="AO4">
        <v>0.86357389977281696</v>
      </c>
      <c r="AP4">
        <v>0.884521027381725</v>
      </c>
      <c r="AQ4">
        <v>0.21552742453450799</v>
      </c>
      <c r="AR4">
        <v>0.62048747974029606</v>
      </c>
      <c r="AS4">
        <v>0.49645390070921902</v>
      </c>
      <c r="AT4">
        <v>0.60431654676258995</v>
      </c>
      <c r="AU4">
        <v>0.84722222222222199</v>
      </c>
      <c r="AV4">
        <v>0.97499999999999998</v>
      </c>
      <c r="AW4">
        <v>0.90322580645161199</v>
      </c>
      <c r="AX4">
        <v>0.87012987012986998</v>
      </c>
      <c r="AY4">
        <v>0.82119205298013198</v>
      </c>
      <c r="AZ4">
        <v>0.88622754491017897</v>
      </c>
      <c r="BA4">
        <v>0.73170731707317005</v>
      </c>
      <c r="BB4">
        <v>0.84491978609625595</v>
      </c>
      <c r="BC4">
        <v>0.57013574660633404</v>
      </c>
      <c r="BD4">
        <v>0</v>
      </c>
    </row>
    <row r="5" spans="1:56" x14ac:dyDescent="0.2">
      <c r="B5" t="s">
        <v>2183</v>
      </c>
      <c r="C5">
        <v>1E-3</v>
      </c>
      <c r="D5">
        <v>0.5</v>
      </c>
      <c r="E5">
        <v>20</v>
      </c>
      <c r="F5">
        <v>500</v>
      </c>
      <c r="G5" s="2" t="b">
        <v>1</v>
      </c>
      <c r="H5">
        <v>8</v>
      </c>
      <c r="I5">
        <v>20</v>
      </c>
      <c r="J5">
        <v>256</v>
      </c>
      <c r="K5">
        <v>1000</v>
      </c>
      <c r="L5">
        <v>4</v>
      </c>
      <c r="M5">
        <v>20</v>
      </c>
      <c r="N5">
        <v>450</v>
      </c>
      <c r="O5">
        <v>12</v>
      </c>
      <c r="P5">
        <v>20</v>
      </c>
      <c r="Q5">
        <v>110</v>
      </c>
      <c r="R5">
        <v>1</v>
      </c>
      <c r="S5">
        <v>78</v>
      </c>
      <c r="T5" s="2">
        <v>128</v>
      </c>
      <c r="U5" s="2">
        <v>64</v>
      </c>
      <c r="V5" t="s">
        <v>729</v>
      </c>
      <c r="W5">
        <v>0.93259667968750004</v>
      </c>
      <c r="X5">
        <v>0.24612050548195799</v>
      </c>
      <c r="Y5">
        <v>0.69959277777777695</v>
      </c>
      <c r="Z5">
        <v>0.79362566107511501</v>
      </c>
      <c r="AA5">
        <v>0.65406454945527004</v>
      </c>
      <c r="AB5">
        <v>0.65406454945527004</v>
      </c>
      <c r="AC5">
        <v>0.69476400201202004</v>
      </c>
      <c r="AD5">
        <v>0.69476400201202004</v>
      </c>
      <c r="AE5">
        <v>0.69959277777777695</v>
      </c>
      <c r="AF5">
        <v>0.69959277777777695</v>
      </c>
      <c r="AG5">
        <v>0.77575757575757498</v>
      </c>
      <c r="AH5">
        <v>0.798026382923126</v>
      </c>
      <c r="AI5">
        <v>0.74333169782277497</v>
      </c>
      <c r="AJ5">
        <v>0.74333169782277497</v>
      </c>
      <c r="AK5">
        <v>0.73714843976794697</v>
      </c>
      <c r="AL5">
        <v>0.73714843976794697</v>
      </c>
      <c r="AM5">
        <v>0.77575757575757498</v>
      </c>
      <c r="AN5">
        <v>0.77575757575757498</v>
      </c>
      <c r="AO5">
        <v>0.87217174255943397</v>
      </c>
      <c r="AP5">
        <v>0.894732695815326</v>
      </c>
      <c r="AQ5">
        <v>0.25063011970154703</v>
      </c>
      <c r="AR5">
        <v>0.59872363974477805</v>
      </c>
      <c r="AS5">
        <v>0.69109947643978997</v>
      </c>
      <c r="AT5">
        <v>0.75229357798165097</v>
      </c>
      <c r="AU5">
        <v>0.94977168949771695</v>
      </c>
      <c r="AV5">
        <v>0.93162393162393098</v>
      </c>
      <c r="AW5">
        <v>0.91428571428571404</v>
      </c>
      <c r="AX5">
        <v>0.67777777777777704</v>
      </c>
      <c r="AY5">
        <v>0.75770925110132104</v>
      </c>
      <c r="AZ5">
        <v>0.90990990990991005</v>
      </c>
      <c r="BA5">
        <v>0.82129277566539904</v>
      </c>
      <c r="BB5">
        <v>0.85826771653543299</v>
      </c>
      <c r="BC5">
        <v>0</v>
      </c>
      <c r="BD5">
        <v>0.65594855305466204</v>
      </c>
    </row>
    <row r="6" spans="1:56" x14ac:dyDescent="0.2">
      <c r="B6" t="s">
        <v>2184</v>
      </c>
      <c r="C6">
        <v>1E-3</v>
      </c>
      <c r="D6">
        <v>0.5</v>
      </c>
      <c r="E6">
        <v>50</v>
      </c>
      <c r="F6">
        <v>500</v>
      </c>
      <c r="G6" s="2" t="b">
        <v>1</v>
      </c>
      <c r="H6">
        <v>8</v>
      </c>
      <c r="I6">
        <v>15</v>
      </c>
      <c r="J6">
        <v>256</v>
      </c>
      <c r="K6">
        <v>1000</v>
      </c>
      <c r="L6">
        <v>4</v>
      </c>
      <c r="M6">
        <v>15</v>
      </c>
      <c r="N6">
        <v>455</v>
      </c>
      <c r="O6">
        <v>12</v>
      </c>
      <c r="P6">
        <v>15</v>
      </c>
      <c r="Q6">
        <v>115</v>
      </c>
      <c r="R6">
        <v>1</v>
      </c>
      <c r="S6">
        <v>78</v>
      </c>
      <c r="T6" s="2">
        <v>128</v>
      </c>
      <c r="U6" s="2">
        <v>64</v>
      </c>
      <c r="V6" t="s">
        <v>729</v>
      </c>
      <c r="W6">
        <v>0.923048828125</v>
      </c>
      <c r="X6">
        <v>0.28877834907174099</v>
      </c>
      <c r="Y6">
        <v>0.69564945054944904</v>
      </c>
      <c r="Z6">
        <v>0.74195195764303201</v>
      </c>
      <c r="AA6">
        <v>0.65694233697332105</v>
      </c>
      <c r="AB6">
        <v>0.65694233697332105</v>
      </c>
      <c r="AC6">
        <v>0.70344348322615702</v>
      </c>
      <c r="AD6">
        <v>0.70344348322615702</v>
      </c>
      <c r="AE6">
        <v>0.69564945054944904</v>
      </c>
      <c r="AF6">
        <v>0.69564945054944904</v>
      </c>
      <c r="AG6">
        <v>0.77463768115942</v>
      </c>
      <c r="AH6">
        <v>0.82382196187973</v>
      </c>
      <c r="AI6">
        <v>0.74479427501927598</v>
      </c>
      <c r="AJ6">
        <v>0.74479427501927598</v>
      </c>
      <c r="AK6">
        <v>0.73924858384965098</v>
      </c>
      <c r="AL6">
        <v>0.73924858384965098</v>
      </c>
      <c r="AM6">
        <v>0.77463768115942</v>
      </c>
      <c r="AN6">
        <v>0.77463768115942</v>
      </c>
      <c r="AO6">
        <v>0.87541701779083902</v>
      </c>
      <c r="AP6">
        <v>0.87265265575371898</v>
      </c>
      <c r="AQ6">
        <v>0.31567799863690099</v>
      </c>
      <c r="AR6">
        <v>0.56402167571182404</v>
      </c>
      <c r="AS6">
        <v>0.64114832535885102</v>
      </c>
      <c r="AT6">
        <v>0.71698113207547098</v>
      </c>
      <c r="AU6">
        <v>0.95689655172413801</v>
      </c>
      <c r="AV6">
        <v>0.94650205761316797</v>
      </c>
      <c r="AW6">
        <v>0.88372093023255804</v>
      </c>
      <c r="AX6">
        <v>0.80392156862745101</v>
      </c>
      <c r="AY6">
        <v>0.81132075471698095</v>
      </c>
      <c r="AZ6">
        <v>0.911392405063291</v>
      </c>
      <c r="BA6">
        <v>0.76491228070175399</v>
      </c>
      <c r="BB6">
        <v>0.83823529411764697</v>
      </c>
      <c r="BC6">
        <v>0</v>
      </c>
      <c r="BD6">
        <v>0.66249999999999998</v>
      </c>
    </row>
    <row r="7" spans="1:56" x14ac:dyDescent="0.2">
      <c r="B7" t="s">
        <v>929</v>
      </c>
      <c r="C7">
        <v>1E-3</v>
      </c>
      <c r="D7">
        <v>0.1</v>
      </c>
      <c r="E7">
        <v>127</v>
      </c>
      <c r="F7">
        <v>500</v>
      </c>
      <c r="G7" s="2" t="b">
        <v>1</v>
      </c>
      <c r="H7">
        <v>8</v>
      </c>
      <c r="I7">
        <v>50</v>
      </c>
      <c r="J7">
        <v>256</v>
      </c>
      <c r="K7">
        <v>1000</v>
      </c>
      <c r="L7">
        <v>4</v>
      </c>
      <c r="M7">
        <v>50</v>
      </c>
      <c r="N7">
        <v>420</v>
      </c>
      <c r="O7">
        <v>12</v>
      </c>
      <c r="P7">
        <v>50</v>
      </c>
      <c r="Q7">
        <v>80</v>
      </c>
      <c r="R7">
        <v>1</v>
      </c>
      <c r="S7">
        <v>78</v>
      </c>
      <c r="T7" s="2">
        <v>64</v>
      </c>
      <c r="U7" s="2">
        <v>64</v>
      </c>
      <c r="V7" t="s">
        <v>729</v>
      </c>
      <c r="W7">
        <v>0.87700195312499996</v>
      </c>
      <c r="X7">
        <v>0.40111811029910999</v>
      </c>
      <c r="Y7">
        <v>0.69457202380952299</v>
      </c>
      <c r="Z7">
        <v>0.76432405698299399</v>
      </c>
      <c r="AA7">
        <v>0.63295131763211199</v>
      </c>
      <c r="AB7">
        <v>0.63295131763211199</v>
      </c>
      <c r="AC7">
        <v>0.71838573624414503</v>
      </c>
      <c r="AD7">
        <v>0.71838573624414503</v>
      </c>
      <c r="AE7">
        <v>0.69457202380952299</v>
      </c>
      <c r="AF7">
        <v>0.69457202380952299</v>
      </c>
      <c r="AG7">
        <v>0.74166666666666603</v>
      </c>
      <c r="AH7">
        <v>0.78376585245132402</v>
      </c>
      <c r="AI7">
        <v>0.71553463210396495</v>
      </c>
      <c r="AJ7">
        <v>0.71553463210396495</v>
      </c>
      <c r="AK7">
        <v>0.72268565665669104</v>
      </c>
      <c r="AL7">
        <v>0.72268565665669104</v>
      </c>
      <c r="AM7">
        <v>0.74166666666666603</v>
      </c>
      <c r="AN7">
        <v>0.74166666666666603</v>
      </c>
      <c r="AO7">
        <v>0.86520404771881099</v>
      </c>
      <c r="AP7">
        <v>0.884503332636697</v>
      </c>
      <c r="AQ7">
        <v>0.14751138095632199</v>
      </c>
      <c r="AR7">
        <v>0.63458650921662196</v>
      </c>
      <c r="AS7">
        <v>0.52071005917159696</v>
      </c>
      <c r="AT7">
        <v>0.57599999999999996</v>
      </c>
      <c r="AU7">
        <v>0.83561643835616395</v>
      </c>
      <c r="AV7">
        <v>0.97560975609756095</v>
      </c>
      <c r="AW7">
        <v>0.911392405063291</v>
      </c>
      <c r="AX7">
        <v>0.83443708609271505</v>
      </c>
      <c r="AY7">
        <v>0.88</v>
      </c>
      <c r="AZ7">
        <v>0.82432432432432401</v>
      </c>
      <c r="BA7">
        <v>0.73529411764705799</v>
      </c>
      <c r="BB7">
        <v>0.88397790055248604</v>
      </c>
      <c r="BC7">
        <v>0</v>
      </c>
      <c r="BD7">
        <v>0.60905349794238595</v>
      </c>
    </row>
    <row r="8" spans="1:56" x14ac:dyDescent="0.2">
      <c r="B8" t="s">
        <v>2185</v>
      </c>
      <c r="C8">
        <v>1E-3</v>
      </c>
      <c r="D8">
        <v>0.5</v>
      </c>
      <c r="E8">
        <v>22</v>
      </c>
      <c r="F8">
        <v>500</v>
      </c>
      <c r="G8" s="2" t="b">
        <v>1</v>
      </c>
      <c r="H8">
        <v>8</v>
      </c>
      <c r="I8">
        <v>25</v>
      </c>
      <c r="J8">
        <v>256</v>
      </c>
      <c r="K8">
        <v>1000</v>
      </c>
      <c r="L8">
        <v>4</v>
      </c>
      <c r="M8">
        <v>25</v>
      </c>
      <c r="N8">
        <v>445</v>
      </c>
      <c r="O8">
        <v>12</v>
      </c>
      <c r="P8">
        <v>25</v>
      </c>
      <c r="Q8">
        <v>105</v>
      </c>
      <c r="R8">
        <v>1</v>
      </c>
      <c r="S8">
        <v>78</v>
      </c>
      <c r="T8" s="2">
        <v>128</v>
      </c>
      <c r="U8" s="2">
        <v>64</v>
      </c>
      <c r="V8" t="s">
        <v>729</v>
      </c>
      <c r="W8">
        <v>0.94013769531250002</v>
      </c>
      <c r="X8">
        <v>0.21584253430366501</v>
      </c>
      <c r="Y8">
        <v>0.69322134831460303</v>
      </c>
      <c r="Z8">
        <v>0.86978075295686696</v>
      </c>
      <c r="AA8">
        <v>0.66067402787138496</v>
      </c>
      <c r="AB8">
        <v>0.66067402787138496</v>
      </c>
      <c r="AC8">
        <v>0.70538604099380298</v>
      </c>
      <c r="AD8">
        <v>0.70538604099380298</v>
      </c>
      <c r="AE8">
        <v>0.69322134831460303</v>
      </c>
      <c r="AF8">
        <v>0.69322134831460303</v>
      </c>
      <c r="AG8">
        <v>0.80238095238095197</v>
      </c>
      <c r="AH8">
        <v>0.74377244710922197</v>
      </c>
      <c r="AI8">
        <v>0.79766110858736905</v>
      </c>
      <c r="AJ8">
        <v>0.79766110858736905</v>
      </c>
      <c r="AK8">
        <v>0.81082908660917397</v>
      </c>
      <c r="AL8">
        <v>0.81082908660917397</v>
      </c>
      <c r="AM8">
        <v>0.80238095238095197</v>
      </c>
      <c r="AN8">
        <v>0.80238095238095197</v>
      </c>
      <c r="AO8">
        <v>0.89104824790604198</v>
      </c>
      <c r="AP8">
        <v>0.85090287303041401</v>
      </c>
      <c r="AQ8">
        <v>0.32289673561527299</v>
      </c>
      <c r="AR8">
        <v>0.57784825493381498</v>
      </c>
      <c r="AS8">
        <v>0.74871794871794795</v>
      </c>
      <c r="AT8">
        <v>0.74489795918367296</v>
      </c>
      <c r="AU8">
        <v>0.98095238095238002</v>
      </c>
      <c r="AV8">
        <v>0.96330275229357798</v>
      </c>
      <c r="AW8">
        <v>0.93137254901960698</v>
      </c>
      <c r="AX8">
        <v>0.73684210526315697</v>
      </c>
      <c r="AY8">
        <v>0.80555555555555503</v>
      </c>
      <c r="AZ8">
        <v>0.93333333333333302</v>
      </c>
      <c r="BA8">
        <v>0.77153558052434401</v>
      </c>
      <c r="BB8">
        <v>0.86192468619246798</v>
      </c>
      <c r="BC8">
        <v>0.50526315789473597</v>
      </c>
      <c r="BD8">
        <v>0.58823529411764697</v>
      </c>
    </row>
    <row r="9" spans="1:56" x14ac:dyDescent="0.2">
      <c r="B9" t="s">
        <v>2186</v>
      </c>
      <c r="C9">
        <v>1E-3</v>
      </c>
      <c r="D9">
        <v>0.5</v>
      </c>
      <c r="E9">
        <v>98</v>
      </c>
      <c r="F9">
        <v>500</v>
      </c>
      <c r="G9" s="2" t="b">
        <v>1</v>
      </c>
      <c r="H9">
        <v>8</v>
      </c>
      <c r="I9">
        <v>10</v>
      </c>
      <c r="J9">
        <v>128</v>
      </c>
      <c r="K9">
        <v>1000</v>
      </c>
      <c r="L9">
        <v>4</v>
      </c>
      <c r="M9">
        <v>10</v>
      </c>
      <c r="N9">
        <v>460</v>
      </c>
      <c r="O9">
        <v>12</v>
      </c>
      <c r="P9">
        <v>10</v>
      </c>
      <c r="Q9">
        <v>120</v>
      </c>
      <c r="R9">
        <v>1</v>
      </c>
      <c r="S9">
        <v>78</v>
      </c>
      <c r="T9" s="2">
        <v>128</v>
      </c>
      <c r="U9" s="2">
        <v>64</v>
      </c>
      <c r="V9" t="s">
        <v>729</v>
      </c>
      <c r="W9">
        <v>0.92924023437500003</v>
      </c>
      <c r="X9">
        <v>0.26988449111580798</v>
      </c>
      <c r="Y9">
        <v>0.69199619565217296</v>
      </c>
      <c r="Z9">
        <v>0.695403066992759</v>
      </c>
      <c r="AA9">
        <v>0.65032443693223496</v>
      </c>
      <c r="AB9">
        <v>0.65032443693223496</v>
      </c>
      <c r="AC9">
        <v>0.69119950806372599</v>
      </c>
      <c r="AD9">
        <v>0.69119950806372599</v>
      </c>
      <c r="AE9">
        <v>0.69199619565217296</v>
      </c>
      <c r="AF9">
        <v>0.69199619565217296</v>
      </c>
      <c r="AG9">
        <v>0.77500000000000002</v>
      </c>
      <c r="AH9">
        <v>0.76042395830154397</v>
      </c>
      <c r="AI9">
        <v>0.750728580575169</v>
      </c>
      <c r="AJ9">
        <v>0.750728580575169</v>
      </c>
      <c r="AK9">
        <v>0.79622898227424599</v>
      </c>
      <c r="AL9">
        <v>0.79622898227424599</v>
      </c>
      <c r="AM9">
        <v>0.77500000000000002</v>
      </c>
      <c r="AN9">
        <v>0.77500000000000002</v>
      </c>
      <c r="AO9">
        <v>0.87215364919387195</v>
      </c>
      <c r="AP9">
        <v>0.88922656981434101</v>
      </c>
      <c r="AQ9">
        <v>0.29391481641764799</v>
      </c>
      <c r="AR9">
        <v>0.54600271230308495</v>
      </c>
      <c r="AS9">
        <v>0.69955156950672603</v>
      </c>
      <c r="AT9">
        <v>0.71698113207547098</v>
      </c>
      <c r="AU9">
        <v>0.95081967213114704</v>
      </c>
      <c r="AV9">
        <v>0.9375</v>
      </c>
      <c r="AW9">
        <v>0.91228070175438603</v>
      </c>
      <c r="AX9">
        <v>0.79611650485436802</v>
      </c>
      <c r="AY9">
        <v>0.83035714285714202</v>
      </c>
      <c r="AZ9">
        <v>0.90163934426229497</v>
      </c>
      <c r="BA9">
        <v>0.77591973244147106</v>
      </c>
      <c r="BB9">
        <v>0.85818181818181805</v>
      </c>
      <c r="BC9">
        <v>0.581395348837209</v>
      </c>
      <c r="BD9">
        <v>4.8000000000000001E-2</v>
      </c>
    </row>
    <row r="10" spans="1:56" x14ac:dyDescent="0.2">
      <c r="B10" t="s">
        <v>930</v>
      </c>
      <c r="C10">
        <v>1E-3</v>
      </c>
      <c r="D10">
        <v>0.5</v>
      </c>
      <c r="E10">
        <v>21</v>
      </c>
      <c r="F10">
        <v>500</v>
      </c>
      <c r="G10" s="2" t="b">
        <v>1</v>
      </c>
      <c r="H10">
        <v>8</v>
      </c>
      <c r="I10">
        <v>50</v>
      </c>
      <c r="J10">
        <v>256</v>
      </c>
      <c r="K10">
        <v>1000</v>
      </c>
      <c r="L10">
        <v>4</v>
      </c>
      <c r="M10">
        <v>50</v>
      </c>
      <c r="N10">
        <v>420</v>
      </c>
      <c r="O10">
        <v>12</v>
      </c>
      <c r="P10">
        <v>50</v>
      </c>
      <c r="Q10">
        <v>80</v>
      </c>
      <c r="R10">
        <v>1</v>
      </c>
      <c r="S10">
        <v>78</v>
      </c>
      <c r="T10" s="2">
        <v>64</v>
      </c>
      <c r="U10" s="2">
        <v>64</v>
      </c>
      <c r="V10" t="s">
        <v>729</v>
      </c>
      <c r="W10">
        <v>0.93108886718749995</v>
      </c>
      <c r="X10">
        <v>0.25096877282857799</v>
      </c>
      <c r="Y10">
        <v>0.69137202380952401</v>
      </c>
      <c r="Z10">
        <v>1.0184916012883101</v>
      </c>
      <c r="AA10">
        <v>0.63404832414992995</v>
      </c>
      <c r="AB10">
        <v>0.63404832414992995</v>
      </c>
      <c r="AC10">
        <v>0.68794057439873502</v>
      </c>
      <c r="AD10">
        <v>0.68794057439873502</v>
      </c>
      <c r="AE10">
        <v>0.69137202380952401</v>
      </c>
      <c r="AF10">
        <v>0.69137202380952401</v>
      </c>
      <c r="AG10">
        <v>0.78333333333333299</v>
      </c>
      <c r="AH10">
        <v>0.82034242153167702</v>
      </c>
      <c r="AI10">
        <v>0.77944700698690905</v>
      </c>
      <c r="AJ10">
        <v>0.77944700698690905</v>
      </c>
      <c r="AK10">
        <v>0.80386399135276898</v>
      </c>
      <c r="AL10">
        <v>0.80386399135276898</v>
      </c>
      <c r="AM10">
        <v>0.78333333333333299</v>
      </c>
      <c r="AN10">
        <v>0.78333333333333299</v>
      </c>
      <c r="AO10">
        <v>0.85656037702309196</v>
      </c>
      <c r="AP10">
        <v>0.87978160179335096</v>
      </c>
      <c r="AQ10">
        <v>0.16916853082960501</v>
      </c>
      <c r="AR10">
        <v>0.63068278695367697</v>
      </c>
      <c r="AS10">
        <v>0.71830985915492895</v>
      </c>
      <c r="AT10">
        <v>0.72727272727272696</v>
      </c>
      <c r="AU10">
        <v>0.88111888111888104</v>
      </c>
      <c r="AV10">
        <v>0.96969696969696895</v>
      </c>
      <c r="AW10">
        <v>0.90666666666666595</v>
      </c>
      <c r="AX10">
        <v>0.84722222222222199</v>
      </c>
      <c r="AY10">
        <v>0.86451612903225705</v>
      </c>
      <c r="AZ10">
        <v>0.88343558282208501</v>
      </c>
      <c r="BA10">
        <v>0.74509803921568596</v>
      </c>
      <c r="BB10">
        <v>0.81675392670156999</v>
      </c>
      <c r="BC10">
        <v>0.37398373983739802</v>
      </c>
      <c r="BD10">
        <v>0.61928934010152203</v>
      </c>
    </row>
    <row r="11" spans="1:56" x14ac:dyDescent="0.2">
      <c r="B11" t="s">
        <v>2187</v>
      </c>
      <c r="C11">
        <v>1E-3</v>
      </c>
      <c r="D11">
        <v>0.5</v>
      </c>
      <c r="E11">
        <v>13</v>
      </c>
      <c r="F11">
        <v>500</v>
      </c>
      <c r="G11" s="2" t="b">
        <v>1</v>
      </c>
      <c r="H11">
        <v>8</v>
      </c>
      <c r="I11">
        <v>50</v>
      </c>
      <c r="J11">
        <v>128</v>
      </c>
      <c r="K11">
        <v>1000</v>
      </c>
      <c r="L11">
        <v>4</v>
      </c>
      <c r="M11">
        <v>50</v>
      </c>
      <c r="N11">
        <v>420</v>
      </c>
      <c r="O11">
        <v>12</v>
      </c>
      <c r="P11">
        <v>50</v>
      </c>
      <c r="Q11">
        <v>80</v>
      </c>
      <c r="R11">
        <v>1</v>
      </c>
      <c r="S11">
        <v>78</v>
      </c>
      <c r="T11" s="2">
        <v>64</v>
      </c>
      <c r="U11" s="2">
        <v>128</v>
      </c>
      <c r="V11" t="s">
        <v>729</v>
      </c>
      <c r="W11">
        <v>0.92427929687499999</v>
      </c>
      <c r="X11">
        <v>0.27669805625081001</v>
      </c>
      <c r="Y11">
        <v>0.69117738095238002</v>
      </c>
      <c r="Z11">
        <v>0.95836225688457399</v>
      </c>
      <c r="AA11">
        <v>0.62828451137057195</v>
      </c>
      <c r="AB11">
        <v>0.62828451137057195</v>
      </c>
      <c r="AC11">
        <v>0.68256713425704696</v>
      </c>
      <c r="AD11">
        <v>0.68256713425704696</v>
      </c>
      <c r="AE11">
        <v>0.69117738095238002</v>
      </c>
      <c r="AF11">
        <v>0.69117738095238002</v>
      </c>
      <c r="AG11">
        <v>0.76770833333333299</v>
      </c>
      <c r="AH11">
        <v>0.95635962486267001</v>
      </c>
      <c r="AI11">
        <v>0.76203216773396598</v>
      </c>
      <c r="AJ11">
        <v>0.76203216773396598</v>
      </c>
      <c r="AK11">
        <v>0.77368417229063402</v>
      </c>
      <c r="AL11">
        <v>0.77368417229063402</v>
      </c>
      <c r="AM11">
        <v>0.76770833333333299</v>
      </c>
      <c r="AN11">
        <v>0.76770833333333299</v>
      </c>
      <c r="AO11">
        <v>0.84743406603849103</v>
      </c>
      <c r="AP11">
        <v>0.87311807903413996</v>
      </c>
      <c r="AQ11">
        <v>0.14803596134942201</v>
      </c>
      <c r="AR11">
        <v>0.64454993906023905</v>
      </c>
      <c r="AS11">
        <v>0.50370370370370299</v>
      </c>
      <c r="AT11">
        <v>0.66249999999999998</v>
      </c>
      <c r="AU11">
        <v>0.88461538461538403</v>
      </c>
      <c r="AV11">
        <v>0.93023255813953398</v>
      </c>
      <c r="AW11">
        <v>0.89333333333333298</v>
      </c>
      <c r="AX11">
        <v>0.82432432432432401</v>
      </c>
      <c r="AY11">
        <v>0.80281690140844997</v>
      </c>
      <c r="AZ11">
        <v>0.938271604938271</v>
      </c>
      <c r="BA11">
        <v>0.75862068965517204</v>
      </c>
      <c r="BB11">
        <v>0.83422459893048095</v>
      </c>
      <c r="BC11">
        <v>0.52054794520547898</v>
      </c>
      <c r="BD11">
        <v>0.59119496855345899</v>
      </c>
    </row>
    <row r="12" spans="1:56" x14ac:dyDescent="0.2">
      <c r="B12" t="s">
        <v>931</v>
      </c>
      <c r="C12">
        <v>1E-3</v>
      </c>
      <c r="D12">
        <v>0.5</v>
      </c>
      <c r="E12">
        <v>38</v>
      </c>
      <c r="F12">
        <v>500</v>
      </c>
      <c r="G12" s="2" t="b">
        <v>1</v>
      </c>
      <c r="H12">
        <v>8</v>
      </c>
      <c r="I12">
        <v>25</v>
      </c>
      <c r="J12">
        <v>256</v>
      </c>
      <c r="K12">
        <v>1000</v>
      </c>
      <c r="L12">
        <v>4</v>
      </c>
      <c r="M12">
        <v>25</v>
      </c>
      <c r="N12">
        <v>445</v>
      </c>
      <c r="O12">
        <v>12</v>
      </c>
      <c r="P12">
        <v>25</v>
      </c>
      <c r="Q12">
        <v>105</v>
      </c>
      <c r="R12">
        <v>1</v>
      </c>
      <c r="S12">
        <v>78</v>
      </c>
      <c r="T12" s="2">
        <v>64</v>
      </c>
      <c r="U12" s="2">
        <v>64</v>
      </c>
      <c r="V12" t="s">
        <v>729</v>
      </c>
      <c r="W12">
        <v>0.92097167968750004</v>
      </c>
      <c r="X12">
        <v>0.28511671388149201</v>
      </c>
      <c r="Y12">
        <v>0.69088258426965998</v>
      </c>
      <c r="Z12">
        <v>1.26629124909639</v>
      </c>
      <c r="AA12">
        <v>0.65078221989058405</v>
      </c>
      <c r="AB12">
        <v>0.65078221989058405</v>
      </c>
      <c r="AC12">
        <v>0.69273455759945501</v>
      </c>
      <c r="AD12">
        <v>0.69273455759945501</v>
      </c>
      <c r="AE12">
        <v>0.69088258426965998</v>
      </c>
      <c r="AF12">
        <v>0.69088258426965998</v>
      </c>
      <c r="AG12">
        <v>0.77619047619047599</v>
      </c>
      <c r="AH12">
        <v>0.87816315889358498</v>
      </c>
      <c r="AI12">
        <v>0.76714643546915595</v>
      </c>
      <c r="AJ12">
        <v>0.76714643546915595</v>
      </c>
      <c r="AK12">
        <v>0.79944241549352801</v>
      </c>
      <c r="AL12">
        <v>0.79944241549352801</v>
      </c>
      <c r="AM12">
        <v>0.77619047619047599</v>
      </c>
      <c r="AN12">
        <v>0.77619047619047599</v>
      </c>
      <c r="AO12">
        <v>0.85581052221456699</v>
      </c>
      <c r="AP12">
        <v>0.85441538975078202</v>
      </c>
      <c r="AQ12">
        <v>0.27974421625447599</v>
      </c>
      <c r="AR12">
        <v>0.61315875134251097</v>
      </c>
      <c r="AS12">
        <v>0.65625</v>
      </c>
      <c r="AT12">
        <v>0.704663212435233</v>
      </c>
      <c r="AU12">
        <v>0.952380952380952</v>
      </c>
      <c r="AV12">
        <v>0.94594594594594605</v>
      </c>
      <c r="AW12">
        <v>0.87437185929648198</v>
      </c>
      <c r="AX12">
        <v>0.82222222222222197</v>
      </c>
      <c r="AY12">
        <v>0.83417085427135595</v>
      </c>
      <c r="AZ12">
        <v>0.81675392670156999</v>
      </c>
      <c r="BA12">
        <v>0.71777003484320501</v>
      </c>
      <c r="BB12">
        <v>0.854771784232365</v>
      </c>
      <c r="BC12">
        <v>0.34965034965034902</v>
      </c>
      <c r="BD12">
        <v>0.67680608365019002</v>
      </c>
    </row>
    <row r="13" spans="1:56" x14ac:dyDescent="0.2">
      <c r="B13" t="s">
        <v>1670</v>
      </c>
      <c r="C13">
        <v>1E-3</v>
      </c>
      <c r="D13">
        <v>0.5</v>
      </c>
      <c r="E13">
        <v>14</v>
      </c>
      <c r="F13">
        <v>500</v>
      </c>
      <c r="G13" s="2" t="b">
        <v>1</v>
      </c>
      <c r="H13">
        <v>8</v>
      </c>
      <c r="I13">
        <v>20</v>
      </c>
      <c r="J13">
        <v>420</v>
      </c>
      <c r="K13">
        <v>1000</v>
      </c>
      <c r="L13">
        <v>4</v>
      </c>
      <c r="M13">
        <v>20</v>
      </c>
      <c r="N13">
        <v>450</v>
      </c>
      <c r="O13">
        <v>12</v>
      </c>
      <c r="P13">
        <v>20</v>
      </c>
      <c r="Q13">
        <v>110</v>
      </c>
      <c r="R13">
        <v>1</v>
      </c>
      <c r="S13">
        <v>78</v>
      </c>
      <c r="T13" s="2">
        <v>64</v>
      </c>
      <c r="U13" s="2">
        <v>64</v>
      </c>
      <c r="V13" t="s">
        <v>729</v>
      </c>
      <c r="W13">
        <v>0.928036309523809</v>
      </c>
      <c r="X13">
        <v>0.26422017836570699</v>
      </c>
      <c r="Y13">
        <v>0.68971000000000005</v>
      </c>
      <c r="Z13">
        <v>0.72273176819086005</v>
      </c>
      <c r="AA13">
        <v>0.63314957335766398</v>
      </c>
      <c r="AB13">
        <v>0.63314957335766398</v>
      </c>
      <c r="AC13">
        <v>0.66422400459630704</v>
      </c>
      <c r="AD13">
        <v>0.66422400459630704</v>
      </c>
      <c r="AE13">
        <v>0.68971000000000005</v>
      </c>
      <c r="AF13">
        <v>0.68971000000000005</v>
      </c>
      <c r="AG13">
        <v>0.74772727272727202</v>
      </c>
      <c r="AH13">
        <v>0.90406334400177002</v>
      </c>
      <c r="AI13">
        <v>0.73608068679995198</v>
      </c>
      <c r="AJ13">
        <v>0.73608068679995198</v>
      </c>
      <c r="AK13">
        <v>0.74948770583799396</v>
      </c>
      <c r="AL13">
        <v>0.74948770583799396</v>
      </c>
      <c r="AM13">
        <v>0.74772727272727202</v>
      </c>
      <c r="AN13">
        <v>0.74772727272727202</v>
      </c>
      <c r="AO13">
        <v>0.889588047615127</v>
      </c>
      <c r="AP13">
        <v>0.84440697691227895</v>
      </c>
      <c r="AQ13">
        <v>0.20603302079472899</v>
      </c>
      <c r="AR13">
        <v>0.59257024810852399</v>
      </c>
      <c r="AS13">
        <v>0.58407079646017701</v>
      </c>
      <c r="AT13">
        <v>0.50574712643678099</v>
      </c>
      <c r="AU13">
        <v>0.92920353982300796</v>
      </c>
      <c r="AV13">
        <v>0.93162393162393098</v>
      </c>
      <c r="AW13">
        <v>0.91866028708133896</v>
      </c>
      <c r="AX13">
        <v>0.59171597633135997</v>
      </c>
      <c r="AY13">
        <v>0.76033057851239605</v>
      </c>
      <c r="AZ13">
        <v>0.91150442477876104</v>
      </c>
      <c r="BA13">
        <v>0.78195488721804496</v>
      </c>
      <c r="BB13">
        <v>0.85943775100401598</v>
      </c>
      <c r="BC13">
        <v>0.50731707317073105</v>
      </c>
      <c r="BD13">
        <v>0.55140186915887801</v>
      </c>
    </row>
    <row r="14" spans="1:56" x14ac:dyDescent="0.2">
      <c r="B14" t="s">
        <v>818</v>
      </c>
      <c r="C14">
        <v>1E-3</v>
      </c>
      <c r="D14">
        <v>0.5</v>
      </c>
      <c r="E14">
        <v>256</v>
      </c>
      <c r="F14">
        <v>500</v>
      </c>
      <c r="G14" s="2" t="b">
        <v>1</v>
      </c>
      <c r="H14">
        <v>8</v>
      </c>
      <c r="I14">
        <v>50</v>
      </c>
      <c r="J14">
        <v>256</v>
      </c>
      <c r="K14">
        <v>1000</v>
      </c>
      <c r="L14">
        <v>4</v>
      </c>
      <c r="M14">
        <v>50</v>
      </c>
      <c r="N14">
        <v>420</v>
      </c>
      <c r="O14">
        <v>12</v>
      </c>
      <c r="P14">
        <v>50</v>
      </c>
      <c r="Q14">
        <v>80</v>
      </c>
      <c r="R14">
        <v>1</v>
      </c>
      <c r="S14">
        <v>78</v>
      </c>
      <c r="T14" s="2">
        <v>128</v>
      </c>
      <c r="U14" s="2">
        <v>128</v>
      </c>
      <c r="V14" t="s">
        <v>729</v>
      </c>
      <c r="W14">
        <v>0.93543554687499997</v>
      </c>
      <c r="X14">
        <v>0.22966581001877701</v>
      </c>
      <c r="Y14">
        <v>0.68929523809523796</v>
      </c>
      <c r="Z14">
        <v>0.82197384786605798</v>
      </c>
      <c r="AA14">
        <v>0.639860091862549</v>
      </c>
      <c r="AB14">
        <v>0.639860091862549</v>
      </c>
      <c r="AC14">
        <v>0.680280748326759</v>
      </c>
      <c r="AD14">
        <v>0.680280748326759</v>
      </c>
      <c r="AE14">
        <v>0.68929523809523796</v>
      </c>
      <c r="AF14">
        <v>0.68929523809523796</v>
      </c>
      <c r="AG14">
        <v>0.78437500000000004</v>
      </c>
      <c r="AH14">
        <v>0.93556892871856601</v>
      </c>
      <c r="AI14">
        <v>0.75176762269751696</v>
      </c>
      <c r="AJ14">
        <v>0.75176762269751696</v>
      </c>
      <c r="AK14">
        <v>0.74780226293086505</v>
      </c>
      <c r="AL14">
        <v>0.74780226293086505</v>
      </c>
      <c r="AM14">
        <v>0.78437499999999905</v>
      </c>
      <c r="AN14">
        <v>0.78437500000000004</v>
      </c>
      <c r="AO14">
        <v>0.85743788875763105</v>
      </c>
      <c r="AP14">
        <v>0.86753103538682796</v>
      </c>
      <c r="AQ14">
        <v>0.21210913016415001</v>
      </c>
      <c r="AR14">
        <v>0.62236231314159296</v>
      </c>
      <c r="AS14">
        <v>0.68148148148148102</v>
      </c>
      <c r="AT14">
        <v>0.74390243902439002</v>
      </c>
      <c r="AU14">
        <v>0.93413173652694603</v>
      </c>
      <c r="AV14">
        <v>0.94674556213017702</v>
      </c>
      <c r="AW14">
        <v>0.90789473684210498</v>
      </c>
      <c r="AX14">
        <v>0.75187969924812004</v>
      </c>
      <c r="AY14">
        <v>0.77631578947368396</v>
      </c>
      <c r="AZ14">
        <v>0.94478527607361895</v>
      </c>
      <c r="BA14">
        <v>0.78999999999999904</v>
      </c>
      <c r="BB14">
        <v>0.87150837988826801</v>
      </c>
      <c r="BC14">
        <v>0</v>
      </c>
      <c r="BD14">
        <v>0.67256637168141498</v>
      </c>
    </row>
    <row r="15" spans="1:56" x14ac:dyDescent="0.2">
      <c r="B15" t="s">
        <v>2188</v>
      </c>
      <c r="C15">
        <v>1E-3</v>
      </c>
      <c r="D15">
        <v>0.5</v>
      </c>
      <c r="E15">
        <v>23</v>
      </c>
      <c r="F15">
        <v>500</v>
      </c>
      <c r="G15" s="2" t="b">
        <v>1</v>
      </c>
      <c r="H15">
        <v>8</v>
      </c>
      <c r="I15">
        <v>15</v>
      </c>
      <c r="J15">
        <v>420</v>
      </c>
      <c r="K15">
        <v>1000</v>
      </c>
      <c r="L15">
        <v>4</v>
      </c>
      <c r="M15">
        <v>15</v>
      </c>
      <c r="N15">
        <v>455</v>
      </c>
      <c r="O15">
        <v>12</v>
      </c>
      <c r="P15">
        <v>15</v>
      </c>
      <c r="Q15">
        <v>115</v>
      </c>
      <c r="R15">
        <v>1</v>
      </c>
      <c r="S15">
        <v>78</v>
      </c>
      <c r="T15" s="2">
        <v>128</v>
      </c>
      <c r="U15" s="2">
        <v>64</v>
      </c>
      <c r="V15" t="s">
        <v>729</v>
      </c>
      <c r="W15">
        <v>0.92570654761904603</v>
      </c>
      <c r="X15">
        <v>0.27490027692913999</v>
      </c>
      <c r="Y15">
        <v>0.68907527472527297</v>
      </c>
      <c r="Z15">
        <v>0.87830245053768097</v>
      </c>
      <c r="AA15">
        <v>0.649320585282117</v>
      </c>
      <c r="AB15">
        <v>0.649320585282117</v>
      </c>
      <c r="AC15">
        <v>0.69707570755032999</v>
      </c>
      <c r="AD15">
        <v>0.69707570755032999</v>
      </c>
      <c r="AE15">
        <v>0.68907527472527297</v>
      </c>
      <c r="AF15">
        <v>0.68907527472527297</v>
      </c>
      <c r="AG15">
        <v>0.75</v>
      </c>
      <c r="AH15">
        <v>0.86958807706832797</v>
      </c>
      <c r="AI15">
        <v>0.72131259359645195</v>
      </c>
      <c r="AJ15">
        <v>0.72131259359645195</v>
      </c>
      <c r="AK15">
        <v>0.73279200994512494</v>
      </c>
      <c r="AL15">
        <v>0.73279200994512494</v>
      </c>
      <c r="AM15">
        <v>0.749999999999999</v>
      </c>
      <c r="AN15">
        <v>0.75</v>
      </c>
      <c r="AO15">
        <v>0.87003268592364502</v>
      </c>
      <c r="AP15">
        <v>0.85452446060146303</v>
      </c>
      <c r="AQ15">
        <v>0.29969168902476601</v>
      </c>
      <c r="AR15">
        <v>0.573033505578599</v>
      </c>
      <c r="AS15">
        <v>0.57399103139013397</v>
      </c>
      <c r="AT15">
        <v>0.47804878048780403</v>
      </c>
      <c r="AU15">
        <v>0.89999999999999902</v>
      </c>
      <c r="AV15">
        <v>0.95833333333333304</v>
      </c>
      <c r="AW15">
        <v>0.91666666666666596</v>
      </c>
      <c r="AX15">
        <v>0.77720207253885998</v>
      </c>
      <c r="AY15">
        <v>0.831168831168831</v>
      </c>
      <c r="AZ15">
        <v>0.91914893617021198</v>
      </c>
      <c r="BA15">
        <v>0.78169014084507005</v>
      </c>
      <c r="BB15">
        <v>0.87596899224806202</v>
      </c>
      <c r="BC15">
        <v>1.6666666666666601E-2</v>
      </c>
      <c r="BD15">
        <v>0.62686567164179097</v>
      </c>
    </row>
    <row r="16" spans="1:56" x14ac:dyDescent="0.2">
      <c r="B16" t="s">
        <v>819</v>
      </c>
      <c r="C16">
        <v>1E-3</v>
      </c>
      <c r="D16">
        <v>0.5</v>
      </c>
      <c r="E16">
        <v>256</v>
      </c>
      <c r="F16">
        <v>500</v>
      </c>
      <c r="G16" s="2" t="b">
        <v>1</v>
      </c>
      <c r="H16">
        <v>8</v>
      </c>
      <c r="I16">
        <v>15</v>
      </c>
      <c r="J16">
        <v>256</v>
      </c>
      <c r="K16">
        <v>1000</v>
      </c>
      <c r="L16">
        <v>4</v>
      </c>
      <c r="M16">
        <v>15</v>
      </c>
      <c r="N16">
        <v>455</v>
      </c>
      <c r="O16">
        <v>12</v>
      </c>
      <c r="P16">
        <v>15</v>
      </c>
      <c r="Q16">
        <v>115</v>
      </c>
      <c r="R16">
        <v>1</v>
      </c>
      <c r="S16">
        <v>78</v>
      </c>
      <c r="T16" s="2">
        <v>128</v>
      </c>
      <c r="U16" s="2">
        <v>128</v>
      </c>
      <c r="V16" t="s">
        <v>729</v>
      </c>
      <c r="W16">
        <v>0.9208466796875</v>
      </c>
      <c r="X16">
        <v>0.29504379391670199</v>
      </c>
      <c r="Y16">
        <v>0.68900879120879099</v>
      </c>
      <c r="Z16">
        <v>0.80374934226274397</v>
      </c>
      <c r="AA16">
        <v>0.64579197892683804</v>
      </c>
      <c r="AB16">
        <v>0.64579197892683804</v>
      </c>
      <c r="AC16">
        <v>0.67986948438091399</v>
      </c>
      <c r="AD16">
        <v>0.67986948438091399</v>
      </c>
      <c r="AE16">
        <v>0.68900879120879099</v>
      </c>
      <c r="AF16">
        <v>0.68900879120879099</v>
      </c>
      <c r="AG16">
        <v>0.79130434782608605</v>
      </c>
      <c r="AH16">
        <v>0.86460161209106401</v>
      </c>
      <c r="AI16">
        <v>0.78533894853670105</v>
      </c>
      <c r="AJ16">
        <v>0.78533894853670205</v>
      </c>
      <c r="AK16">
        <v>0.80093290078354995</v>
      </c>
      <c r="AL16">
        <v>0.80093290078354995</v>
      </c>
      <c r="AM16">
        <v>0.79130434782608605</v>
      </c>
      <c r="AN16">
        <v>0.79130434782608605</v>
      </c>
      <c r="AO16">
        <v>0.86764003538962498</v>
      </c>
      <c r="AP16">
        <v>0.876231703265276</v>
      </c>
      <c r="AQ16">
        <v>0.27252986084209402</v>
      </c>
      <c r="AR16">
        <v>0.566766316210355</v>
      </c>
      <c r="AS16">
        <v>0.69950738916256106</v>
      </c>
      <c r="AT16">
        <v>0.72489082969432295</v>
      </c>
      <c r="AU16">
        <v>0.95319148936170195</v>
      </c>
      <c r="AV16">
        <v>0.95</v>
      </c>
      <c r="AW16">
        <v>0.892018779342722</v>
      </c>
      <c r="AX16">
        <v>0.764397905759162</v>
      </c>
      <c r="AY16">
        <v>0.81545064377682397</v>
      </c>
      <c r="AZ16">
        <v>0.89655172413793005</v>
      </c>
      <c r="BA16">
        <v>0.76156583629893204</v>
      </c>
      <c r="BB16">
        <v>0.84014869888475796</v>
      </c>
      <c r="BC16">
        <v>0.473118279569892</v>
      </c>
      <c r="BD16">
        <v>0.65322580645161199</v>
      </c>
    </row>
    <row r="17" spans="2:56" x14ac:dyDescent="0.2">
      <c r="B17" t="s">
        <v>2189</v>
      </c>
      <c r="C17">
        <v>1E-3</v>
      </c>
      <c r="D17">
        <v>0.5</v>
      </c>
      <c r="E17">
        <v>42</v>
      </c>
      <c r="F17">
        <v>500</v>
      </c>
      <c r="G17" s="2" t="b">
        <v>1</v>
      </c>
      <c r="H17">
        <v>8</v>
      </c>
      <c r="I17">
        <v>25</v>
      </c>
      <c r="J17">
        <v>256</v>
      </c>
      <c r="K17">
        <v>1000</v>
      </c>
      <c r="L17">
        <v>4</v>
      </c>
      <c r="M17">
        <v>25</v>
      </c>
      <c r="N17">
        <v>445</v>
      </c>
      <c r="O17">
        <v>12</v>
      </c>
      <c r="P17">
        <v>25</v>
      </c>
      <c r="Q17">
        <v>105</v>
      </c>
      <c r="R17">
        <v>1</v>
      </c>
      <c r="S17">
        <v>78</v>
      </c>
      <c r="T17" s="2">
        <v>64</v>
      </c>
      <c r="U17" s="2">
        <v>128</v>
      </c>
      <c r="V17" t="s">
        <v>729</v>
      </c>
      <c r="W17">
        <v>0.92051953124999997</v>
      </c>
      <c r="X17">
        <v>0.293411641418933</v>
      </c>
      <c r="Y17">
        <v>0.688969101123592</v>
      </c>
      <c r="Z17">
        <v>0.91779393172264101</v>
      </c>
      <c r="AA17">
        <v>0.63420248535822898</v>
      </c>
      <c r="AB17">
        <v>0.63420248535822898</v>
      </c>
      <c r="AC17">
        <v>0.66361950530873903</v>
      </c>
      <c r="AD17">
        <v>0.66361950530873903</v>
      </c>
      <c r="AE17">
        <v>0.688969101123592</v>
      </c>
      <c r="AF17">
        <v>0.688969101123592</v>
      </c>
      <c r="AG17">
        <v>0.75555555555555498</v>
      </c>
      <c r="AH17">
        <v>0.90586358308792103</v>
      </c>
      <c r="AI17">
        <v>0.72746172988357605</v>
      </c>
      <c r="AJ17">
        <v>0.72746172988357605</v>
      </c>
      <c r="AK17">
        <v>0.74675450386291597</v>
      </c>
      <c r="AL17">
        <v>0.74675450386291697</v>
      </c>
      <c r="AM17">
        <v>0.75555555555555498</v>
      </c>
      <c r="AN17">
        <v>0.75555555555555498</v>
      </c>
      <c r="AO17">
        <v>0.85447008834984906</v>
      </c>
      <c r="AP17">
        <v>0.87519370171127098</v>
      </c>
      <c r="AQ17">
        <v>0.184421531850159</v>
      </c>
      <c r="AR17">
        <v>0.62272461952164204</v>
      </c>
      <c r="AS17">
        <v>0.64761904761904698</v>
      </c>
      <c r="AT17">
        <v>0.57831325301204795</v>
      </c>
      <c r="AU17">
        <v>0.91324200913242004</v>
      </c>
      <c r="AV17">
        <v>0.94170403587443896</v>
      </c>
      <c r="AW17">
        <v>0.89690721649484495</v>
      </c>
      <c r="AX17">
        <v>0.80434782608695599</v>
      </c>
      <c r="AY17">
        <v>0.83333333333333304</v>
      </c>
      <c r="AZ17">
        <v>0.90476190476190399</v>
      </c>
      <c r="BA17">
        <v>0.73962264150943402</v>
      </c>
      <c r="BB17">
        <v>0.85950413223140498</v>
      </c>
      <c r="BC17">
        <v>0.59183673469387699</v>
      </c>
      <c r="BD17">
        <v>1.8348623853211E-2</v>
      </c>
    </row>
    <row r="18" spans="2:56" x14ac:dyDescent="0.2">
      <c r="B18" t="s">
        <v>2190</v>
      </c>
      <c r="C18">
        <v>1E-3</v>
      </c>
      <c r="D18">
        <v>0.5</v>
      </c>
      <c r="E18">
        <v>110</v>
      </c>
      <c r="F18">
        <v>500</v>
      </c>
      <c r="G18" s="2" t="b">
        <v>1</v>
      </c>
      <c r="H18">
        <v>8</v>
      </c>
      <c r="I18">
        <v>25</v>
      </c>
      <c r="J18">
        <v>64</v>
      </c>
      <c r="K18">
        <v>1000</v>
      </c>
      <c r="L18">
        <v>4</v>
      </c>
      <c r="M18">
        <v>25</v>
      </c>
      <c r="N18">
        <v>445</v>
      </c>
      <c r="O18">
        <v>12</v>
      </c>
      <c r="P18">
        <v>25</v>
      </c>
      <c r="Q18">
        <v>105</v>
      </c>
      <c r="R18">
        <v>1</v>
      </c>
      <c r="S18">
        <v>78</v>
      </c>
      <c r="T18" s="2">
        <v>128</v>
      </c>
      <c r="U18" s="2">
        <v>64</v>
      </c>
      <c r="V18" t="s">
        <v>729</v>
      </c>
      <c r="W18">
        <v>0.92166015624999997</v>
      </c>
      <c r="X18">
        <v>0.28197111439704797</v>
      </c>
      <c r="Y18">
        <v>0.68847640449437897</v>
      </c>
      <c r="Z18">
        <v>0.70869243901968004</v>
      </c>
      <c r="AA18">
        <v>0.623912463884576</v>
      </c>
      <c r="AB18">
        <v>0.623912463884576</v>
      </c>
      <c r="AC18">
        <v>0.731992458283662</v>
      </c>
      <c r="AD18">
        <v>0.731992458283662</v>
      </c>
      <c r="AE18">
        <v>0.68847640449437897</v>
      </c>
      <c r="AF18">
        <v>0.68847640449437897</v>
      </c>
      <c r="AG18">
        <v>0.77460317460317396</v>
      </c>
      <c r="AH18">
        <v>0.73955941200256303</v>
      </c>
      <c r="AI18">
        <v>0.74434289728277503</v>
      </c>
      <c r="AJ18">
        <v>0.74434289728277503</v>
      </c>
      <c r="AK18">
        <v>0.74360988151668606</v>
      </c>
      <c r="AL18">
        <v>0.74360988151668606</v>
      </c>
      <c r="AM18">
        <v>0.77460317460317396</v>
      </c>
      <c r="AN18">
        <v>0.77460317460317396</v>
      </c>
      <c r="AO18">
        <v>0.83954400644296201</v>
      </c>
      <c r="AP18">
        <v>0.88463691099849595</v>
      </c>
      <c r="AQ18">
        <v>0.185872886642999</v>
      </c>
      <c r="AR18">
        <v>0.58559605145385196</v>
      </c>
      <c r="AS18">
        <v>0.68926553672316304</v>
      </c>
      <c r="AT18">
        <v>0.67346938775510101</v>
      </c>
      <c r="AU18">
        <v>0.96713615023474098</v>
      </c>
      <c r="AV18">
        <v>0.95022624434389102</v>
      </c>
      <c r="AW18">
        <v>0.89898989898989801</v>
      </c>
      <c r="AX18">
        <v>0.82352941176470495</v>
      </c>
      <c r="AY18">
        <v>0.82978723404255295</v>
      </c>
      <c r="AZ18">
        <v>0.87111111111111095</v>
      </c>
      <c r="BA18">
        <v>0.72659176029962502</v>
      </c>
      <c r="BB18">
        <v>0.83534136546184701</v>
      </c>
      <c r="BC18">
        <v>0</v>
      </c>
      <c r="BD18">
        <v>0.66666666666666596</v>
      </c>
    </row>
    <row r="19" spans="2:56" x14ac:dyDescent="0.2">
      <c r="B19" t="s">
        <v>2191</v>
      </c>
      <c r="C19">
        <v>1E-3</v>
      </c>
      <c r="D19">
        <v>0.1</v>
      </c>
      <c r="E19">
        <v>256</v>
      </c>
      <c r="F19">
        <v>500</v>
      </c>
      <c r="G19" s="2" t="b">
        <v>0</v>
      </c>
      <c r="H19">
        <v>8</v>
      </c>
      <c r="I19">
        <v>25</v>
      </c>
      <c r="J19">
        <v>256</v>
      </c>
      <c r="K19">
        <v>1000</v>
      </c>
      <c r="L19">
        <v>4</v>
      </c>
      <c r="M19">
        <v>25</v>
      </c>
      <c r="N19">
        <v>445</v>
      </c>
      <c r="O19">
        <v>12</v>
      </c>
      <c r="P19">
        <v>25</v>
      </c>
      <c r="Q19">
        <v>105</v>
      </c>
      <c r="R19">
        <v>1</v>
      </c>
      <c r="S19">
        <v>78</v>
      </c>
      <c r="T19" s="2">
        <v>128</v>
      </c>
      <c r="U19" s="2">
        <v>64</v>
      </c>
      <c r="V19" t="s">
        <v>729</v>
      </c>
      <c r="W19">
        <v>0.89348339843750002</v>
      </c>
      <c r="X19">
        <v>0.37810142934322299</v>
      </c>
      <c r="Y19">
        <v>0.68681741573033395</v>
      </c>
      <c r="Z19">
        <v>0.85811056685447695</v>
      </c>
      <c r="AA19">
        <v>0.64517020958180205</v>
      </c>
      <c r="AB19">
        <v>0.64517020958180205</v>
      </c>
      <c r="AC19">
        <v>0.70087259704890503</v>
      </c>
      <c r="AD19">
        <v>0.70087259704890503</v>
      </c>
      <c r="AE19">
        <v>0.68681741573033395</v>
      </c>
      <c r="AF19">
        <v>0.68681741573033395</v>
      </c>
      <c r="AG19">
        <v>0.75873015873015803</v>
      </c>
      <c r="AH19">
        <v>0.83504563570022505</v>
      </c>
      <c r="AI19">
        <v>0.73059704268365999</v>
      </c>
      <c r="AJ19">
        <v>0.73059704268365999</v>
      </c>
      <c r="AK19">
        <v>0.73683815607026204</v>
      </c>
      <c r="AL19">
        <v>0.73683815607026204</v>
      </c>
      <c r="AM19">
        <v>0.75873015873015803</v>
      </c>
      <c r="AN19">
        <v>0.75873015873015803</v>
      </c>
      <c r="AO19">
        <v>0.87662595535996102</v>
      </c>
      <c r="AP19">
        <v>0.83373061340489996</v>
      </c>
      <c r="AQ19">
        <v>0.270725846905642</v>
      </c>
      <c r="AR19">
        <v>0.59959842265670804</v>
      </c>
      <c r="AS19">
        <v>0.51807228915662595</v>
      </c>
      <c r="AT19">
        <v>0.75531914893617003</v>
      </c>
      <c r="AU19">
        <v>0.92237442922374402</v>
      </c>
      <c r="AV19">
        <v>0.95890410958904104</v>
      </c>
      <c r="AW19">
        <v>0.87804878048780399</v>
      </c>
      <c r="AX19">
        <v>0.82901554404144995</v>
      </c>
      <c r="AY19">
        <v>0.80434782608695599</v>
      </c>
      <c r="AZ19">
        <v>0.84403669724770602</v>
      </c>
      <c r="BA19">
        <v>0.75471698113207497</v>
      </c>
      <c r="BB19">
        <v>0.83064516129032195</v>
      </c>
      <c r="BC19">
        <v>1.63934426229508E-2</v>
      </c>
      <c r="BD19">
        <v>0.65529010238907803</v>
      </c>
    </row>
    <row r="20" spans="2:56" x14ac:dyDescent="0.2">
      <c r="B20" t="s">
        <v>2192</v>
      </c>
      <c r="C20">
        <v>1E-3</v>
      </c>
      <c r="D20">
        <v>0.5</v>
      </c>
      <c r="E20">
        <v>102</v>
      </c>
      <c r="F20">
        <v>100</v>
      </c>
      <c r="G20" s="2" t="b">
        <v>1</v>
      </c>
      <c r="H20">
        <v>8</v>
      </c>
      <c r="I20">
        <v>50</v>
      </c>
      <c r="J20">
        <v>128</v>
      </c>
      <c r="K20">
        <v>1000</v>
      </c>
      <c r="L20">
        <v>4</v>
      </c>
      <c r="M20">
        <v>50</v>
      </c>
      <c r="N20">
        <v>420</v>
      </c>
      <c r="O20">
        <v>12</v>
      </c>
      <c r="P20">
        <v>50</v>
      </c>
      <c r="Q20">
        <v>80</v>
      </c>
      <c r="R20">
        <v>1</v>
      </c>
      <c r="S20">
        <v>78</v>
      </c>
      <c r="T20" s="2">
        <v>128</v>
      </c>
      <c r="U20" s="2">
        <v>64</v>
      </c>
      <c r="V20" t="s">
        <v>729</v>
      </c>
      <c r="W20">
        <v>0.74126953124999995</v>
      </c>
      <c r="X20">
        <v>0.68517157793045003</v>
      </c>
      <c r="Y20">
        <v>0.68612202380952303</v>
      </c>
      <c r="Z20">
        <v>0.82871487820148404</v>
      </c>
      <c r="AA20">
        <v>0.61566879364254301</v>
      </c>
      <c r="AB20">
        <v>0.61566879364254301</v>
      </c>
      <c r="AC20">
        <v>0.65186450010437402</v>
      </c>
      <c r="AD20">
        <v>0.65186450010437402</v>
      </c>
      <c r="AE20">
        <v>0.68612202380952303</v>
      </c>
      <c r="AF20">
        <v>0.68612202380952303</v>
      </c>
      <c r="AG20">
        <v>0.60520833333333302</v>
      </c>
      <c r="AH20">
        <v>1.13850462436676</v>
      </c>
      <c r="AI20">
        <v>0.59616755062261195</v>
      </c>
      <c r="AJ20">
        <v>0.59616755062261195</v>
      </c>
      <c r="AK20">
        <v>0.68265008205431099</v>
      </c>
      <c r="AL20">
        <v>0.68265008205431099</v>
      </c>
      <c r="AM20">
        <v>0.60520833333333302</v>
      </c>
      <c r="AN20">
        <v>0.60520833333333302</v>
      </c>
      <c r="AO20">
        <v>0.84889721229180304</v>
      </c>
      <c r="AP20">
        <v>0.88566017977350298</v>
      </c>
      <c r="AQ20">
        <v>9.8788707881858201E-2</v>
      </c>
      <c r="AR20">
        <v>0.62932907462300602</v>
      </c>
      <c r="AS20">
        <v>0.28301886792452802</v>
      </c>
      <c r="AT20">
        <v>0.50724637681159401</v>
      </c>
      <c r="AU20">
        <v>0.8</v>
      </c>
      <c r="AV20">
        <v>0.94117647058823495</v>
      </c>
      <c r="AW20">
        <v>0.79136690647482</v>
      </c>
      <c r="AX20">
        <v>0.682539682539682</v>
      </c>
      <c r="AY20">
        <v>0.734177215189873</v>
      </c>
      <c r="AZ20">
        <v>0.68656716417910402</v>
      </c>
      <c r="BA20">
        <v>0.43767313019390502</v>
      </c>
      <c r="BB20">
        <v>0.65546218487394903</v>
      </c>
      <c r="BC20">
        <v>0</v>
      </c>
      <c r="BD20">
        <v>0.63478260869565195</v>
      </c>
    </row>
    <row r="21" spans="2:56" x14ac:dyDescent="0.2">
      <c r="B21" t="s">
        <v>2193</v>
      </c>
      <c r="C21">
        <v>1E-3</v>
      </c>
      <c r="D21">
        <v>0.5</v>
      </c>
      <c r="E21">
        <v>27</v>
      </c>
      <c r="F21">
        <v>500</v>
      </c>
      <c r="G21" s="2" t="b">
        <v>1</v>
      </c>
      <c r="H21">
        <v>8</v>
      </c>
      <c r="I21">
        <v>20</v>
      </c>
      <c r="J21">
        <v>420</v>
      </c>
      <c r="K21">
        <v>1000</v>
      </c>
      <c r="L21">
        <v>4</v>
      </c>
      <c r="M21">
        <v>20</v>
      </c>
      <c r="N21">
        <v>450</v>
      </c>
      <c r="O21">
        <v>12</v>
      </c>
      <c r="P21">
        <v>20</v>
      </c>
      <c r="Q21">
        <v>110</v>
      </c>
      <c r="R21">
        <v>1</v>
      </c>
      <c r="S21">
        <v>78</v>
      </c>
      <c r="T21" s="2">
        <v>128</v>
      </c>
      <c r="U21" s="2">
        <v>64</v>
      </c>
      <c r="V21" t="s">
        <v>729</v>
      </c>
      <c r="W21">
        <v>0.93215178571428503</v>
      </c>
      <c r="X21">
        <v>0.24508254891633899</v>
      </c>
      <c r="Y21">
        <v>0.68547333333333305</v>
      </c>
      <c r="Z21">
        <v>0.76639556634426098</v>
      </c>
      <c r="AA21">
        <v>0.629450807513391</v>
      </c>
      <c r="AB21">
        <v>0.629450807513391</v>
      </c>
      <c r="AC21">
        <v>0.67466075079317001</v>
      </c>
      <c r="AD21">
        <v>0.67466075079317001</v>
      </c>
      <c r="AE21">
        <v>0.68547333333333305</v>
      </c>
      <c r="AF21">
        <v>0.68547333333333305</v>
      </c>
      <c r="AG21">
        <v>0.76590909090908998</v>
      </c>
      <c r="AH21">
        <v>0.93399953842162997</v>
      </c>
      <c r="AI21">
        <v>0.73179791733905997</v>
      </c>
      <c r="AJ21">
        <v>0.73179791733905997</v>
      </c>
      <c r="AK21">
        <v>0.73812948701499304</v>
      </c>
      <c r="AL21">
        <v>0.73812948701499304</v>
      </c>
      <c r="AM21">
        <v>0.76590909090909098</v>
      </c>
      <c r="AN21">
        <v>0.76590909090908998</v>
      </c>
      <c r="AO21">
        <v>0.84783720041950295</v>
      </c>
      <c r="AP21">
        <v>0.88035088002641004</v>
      </c>
      <c r="AQ21">
        <v>0.19527221680828599</v>
      </c>
      <c r="AR21">
        <v>0.59434293279936901</v>
      </c>
      <c r="AS21">
        <v>0.71875</v>
      </c>
      <c r="AT21">
        <v>0.70297029702970204</v>
      </c>
      <c r="AU21">
        <v>0.946902654867256</v>
      </c>
      <c r="AV21">
        <v>0.93617021276595702</v>
      </c>
      <c r="AW21">
        <v>0.90821256038647302</v>
      </c>
      <c r="AX21">
        <v>0.63354037267080698</v>
      </c>
      <c r="AY21">
        <v>0.77500000000000002</v>
      </c>
      <c r="AZ21">
        <v>0.91555555555555501</v>
      </c>
      <c r="BA21">
        <v>0.74820143884891999</v>
      </c>
      <c r="BB21">
        <v>0.83397683397683398</v>
      </c>
      <c r="BC21">
        <v>0</v>
      </c>
      <c r="BD21">
        <v>0.66229508196721298</v>
      </c>
    </row>
    <row r="22" spans="2:56" x14ac:dyDescent="0.2">
      <c r="B22" t="s">
        <v>2194</v>
      </c>
      <c r="C22">
        <v>1E-3</v>
      </c>
      <c r="D22">
        <v>0.5</v>
      </c>
      <c r="E22">
        <v>36</v>
      </c>
      <c r="F22">
        <v>500</v>
      </c>
      <c r="G22" s="2" t="b">
        <v>1</v>
      </c>
      <c r="H22">
        <v>8</v>
      </c>
      <c r="I22">
        <v>50</v>
      </c>
      <c r="J22">
        <v>256</v>
      </c>
      <c r="K22">
        <v>1000</v>
      </c>
      <c r="L22">
        <v>4</v>
      </c>
      <c r="M22">
        <v>50</v>
      </c>
      <c r="N22">
        <v>420</v>
      </c>
      <c r="O22">
        <v>12</v>
      </c>
      <c r="P22">
        <v>50</v>
      </c>
      <c r="Q22">
        <v>80</v>
      </c>
      <c r="R22">
        <v>1</v>
      </c>
      <c r="S22">
        <v>78</v>
      </c>
      <c r="T22" s="2">
        <v>128</v>
      </c>
      <c r="U22" s="2">
        <v>64</v>
      </c>
      <c r="V22" t="s">
        <v>729</v>
      </c>
      <c r="W22">
        <v>0.93236718750000003</v>
      </c>
      <c r="X22">
        <v>0.24346077823638901</v>
      </c>
      <c r="Y22">
        <v>0.68544226190476099</v>
      </c>
      <c r="Z22">
        <v>0.92480829352140403</v>
      </c>
      <c r="AA22">
        <v>0.61988893587470295</v>
      </c>
      <c r="AB22">
        <v>0.61988893587470295</v>
      </c>
      <c r="AC22">
        <v>0.66184697074633403</v>
      </c>
      <c r="AD22">
        <v>0.66184697074633403</v>
      </c>
      <c r="AE22">
        <v>0.68544226190476099</v>
      </c>
      <c r="AF22">
        <v>0.68544226190476099</v>
      </c>
      <c r="AG22">
        <v>0.73958333333333304</v>
      </c>
      <c r="AH22">
        <v>0.78108751773834195</v>
      </c>
      <c r="AI22">
        <v>0.70490164608064398</v>
      </c>
      <c r="AJ22">
        <v>0.70490164608064398</v>
      </c>
      <c r="AK22">
        <v>0.69602798549587896</v>
      </c>
      <c r="AL22">
        <v>0.69602798549587896</v>
      </c>
      <c r="AM22">
        <v>0.73958333333333304</v>
      </c>
      <c r="AN22">
        <v>0.73958333333333304</v>
      </c>
      <c r="AO22">
        <v>0.85294109802308804</v>
      </c>
      <c r="AP22">
        <v>0.88692130766398103</v>
      </c>
      <c r="AQ22">
        <v>0.104113108884404</v>
      </c>
      <c r="AR22">
        <v>0.63558022892734101</v>
      </c>
      <c r="AS22">
        <v>0.48520710059171501</v>
      </c>
      <c r="AT22">
        <v>0.35483870967741898</v>
      </c>
      <c r="AU22">
        <v>0.94871794871794801</v>
      </c>
      <c r="AV22">
        <v>0.96341463414634099</v>
      </c>
      <c r="AW22">
        <v>0.90909090909090895</v>
      </c>
      <c r="AX22">
        <v>0.82993197278911501</v>
      </c>
      <c r="AY22">
        <v>0.80536912751677803</v>
      </c>
      <c r="AZ22">
        <v>0.89285714285714202</v>
      </c>
      <c r="BA22">
        <v>0.75621890547263604</v>
      </c>
      <c r="BB22">
        <v>0.85245901639344202</v>
      </c>
      <c r="BC22">
        <v>0</v>
      </c>
      <c r="BD22">
        <v>0.66071428571428503</v>
      </c>
    </row>
    <row r="23" spans="2:56" x14ac:dyDescent="0.2">
      <c r="B23" t="s">
        <v>728</v>
      </c>
      <c r="C23">
        <v>1E-3</v>
      </c>
      <c r="D23">
        <v>0.1</v>
      </c>
      <c r="E23">
        <v>256</v>
      </c>
      <c r="F23">
        <v>500</v>
      </c>
      <c r="G23" s="2" t="b">
        <v>1</v>
      </c>
      <c r="H23">
        <v>8</v>
      </c>
      <c r="I23">
        <v>50</v>
      </c>
      <c r="J23">
        <v>128</v>
      </c>
      <c r="K23">
        <v>1000</v>
      </c>
      <c r="L23">
        <v>4</v>
      </c>
      <c r="M23">
        <v>50</v>
      </c>
      <c r="N23">
        <v>420</v>
      </c>
      <c r="O23">
        <v>12</v>
      </c>
      <c r="P23">
        <v>50</v>
      </c>
      <c r="Q23">
        <v>80</v>
      </c>
      <c r="R23">
        <v>1</v>
      </c>
      <c r="S23">
        <v>78</v>
      </c>
      <c r="T23" s="2">
        <v>128</v>
      </c>
      <c r="U23" s="2">
        <v>128</v>
      </c>
      <c r="V23" t="s">
        <v>729</v>
      </c>
      <c r="W23">
        <v>0.85037695312499995</v>
      </c>
      <c r="X23">
        <v>0.44467152631282802</v>
      </c>
      <c r="Y23">
        <v>0.68491607142857003</v>
      </c>
      <c r="Z23">
        <v>0.87719780915975498</v>
      </c>
      <c r="AA23">
        <v>0.62672335558096304</v>
      </c>
      <c r="AB23">
        <v>0.62672335558096304</v>
      </c>
      <c r="AC23">
        <v>0.67194182826178295</v>
      </c>
      <c r="AD23">
        <v>0.67194182826178295</v>
      </c>
      <c r="AE23">
        <v>0.68491607142857003</v>
      </c>
      <c r="AF23">
        <v>0.68491607142857003</v>
      </c>
      <c r="AG23">
        <v>0.69166666666666599</v>
      </c>
      <c r="AH23">
        <v>0.90349626541137695</v>
      </c>
      <c r="AI23">
        <v>0.66836844067479795</v>
      </c>
      <c r="AJ23">
        <v>0.66836844067479795</v>
      </c>
      <c r="AK23">
        <v>0.67147159505731002</v>
      </c>
      <c r="AL23">
        <v>0.67147159505731002</v>
      </c>
      <c r="AM23">
        <v>0.69166666666666599</v>
      </c>
      <c r="AN23">
        <v>0.69166666666666599</v>
      </c>
      <c r="AO23">
        <v>0.85088688330696305</v>
      </c>
      <c r="AP23">
        <v>0.86391946482187099</v>
      </c>
      <c r="AQ23">
        <v>0.15029511866328901</v>
      </c>
      <c r="AR23">
        <v>0.64179195553172896</v>
      </c>
      <c r="AS23">
        <v>0.29677419354838702</v>
      </c>
      <c r="AT23">
        <v>0.51388888888888895</v>
      </c>
      <c r="AU23">
        <v>0.89743589743589702</v>
      </c>
      <c r="AV23">
        <v>0.968152866242038</v>
      </c>
      <c r="AW23">
        <v>0.85526315789473595</v>
      </c>
      <c r="AX23">
        <v>0.86486486486486402</v>
      </c>
      <c r="AY23">
        <v>0.78666666666666596</v>
      </c>
      <c r="AZ23">
        <v>0.70503597122302097</v>
      </c>
      <c r="BA23">
        <v>0.68627450980392102</v>
      </c>
      <c r="BB23">
        <v>0.81675392670156999</v>
      </c>
      <c r="BC23">
        <v>0</v>
      </c>
      <c r="BD23">
        <v>0.62931034482758597</v>
      </c>
    </row>
    <row r="24" spans="2:56" x14ac:dyDescent="0.2">
      <c r="B24" t="s">
        <v>730</v>
      </c>
      <c r="C24">
        <v>1E-3</v>
      </c>
      <c r="D24">
        <v>0.5</v>
      </c>
      <c r="E24">
        <v>256</v>
      </c>
      <c r="F24">
        <v>500</v>
      </c>
      <c r="G24" s="2" t="b">
        <v>1</v>
      </c>
      <c r="H24">
        <v>8</v>
      </c>
      <c r="I24">
        <v>25</v>
      </c>
      <c r="J24">
        <v>64</v>
      </c>
      <c r="K24">
        <v>1000</v>
      </c>
      <c r="L24">
        <v>4</v>
      </c>
      <c r="M24">
        <v>25</v>
      </c>
      <c r="N24">
        <v>445</v>
      </c>
      <c r="O24">
        <v>12</v>
      </c>
      <c r="P24">
        <v>25</v>
      </c>
      <c r="Q24">
        <v>105</v>
      </c>
      <c r="R24">
        <v>1</v>
      </c>
      <c r="S24">
        <v>78</v>
      </c>
      <c r="T24" s="2">
        <v>128</v>
      </c>
      <c r="U24" s="2">
        <v>128</v>
      </c>
      <c r="V24" t="s">
        <v>729</v>
      </c>
      <c r="W24">
        <v>0.92671484375000002</v>
      </c>
      <c r="X24">
        <v>0.26881395420432003</v>
      </c>
      <c r="Y24">
        <v>0.68491292134831305</v>
      </c>
      <c r="Z24">
        <v>0.80930516064167002</v>
      </c>
      <c r="AA24">
        <v>0.63075964518229</v>
      </c>
      <c r="AB24">
        <v>0.63075964518229</v>
      </c>
      <c r="AC24">
        <v>0.66054571931773698</v>
      </c>
      <c r="AD24">
        <v>0.66054571931773698</v>
      </c>
      <c r="AE24">
        <v>0.68491292134831305</v>
      </c>
      <c r="AF24">
        <v>0.68491292134831305</v>
      </c>
      <c r="AG24">
        <v>0.76825396825396797</v>
      </c>
      <c r="AH24">
        <v>0.87655806541442804</v>
      </c>
      <c r="AI24">
        <v>0.74123755092183796</v>
      </c>
      <c r="AJ24">
        <v>0.74123755092183796</v>
      </c>
      <c r="AK24">
        <v>0.73974925641037004</v>
      </c>
      <c r="AL24">
        <v>0.73974925641037004</v>
      </c>
      <c r="AM24">
        <v>0.76825396825396797</v>
      </c>
      <c r="AN24">
        <v>0.76825396825396797</v>
      </c>
      <c r="AO24">
        <v>0.86581087641946497</v>
      </c>
      <c r="AP24">
        <v>0.87048997689054397</v>
      </c>
      <c r="AQ24">
        <v>0.18933845565413601</v>
      </c>
      <c r="AR24">
        <v>0.59739927176501195</v>
      </c>
      <c r="AS24">
        <v>0.63043478260869501</v>
      </c>
      <c r="AT24">
        <v>0.680851063829787</v>
      </c>
      <c r="AU24">
        <v>0.95283018867924496</v>
      </c>
      <c r="AV24">
        <v>0.95454545454545403</v>
      </c>
      <c r="AW24">
        <v>0.91</v>
      </c>
      <c r="AX24">
        <v>0.80219780219780201</v>
      </c>
      <c r="AY24">
        <v>0.83902439024390196</v>
      </c>
      <c r="AZ24">
        <v>0.89719626168224298</v>
      </c>
      <c r="BA24">
        <v>0.75362318840579701</v>
      </c>
      <c r="BB24">
        <v>0.88510638297872302</v>
      </c>
      <c r="BC24">
        <v>0.58904109589040998</v>
      </c>
      <c r="BD24">
        <v>0</v>
      </c>
    </row>
    <row r="25" spans="2:56" x14ac:dyDescent="0.2">
      <c r="B25" t="s">
        <v>2195</v>
      </c>
      <c r="C25">
        <v>1E-3</v>
      </c>
      <c r="D25">
        <v>0.1</v>
      </c>
      <c r="E25">
        <v>26</v>
      </c>
      <c r="F25">
        <v>500</v>
      </c>
      <c r="G25" s="2" t="b">
        <v>1</v>
      </c>
      <c r="H25">
        <v>8</v>
      </c>
      <c r="I25">
        <v>20</v>
      </c>
      <c r="J25">
        <v>420</v>
      </c>
      <c r="K25">
        <v>1000</v>
      </c>
      <c r="L25">
        <v>4</v>
      </c>
      <c r="M25">
        <v>20</v>
      </c>
      <c r="N25">
        <v>450</v>
      </c>
      <c r="O25">
        <v>12</v>
      </c>
      <c r="P25">
        <v>20</v>
      </c>
      <c r="Q25">
        <v>110</v>
      </c>
      <c r="R25">
        <v>1</v>
      </c>
      <c r="S25">
        <v>78</v>
      </c>
      <c r="T25" s="2">
        <v>128</v>
      </c>
      <c r="U25" s="2">
        <v>64</v>
      </c>
      <c r="V25" t="s">
        <v>729</v>
      </c>
      <c r="W25">
        <v>0.82842023809523702</v>
      </c>
      <c r="X25">
        <v>0.50977369242906501</v>
      </c>
      <c r="Y25">
        <v>0.68419055555555597</v>
      </c>
      <c r="Z25">
        <v>0.74583500742912201</v>
      </c>
      <c r="AA25">
        <v>0.61984889228992401</v>
      </c>
      <c r="AB25">
        <v>0.61984889228992401</v>
      </c>
      <c r="AC25">
        <v>0.67377480493958197</v>
      </c>
      <c r="AD25">
        <v>0.67377480493958197</v>
      </c>
      <c r="AE25">
        <v>0.68419055555555597</v>
      </c>
      <c r="AF25">
        <v>0.68419055555555597</v>
      </c>
      <c r="AG25">
        <v>0.71136363636363598</v>
      </c>
      <c r="AH25">
        <v>0.97735184431076005</v>
      </c>
      <c r="AI25">
        <v>0.68424377720021101</v>
      </c>
      <c r="AJ25">
        <v>0.68424377720021101</v>
      </c>
      <c r="AK25">
        <v>0.69058849070001205</v>
      </c>
      <c r="AL25">
        <v>0.69058849070001205</v>
      </c>
      <c r="AM25">
        <v>0.71136363636363598</v>
      </c>
      <c r="AN25">
        <v>0.71136363636363598</v>
      </c>
      <c r="AO25">
        <v>0.85097715172601496</v>
      </c>
      <c r="AP25">
        <v>0.871255489565674</v>
      </c>
      <c r="AQ25">
        <v>0.18678165482815701</v>
      </c>
      <c r="AR25">
        <v>0.57038127303984598</v>
      </c>
      <c r="AS25">
        <v>0.36274509803921501</v>
      </c>
      <c r="AT25">
        <v>0.73015873015873001</v>
      </c>
      <c r="AU25">
        <v>0.86511627906976696</v>
      </c>
      <c r="AV25">
        <v>0.94017094017094005</v>
      </c>
      <c r="AW25">
        <v>0.86511627906976696</v>
      </c>
      <c r="AX25">
        <v>0.80628272251308897</v>
      </c>
      <c r="AY25">
        <v>0.82242990654205606</v>
      </c>
      <c r="AZ25">
        <v>0.70899470899470896</v>
      </c>
      <c r="BA25">
        <v>0.66666666666666596</v>
      </c>
      <c r="BB25">
        <v>0.82129277566539904</v>
      </c>
      <c r="BC25">
        <v>0</v>
      </c>
      <c r="BD25">
        <v>0.62195121951219501</v>
      </c>
    </row>
    <row r="26" spans="2:56" x14ac:dyDescent="0.2">
      <c r="B26" t="s">
        <v>2196</v>
      </c>
      <c r="C26">
        <v>1E-3</v>
      </c>
      <c r="D26">
        <v>0.5</v>
      </c>
      <c r="E26">
        <v>16</v>
      </c>
      <c r="F26">
        <v>500</v>
      </c>
      <c r="G26" s="2" t="b">
        <v>1</v>
      </c>
      <c r="H26">
        <v>8</v>
      </c>
      <c r="I26">
        <v>15</v>
      </c>
      <c r="J26">
        <v>420</v>
      </c>
      <c r="K26">
        <v>1000</v>
      </c>
      <c r="L26">
        <v>4</v>
      </c>
      <c r="M26">
        <v>15</v>
      </c>
      <c r="N26">
        <v>455</v>
      </c>
      <c r="O26">
        <v>12</v>
      </c>
      <c r="P26">
        <v>15</v>
      </c>
      <c r="Q26">
        <v>115</v>
      </c>
      <c r="R26">
        <v>1</v>
      </c>
      <c r="S26">
        <v>78</v>
      </c>
      <c r="T26" s="2">
        <v>64</v>
      </c>
      <c r="U26" s="2">
        <v>128</v>
      </c>
      <c r="V26" t="s">
        <v>729</v>
      </c>
      <c r="W26">
        <v>0.914079166666666</v>
      </c>
      <c r="X26">
        <v>0.31323613041639298</v>
      </c>
      <c r="Y26">
        <v>0.68312032967032899</v>
      </c>
      <c r="Z26">
        <v>1.20639543038606</v>
      </c>
      <c r="AA26">
        <v>0.64053830339057105</v>
      </c>
      <c r="AB26">
        <v>0.64053830339057105</v>
      </c>
      <c r="AC26">
        <v>0.68660591828178896</v>
      </c>
      <c r="AD26">
        <v>0.68660591828178896</v>
      </c>
      <c r="AE26">
        <v>0.68312032967032899</v>
      </c>
      <c r="AF26">
        <v>0.68312032967032899</v>
      </c>
      <c r="AG26">
        <v>0.74927536231883995</v>
      </c>
      <c r="AH26">
        <v>1.09335732460021</v>
      </c>
      <c r="AI26">
        <v>0.73981257237277098</v>
      </c>
      <c r="AJ26">
        <v>0.73981257237277098</v>
      </c>
      <c r="AK26">
        <v>0.75612883019049604</v>
      </c>
      <c r="AL26">
        <v>0.75612883019049604</v>
      </c>
      <c r="AM26">
        <v>0.74927536231883995</v>
      </c>
      <c r="AN26">
        <v>0.74927536231883995</v>
      </c>
      <c r="AO26">
        <v>0.852936695157264</v>
      </c>
      <c r="AP26">
        <v>0.87450917357563795</v>
      </c>
      <c r="AQ26">
        <v>0.28087399072362601</v>
      </c>
      <c r="AR26">
        <v>0.55383335410575896</v>
      </c>
      <c r="AS26">
        <v>0.51764705882352902</v>
      </c>
      <c r="AT26">
        <v>0.39548022598869997</v>
      </c>
      <c r="AU26">
        <v>0.91304347826086896</v>
      </c>
      <c r="AV26">
        <v>0.97413793103448199</v>
      </c>
      <c r="AW26">
        <v>0.89592760180995401</v>
      </c>
      <c r="AX26">
        <v>0.78391959798994904</v>
      </c>
      <c r="AY26">
        <v>0.82790697674418501</v>
      </c>
      <c r="AZ26">
        <v>0.89361702127659504</v>
      </c>
      <c r="BA26">
        <v>0.74740484429065701</v>
      </c>
      <c r="BB26">
        <v>0.85074626865671599</v>
      </c>
      <c r="BC26">
        <v>0.434782608695652</v>
      </c>
      <c r="BD26">
        <v>0.64313725490196005</v>
      </c>
    </row>
    <row r="27" spans="2:56" x14ac:dyDescent="0.2">
      <c r="B27" t="s">
        <v>1671</v>
      </c>
      <c r="C27">
        <v>1E-3</v>
      </c>
      <c r="D27">
        <v>0.5</v>
      </c>
      <c r="E27">
        <v>27</v>
      </c>
      <c r="F27">
        <v>500</v>
      </c>
      <c r="G27" s="2" t="b">
        <v>1</v>
      </c>
      <c r="H27">
        <v>8</v>
      </c>
      <c r="I27">
        <v>20</v>
      </c>
      <c r="J27">
        <v>420</v>
      </c>
      <c r="K27">
        <v>1000</v>
      </c>
      <c r="L27">
        <v>4</v>
      </c>
      <c r="M27">
        <v>20</v>
      </c>
      <c r="N27">
        <v>450</v>
      </c>
      <c r="O27">
        <v>12</v>
      </c>
      <c r="P27">
        <v>20</v>
      </c>
      <c r="Q27">
        <v>110</v>
      </c>
      <c r="R27">
        <v>1</v>
      </c>
      <c r="S27">
        <v>78</v>
      </c>
      <c r="T27" s="2">
        <v>128</v>
      </c>
      <c r="U27" s="2">
        <v>128</v>
      </c>
      <c r="V27" t="s">
        <v>729</v>
      </c>
      <c r="W27">
        <v>0.93192738095238103</v>
      </c>
      <c r="X27">
        <v>0.24479094457626299</v>
      </c>
      <c r="Y27">
        <v>0.68291000000000002</v>
      </c>
      <c r="Z27">
        <v>0.73283115702867496</v>
      </c>
      <c r="AA27">
        <v>0.63261409011049796</v>
      </c>
      <c r="AB27">
        <v>0.63261409011049796</v>
      </c>
      <c r="AC27">
        <v>0.69498699315110302</v>
      </c>
      <c r="AD27">
        <v>0.69498699315110302</v>
      </c>
      <c r="AE27">
        <v>0.68291000000000002</v>
      </c>
      <c r="AF27">
        <v>0.68291000000000002</v>
      </c>
      <c r="AG27">
        <v>0.77272727272727204</v>
      </c>
      <c r="AH27">
        <v>0.89902377128600997</v>
      </c>
      <c r="AI27">
        <v>0.74191905160645899</v>
      </c>
      <c r="AJ27">
        <v>0.74191905160645899</v>
      </c>
      <c r="AK27">
        <v>0.78896937354961505</v>
      </c>
      <c r="AL27">
        <v>0.78896937354961505</v>
      </c>
      <c r="AM27">
        <v>0.77272727272727204</v>
      </c>
      <c r="AN27">
        <v>0.77272727272727204</v>
      </c>
      <c r="AO27">
        <v>0.85851809233231902</v>
      </c>
      <c r="AP27">
        <v>0.84943124401263803</v>
      </c>
      <c r="AQ27">
        <v>0.24552479917522199</v>
      </c>
      <c r="AR27">
        <v>0.57698222492181195</v>
      </c>
      <c r="AS27">
        <v>0.73796791443850196</v>
      </c>
      <c r="AT27">
        <v>0.71717171717171702</v>
      </c>
      <c r="AU27">
        <v>0.95652173913043403</v>
      </c>
      <c r="AV27">
        <v>0.92827004219409204</v>
      </c>
      <c r="AW27">
        <v>0.90731707317073096</v>
      </c>
      <c r="AX27">
        <v>0.63354037267080698</v>
      </c>
      <c r="AY27">
        <v>0.78991596638655404</v>
      </c>
      <c r="AZ27">
        <v>0.88793103448275801</v>
      </c>
      <c r="BA27">
        <v>0.76428571428571401</v>
      </c>
      <c r="BB27">
        <v>0.87903225806451601</v>
      </c>
      <c r="BC27">
        <v>5.1724137931034399E-2</v>
      </c>
      <c r="BD27">
        <v>0.64935064935064901</v>
      </c>
    </row>
    <row r="28" spans="2:56" x14ac:dyDescent="0.2">
      <c r="B28" t="s">
        <v>1672</v>
      </c>
      <c r="C28">
        <v>1E-3</v>
      </c>
      <c r="D28">
        <v>0.5</v>
      </c>
      <c r="E28">
        <v>128</v>
      </c>
      <c r="F28">
        <v>500</v>
      </c>
      <c r="G28" s="2" t="b">
        <v>1</v>
      </c>
      <c r="H28">
        <v>8</v>
      </c>
      <c r="I28">
        <v>20</v>
      </c>
      <c r="J28">
        <v>128</v>
      </c>
      <c r="K28">
        <v>1000</v>
      </c>
      <c r="L28">
        <v>4</v>
      </c>
      <c r="M28">
        <v>20</v>
      </c>
      <c r="N28">
        <v>450</v>
      </c>
      <c r="O28">
        <v>12</v>
      </c>
      <c r="P28">
        <v>20</v>
      </c>
      <c r="Q28">
        <v>110</v>
      </c>
      <c r="R28">
        <v>1</v>
      </c>
      <c r="S28">
        <v>78</v>
      </c>
      <c r="T28" s="2">
        <v>128</v>
      </c>
      <c r="U28" s="2">
        <v>128</v>
      </c>
      <c r="V28" t="s">
        <v>729</v>
      </c>
      <c r="W28">
        <v>0.92384374999999996</v>
      </c>
      <c r="X28">
        <v>0.27756566485762502</v>
      </c>
      <c r="Y28">
        <v>0.68249277777777795</v>
      </c>
      <c r="Z28">
        <v>1.03533128637075</v>
      </c>
      <c r="AA28">
        <v>0.63576611350312096</v>
      </c>
      <c r="AB28">
        <v>0.63576611350312096</v>
      </c>
      <c r="AC28">
        <v>0.69997726665414195</v>
      </c>
      <c r="AD28">
        <v>0.69997726665414195</v>
      </c>
      <c r="AE28">
        <v>0.68249277777777795</v>
      </c>
      <c r="AF28">
        <v>0.68249277777777795</v>
      </c>
      <c r="AG28">
        <v>0.76060606060605995</v>
      </c>
      <c r="AH28">
        <v>1.1654291152954099</v>
      </c>
      <c r="AI28">
        <v>0.72916609309668701</v>
      </c>
      <c r="AJ28">
        <v>0.72916609309668701</v>
      </c>
      <c r="AK28">
        <v>0.77613544062164497</v>
      </c>
      <c r="AL28">
        <v>0.77613544062164497</v>
      </c>
      <c r="AM28">
        <v>0.76060606060605995</v>
      </c>
      <c r="AN28">
        <v>0.76060606060605995</v>
      </c>
      <c r="AO28">
        <v>0.85462695391386501</v>
      </c>
      <c r="AP28">
        <v>0.84306754556543495</v>
      </c>
      <c r="AQ28">
        <v>0.269890874540403</v>
      </c>
      <c r="AR28">
        <v>0.57547907999278203</v>
      </c>
      <c r="AS28">
        <v>0.60493827160493796</v>
      </c>
      <c r="AT28">
        <v>0.68468468468468402</v>
      </c>
      <c r="AU28">
        <v>0.94495412844036697</v>
      </c>
      <c r="AV28">
        <v>0.93617021276595702</v>
      </c>
      <c r="AW28">
        <v>0.91818181818181799</v>
      </c>
      <c r="AX28">
        <v>0.66666666666666596</v>
      </c>
      <c r="AY28">
        <v>0.76190476190476197</v>
      </c>
      <c r="AZ28">
        <v>0.88034188034187999</v>
      </c>
      <c r="BA28">
        <v>0.76923076923076905</v>
      </c>
      <c r="BB28">
        <v>0.85714285714285698</v>
      </c>
      <c r="BC28">
        <v>6.7796610169491497E-2</v>
      </c>
      <c r="BD28">
        <v>0.65798045602605804</v>
      </c>
    </row>
    <row r="29" spans="2:56" x14ac:dyDescent="0.2">
      <c r="B29" t="s">
        <v>2197</v>
      </c>
      <c r="C29">
        <v>1E-3</v>
      </c>
      <c r="D29">
        <v>0.5</v>
      </c>
      <c r="E29">
        <v>256</v>
      </c>
      <c r="F29">
        <v>500</v>
      </c>
      <c r="G29" s="2" t="b">
        <v>0</v>
      </c>
      <c r="H29">
        <v>8</v>
      </c>
      <c r="I29">
        <v>10</v>
      </c>
      <c r="J29">
        <v>256</v>
      </c>
      <c r="K29">
        <v>1000</v>
      </c>
      <c r="L29">
        <v>4</v>
      </c>
      <c r="M29">
        <v>10</v>
      </c>
      <c r="N29">
        <v>460</v>
      </c>
      <c r="O29">
        <v>12</v>
      </c>
      <c r="P29">
        <v>10</v>
      </c>
      <c r="Q29">
        <v>120</v>
      </c>
      <c r="R29">
        <v>1</v>
      </c>
      <c r="S29">
        <v>78</v>
      </c>
      <c r="T29" s="2">
        <v>64</v>
      </c>
      <c r="U29" s="2">
        <v>128</v>
      </c>
      <c r="V29" t="s">
        <v>729</v>
      </c>
      <c r="W29">
        <v>0.89689843749999998</v>
      </c>
      <c r="X29">
        <v>0.36647470980882602</v>
      </c>
      <c r="Y29">
        <v>0.68236739130434798</v>
      </c>
      <c r="Z29">
        <v>1.0439214908480601</v>
      </c>
      <c r="AA29">
        <v>0.64752568833211499</v>
      </c>
      <c r="AB29">
        <v>0.64752568833211499</v>
      </c>
      <c r="AC29">
        <v>0.69223152057116599</v>
      </c>
      <c r="AD29">
        <v>0.69223152057116599</v>
      </c>
      <c r="AE29">
        <v>0.68236739130434798</v>
      </c>
      <c r="AF29">
        <v>0.68236739130434798</v>
      </c>
      <c r="AG29">
        <v>0.70069444444444395</v>
      </c>
      <c r="AH29">
        <v>0.93161946535110396</v>
      </c>
      <c r="AI29">
        <v>0.694582376738618</v>
      </c>
      <c r="AJ29">
        <v>0.694582376738618</v>
      </c>
      <c r="AK29">
        <v>0.71345794237937499</v>
      </c>
      <c r="AL29">
        <v>0.71345794237937499</v>
      </c>
      <c r="AM29">
        <v>0.70069444444444395</v>
      </c>
      <c r="AN29">
        <v>0.70069444444444395</v>
      </c>
      <c r="AO29">
        <v>0.89818500251342104</v>
      </c>
      <c r="AP29">
        <v>0.83119549067780396</v>
      </c>
      <c r="AQ29">
        <v>0.32544591101832498</v>
      </c>
      <c r="AR29">
        <v>0.53527634911890798</v>
      </c>
      <c r="AS29">
        <v>0.46218487394957902</v>
      </c>
      <c r="AT29">
        <v>0.39</v>
      </c>
      <c r="AU29">
        <v>0.84545454545454501</v>
      </c>
      <c r="AV29">
        <v>0.91954022988505701</v>
      </c>
      <c r="AW29">
        <v>0.891891891891891</v>
      </c>
      <c r="AX29">
        <v>0.687499999999999</v>
      </c>
      <c r="AY29">
        <v>0.75630252100840301</v>
      </c>
      <c r="AZ29">
        <v>0.81578947368420995</v>
      </c>
      <c r="BA29">
        <v>0.72611464968152795</v>
      </c>
      <c r="BB29">
        <v>0.82517482517482499</v>
      </c>
      <c r="BC29">
        <v>0.51304347826086905</v>
      </c>
      <c r="BD29">
        <v>0.50199203187250996</v>
      </c>
    </row>
    <row r="30" spans="2:56" x14ac:dyDescent="0.2">
      <c r="B30" t="s">
        <v>2198</v>
      </c>
      <c r="C30">
        <v>1E-3</v>
      </c>
      <c r="D30">
        <v>0.5</v>
      </c>
      <c r="E30">
        <v>34</v>
      </c>
      <c r="F30">
        <v>500</v>
      </c>
      <c r="G30" s="2" t="b">
        <v>1</v>
      </c>
      <c r="H30">
        <v>8</v>
      </c>
      <c r="I30">
        <v>50</v>
      </c>
      <c r="J30">
        <v>128</v>
      </c>
      <c r="K30">
        <v>1000</v>
      </c>
      <c r="L30">
        <v>4</v>
      </c>
      <c r="M30">
        <v>50</v>
      </c>
      <c r="N30">
        <v>420</v>
      </c>
      <c r="O30">
        <v>12</v>
      </c>
      <c r="P30">
        <v>50</v>
      </c>
      <c r="Q30">
        <v>80</v>
      </c>
      <c r="R30">
        <v>1</v>
      </c>
      <c r="S30">
        <v>78</v>
      </c>
      <c r="T30" s="2">
        <v>128</v>
      </c>
      <c r="U30" s="2">
        <v>64</v>
      </c>
      <c r="V30" t="s">
        <v>729</v>
      </c>
      <c r="W30">
        <v>0.9364296875</v>
      </c>
      <c r="X30">
        <v>0.24146969816088601</v>
      </c>
      <c r="Y30">
        <v>0.68234345238095195</v>
      </c>
      <c r="Z30">
        <v>0.80424505209922703</v>
      </c>
      <c r="AA30">
        <v>0.61251886089752094</v>
      </c>
      <c r="AB30">
        <v>0.61251886089752094</v>
      </c>
      <c r="AC30">
        <v>0.66020055223462604</v>
      </c>
      <c r="AD30">
        <v>0.66020055223462604</v>
      </c>
      <c r="AE30">
        <v>0.68234345238095195</v>
      </c>
      <c r="AF30">
        <v>0.68234345238095195</v>
      </c>
      <c r="AG30">
        <v>0.77604166666666596</v>
      </c>
      <c r="AH30">
        <v>0.84551584720611495</v>
      </c>
      <c r="AI30">
        <v>0.76006055088177804</v>
      </c>
      <c r="AJ30">
        <v>0.76006055088177804</v>
      </c>
      <c r="AK30">
        <v>0.77681168392516198</v>
      </c>
      <c r="AL30">
        <v>0.77681168392516198</v>
      </c>
      <c r="AM30">
        <v>0.77604166666666596</v>
      </c>
      <c r="AN30">
        <v>0.77604166666666596</v>
      </c>
      <c r="AO30">
        <v>0.83292807055386897</v>
      </c>
      <c r="AP30">
        <v>0.87715687263906705</v>
      </c>
      <c r="AQ30">
        <v>0.11333621170804201</v>
      </c>
      <c r="AR30">
        <v>0.626654288689107</v>
      </c>
      <c r="AS30">
        <v>0.66666666666666596</v>
      </c>
      <c r="AT30">
        <v>0.72368421052631504</v>
      </c>
      <c r="AU30">
        <v>0.89333333333333298</v>
      </c>
      <c r="AV30">
        <v>0.94117647058823495</v>
      </c>
      <c r="AW30">
        <v>0.91612903225806397</v>
      </c>
      <c r="AX30">
        <v>0.79136690647482</v>
      </c>
      <c r="AY30">
        <v>0.82894736842105199</v>
      </c>
      <c r="AZ30">
        <v>0.9</v>
      </c>
      <c r="BA30">
        <v>0.79396984924623104</v>
      </c>
      <c r="BB30">
        <v>0.84782608695652095</v>
      </c>
      <c r="BC30">
        <v>0.17307692307692299</v>
      </c>
      <c r="BD30">
        <v>0.64454976303317502</v>
      </c>
    </row>
    <row r="31" spans="2:56" x14ac:dyDescent="0.2">
      <c r="B31" t="s">
        <v>2199</v>
      </c>
      <c r="C31">
        <v>1E-3</v>
      </c>
      <c r="D31">
        <v>0.1</v>
      </c>
      <c r="E31">
        <v>54</v>
      </c>
      <c r="F31">
        <v>500</v>
      </c>
      <c r="G31" s="2" t="b">
        <v>1</v>
      </c>
      <c r="H31">
        <v>8</v>
      </c>
      <c r="I31">
        <v>50</v>
      </c>
      <c r="J31">
        <v>128</v>
      </c>
      <c r="K31">
        <v>1000</v>
      </c>
      <c r="L31">
        <v>4</v>
      </c>
      <c r="M31">
        <v>50</v>
      </c>
      <c r="N31">
        <v>420</v>
      </c>
      <c r="O31">
        <v>12</v>
      </c>
      <c r="P31">
        <v>50</v>
      </c>
      <c r="Q31">
        <v>80</v>
      </c>
      <c r="R31">
        <v>1</v>
      </c>
      <c r="S31">
        <v>78</v>
      </c>
      <c r="T31" s="2">
        <v>128</v>
      </c>
      <c r="U31" s="2">
        <v>64</v>
      </c>
      <c r="V31" t="s">
        <v>729</v>
      </c>
      <c r="W31">
        <v>0.90331054687500001</v>
      </c>
      <c r="X31">
        <v>0.35521690237522102</v>
      </c>
      <c r="Y31">
        <v>0.680322023809523</v>
      </c>
      <c r="Z31">
        <v>0.75526993155479405</v>
      </c>
      <c r="AA31">
        <v>0.59610337531400104</v>
      </c>
      <c r="AB31">
        <v>0.59610337531400104</v>
      </c>
      <c r="AC31">
        <v>0.61592065754361802</v>
      </c>
      <c r="AD31">
        <v>0.61592065754361802</v>
      </c>
      <c r="AE31">
        <v>0.680322023809523</v>
      </c>
      <c r="AF31">
        <v>0.680322023809523</v>
      </c>
      <c r="AG31">
        <v>0.75312500000000004</v>
      </c>
      <c r="AH31">
        <v>0.84291183948516801</v>
      </c>
      <c r="AI31">
        <v>0.72597922030497697</v>
      </c>
      <c r="AJ31">
        <v>0.72597922030497697</v>
      </c>
      <c r="AK31">
        <v>0.72771697781234501</v>
      </c>
      <c r="AL31">
        <v>0.72771697781234501</v>
      </c>
      <c r="AM31">
        <v>0.75312499999999905</v>
      </c>
      <c r="AN31">
        <v>0.75312500000000004</v>
      </c>
      <c r="AO31">
        <v>0.81892258697386</v>
      </c>
      <c r="AP31">
        <v>0.88157158633576105</v>
      </c>
      <c r="AQ31">
        <v>4.6553644843177699E-2</v>
      </c>
      <c r="AR31">
        <v>0.63736568310321495</v>
      </c>
      <c r="AS31">
        <v>0.643356643356643</v>
      </c>
      <c r="AT31">
        <v>0.73758865248226901</v>
      </c>
      <c r="AU31">
        <v>0.85333333333333306</v>
      </c>
      <c r="AV31">
        <v>0.95808383233532901</v>
      </c>
      <c r="AW31">
        <v>0.87581699346405195</v>
      </c>
      <c r="AX31">
        <v>0.75862068965517204</v>
      </c>
      <c r="AY31">
        <v>0.79194630872483196</v>
      </c>
      <c r="AZ31">
        <v>0.92500000000000004</v>
      </c>
      <c r="BA31">
        <v>0.74626865671641796</v>
      </c>
      <c r="BB31">
        <v>0.80829015544041405</v>
      </c>
      <c r="BC31">
        <v>0</v>
      </c>
      <c r="BD31">
        <v>0.61344537815125999</v>
      </c>
    </row>
    <row r="32" spans="2:56" x14ac:dyDescent="0.2">
      <c r="B32" t="s">
        <v>932</v>
      </c>
      <c r="C32">
        <v>1E-3</v>
      </c>
      <c r="D32">
        <v>0.5</v>
      </c>
      <c r="E32">
        <v>33</v>
      </c>
      <c r="F32">
        <v>500</v>
      </c>
      <c r="G32" s="2" t="b">
        <v>1</v>
      </c>
      <c r="H32">
        <v>8</v>
      </c>
      <c r="I32">
        <v>50</v>
      </c>
      <c r="J32">
        <v>420</v>
      </c>
      <c r="K32">
        <v>1000</v>
      </c>
      <c r="L32">
        <v>4</v>
      </c>
      <c r="M32">
        <v>50</v>
      </c>
      <c r="N32">
        <v>420</v>
      </c>
      <c r="O32">
        <v>12</v>
      </c>
      <c r="P32">
        <v>50</v>
      </c>
      <c r="Q32">
        <v>80</v>
      </c>
      <c r="R32">
        <v>1</v>
      </c>
      <c r="S32">
        <v>78</v>
      </c>
      <c r="T32" s="2">
        <v>64</v>
      </c>
      <c r="U32" s="2">
        <v>64</v>
      </c>
      <c r="V32" t="s">
        <v>729</v>
      </c>
      <c r="W32">
        <v>0.92588988095238001</v>
      </c>
      <c r="X32">
        <v>0.27975230568647302</v>
      </c>
      <c r="Y32">
        <v>0.68028392857142705</v>
      </c>
      <c r="Z32">
        <v>1.1968770725130999</v>
      </c>
      <c r="AA32">
        <v>0.62170164475839895</v>
      </c>
      <c r="AB32">
        <v>0.62170164475839895</v>
      </c>
      <c r="AC32">
        <v>0.64427202075775403</v>
      </c>
      <c r="AD32">
        <v>0.64427202075775403</v>
      </c>
      <c r="AE32">
        <v>0.68028392857142705</v>
      </c>
      <c r="AF32">
        <v>0.68028392857142705</v>
      </c>
      <c r="AG32">
        <v>0.75104166666666605</v>
      </c>
      <c r="AH32">
        <v>1.0014317035675</v>
      </c>
      <c r="AI32">
        <v>0.71952836867270398</v>
      </c>
      <c r="AJ32">
        <v>0.71952836867270398</v>
      </c>
      <c r="AK32">
        <v>0.71056384931737104</v>
      </c>
      <c r="AL32">
        <v>0.71056384931737204</v>
      </c>
      <c r="AM32">
        <v>0.75104166666666605</v>
      </c>
      <c r="AN32">
        <v>0.75104166666666605</v>
      </c>
      <c r="AO32">
        <v>0.86594215459946999</v>
      </c>
      <c r="AP32">
        <v>0.83657882970242003</v>
      </c>
      <c r="AQ32">
        <v>0.13865414424579001</v>
      </c>
      <c r="AR32">
        <v>0.64563145048592196</v>
      </c>
      <c r="AS32">
        <v>0.55294117647058805</v>
      </c>
      <c r="AT32">
        <v>0.46153846153846101</v>
      </c>
      <c r="AU32">
        <v>0.95061728395061695</v>
      </c>
      <c r="AV32">
        <v>0.93567251461988299</v>
      </c>
      <c r="AW32">
        <v>0.886075949367088</v>
      </c>
      <c r="AX32">
        <v>0.81379310344827505</v>
      </c>
      <c r="AY32">
        <v>0.82119205298013198</v>
      </c>
      <c r="AZ32">
        <v>0.90909090909090895</v>
      </c>
      <c r="BA32">
        <v>0.77720207253885998</v>
      </c>
      <c r="BB32">
        <v>0.87150837988826801</v>
      </c>
      <c r="BC32">
        <v>0</v>
      </c>
      <c r="BD32">
        <v>0.65470852017937198</v>
      </c>
    </row>
    <row r="33" spans="2:56" x14ac:dyDescent="0.2">
      <c r="B33" t="s">
        <v>2200</v>
      </c>
      <c r="C33">
        <v>1E-3</v>
      </c>
      <c r="D33">
        <v>0.5</v>
      </c>
      <c r="E33">
        <v>21</v>
      </c>
      <c r="F33">
        <v>500</v>
      </c>
      <c r="G33" s="2" t="b">
        <v>1</v>
      </c>
      <c r="H33">
        <v>8</v>
      </c>
      <c r="I33">
        <v>50</v>
      </c>
      <c r="J33">
        <v>64</v>
      </c>
      <c r="K33">
        <v>1000</v>
      </c>
      <c r="L33">
        <v>4</v>
      </c>
      <c r="M33">
        <v>50</v>
      </c>
      <c r="N33">
        <v>420</v>
      </c>
      <c r="O33">
        <v>12</v>
      </c>
      <c r="P33">
        <v>50</v>
      </c>
      <c r="Q33">
        <v>80</v>
      </c>
      <c r="R33">
        <v>1</v>
      </c>
      <c r="S33">
        <v>78</v>
      </c>
      <c r="T33" s="2">
        <v>128</v>
      </c>
      <c r="U33" s="2">
        <v>64</v>
      </c>
      <c r="V33" t="s">
        <v>729</v>
      </c>
      <c r="W33">
        <v>0.92796875000000001</v>
      </c>
      <c r="X33">
        <v>0.26232189840078302</v>
      </c>
      <c r="Y33">
        <v>0.68003630952381</v>
      </c>
      <c r="Z33">
        <v>0.94847382682561798</v>
      </c>
      <c r="AA33">
        <v>0.60876111180501402</v>
      </c>
      <c r="AB33">
        <v>0.60876111180501402</v>
      </c>
      <c r="AC33">
        <v>0.609469478104952</v>
      </c>
      <c r="AD33">
        <v>0.609469478104952</v>
      </c>
      <c r="AE33">
        <v>0.68003630952381</v>
      </c>
      <c r="AF33">
        <v>0.68003630952381</v>
      </c>
      <c r="AG33">
        <v>0.76875000000000004</v>
      </c>
      <c r="AH33">
        <v>0.89780288934707597</v>
      </c>
      <c r="AI33">
        <v>0.74590847110785996</v>
      </c>
      <c r="AJ33">
        <v>0.74590847110785996</v>
      </c>
      <c r="AK33">
        <v>0.75650747454816303</v>
      </c>
      <c r="AL33">
        <v>0.75650747454816303</v>
      </c>
      <c r="AM33">
        <v>0.76875000000000004</v>
      </c>
      <c r="AN33">
        <v>0.76875000000000004</v>
      </c>
      <c r="AO33">
        <v>0.84784710779157002</v>
      </c>
      <c r="AP33">
        <v>0.88662052520009205</v>
      </c>
      <c r="AQ33">
        <v>6.3355728701078196E-2</v>
      </c>
      <c r="AR33">
        <v>0.63722108552732004</v>
      </c>
      <c r="AS33">
        <v>0.72727272727272696</v>
      </c>
      <c r="AT33">
        <v>0.75524475524475498</v>
      </c>
      <c r="AU33">
        <v>0.85915492957746398</v>
      </c>
      <c r="AV33">
        <v>0.93023255813953398</v>
      </c>
      <c r="AW33">
        <v>0.89333333333333298</v>
      </c>
      <c r="AX33">
        <v>0.76119402985074602</v>
      </c>
      <c r="AY33">
        <v>0.81481481481481399</v>
      </c>
      <c r="AZ33">
        <v>0.93589743589743601</v>
      </c>
      <c r="BA33">
        <v>0.76699029126213503</v>
      </c>
      <c r="BB33">
        <v>0.86021505376343999</v>
      </c>
      <c r="BC33">
        <v>0</v>
      </c>
      <c r="BD33">
        <v>0.64655172413793105</v>
      </c>
    </row>
    <row r="34" spans="2:56" x14ac:dyDescent="0.2">
      <c r="B34" t="s">
        <v>933</v>
      </c>
      <c r="C34">
        <v>1E-3</v>
      </c>
      <c r="D34">
        <v>0.1</v>
      </c>
      <c r="E34">
        <v>256</v>
      </c>
      <c r="F34">
        <v>500</v>
      </c>
      <c r="G34" s="2" t="b">
        <v>0</v>
      </c>
      <c r="H34">
        <v>8</v>
      </c>
      <c r="I34">
        <v>50</v>
      </c>
      <c r="J34">
        <v>128</v>
      </c>
      <c r="K34">
        <v>1000</v>
      </c>
      <c r="L34">
        <v>4</v>
      </c>
      <c r="M34">
        <v>50</v>
      </c>
      <c r="N34">
        <v>420</v>
      </c>
      <c r="O34">
        <v>12</v>
      </c>
      <c r="P34">
        <v>50</v>
      </c>
      <c r="Q34">
        <v>80</v>
      </c>
      <c r="R34">
        <v>1</v>
      </c>
      <c r="S34">
        <v>78</v>
      </c>
      <c r="T34" s="2">
        <v>64</v>
      </c>
      <c r="U34" s="2">
        <v>64</v>
      </c>
      <c r="V34" t="s">
        <v>729</v>
      </c>
      <c r="W34">
        <v>0.87258007812500005</v>
      </c>
      <c r="X34">
        <v>0.41347095370292603</v>
      </c>
      <c r="Y34">
        <v>0.67984166666666601</v>
      </c>
      <c r="Z34">
        <v>0.86570869690179797</v>
      </c>
      <c r="AA34">
        <v>0.624887695759759</v>
      </c>
      <c r="AB34">
        <v>0.624887695759759</v>
      </c>
      <c r="AC34">
        <v>0.67264853906592703</v>
      </c>
      <c r="AD34">
        <v>0.67264853906592703</v>
      </c>
      <c r="AE34">
        <v>0.67984166666666601</v>
      </c>
      <c r="AF34">
        <v>0.67984166666666601</v>
      </c>
      <c r="AG34">
        <v>0.703125</v>
      </c>
      <c r="AH34">
        <v>1.01791560649871</v>
      </c>
      <c r="AI34">
        <v>0.67894269186065404</v>
      </c>
      <c r="AJ34">
        <v>0.67894269186065503</v>
      </c>
      <c r="AK34">
        <v>0.68400224351074801</v>
      </c>
      <c r="AL34">
        <v>0.68400224351074801</v>
      </c>
      <c r="AM34">
        <v>0.703125</v>
      </c>
      <c r="AN34">
        <v>0.703125</v>
      </c>
      <c r="AO34">
        <v>0.84045050660720599</v>
      </c>
      <c r="AP34">
        <v>0.84253509441973395</v>
      </c>
      <c r="AQ34">
        <v>0.191209822705009</v>
      </c>
      <c r="AR34">
        <v>0.62535535930708797</v>
      </c>
      <c r="AS34">
        <v>0.64748201438848896</v>
      </c>
      <c r="AT34">
        <v>0.39490445859872603</v>
      </c>
      <c r="AU34">
        <v>0.82432432432432401</v>
      </c>
      <c r="AV34">
        <v>0.94610778443113697</v>
      </c>
      <c r="AW34">
        <v>0.89032258064516101</v>
      </c>
      <c r="AX34">
        <v>0.78518518518518499</v>
      </c>
      <c r="AY34">
        <v>0.69565217391304301</v>
      </c>
      <c r="AZ34">
        <v>0.73381294964028698</v>
      </c>
      <c r="BA34">
        <v>0.73469387755102</v>
      </c>
      <c r="BB34">
        <v>0.84324324324324296</v>
      </c>
      <c r="BC34">
        <v>0</v>
      </c>
      <c r="BD34">
        <v>0.65158371040723895</v>
      </c>
    </row>
    <row r="35" spans="2:56" x14ac:dyDescent="0.2">
      <c r="B35" t="s">
        <v>2201</v>
      </c>
      <c r="C35">
        <v>1E-3</v>
      </c>
      <c r="D35">
        <v>0.1</v>
      </c>
      <c r="E35">
        <v>126</v>
      </c>
      <c r="F35">
        <v>500</v>
      </c>
      <c r="G35" s="2" t="b">
        <v>1</v>
      </c>
      <c r="H35">
        <v>8</v>
      </c>
      <c r="I35">
        <v>50</v>
      </c>
      <c r="J35">
        <v>64</v>
      </c>
      <c r="K35">
        <v>1000</v>
      </c>
      <c r="L35">
        <v>4</v>
      </c>
      <c r="M35">
        <v>50</v>
      </c>
      <c r="N35">
        <v>420</v>
      </c>
      <c r="O35">
        <v>12</v>
      </c>
      <c r="P35">
        <v>50</v>
      </c>
      <c r="Q35">
        <v>80</v>
      </c>
      <c r="R35">
        <v>1</v>
      </c>
      <c r="S35">
        <v>78</v>
      </c>
      <c r="T35" s="2">
        <v>128</v>
      </c>
      <c r="U35" s="2">
        <v>64</v>
      </c>
      <c r="V35" t="s">
        <v>729</v>
      </c>
      <c r="W35">
        <v>0.85183984374999999</v>
      </c>
      <c r="X35">
        <v>0.44041781860589901</v>
      </c>
      <c r="Y35">
        <v>0.67981964285714302</v>
      </c>
      <c r="Z35">
        <v>0.76903423744440003</v>
      </c>
      <c r="AA35">
        <v>0.60763989065338897</v>
      </c>
      <c r="AB35">
        <v>0.60763989065338897</v>
      </c>
      <c r="AC35">
        <v>0.62490048128678899</v>
      </c>
      <c r="AD35">
        <v>0.62490048128678899</v>
      </c>
      <c r="AE35">
        <v>0.67981964285714302</v>
      </c>
      <c r="AF35">
        <v>0.67981964285714302</v>
      </c>
      <c r="AG35">
        <v>0.70937499999999998</v>
      </c>
      <c r="AH35">
        <v>1.0493918657302801</v>
      </c>
      <c r="AI35">
        <v>0.68132742614942599</v>
      </c>
      <c r="AJ35">
        <v>0.68132742614942599</v>
      </c>
      <c r="AK35">
        <v>0.69146512801232496</v>
      </c>
      <c r="AL35">
        <v>0.69146512801232496</v>
      </c>
      <c r="AM35">
        <v>0.70937499999999998</v>
      </c>
      <c r="AN35">
        <v>0.70937499999999998</v>
      </c>
      <c r="AO35">
        <v>0.84325981001879702</v>
      </c>
      <c r="AP35">
        <v>0.87110353944489605</v>
      </c>
      <c r="AQ35">
        <v>8.5910744439565201E-2</v>
      </c>
      <c r="AR35">
        <v>0.630285468710299</v>
      </c>
      <c r="AS35">
        <v>0.52307692307692299</v>
      </c>
      <c r="AT35">
        <v>0.72258064516128995</v>
      </c>
      <c r="AU35">
        <v>0.79166666666666596</v>
      </c>
      <c r="AV35">
        <v>0.95757575757575697</v>
      </c>
      <c r="AW35">
        <v>0.88311688311688297</v>
      </c>
      <c r="AX35">
        <v>0.72992700729926996</v>
      </c>
      <c r="AY35">
        <v>0.734177215189873</v>
      </c>
      <c r="AZ35">
        <v>0.713286713286713</v>
      </c>
      <c r="BA35">
        <v>0.70642201834862295</v>
      </c>
      <c r="BB35">
        <v>0.80829015544041405</v>
      </c>
      <c r="BC35">
        <v>0</v>
      </c>
      <c r="BD35">
        <v>0.60580912863070502</v>
      </c>
    </row>
    <row r="36" spans="2:56" x14ac:dyDescent="0.2">
      <c r="B36" t="s">
        <v>2202</v>
      </c>
      <c r="C36">
        <v>1E-3</v>
      </c>
      <c r="D36">
        <v>0.1</v>
      </c>
      <c r="E36">
        <v>256</v>
      </c>
      <c r="F36">
        <v>100</v>
      </c>
      <c r="G36" s="2" t="b">
        <v>0</v>
      </c>
      <c r="H36">
        <v>8</v>
      </c>
      <c r="I36">
        <v>5</v>
      </c>
      <c r="J36">
        <v>256</v>
      </c>
      <c r="K36">
        <v>1000</v>
      </c>
      <c r="L36">
        <v>4</v>
      </c>
      <c r="M36">
        <v>5</v>
      </c>
      <c r="N36">
        <v>465</v>
      </c>
      <c r="O36">
        <v>12</v>
      </c>
      <c r="P36">
        <v>5</v>
      </c>
      <c r="Q36">
        <v>125</v>
      </c>
      <c r="R36">
        <v>1</v>
      </c>
      <c r="S36">
        <v>78</v>
      </c>
      <c r="T36" s="2">
        <v>128</v>
      </c>
      <c r="U36" s="2">
        <v>64</v>
      </c>
      <c r="V36" t="s">
        <v>729</v>
      </c>
      <c r="W36">
        <v>0.62847167968749995</v>
      </c>
      <c r="X36">
        <v>1.1418792963027899</v>
      </c>
      <c r="Y36">
        <v>0.67977580645161295</v>
      </c>
      <c r="Z36">
        <v>0.80050312680005997</v>
      </c>
      <c r="AA36">
        <v>0.62502478317149701</v>
      </c>
      <c r="AB36">
        <v>0.62502478317149701</v>
      </c>
      <c r="AC36">
        <v>0.63799922905241502</v>
      </c>
      <c r="AD36">
        <v>0.63799922905241502</v>
      </c>
      <c r="AE36">
        <v>0.67977580645161295</v>
      </c>
      <c r="AF36">
        <v>0.67977580645161295</v>
      </c>
      <c r="AG36">
        <v>0.55266666666666597</v>
      </c>
      <c r="AH36">
        <v>1.46310186386108</v>
      </c>
      <c r="AI36">
        <v>0.53491110079778004</v>
      </c>
      <c r="AJ36">
        <v>0.53491110079778004</v>
      </c>
      <c r="AK36">
        <v>0.63900962938486605</v>
      </c>
      <c r="AL36">
        <v>0.63900962938486605</v>
      </c>
      <c r="AM36">
        <v>0.55266666666666597</v>
      </c>
      <c r="AN36">
        <v>0.55266666666666597</v>
      </c>
      <c r="AO36">
        <v>0.88074580750999398</v>
      </c>
      <c r="AP36">
        <v>0.86692333253649401</v>
      </c>
      <c r="AQ36">
        <v>0.27104583473601601</v>
      </c>
      <c r="AR36">
        <v>0.48138415790349098</v>
      </c>
      <c r="AS36">
        <v>0.14184397163120499</v>
      </c>
      <c r="AT36">
        <v>0.32340425531914802</v>
      </c>
      <c r="AU36">
        <v>0.60869565217391297</v>
      </c>
      <c r="AV36">
        <v>0.92490118577075098</v>
      </c>
      <c r="AW36">
        <v>0.60836501901140605</v>
      </c>
      <c r="AX36">
        <v>0.66666666666666596</v>
      </c>
      <c r="AY36">
        <v>0.79668049792531104</v>
      </c>
      <c r="AZ36">
        <v>0.73972602739726001</v>
      </c>
      <c r="BA36">
        <v>0.42530755711774998</v>
      </c>
      <c r="BB36">
        <v>0.64210526315789396</v>
      </c>
      <c r="BC36">
        <v>0.54123711340206104</v>
      </c>
      <c r="BD36">
        <v>0</v>
      </c>
    </row>
    <row r="37" spans="2:56" x14ac:dyDescent="0.2">
      <c r="B37" t="s">
        <v>2203</v>
      </c>
      <c r="C37">
        <v>1E-3</v>
      </c>
      <c r="D37">
        <v>0.1</v>
      </c>
      <c r="E37">
        <v>50</v>
      </c>
      <c r="F37">
        <v>500</v>
      </c>
      <c r="G37" s="2" t="b">
        <v>1</v>
      </c>
      <c r="H37">
        <v>8</v>
      </c>
      <c r="I37">
        <v>15</v>
      </c>
      <c r="J37">
        <v>420</v>
      </c>
      <c r="K37">
        <v>1000</v>
      </c>
      <c r="L37">
        <v>4</v>
      </c>
      <c r="M37">
        <v>15</v>
      </c>
      <c r="N37">
        <v>455</v>
      </c>
      <c r="O37">
        <v>12</v>
      </c>
      <c r="P37">
        <v>15</v>
      </c>
      <c r="Q37">
        <v>115</v>
      </c>
      <c r="R37">
        <v>1</v>
      </c>
      <c r="S37">
        <v>78</v>
      </c>
      <c r="T37" s="2">
        <v>128</v>
      </c>
      <c r="U37" s="2">
        <v>64</v>
      </c>
      <c r="V37" t="s">
        <v>729</v>
      </c>
      <c r="W37">
        <v>0.81320119047618999</v>
      </c>
      <c r="X37">
        <v>0.58129243278503395</v>
      </c>
      <c r="Y37">
        <v>0.67964230769230705</v>
      </c>
      <c r="Z37">
        <v>0.79539771366119305</v>
      </c>
      <c r="AA37">
        <v>0.60911047296623499</v>
      </c>
      <c r="AB37">
        <v>0.60911047296623499</v>
      </c>
      <c r="AC37">
        <v>0.64951275265779695</v>
      </c>
      <c r="AD37">
        <v>0.64951275265779695</v>
      </c>
      <c r="AE37">
        <v>0.67964230769230705</v>
      </c>
      <c r="AF37">
        <v>0.67964230769230705</v>
      </c>
      <c r="AG37">
        <v>0.67681159420289805</v>
      </c>
      <c r="AH37">
        <v>1.03816306591033</v>
      </c>
      <c r="AI37">
        <v>0.65581304504542803</v>
      </c>
      <c r="AJ37">
        <v>0.65581304504542803</v>
      </c>
      <c r="AK37">
        <v>0.66153531367621499</v>
      </c>
      <c r="AL37">
        <v>0.66153531367621499</v>
      </c>
      <c r="AM37">
        <v>0.67681159420289805</v>
      </c>
      <c r="AN37">
        <v>0.67681159420289805</v>
      </c>
      <c r="AO37">
        <v>0.83705183859328003</v>
      </c>
      <c r="AP37">
        <v>0.87676301900678499</v>
      </c>
      <c r="AQ37">
        <v>0.172918693954245</v>
      </c>
      <c r="AR37">
        <v>0.54970834031063198</v>
      </c>
      <c r="AS37">
        <v>0.31718061674008802</v>
      </c>
      <c r="AT37">
        <v>0.48148148148148101</v>
      </c>
      <c r="AU37">
        <v>0.80392156862745101</v>
      </c>
      <c r="AV37">
        <v>0.94420600858369097</v>
      </c>
      <c r="AW37">
        <v>0.88372093023255804</v>
      </c>
      <c r="AX37">
        <v>0.83333333333333304</v>
      </c>
      <c r="AY37">
        <v>0.76851851851851805</v>
      </c>
      <c r="AZ37">
        <v>0.72549019607843102</v>
      </c>
      <c r="BA37">
        <v>0.72108843537414902</v>
      </c>
      <c r="BB37">
        <v>0.85823754789272</v>
      </c>
      <c r="BC37">
        <v>0.53257790368271896</v>
      </c>
      <c r="BD37">
        <v>0</v>
      </c>
    </row>
    <row r="38" spans="2:56" x14ac:dyDescent="0.2">
      <c r="B38" t="s">
        <v>731</v>
      </c>
      <c r="C38">
        <v>1E-3</v>
      </c>
      <c r="D38">
        <v>0.5</v>
      </c>
      <c r="E38">
        <v>256</v>
      </c>
      <c r="F38">
        <v>500</v>
      </c>
      <c r="G38" s="2" t="b">
        <v>1</v>
      </c>
      <c r="H38">
        <v>8</v>
      </c>
      <c r="I38">
        <v>25</v>
      </c>
      <c r="J38">
        <v>128</v>
      </c>
      <c r="K38">
        <v>1000</v>
      </c>
      <c r="L38">
        <v>4</v>
      </c>
      <c r="M38">
        <v>25</v>
      </c>
      <c r="N38">
        <v>445</v>
      </c>
      <c r="O38">
        <v>12</v>
      </c>
      <c r="P38">
        <v>25</v>
      </c>
      <c r="Q38">
        <v>105</v>
      </c>
      <c r="R38">
        <v>1</v>
      </c>
      <c r="S38">
        <v>78</v>
      </c>
      <c r="T38" s="2">
        <v>128</v>
      </c>
      <c r="U38" s="2">
        <v>128</v>
      </c>
      <c r="V38" t="s">
        <v>729</v>
      </c>
      <c r="W38">
        <v>0.93509570312500001</v>
      </c>
      <c r="X38">
        <v>0.22728898790478699</v>
      </c>
      <c r="Y38">
        <v>0.67933876404493998</v>
      </c>
      <c r="Z38">
        <v>0.89064951848983698</v>
      </c>
      <c r="AA38">
        <v>0.61556069388777501</v>
      </c>
      <c r="AB38">
        <v>0.61556069388777501</v>
      </c>
      <c r="AC38">
        <v>0.64145918821405001</v>
      </c>
      <c r="AD38">
        <v>0.64145918821405001</v>
      </c>
      <c r="AE38">
        <v>0.67933876404493998</v>
      </c>
      <c r="AF38">
        <v>0.67933876404493998</v>
      </c>
      <c r="AG38">
        <v>0.78412698412698401</v>
      </c>
      <c r="AH38">
        <v>0.82943630218505804</v>
      </c>
      <c r="AI38">
        <v>0.75767837068371702</v>
      </c>
      <c r="AJ38">
        <v>0.75767837068371702</v>
      </c>
      <c r="AK38">
        <v>0.78396800663917798</v>
      </c>
      <c r="AL38">
        <v>0.78396800663917798</v>
      </c>
      <c r="AM38">
        <v>0.78412698412698401</v>
      </c>
      <c r="AN38">
        <v>0.78412698412698401</v>
      </c>
      <c r="AO38">
        <v>0.83597205321517598</v>
      </c>
      <c r="AP38">
        <v>0.84760863125730201</v>
      </c>
      <c r="AQ38">
        <v>0.15838133864344001</v>
      </c>
      <c r="AR38">
        <v>0.62028075243518199</v>
      </c>
      <c r="AS38">
        <v>0.73513513513513495</v>
      </c>
      <c r="AT38">
        <v>0.684782608695652</v>
      </c>
      <c r="AU38">
        <v>0.96226415094339601</v>
      </c>
      <c r="AV38">
        <v>0.94594594594594605</v>
      </c>
      <c r="AW38">
        <v>0.91370558375634503</v>
      </c>
      <c r="AX38">
        <v>0.79999999999999905</v>
      </c>
      <c r="AY38">
        <v>0.81516587677725105</v>
      </c>
      <c r="AZ38">
        <v>0.92307692307692302</v>
      </c>
      <c r="BA38">
        <v>0.74551971326164801</v>
      </c>
      <c r="BB38">
        <v>0.87288135593220295</v>
      </c>
      <c r="BC38">
        <v>3.6036036036036001E-2</v>
      </c>
      <c r="BD38">
        <v>0.65762711864406698</v>
      </c>
    </row>
    <row r="39" spans="2:56" x14ac:dyDescent="0.2">
      <c r="B39" t="s">
        <v>1673</v>
      </c>
      <c r="C39">
        <v>1E-3</v>
      </c>
      <c r="D39">
        <v>0.5</v>
      </c>
      <c r="E39">
        <v>76</v>
      </c>
      <c r="F39">
        <v>500</v>
      </c>
      <c r="G39" s="2" t="b">
        <v>1</v>
      </c>
      <c r="H39">
        <v>8</v>
      </c>
      <c r="I39">
        <v>20</v>
      </c>
      <c r="J39">
        <v>64</v>
      </c>
      <c r="K39">
        <v>1000</v>
      </c>
      <c r="L39">
        <v>4</v>
      </c>
      <c r="M39">
        <v>20</v>
      </c>
      <c r="N39">
        <v>450</v>
      </c>
      <c r="O39">
        <v>12</v>
      </c>
      <c r="P39">
        <v>20</v>
      </c>
      <c r="Q39">
        <v>110</v>
      </c>
      <c r="R39">
        <v>1</v>
      </c>
      <c r="S39">
        <v>78</v>
      </c>
      <c r="T39" s="2">
        <v>128</v>
      </c>
      <c r="U39" s="2">
        <v>128</v>
      </c>
      <c r="V39" t="s">
        <v>729</v>
      </c>
      <c r="W39">
        <v>0.92041796875000004</v>
      </c>
      <c r="X39">
        <v>0.294085559487342</v>
      </c>
      <c r="Y39">
        <v>0.678721111111111</v>
      </c>
      <c r="Z39">
        <v>0.72583058327436401</v>
      </c>
      <c r="AA39">
        <v>0.61180826274234701</v>
      </c>
      <c r="AB39">
        <v>0.61180826274234701</v>
      </c>
      <c r="AC39">
        <v>0.68521611581764597</v>
      </c>
      <c r="AD39">
        <v>0.68521611581764597</v>
      </c>
      <c r="AE39">
        <v>0.678721111111111</v>
      </c>
      <c r="AF39">
        <v>0.678721111111111</v>
      </c>
      <c r="AG39">
        <v>0.75378787878787801</v>
      </c>
      <c r="AH39">
        <v>0.81433641910552901</v>
      </c>
      <c r="AI39">
        <v>0.72303773974468599</v>
      </c>
      <c r="AJ39">
        <v>0.72303773974468599</v>
      </c>
      <c r="AK39">
        <v>0.73005653151803496</v>
      </c>
      <c r="AL39">
        <v>0.73005653151803496</v>
      </c>
      <c r="AM39">
        <v>0.75378787878787801</v>
      </c>
      <c r="AN39">
        <v>0.75378787878787801</v>
      </c>
      <c r="AO39">
        <v>0.82931440944245904</v>
      </c>
      <c r="AP39">
        <v>0.86559022011616005</v>
      </c>
      <c r="AQ39">
        <v>0.17280849880299301</v>
      </c>
      <c r="AR39">
        <v>0.57951992260777296</v>
      </c>
      <c r="AS39">
        <v>0.68341708542713497</v>
      </c>
      <c r="AT39">
        <v>0.71361502347417805</v>
      </c>
      <c r="AU39">
        <v>0.94594594594594605</v>
      </c>
      <c r="AV39">
        <v>0.9375</v>
      </c>
      <c r="AW39">
        <v>0.89756097560975601</v>
      </c>
      <c r="AX39">
        <v>0.65030674846625702</v>
      </c>
      <c r="AY39">
        <v>0.76348547717842297</v>
      </c>
      <c r="AZ39">
        <v>0.83412322274881501</v>
      </c>
      <c r="BA39">
        <v>0.74204946996466403</v>
      </c>
      <c r="BB39">
        <v>0.84615384615384603</v>
      </c>
      <c r="BC39">
        <v>0</v>
      </c>
      <c r="BD39">
        <v>0.66229508196721298</v>
      </c>
    </row>
    <row r="40" spans="2:56" x14ac:dyDescent="0.2">
      <c r="B40" t="s">
        <v>820</v>
      </c>
      <c r="C40">
        <v>1E-3</v>
      </c>
      <c r="D40">
        <v>0.1</v>
      </c>
      <c r="E40">
        <v>256</v>
      </c>
      <c r="F40">
        <v>100</v>
      </c>
      <c r="G40" s="2" t="b">
        <v>0</v>
      </c>
      <c r="H40">
        <v>8</v>
      </c>
      <c r="I40">
        <v>5</v>
      </c>
      <c r="J40">
        <v>420</v>
      </c>
      <c r="K40">
        <v>1000</v>
      </c>
      <c r="L40">
        <v>4</v>
      </c>
      <c r="M40">
        <v>5</v>
      </c>
      <c r="N40">
        <v>465</v>
      </c>
      <c r="O40">
        <v>12</v>
      </c>
      <c r="P40">
        <v>5</v>
      </c>
      <c r="Q40">
        <v>125</v>
      </c>
      <c r="R40">
        <v>1</v>
      </c>
      <c r="S40">
        <v>78</v>
      </c>
      <c r="T40" s="2">
        <v>128</v>
      </c>
      <c r="U40" s="2">
        <v>128</v>
      </c>
      <c r="V40" t="s">
        <v>729</v>
      </c>
      <c r="W40">
        <v>0.55491369047618999</v>
      </c>
      <c r="X40">
        <v>1.4975995492935099</v>
      </c>
      <c r="Y40">
        <v>0.67871559139785198</v>
      </c>
      <c r="Z40">
        <v>1.0174923882484399</v>
      </c>
      <c r="AA40">
        <v>0.62354138926120195</v>
      </c>
      <c r="AB40">
        <v>0.62354138926120195</v>
      </c>
      <c r="AC40">
        <v>0.64851870965142799</v>
      </c>
      <c r="AD40">
        <v>0.64851870965142799</v>
      </c>
      <c r="AE40">
        <v>0.67871559139785198</v>
      </c>
      <c r="AF40">
        <v>0.67871559139785198</v>
      </c>
      <c r="AG40">
        <v>0.49266666666666598</v>
      </c>
      <c r="AH40">
        <v>1.6410564184188801</v>
      </c>
      <c r="AI40">
        <v>0.48877857251654999</v>
      </c>
      <c r="AJ40">
        <v>0.48877857251654999</v>
      </c>
      <c r="AK40">
        <v>0.55259940463480905</v>
      </c>
      <c r="AL40">
        <v>0.55259940463480905</v>
      </c>
      <c r="AM40">
        <v>0.49266666666666598</v>
      </c>
      <c r="AN40">
        <v>0.49266666666666598</v>
      </c>
      <c r="AO40">
        <v>0.89330531203484698</v>
      </c>
      <c r="AP40">
        <v>0.83634529294012105</v>
      </c>
      <c r="AQ40">
        <v>0.26739444682319202</v>
      </c>
      <c r="AR40">
        <v>0.49712050524665502</v>
      </c>
      <c r="AS40">
        <v>0</v>
      </c>
      <c r="AT40">
        <v>0.316239316239316</v>
      </c>
      <c r="AU40">
        <v>0.31219512195121901</v>
      </c>
      <c r="AV40">
        <v>0.87903225806451601</v>
      </c>
      <c r="AW40">
        <v>0.59090909090909005</v>
      </c>
      <c r="AX40">
        <v>0.54077253218884103</v>
      </c>
      <c r="AY40">
        <v>0.51327433628318497</v>
      </c>
      <c r="AZ40">
        <v>0.66315789473684195</v>
      </c>
      <c r="BA40">
        <v>0.39427662957074699</v>
      </c>
      <c r="BB40">
        <v>0.63157894736842102</v>
      </c>
      <c r="BC40">
        <v>0.51361867704280095</v>
      </c>
      <c r="BD40">
        <v>0.51028806584362096</v>
      </c>
    </row>
    <row r="41" spans="2:56" x14ac:dyDescent="0.2">
      <c r="B41" t="s">
        <v>1674</v>
      </c>
      <c r="C41">
        <v>1E-3</v>
      </c>
      <c r="D41">
        <v>0.5</v>
      </c>
      <c r="E41">
        <v>100</v>
      </c>
      <c r="F41">
        <v>500</v>
      </c>
      <c r="G41" s="2" t="b">
        <v>1</v>
      </c>
      <c r="H41">
        <v>8</v>
      </c>
      <c r="I41">
        <v>20</v>
      </c>
      <c r="J41">
        <v>256</v>
      </c>
      <c r="K41">
        <v>1000</v>
      </c>
      <c r="L41">
        <v>4</v>
      </c>
      <c r="M41">
        <v>20</v>
      </c>
      <c r="N41">
        <v>450</v>
      </c>
      <c r="O41">
        <v>12</v>
      </c>
      <c r="P41">
        <v>20</v>
      </c>
      <c r="Q41">
        <v>110</v>
      </c>
      <c r="R41">
        <v>1</v>
      </c>
      <c r="S41">
        <v>78</v>
      </c>
      <c r="T41" s="2">
        <v>128</v>
      </c>
      <c r="U41" s="2">
        <v>128</v>
      </c>
      <c r="V41" t="s">
        <v>729</v>
      </c>
      <c r="W41">
        <v>0.93321874999999999</v>
      </c>
      <c r="X41">
        <v>0.247565046072006</v>
      </c>
      <c r="Y41">
        <v>0.67845666666666604</v>
      </c>
      <c r="Z41">
        <v>0.80064239025115902</v>
      </c>
      <c r="AA41">
        <v>0.63081604231267696</v>
      </c>
      <c r="AB41">
        <v>0.63081604231267696</v>
      </c>
      <c r="AC41">
        <v>0.66619121054626396</v>
      </c>
      <c r="AD41">
        <v>0.66619121054626396</v>
      </c>
      <c r="AE41">
        <v>0.67845666666666604</v>
      </c>
      <c r="AF41">
        <v>0.67845666666666604</v>
      </c>
      <c r="AG41">
        <v>0.740151515151515</v>
      </c>
      <c r="AH41">
        <v>0.80467712879180897</v>
      </c>
      <c r="AI41">
        <v>0.70715338714099696</v>
      </c>
      <c r="AJ41">
        <v>0.70715338714099696</v>
      </c>
      <c r="AK41">
        <v>0.71137323073568803</v>
      </c>
      <c r="AL41">
        <v>0.71137323073568803</v>
      </c>
      <c r="AM41">
        <v>0.740151515151515</v>
      </c>
      <c r="AN41">
        <v>0.740151515151515</v>
      </c>
      <c r="AO41">
        <v>0.84115230664908802</v>
      </c>
      <c r="AP41">
        <v>0.87124645058736006</v>
      </c>
      <c r="AQ41">
        <v>0.23234184638293201</v>
      </c>
      <c r="AR41">
        <v>0.57852356563132701</v>
      </c>
      <c r="AS41">
        <v>0.51327433628318497</v>
      </c>
      <c r="AT41">
        <v>0.47916666666666602</v>
      </c>
      <c r="AU41">
        <v>0.94977168949771695</v>
      </c>
      <c r="AV41">
        <v>0.95652173913043403</v>
      </c>
      <c r="AW41">
        <v>0.90995260663507105</v>
      </c>
      <c r="AX41">
        <v>0.65030674846625702</v>
      </c>
      <c r="AY41">
        <v>0.82511210762331799</v>
      </c>
      <c r="AZ41">
        <v>0.93087557603686599</v>
      </c>
      <c r="BA41">
        <v>0.75886524822695001</v>
      </c>
      <c r="BB41">
        <v>0.874493927125506</v>
      </c>
      <c r="BC41">
        <v>0</v>
      </c>
      <c r="BD41">
        <v>0.63749999999999996</v>
      </c>
    </row>
    <row r="42" spans="2:56" x14ac:dyDescent="0.2">
      <c r="B42" t="s">
        <v>2204</v>
      </c>
      <c r="C42">
        <v>1E-3</v>
      </c>
      <c r="D42">
        <v>0.5</v>
      </c>
      <c r="E42">
        <v>29</v>
      </c>
      <c r="F42">
        <v>500</v>
      </c>
      <c r="G42" s="2" t="b">
        <v>1</v>
      </c>
      <c r="H42">
        <v>8</v>
      </c>
      <c r="I42">
        <v>20</v>
      </c>
      <c r="J42">
        <v>420</v>
      </c>
      <c r="K42">
        <v>1000</v>
      </c>
      <c r="L42">
        <v>4</v>
      </c>
      <c r="M42">
        <v>20</v>
      </c>
      <c r="N42">
        <v>450</v>
      </c>
      <c r="O42">
        <v>12</v>
      </c>
      <c r="P42">
        <v>20</v>
      </c>
      <c r="Q42">
        <v>110</v>
      </c>
      <c r="R42">
        <v>1</v>
      </c>
      <c r="S42">
        <v>78</v>
      </c>
      <c r="T42" s="2">
        <v>64</v>
      </c>
      <c r="U42" s="2">
        <v>128</v>
      </c>
      <c r="V42" t="s">
        <v>729</v>
      </c>
      <c r="W42">
        <v>0.92109464285714204</v>
      </c>
      <c r="X42">
        <v>0.28782559913396799</v>
      </c>
      <c r="Y42">
        <v>0.67831666666666601</v>
      </c>
      <c r="Z42">
        <v>0.77775010198354699</v>
      </c>
      <c r="AA42">
        <v>0.62901785303822</v>
      </c>
      <c r="AB42">
        <v>0.62901785303822</v>
      </c>
      <c r="AC42">
        <v>0.67368790906609599</v>
      </c>
      <c r="AD42">
        <v>0.67368790906609599</v>
      </c>
      <c r="AE42">
        <v>0.67831666666666601</v>
      </c>
      <c r="AF42">
        <v>0.67831666666666601</v>
      </c>
      <c r="AG42">
        <v>0.75681818181818095</v>
      </c>
      <c r="AH42">
        <v>0.90366059541702204</v>
      </c>
      <c r="AI42">
        <v>0.72391227393323798</v>
      </c>
      <c r="AJ42">
        <v>0.72391227393323798</v>
      </c>
      <c r="AK42">
        <v>0.72483570208245096</v>
      </c>
      <c r="AL42">
        <v>0.72483570208245096</v>
      </c>
      <c r="AM42">
        <v>0.75681818181818095</v>
      </c>
      <c r="AN42">
        <v>0.75681818181818095</v>
      </c>
      <c r="AO42">
        <v>0.84381042824469399</v>
      </c>
      <c r="AP42">
        <v>0.87352434060159201</v>
      </c>
      <c r="AQ42">
        <v>0.28223244239586398</v>
      </c>
      <c r="AR42">
        <v>0.51650420091072202</v>
      </c>
      <c r="AS42">
        <v>0.48484848484848397</v>
      </c>
      <c r="AT42">
        <v>0.63070539419087102</v>
      </c>
      <c r="AU42">
        <v>0.93392070484581402</v>
      </c>
      <c r="AV42">
        <v>0.96491228070175405</v>
      </c>
      <c r="AW42">
        <v>0.87684729064039402</v>
      </c>
      <c r="AX42">
        <v>0.82474226804123696</v>
      </c>
      <c r="AY42">
        <v>0.82125603864734298</v>
      </c>
      <c r="AZ42">
        <v>0.9</v>
      </c>
      <c r="BA42">
        <v>0.75</v>
      </c>
      <c r="BB42">
        <v>0.84824902723735396</v>
      </c>
      <c r="BC42">
        <v>0</v>
      </c>
      <c r="BD42">
        <v>0.65146579804560201</v>
      </c>
    </row>
    <row r="43" spans="2:56" x14ac:dyDescent="0.2">
      <c r="B43" t="s">
        <v>732</v>
      </c>
      <c r="C43">
        <v>1E-3</v>
      </c>
      <c r="D43">
        <v>0.1</v>
      </c>
      <c r="E43">
        <v>256</v>
      </c>
      <c r="F43">
        <v>500</v>
      </c>
      <c r="G43" s="2" t="b">
        <v>0</v>
      </c>
      <c r="H43">
        <v>8</v>
      </c>
      <c r="I43">
        <v>50</v>
      </c>
      <c r="J43">
        <v>64</v>
      </c>
      <c r="K43">
        <v>1000</v>
      </c>
      <c r="L43">
        <v>4</v>
      </c>
      <c r="M43">
        <v>50</v>
      </c>
      <c r="N43">
        <v>420</v>
      </c>
      <c r="O43">
        <v>12</v>
      </c>
      <c r="P43">
        <v>50</v>
      </c>
      <c r="Q43">
        <v>80</v>
      </c>
      <c r="R43">
        <v>1</v>
      </c>
      <c r="S43">
        <v>78</v>
      </c>
      <c r="T43" s="2">
        <v>128</v>
      </c>
      <c r="U43" s="2">
        <v>128</v>
      </c>
      <c r="V43" t="s">
        <v>729</v>
      </c>
      <c r="W43">
        <v>0.85414062499999999</v>
      </c>
      <c r="X43">
        <v>0.42832055330276397</v>
      </c>
      <c r="Y43">
        <v>0.67831309523809402</v>
      </c>
      <c r="Z43">
        <v>1.08421292155981</v>
      </c>
      <c r="AA43">
        <v>0.62250584926104002</v>
      </c>
      <c r="AB43">
        <v>0.62250584926104002</v>
      </c>
      <c r="AC43">
        <v>0.66363201837109498</v>
      </c>
      <c r="AD43">
        <v>0.66363201837109498</v>
      </c>
      <c r="AE43">
        <v>0.67831309523809402</v>
      </c>
      <c r="AF43">
        <v>0.67831309523809402</v>
      </c>
      <c r="AG43">
        <v>0.71145833333333297</v>
      </c>
      <c r="AH43">
        <v>1.08546662330627</v>
      </c>
      <c r="AI43">
        <v>0.70256846361037095</v>
      </c>
      <c r="AJ43">
        <v>0.70256846361037095</v>
      </c>
      <c r="AK43">
        <v>0.73513843854348104</v>
      </c>
      <c r="AL43">
        <v>0.73513843854348104</v>
      </c>
      <c r="AM43">
        <v>0.71145833333333297</v>
      </c>
      <c r="AN43">
        <v>0.71145833333333297</v>
      </c>
      <c r="AO43">
        <v>0.83394140833645902</v>
      </c>
      <c r="AP43">
        <v>0.84388646710655801</v>
      </c>
      <c r="AQ43">
        <v>0.17278563398830199</v>
      </c>
      <c r="AR43">
        <v>0.639409887612849</v>
      </c>
      <c r="AS43">
        <v>0.422222222222222</v>
      </c>
      <c r="AT43">
        <v>0.4375</v>
      </c>
      <c r="AU43">
        <v>0.82352941176470495</v>
      </c>
      <c r="AV43">
        <v>0.952380952380952</v>
      </c>
      <c r="AW43">
        <v>0.82993197278911501</v>
      </c>
      <c r="AX43">
        <v>0.75912408759123995</v>
      </c>
      <c r="AY43">
        <v>0.78980891719745205</v>
      </c>
      <c r="AZ43">
        <v>0.75714285714285701</v>
      </c>
      <c r="BA43">
        <v>0.76237623762376205</v>
      </c>
      <c r="BB43">
        <v>0.85561497326203195</v>
      </c>
      <c r="BC43">
        <v>0.40350877192982398</v>
      </c>
      <c r="BD43">
        <v>0.63768115942028902</v>
      </c>
    </row>
    <row r="44" spans="2:56" x14ac:dyDescent="0.2">
      <c r="B44" t="s">
        <v>733</v>
      </c>
      <c r="C44">
        <v>1E-3</v>
      </c>
      <c r="D44">
        <v>0.5</v>
      </c>
      <c r="E44">
        <v>256</v>
      </c>
      <c r="F44">
        <v>500</v>
      </c>
      <c r="G44" s="2" t="b">
        <v>1</v>
      </c>
      <c r="H44">
        <v>8</v>
      </c>
      <c r="I44">
        <v>50</v>
      </c>
      <c r="J44">
        <v>128</v>
      </c>
      <c r="K44">
        <v>1000</v>
      </c>
      <c r="L44">
        <v>4</v>
      </c>
      <c r="M44">
        <v>50</v>
      </c>
      <c r="N44">
        <v>420</v>
      </c>
      <c r="O44">
        <v>12</v>
      </c>
      <c r="P44">
        <v>50</v>
      </c>
      <c r="Q44">
        <v>80</v>
      </c>
      <c r="R44">
        <v>1</v>
      </c>
      <c r="S44">
        <v>78</v>
      </c>
      <c r="T44" s="2">
        <v>128</v>
      </c>
      <c r="U44" s="2">
        <v>128</v>
      </c>
      <c r="V44" t="s">
        <v>729</v>
      </c>
      <c r="W44">
        <v>0.93874999999999997</v>
      </c>
      <c r="X44">
        <v>0.207069585055112</v>
      </c>
      <c r="Y44">
        <v>0.67817261904761705</v>
      </c>
      <c r="Z44">
        <v>1.6359607909321701</v>
      </c>
      <c r="AA44">
        <v>0.63088987927660101</v>
      </c>
      <c r="AB44">
        <v>0.63088987927660101</v>
      </c>
      <c r="AC44">
        <v>0.67479278332679304</v>
      </c>
      <c r="AD44">
        <v>0.67479278332679304</v>
      </c>
      <c r="AE44">
        <v>0.67817261904761705</v>
      </c>
      <c r="AF44">
        <v>0.67817261904761705</v>
      </c>
      <c r="AG44">
        <v>0.77500000000000002</v>
      </c>
      <c r="AH44">
        <v>1.1141383647918699</v>
      </c>
      <c r="AI44">
        <v>0.74806632806113105</v>
      </c>
      <c r="AJ44">
        <v>0.74806632806113105</v>
      </c>
      <c r="AK44">
        <v>0.76457467101466803</v>
      </c>
      <c r="AL44">
        <v>0.76457467101466803</v>
      </c>
      <c r="AM44">
        <v>0.77499999999999902</v>
      </c>
      <c r="AN44">
        <v>0.77500000000000002</v>
      </c>
      <c r="AO44">
        <v>0.84569749619298296</v>
      </c>
      <c r="AP44">
        <v>0.84736121895009897</v>
      </c>
      <c r="AQ44">
        <v>0.210719887576403</v>
      </c>
      <c r="AR44">
        <v>0.61978091438692395</v>
      </c>
      <c r="AS44">
        <v>0.59602649006622499</v>
      </c>
      <c r="AT44">
        <v>0.65771812080536896</v>
      </c>
      <c r="AU44">
        <v>0.93506493506493504</v>
      </c>
      <c r="AV44">
        <v>0.93413173652694603</v>
      </c>
      <c r="AW44">
        <v>0.92</v>
      </c>
      <c r="AX44">
        <v>0.80882352941176405</v>
      </c>
      <c r="AY44">
        <v>0.85350318471337505</v>
      </c>
      <c r="AZ44">
        <v>0.92500000000000004</v>
      </c>
      <c r="BA44">
        <v>0.81025641025641004</v>
      </c>
      <c r="BB44">
        <v>0.85714285714285698</v>
      </c>
      <c r="BC44">
        <v>2.3809523809523801E-2</v>
      </c>
      <c r="BD44">
        <v>0.65531914893617005</v>
      </c>
    </row>
    <row r="45" spans="2:56" x14ac:dyDescent="0.2">
      <c r="B45" t="s">
        <v>821</v>
      </c>
      <c r="C45">
        <v>1E-3</v>
      </c>
      <c r="D45">
        <v>0.1</v>
      </c>
      <c r="E45">
        <v>256</v>
      </c>
      <c r="F45">
        <v>500</v>
      </c>
      <c r="G45" s="2" t="b">
        <v>0</v>
      </c>
      <c r="H45">
        <v>8</v>
      </c>
      <c r="I45">
        <v>15</v>
      </c>
      <c r="J45">
        <v>256</v>
      </c>
      <c r="K45">
        <v>1000</v>
      </c>
      <c r="L45">
        <v>4</v>
      </c>
      <c r="M45">
        <v>15</v>
      </c>
      <c r="N45">
        <v>455</v>
      </c>
      <c r="O45">
        <v>12</v>
      </c>
      <c r="P45">
        <v>15</v>
      </c>
      <c r="Q45">
        <v>115</v>
      </c>
      <c r="R45">
        <v>1</v>
      </c>
      <c r="S45">
        <v>78</v>
      </c>
      <c r="T45" s="2">
        <v>128</v>
      </c>
      <c r="U45" s="2">
        <v>128</v>
      </c>
      <c r="V45" t="s">
        <v>729</v>
      </c>
      <c r="W45">
        <v>0.78141601562499996</v>
      </c>
      <c r="X45">
        <v>0.63345916533470104</v>
      </c>
      <c r="Y45">
        <v>0.67783901098901</v>
      </c>
      <c r="Z45">
        <v>0.80919664788246104</v>
      </c>
      <c r="AA45">
        <v>0.60635317303938896</v>
      </c>
      <c r="AB45">
        <v>0.60635317303938896</v>
      </c>
      <c r="AC45">
        <v>0.63478948443144401</v>
      </c>
      <c r="AD45">
        <v>0.63478948443144401</v>
      </c>
      <c r="AE45">
        <v>0.677839010989011</v>
      </c>
      <c r="AF45">
        <v>0.677839010989011</v>
      </c>
      <c r="AG45">
        <v>0.65797101449275297</v>
      </c>
      <c r="AH45">
        <v>0.99948149919509799</v>
      </c>
      <c r="AI45">
        <v>0.636566644028144</v>
      </c>
      <c r="AJ45">
        <v>0.636566644028144</v>
      </c>
      <c r="AK45">
        <v>0.67504481058051802</v>
      </c>
      <c r="AL45">
        <v>0.67504481058051902</v>
      </c>
      <c r="AM45">
        <v>0.65797101449275297</v>
      </c>
      <c r="AN45">
        <v>0.65797101449275297</v>
      </c>
      <c r="AO45">
        <v>0.83580414206553599</v>
      </c>
      <c r="AP45">
        <v>0.87538751851325702</v>
      </c>
      <c r="AQ45">
        <v>0.154563119269816</v>
      </c>
      <c r="AR45">
        <v>0.55965791230894502</v>
      </c>
      <c r="AS45">
        <v>0.32500000000000001</v>
      </c>
      <c r="AT45">
        <v>0.49740932642487001</v>
      </c>
      <c r="AU45">
        <v>0.79245283018867896</v>
      </c>
      <c r="AV45">
        <v>0.94262295081967196</v>
      </c>
      <c r="AW45">
        <v>0.85714285714285698</v>
      </c>
      <c r="AX45">
        <v>0.781725888324873</v>
      </c>
      <c r="AY45">
        <v>0.82300884955752196</v>
      </c>
      <c r="AZ45">
        <v>0.70899470899470896</v>
      </c>
      <c r="BA45">
        <v>0.52109181141439198</v>
      </c>
      <c r="BB45">
        <v>0.843373493975903</v>
      </c>
      <c r="BC45">
        <v>0.54597701149425204</v>
      </c>
      <c r="BD45">
        <v>0</v>
      </c>
    </row>
    <row r="46" spans="2:56" x14ac:dyDescent="0.2">
      <c r="B46" t="s">
        <v>934</v>
      </c>
      <c r="C46">
        <v>1E-3</v>
      </c>
      <c r="D46">
        <v>0.5</v>
      </c>
      <c r="E46">
        <v>27</v>
      </c>
      <c r="F46">
        <v>500</v>
      </c>
      <c r="G46" s="2" t="b">
        <v>1</v>
      </c>
      <c r="H46">
        <v>8</v>
      </c>
      <c r="I46">
        <v>10</v>
      </c>
      <c r="J46">
        <v>128</v>
      </c>
      <c r="K46">
        <v>1000</v>
      </c>
      <c r="L46">
        <v>4</v>
      </c>
      <c r="M46">
        <v>10</v>
      </c>
      <c r="N46">
        <v>460</v>
      </c>
      <c r="O46">
        <v>12</v>
      </c>
      <c r="P46">
        <v>10</v>
      </c>
      <c r="Q46">
        <v>120</v>
      </c>
      <c r="R46">
        <v>1</v>
      </c>
      <c r="S46">
        <v>78</v>
      </c>
      <c r="T46" s="2">
        <v>64</v>
      </c>
      <c r="U46" s="2">
        <v>64</v>
      </c>
      <c r="V46" t="s">
        <v>729</v>
      </c>
      <c r="W46">
        <v>0.91624023437500002</v>
      </c>
      <c r="X46">
        <v>0.30415557256340903</v>
      </c>
      <c r="Y46">
        <v>0.67769402173912996</v>
      </c>
      <c r="Z46">
        <v>0.750727623283863</v>
      </c>
      <c r="AA46">
        <v>0.63039836473530597</v>
      </c>
      <c r="AB46">
        <v>0.63039836473530597</v>
      </c>
      <c r="AC46">
        <v>0.68191047404779304</v>
      </c>
      <c r="AD46">
        <v>0.68191047404779304</v>
      </c>
      <c r="AE46">
        <v>0.67769402173912996</v>
      </c>
      <c r="AF46">
        <v>0.67769402173912996</v>
      </c>
      <c r="AG46">
        <v>0.74513888888888802</v>
      </c>
      <c r="AH46">
        <v>0.75236445665359497</v>
      </c>
      <c r="AI46">
        <v>0.70957551392557605</v>
      </c>
      <c r="AJ46">
        <v>0.70957551392557605</v>
      </c>
      <c r="AK46">
        <v>0.70197491603106099</v>
      </c>
      <c r="AL46">
        <v>0.70197491603106099</v>
      </c>
      <c r="AM46">
        <v>0.74513888888888802</v>
      </c>
      <c r="AN46">
        <v>0.74513888888888802</v>
      </c>
      <c r="AO46">
        <v>0.85586874598558105</v>
      </c>
      <c r="AP46">
        <v>0.84237091264348696</v>
      </c>
      <c r="AQ46">
        <v>0.29421727735277597</v>
      </c>
      <c r="AR46">
        <v>0.52913652295937796</v>
      </c>
      <c r="AS46">
        <v>0.57142857142857095</v>
      </c>
      <c r="AT46">
        <v>0.45128205128205101</v>
      </c>
      <c r="AU46">
        <v>0.93333333333333302</v>
      </c>
      <c r="AV46">
        <v>0.93385214007782102</v>
      </c>
      <c r="AW46">
        <v>0.90178571428571397</v>
      </c>
      <c r="AX46">
        <v>0.77</v>
      </c>
      <c r="AY46">
        <v>0.780082987551867</v>
      </c>
      <c r="AZ46">
        <v>0.88888888888888895</v>
      </c>
      <c r="BA46">
        <v>0.79442508710801396</v>
      </c>
      <c r="BB46">
        <v>0.82517482517482499</v>
      </c>
      <c r="BC46">
        <v>0</v>
      </c>
      <c r="BD46">
        <v>0.66465256797583006</v>
      </c>
    </row>
    <row r="47" spans="2:56" x14ac:dyDescent="0.2">
      <c r="B47" t="s">
        <v>2205</v>
      </c>
      <c r="C47">
        <v>1E-3</v>
      </c>
      <c r="D47">
        <v>0.5</v>
      </c>
      <c r="E47">
        <v>26</v>
      </c>
      <c r="F47">
        <v>500</v>
      </c>
      <c r="G47" s="2" t="b">
        <v>1</v>
      </c>
      <c r="H47">
        <v>8</v>
      </c>
      <c r="I47">
        <v>25</v>
      </c>
      <c r="J47">
        <v>420</v>
      </c>
      <c r="K47">
        <v>1000</v>
      </c>
      <c r="L47">
        <v>4</v>
      </c>
      <c r="M47">
        <v>25</v>
      </c>
      <c r="N47">
        <v>445</v>
      </c>
      <c r="O47">
        <v>12</v>
      </c>
      <c r="P47">
        <v>25</v>
      </c>
      <c r="Q47">
        <v>105</v>
      </c>
      <c r="R47">
        <v>1</v>
      </c>
      <c r="S47">
        <v>78</v>
      </c>
      <c r="T47" s="2">
        <v>64</v>
      </c>
      <c r="U47" s="2">
        <v>128</v>
      </c>
      <c r="V47" t="s">
        <v>729</v>
      </c>
      <c r="W47">
        <v>0.92062500000000003</v>
      </c>
      <c r="X47">
        <v>0.29334462797641703</v>
      </c>
      <c r="Y47">
        <v>0.67769101123595199</v>
      </c>
      <c r="Z47">
        <v>0.99637511855363803</v>
      </c>
      <c r="AA47">
        <v>0.62167248024176103</v>
      </c>
      <c r="AB47">
        <v>0.62167248024176103</v>
      </c>
      <c r="AC47">
        <v>0.66685932192872599</v>
      </c>
      <c r="AD47">
        <v>0.66685932192872599</v>
      </c>
      <c r="AE47">
        <v>0.67769101123595199</v>
      </c>
      <c r="AF47">
        <v>0.67769101123595199</v>
      </c>
      <c r="AG47">
        <v>0.77619047619047599</v>
      </c>
      <c r="AH47">
        <v>1.1253845691680899</v>
      </c>
      <c r="AI47">
        <v>0.76640925537373294</v>
      </c>
      <c r="AJ47">
        <v>0.76640925537373294</v>
      </c>
      <c r="AK47">
        <v>0.79252210128604395</v>
      </c>
      <c r="AL47">
        <v>0.79252210128604395</v>
      </c>
      <c r="AM47">
        <v>0.77619047619047599</v>
      </c>
      <c r="AN47">
        <v>0.77619047619047599</v>
      </c>
      <c r="AO47">
        <v>0.84745462605861199</v>
      </c>
      <c r="AP47">
        <v>0.84282716551565595</v>
      </c>
      <c r="AQ47">
        <v>0.19805547319511499</v>
      </c>
      <c r="AR47">
        <v>0.59835265619765898</v>
      </c>
      <c r="AS47">
        <v>0.61714285714285699</v>
      </c>
      <c r="AT47">
        <v>0.69346733668341698</v>
      </c>
      <c r="AU47">
        <v>0.94786729857819896</v>
      </c>
      <c r="AV47">
        <v>0.94117647058823495</v>
      </c>
      <c r="AW47">
        <v>0.90355329949238505</v>
      </c>
      <c r="AX47">
        <v>0.78453038674033104</v>
      </c>
      <c r="AY47">
        <v>0.79187817258883197</v>
      </c>
      <c r="AZ47">
        <v>0.90384615384615397</v>
      </c>
      <c r="BA47">
        <v>0.74909090909090903</v>
      </c>
      <c r="BB47">
        <v>0.81889763779527502</v>
      </c>
      <c r="BC47">
        <v>0.38410596026490001</v>
      </c>
      <c r="BD47">
        <v>0.66135458167330596</v>
      </c>
    </row>
    <row r="48" spans="2:56" x14ac:dyDescent="0.2">
      <c r="B48" t="s">
        <v>2206</v>
      </c>
      <c r="C48">
        <v>1E-3</v>
      </c>
      <c r="D48">
        <v>0.1</v>
      </c>
      <c r="E48">
        <v>256</v>
      </c>
      <c r="F48">
        <v>500</v>
      </c>
      <c r="G48" s="2" t="b">
        <v>0</v>
      </c>
      <c r="H48">
        <v>8</v>
      </c>
      <c r="I48">
        <v>50</v>
      </c>
      <c r="J48">
        <v>64</v>
      </c>
      <c r="K48">
        <v>1000</v>
      </c>
      <c r="L48">
        <v>4</v>
      </c>
      <c r="M48">
        <v>50</v>
      </c>
      <c r="N48">
        <v>420</v>
      </c>
      <c r="O48">
        <v>12</v>
      </c>
      <c r="P48">
        <v>50</v>
      </c>
      <c r="Q48">
        <v>80</v>
      </c>
      <c r="R48">
        <v>1</v>
      </c>
      <c r="S48">
        <v>78</v>
      </c>
      <c r="T48" s="2">
        <v>64</v>
      </c>
      <c r="U48" s="2">
        <v>128</v>
      </c>
      <c r="V48" t="s">
        <v>729</v>
      </c>
      <c r="W48">
        <v>0.82492578125000005</v>
      </c>
      <c r="X48">
        <v>0.53184695482253996</v>
      </c>
      <c r="Y48">
        <v>0.67707023809523803</v>
      </c>
      <c r="Z48">
        <v>0.91900299394130702</v>
      </c>
      <c r="AA48">
        <v>0.61129773250844199</v>
      </c>
      <c r="AB48">
        <v>0.61129773250844199</v>
      </c>
      <c r="AC48">
        <v>0.62537693965874996</v>
      </c>
      <c r="AD48">
        <v>0.62537693965874996</v>
      </c>
      <c r="AE48">
        <v>0.67707023809523803</v>
      </c>
      <c r="AF48">
        <v>0.67707023809523803</v>
      </c>
      <c r="AG48">
        <v>0.7</v>
      </c>
      <c r="AH48">
        <v>1.0137367248535101</v>
      </c>
      <c r="AI48">
        <v>0.66227300209261297</v>
      </c>
      <c r="AJ48">
        <v>0.66227300209261297</v>
      </c>
      <c r="AK48">
        <v>0.69527787158092302</v>
      </c>
      <c r="AL48">
        <v>0.69527787158092302</v>
      </c>
      <c r="AM48">
        <v>0.7</v>
      </c>
      <c r="AN48">
        <v>0.7</v>
      </c>
      <c r="AO48">
        <v>0.85947652143416298</v>
      </c>
      <c r="AP48">
        <v>0.85492131584521502</v>
      </c>
      <c r="AQ48">
        <v>0.107370353808842</v>
      </c>
      <c r="AR48">
        <v>0.623422738945553</v>
      </c>
      <c r="AS48">
        <v>0.249999999999999</v>
      </c>
      <c r="AT48">
        <v>0.54794520547945202</v>
      </c>
      <c r="AU48">
        <v>0.94339622641509402</v>
      </c>
      <c r="AV48">
        <v>0.95705521472392596</v>
      </c>
      <c r="AW48">
        <v>0.893081761006289</v>
      </c>
      <c r="AX48">
        <v>0.79136690647482</v>
      </c>
      <c r="AY48">
        <v>0.81481481481481399</v>
      </c>
      <c r="AZ48">
        <v>0.67647058823529405</v>
      </c>
      <c r="BA48">
        <v>0.58823529411764697</v>
      </c>
      <c r="BB48">
        <v>0.81218274111675104</v>
      </c>
      <c r="BC48">
        <v>0</v>
      </c>
      <c r="BD48">
        <v>0.67272727272727195</v>
      </c>
    </row>
    <row r="49" spans="2:56" x14ac:dyDescent="0.2">
      <c r="B49" t="s">
        <v>734</v>
      </c>
      <c r="C49">
        <v>1E-3</v>
      </c>
      <c r="D49">
        <v>0.1</v>
      </c>
      <c r="E49">
        <v>256</v>
      </c>
      <c r="F49">
        <v>100</v>
      </c>
      <c r="G49" s="2" t="b">
        <v>0</v>
      </c>
      <c r="H49">
        <v>8</v>
      </c>
      <c r="I49">
        <v>10</v>
      </c>
      <c r="J49">
        <v>128</v>
      </c>
      <c r="K49">
        <v>1000</v>
      </c>
      <c r="L49">
        <v>4</v>
      </c>
      <c r="M49">
        <v>10</v>
      </c>
      <c r="N49">
        <v>460</v>
      </c>
      <c r="O49">
        <v>12</v>
      </c>
      <c r="P49">
        <v>10</v>
      </c>
      <c r="Q49">
        <v>120</v>
      </c>
      <c r="R49">
        <v>1</v>
      </c>
      <c r="S49">
        <v>78</v>
      </c>
      <c r="T49" s="2">
        <v>128</v>
      </c>
      <c r="U49" s="2">
        <v>128</v>
      </c>
      <c r="V49" t="s">
        <v>729</v>
      </c>
      <c r="W49">
        <v>0.63200195312499996</v>
      </c>
      <c r="X49">
        <v>1.0932654392719201</v>
      </c>
      <c r="Y49">
        <v>0.67653478260869504</v>
      </c>
      <c r="Z49">
        <v>0.94735764396190603</v>
      </c>
      <c r="AA49">
        <v>0.60958586046971497</v>
      </c>
      <c r="AB49">
        <v>0.60958586046971497</v>
      </c>
      <c r="AC49">
        <v>0.65457262524415505</v>
      </c>
      <c r="AD49">
        <v>0.65457262524415505</v>
      </c>
      <c r="AE49">
        <v>0.67653478260869504</v>
      </c>
      <c r="AF49">
        <v>0.67653478260869504</v>
      </c>
      <c r="AG49">
        <v>0.49305555555555503</v>
      </c>
      <c r="AH49">
        <v>1.4645180702209399</v>
      </c>
      <c r="AI49">
        <v>0.45750639368844898</v>
      </c>
      <c r="AJ49">
        <v>0.45750639368844898</v>
      </c>
      <c r="AK49">
        <v>0.55362642058770795</v>
      </c>
      <c r="AL49">
        <v>0.55362642058770795</v>
      </c>
      <c r="AM49">
        <v>0.49305555555555503</v>
      </c>
      <c r="AN49">
        <v>0.49305555555555503</v>
      </c>
      <c r="AO49">
        <v>0.86611302519516697</v>
      </c>
      <c r="AP49">
        <v>0.85159777825584204</v>
      </c>
      <c r="AQ49">
        <v>0.198817566561207</v>
      </c>
      <c r="AR49">
        <v>0.521815071866646</v>
      </c>
      <c r="AS49">
        <v>7.1005917159763302E-2</v>
      </c>
      <c r="AT49">
        <v>2.68456375838926E-2</v>
      </c>
      <c r="AU49">
        <v>0.57999999999999996</v>
      </c>
      <c r="AV49">
        <v>0.946938775510204</v>
      </c>
      <c r="AW49">
        <v>0.593749999999999</v>
      </c>
      <c r="AX49">
        <v>0.72868217054263495</v>
      </c>
      <c r="AY49">
        <v>0.24817518248175099</v>
      </c>
      <c r="AZ49">
        <v>0.70588235294117596</v>
      </c>
      <c r="BA49">
        <v>0.41237113402061798</v>
      </c>
      <c r="BB49">
        <v>0.590673575129533</v>
      </c>
      <c r="BC49">
        <v>0</v>
      </c>
      <c r="BD49">
        <v>0.58575197889181996</v>
      </c>
    </row>
    <row r="50" spans="2:56" x14ac:dyDescent="0.2">
      <c r="B50" t="s">
        <v>2207</v>
      </c>
      <c r="C50">
        <v>1E-3</v>
      </c>
      <c r="D50">
        <v>0.5</v>
      </c>
      <c r="E50">
        <v>31</v>
      </c>
      <c r="F50">
        <v>500</v>
      </c>
      <c r="G50" s="2" t="b">
        <v>1</v>
      </c>
      <c r="H50">
        <v>8</v>
      </c>
      <c r="I50">
        <v>50</v>
      </c>
      <c r="J50">
        <v>420</v>
      </c>
      <c r="K50">
        <v>1000</v>
      </c>
      <c r="L50">
        <v>4</v>
      </c>
      <c r="M50">
        <v>50</v>
      </c>
      <c r="N50">
        <v>420</v>
      </c>
      <c r="O50">
        <v>12</v>
      </c>
      <c r="P50">
        <v>50</v>
      </c>
      <c r="Q50">
        <v>80</v>
      </c>
      <c r="R50">
        <v>1</v>
      </c>
      <c r="S50">
        <v>78</v>
      </c>
      <c r="T50" s="2">
        <v>64</v>
      </c>
      <c r="U50" s="2">
        <v>128</v>
      </c>
      <c r="V50" t="s">
        <v>729</v>
      </c>
      <c r="W50">
        <v>0.93386190476190301</v>
      </c>
      <c r="X50">
        <v>0.23886899352073601</v>
      </c>
      <c r="Y50">
        <v>0.67650297619047495</v>
      </c>
      <c r="Z50">
        <v>1.3812702804207799</v>
      </c>
      <c r="AA50">
        <v>0.61685019266701302</v>
      </c>
      <c r="AB50">
        <v>0.61685019266701302</v>
      </c>
      <c r="AC50">
        <v>0.67933896648274805</v>
      </c>
      <c r="AD50">
        <v>0.67933896648274805</v>
      </c>
      <c r="AE50">
        <v>0.67650297619047495</v>
      </c>
      <c r="AF50">
        <v>0.67650297619047495</v>
      </c>
      <c r="AG50">
        <v>0.78125</v>
      </c>
      <c r="AH50">
        <v>1.0250129699707</v>
      </c>
      <c r="AI50">
        <v>0.76253348771861695</v>
      </c>
      <c r="AJ50">
        <v>0.76253348771861695</v>
      </c>
      <c r="AK50">
        <v>0.78705281260556803</v>
      </c>
      <c r="AL50">
        <v>0.78705281260556803</v>
      </c>
      <c r="AM50">
        <v>0.78125</v>
      </c>
      <c r="AN50">
        <v>0.78125</v>
      </c>
      <c r="AO50">
        <v>0.85186040281270503</v>
      </c>
      <c r="AP50">
        <v>0.84989259800100603</v>
      </c>
      <c r="AQ50">
        <v>0.173594327241783</v>
      </c>
      <c r="AR50">
        <v>0.59205344261256398</v>
      </c>
      <c r="AS50">
        <v>0.72</v>
      </c>
      <c r="AT50">
        <v>0.70588235294117596</v>
      </c>
      <c r="AU50">
        <v>0.94736842105263097</v>
      </c>
      <c r="AV50">
        <v>0.94047619047619002</v>
      </c>
      <c r="AW50">
        <v>0.87741935483870903</v>
      </c>
      <c r="AX50">
        <v>0.81428571428571395</v>
      </c>
      <c r="AY50">
        <v>0.835443037974683</v>
      </c>
      <c r="AZ50">
        <v>0.89696969696969697</v>
      </c>
      <c r="BA50">
        <v>0.741463414634146</v>
      </c>
      <c r="BB50">
        <v>0.87431693989071002</v>
      </c>
      <c r="BC50">
        <v>0.14583333333333301</v>
      </c>
      <c r="BD50">
        <v>0.65094339622641495</v>
      </c>
    </row>
    <row r="51" spans="2:56" x14ac:dyDescent="0.2">
      <c r="B51" t="s">
        <v>2208</v>
      </c>
      <c r="C51">
        <v>1E-3</v>
      </c>
      <c r="D51">
        <v>0.1</v>
      </c>
      <c r="E51">
        <v>256</v>
      </c>
      <c r="F51">
        <v>100</v>
      </c>
      <c r="G51" s="2" t="b">
        <v>0</v>
      </c>
      <c r="H51">
        <v>8</v>
      </c>
      <c r="I51">
        <v>10</v>
      </c>
      <c r="J51">
        <v>128</v>
      </c>
      <c r="K51">
        <v>1000</v>
      </c>
      <c r="L51">
        <v>4</v>
      </c>
      <c r="M51">
        <v>10</v>
      </c>
      <c r="N51">
        <v>460</v>
      </c>
      <c r="O51">
        <v>12</v>
      </c>
      <c r="P51">
        <v>10</v>
      </c>
      <c r="Q51">
        <v>120</v>
      </c>
      <c r="R51">
        <v>1</v>
      </c>
      <c r="S51">
        <v>78</v>
      </c>
      <c r="T51" s="2">
        <v>128</v>
      </c>
      <c r="U51" s="2">
        <v>64</v>
      </c>
      <c r="V51" t="s">
        <v>729</v>
      </c>
      <c r="W51">
        <v>0.62486328125000001</v>
      </c>
      <c r="X51">
        <v>1.1098153924942</v>
      </c>
      <c r="Y51">
        <v>0.67600760869565202</v>
      </c>
      <c r="Z51">
        <v>0.84791832768916997</v>
      </c>
      <c r="AA51">
        <v>0.607018231529865</v>
      </c>
      <c r="AB51">
        <v>0.607018231529865</v>
      </c>
      <c r="AC51">
        <v>0.63101272920324103</v>
      </c>
      <c r="AD51">
        <v>0.63101272920324103</v>
      </c>
      <c r="AE51">
        <v>0.67600760869565202</v>
      </c>
      <c r="AF51">
        <v>0.67600760869565202</v>
      </c>
      <c r="AG51">
        <v>0.49722222222222201</v>
      </c>
      <c r="AH51">
        <v>1.4982444047927801</v>
      </c>
      <c r="AI51">
        <v>0.469896918862383</v>
      </c>
      <c r="AJ51">
        <v>0.469896918862383</v>
      </c>
      <c r="AK51">
        <v>0.53676095648789401</v>
      </c>
      <c r="AL51">
        <v>0.53676095648789401</v>
      </c>
      <c r="AM51">
        <v>0.49722222222222201</v>
      </c>
      <c r="AN51">
        <v>0.49722222222222201</v>
      </c>
      <c r="AO51">
        <v>0.869340063301828</v>
      </c>
      <c r="AP51">
        <v>0.850721698150813</v>
      </c>
      <c r="AQ51">
        <v>0.223864661442575</v>
      </c>
      <c r="AR51">
        <v>0.48414650322425101</v>
      </c>
      <c r="AS51">
        <v>9.5744680851063801E-2</v>
      </c>
      <c r="AT51">
        <v>6.0606060606060601E-2</v>
      </c>
      <c r="AU51">
        <v>0.56043956043956</v>
      </c>
      <c r="AV51">
        <v>0.93227091633466097</v>
      </c>
      <c r="AW51">
        <v>0.62096774193548399</v>
      </c>
      <c r="AX51">
        <v>0.53556485355648498</v>
      </c>
      <c r="AY51">
        <v>0.55737704918032704</v>
      </c>
      <c r="AZ51">
        <v>0.66666666666666596</v>
      </c>
      <c r="BA51">
        <v>0.41134751773049599</v>
      </c>
      <c r="BB51">
        <v>0.59668508287292799</v>
      </c>
      <c r="BC51">
        <v>0</v>
      </c>
      <c r="BD51">
        <v>0.60109289617486295</v>
      </c>
    </row>
    <row r="52" spans="2:56" x14ac:dyDescent="0.2">
      <c r="B52" t="s">
        <v>935</v>
      </c>
      <c r="C52">
        <v>1E-3</v>
      </c>
      <c r="D52">
        <v>0.5</v>
      </c>
      <c r="E52">
        <v>192</v>
      </c>
      <c r="F52">
        <v>500</v>
      </c>
      <c r="G52" s="2" t="b">
        <v>1</v>
      </c>
      <c r="H52">
        <v>8</v>
      </c>
      <c r="I52">
        <v>10</v>
      </c>
      <c r="J52">
        <v>256</v>
      </c>
      <c r="K52">
        <v>1000</v>
      </c>
      <c r="L52">
        <v>4</v>
      </c>
      <c r="M52">
        <v>10</v>
      </c>
      <c r="N52">
        <v>460</v>
      </c>
      <c r="O52">
        <v>12</v>
      </c>
      <c r="P52">
        <v>10</v>
      </c>
      <c r="Q52">
        <v>120</v>
      </c>
      <c r="R52">
        <v>1</v>
      </c>
      <c r="S52">
        <v>78</v>
      </c>
      <c r="T52" s="2">
        <v>64</v>
      </c>
      <c r="U52" s="2">
        <v>64</v>
      </c>
      <c r="V52" t="s">
        <v>729</v>
      </c>
      <c r="W52">
        <v>0.90324414062500002</v>
      </c>
      <c r="X52">
        <v>0.34364766514301298</v>
      </c>
      <c r="Y52">
        <v>0.67593369565217498</v>
      </c>
      <c r="Z52">
        <v>0.85119014835357598</v>
      </c>
      <c r="AA52">
        <v>0.63866049974039196</v>
      </c>
      <c r="AB52">
        <v>0.63866049974039196</v>
      </c>
      <c r="AC52">
        <v>0.699643030815573</v>
      </c>
      <c r="AD52">
        <v>0.699643030815573</v>
      </c>
      <c r="AE52">
        <v>0.67593369565217498</v>
      </c>
      <c r="AF52">
        <v>0.67593369565217498</v>
      </c>
      <c r="AG52">
        <v>0.75486111111111098</v>
      </c>
      <c r="AH52">
        <v>0.81880730390548695</v>
      </c>
      <c r="AI52">
        <v>0.73031896651185002</v>
      </c>
      <c r="AJ52">
        <v>0.73031896651185002</v>
      </c>
      <c r="AK52">
        <v>0.75411494592556305</v>
      </c>
      <c r="AL52">
        <v>0.75411494592556305</v>
      </c>
      <c r="AM52">
        <v>0.75486111111111098</v>
      </c>
      <c r="AN52">
        <v>0.75486111111111098</v>
      </c>
      <c r="AO52">
        <v>0.87907979704338601</v>
      </c>
      <c r="AP52">
        <v>0.80782028533966999</v>
      </c>
      <c r="AQ52">
        <v>0.32625185770149401</v>
      </c>
      <c r="AR52">
        <v>0.54149005887702395</v>
      </c>
      <c r="AS52">
        <v>0.58373205741626699</v>
      </c>
      <c r="AT52">
        <v>0.69724770642201805</v>
      </c>
      <c r="AU52">
        <v>0.87547169811320702</v>
      </c>
      <c r="AV52">
        <v>0.94488188976377896</v>
      </c>
      <c r="AW52">
        <v>0.91379310344827502</v>
      </c>
      <c r="AX52">
        <v>0.76767676767676696</v>
      </c>
      <c r="AY52">
        <v>0.86363636363636298</v>
      </c>
      <c r="AZ52">
        <v>0.82352941176470595</v>
      </c>
      <c r="BA52">
        <v>0.71924290220820097</v>
      </c>
      <c r="BB52">
        <v>0.86446886446886395</v>
      </c>
      <c r="BC52">
        <v>5.9259259259259199E-2</v>
      </c>
      <c r="BD52">
        <v>0.65088757396449703</v>
      </c>
    </row>
    <row r="53" spans="2:56" x14ac:dyDescent="0.2">
      <c r="B53" t="s">
        <v>2209</v>
      </c>
      <c r="C53">
        <v>1E-3</v>
      </c>
      <c r="D53">
        <v>0.5</v>
      </c>
      <c r="E53">
        <v>256</v>
      </c>
      <c r="F53">
        <v>500</v>
      </c>
      <c r="G53" s="2" t="b">
        <v>0</v>
      </c>
      <c r="H53">
        <v>8</v>
      </c>
      <c r="I53">
        <v>10</v>
      </c>
      <c r="J53">
        <v>64</v>
      </c>
      <c r="K53">
        <v>1000</v>
      </c>
      <c r="L53">
        <v>4</v>
      </c>
      <c r="M53">
        <v>10</v>
      </c>
      <c r="N53">
        <v>460</v>
      </c>
      <c r="O53">
        <v>12</v>
      </c>
      <c r="P53">
        <v>10</v>
      </c>
      <c r="Q53">
        <v>120</v>
      </c>
      <c r="R53">
        <v>1</v>
      </c>
      <c r="S53">
        <v>78</v>
      </c>
      <c r="T53" s="2">
        <v>128</v>
      </c>
      <c r="U53" s="2">
        <v>64</v>
      </c>
      <c r="V53" t="s">
        <v>729</v>
      </c>
      <c r="W53">
        <v>0.91719531249999997</v>
      </c>
      <c r="X53">
        <v>0.30055536895990298</v>
      </c>
      <c r="Y53">
        <v>0.67580326086956499</v>
      </c>
      <c r="Z53">
        <v>0.77485527437925295</v>
      </c>
      <c r="AA53">
        <v>0.624595993620776</v>
      </c>
      <c r="AB53">
        <v>0.624595993620776</v>
      </c>
      <c r="AC53">
        <v>0.65236616298168704</v>
      </c>
      <c r="AD53">
        <v>0.65236616298168704</v>
      </c>
      <c r="AE53">
        <v>0.67580326086956499</v>
      </c>
      <c r="AF53">
        <v>0.67580326086956499</v>
      </c>
      <c r="AG53">
        <v>0.74791666666666601</v>
      </c>
      <c r="AH53">
        <v>0.77970176935195901</v>
      </c>
      <c r="AI53">
        <v>0.71858725415880098</v>
      </c>
      <c r="AJ53">
        <v>0.71858725415880098</v>
      </c>
      <c r="AK53">
        <v>0.72879299597926905</v>
      </c>
      <c r="AL53">
        <v>0.72879299597926905</v>
      </c>
      <c r="AM53">
        <v>0.74791666666666601</v>
      </c>
      <c r="AN53">
        <v>0.74791666666666601</v>
      </c>
      <c r="AO53">
        <v>0.86290680985114898</v>
      </c>
      <c r="AP53">
        <v>0.85079110555103499</v>
      </c>
      <c r="AQ53">
        <v>0.25349944467047503</v>
      </c>
      <c r="AR53">
        <v>0.53118661441044102</v>
      </c>
      <c r="AS53">
        <v>0.62100456621004496</v>
      </c>
      <c r="AT53">
        <v>0.70638297872340405</v>
      </c>
      <c r="AU53">
        <v>0.88479262672810999</v>
      </c>
      <c r="AV53">
        <v>0.94488188976377896</v>
      </c>
      <c r="AW53">
        <v>0.90829694323144095</v>
      </c>
      <c r="AX53">
        <v>0.64804469273743004</v>
      </c>
      <c r="AY53">
        <v>0.74708171206225604</v>
      </c>
      <c r="AZ53">
        <v>0.90909090909090895</v>
      </c>
      <c r="BA53">
        <v>0.76470588235294101</v>
      </c>
      <c r="BB53">
        <v>0.86131386861313797</v>
      </c>
      <c r="BC53">
        <v>0</v>
      </c>
      <c r="BD53">
        <v>0.62745098039215597</v>
      </c>
    </row>
    <row r="54" spans="2:56" x14ac:dyDescent="0.2">
      <c r="B54" t="s">
        <v>2210</v>
      </c>
      <c r="C54">
        <v>1E-3</v>
      </c>
      <c r="D54">
        <v>0.1</v>
      </c>
      <c r="E54">
        <v>256</v>
      </c>
      <c r="F54">
        <v>100</v>
      </c>
      <c r="G54" s="2" t="b">
        <v>0</v>
      </c>
      <c r="H54">
        <v>8</v>
      </c>
      <c r="I54">
        <v>25</v>
      </c>
      <c r="J54">
        <v>420</v>
      </c>
      <c r="K54">
        <v>1000</v>
      </c>
      <c r="L54">
        <v>4</v>
      </c>
      <c r="M54">
        <v>25</v>
      </c>
      <c r="N54">
        <v>445</v>
      </c>
      <c r="O54">
        <v>12</v>
      </c>
      <c r="P54">
        <v>25</v>
      </c>
      <c r="Q54">
        <v>105</v>
      </c>
      <c r="R54">
        <v>1</v>
      </c>
      <c r="S54">
        <v>78</v>
      </c>
      <c r="T54" s="2">
        <v>128</v>
      </c>
      <c r="U54" s="2">
        <v>64</v>
      </c>
      <c r="V54" t="s">
        <v>729</v>
      </c>
      <c r="W54">
        <v>0.68325297619047598</v>
      </c>
      <c r="X54">
        <v>0.91350543916225402</v>
      </c>
      <c r="Y54">
        <v>0.67559606741572797</v>
      </c>
      <c r="Z54">
        <v>0.940666734933853</v>
      </c>
      <c r="AA54">
        <v>0.60517404174793099</v>
      </c>
      <c r="AB54">
        <v>0.60517404174793099</v>
      </c>
      <c r="AC54">
        <v>0.63768108464247197</v>
      </c>
      <c r="AD54">
        <v>0.63768108464247197</v>
      </c>
      <c r="AE54">
        <v>0.67559606741572797</v>
      </c>
      <c r="AF54">
        <v>0.67559606741572797</v>
      </c>
      <c r="AG54">
        <v>0.55952380952380898</v>
      </c>
      <c r="AH54">
        <v>1.2836161851882899</v>
      </c>
      <c r="AI54">
        <v>0.54031367891091897</v>
      </c>
      <c r="AJ54">
        <v>0.54031367891091997</v>
      </c>
      <c r="AK54">
        <v>0.62981401660155301</v>
      </c>
      <c r="AL54">
        <v>0.62981401660155301</v>
      </c>
      <c r="AM54">
        <v>0.55952380952380898</v>
      </c>
      <c r="AN54">
        <v>0.55952380952380898</v>
      </c>
      <c r="AO54">
        <v>0.87965448105322397</v>
      </c>
      <c r="AP54">
        <v>0.826586492217664</v>
      </c>
      <c r="AQ54">
        <v>0.18734131303585</v>
      </c>
      <c r="AR54">
        <v>0.52711388068498399</v>
      </c>
      <c r="AS54">
        <v>9.9290780141843907E-2</v>
      </c>
      <c r="AT54">
        <v>0.38554216867469798</v>
      </c>
      <c r="AU54">
        <v>0.73033707865168496</v>
      </c>
      <c r="AV54">
        <v>0.94977168949771595</v>
      </c>
      <c r="AW54">
        <v>0.74193548387096697</v>
      </c>
      <c r="AX54">
        <v>0.77419354838709598</v>
      </c>
      <c r="AY54">
        <v>0.54794520547945202</v>
      </c>
      <c r="AZ54">
        <v>0.66666666666666596</v>
      </c>
      <c r="BA54">
        <v>0.427966101694915</v>
      </c>
      <c r="BB54">
        <v>0.62420382165605104</v>
      </c>
      <c r="BC54">
        <v>0</v>
      </c>
      <c r="BD54">
        <v>0.53591160220994405</v>
      </c>
    </row>
    <row r="55" spans="2:56" x14ac:dyDescent="0.2">
      <c r="B55" t="s">
        <v>936</v>
      </c>
      <c r="C55">
        <v>1E-3</v>
      </c>
      <c r="D55">
        <v>0.5</v>
      </c>
      <c r="E55">
        <v>256</v>
      </c>
      <c r="F55">
        <v>100</v>
      </c>
      <c r="G55" s="2" t="b">
        <v>0</v>
      </c>
      <c r="H55">
        <v>8</v>
      </c>
      <c r="I55">
        <v>5</v>
      </c>
      <c r="J55">
        <v>256</v>
      </c>
      <c r="K55">
        <v>1000</v>
      </c>
      <c r="L55">
        <v>4</v>
      </c>
      <c r="M55">
        <v>5</v>
      </c>
      <c r="N55">
        <v>465</v>
      </c>
      <c r="O55">
        <v>12</v>
      </c>
      <c r="P55">
        <v>5</v>
      </c>
      <c r="Q55">
        <v>125</v>
      </c>
      <c r="R55">
        <v>1</v>
      </c>
      <c r="S55">
        <v>78</v>
      </c>
      <c r="T55" s="2">
        <v>64</v>
      </c>
      <c r="U55" s="2">
        <v>64</v>
      </c>
      <c r="V55" t="s">
        <v>729</v>
      </c>
      <c r="W55">
        <v>0.65755859375000003</v>
      </c>
      <c r="X55">
        <v>1.0572370511293401</v>
      </c>
      <c r="Y55">
        <v>0.67552096774193504</v>
      </c>
      <c r="Z55">
        <v>0.82967798107862401</v>
      </c>
      <c r="AA55">
        <v>0.61912639578359097</v>
      </c>
      <c r="AB55">
        <v>0.61912639578359097</v>
      </c>
      <c r="AC55">
        <v>0.65106748881763299</v>
      </c>
      <c r="AD55">
        <v>0.65106748881763299</v>
      </c>
      <c r="AE55">
        <v>0.67552096774193504</v>
      </c>
      <c r="AF55">
        <v>0.67552096774193504</v>
      </c>
      <c r="AG55">
        <v>0.57799999999999996</v>
      </c>
      <c r="AH55">
        <v>1.3480486869812001</v>
      </c>
      <c r="AI55">
        <v>0.55810626174086897</v>
      </c>
      <c r="AJ55">
        <v>0.55810626174086897</v>
      </c>
      <c r="AK55">
        <v>0.64613371058593405</v>
      </c>
      <c r="AL55">
        <v>0.64613371058593405</v>
      </c>
      <c r="AM55">
        <v>0.57799999999999996</v>
      </c>
      <c r="AN55">
        <v>0.57799999999999996</v>
      </c>
      <c r="AO55">
        <v>0.85157634418412897</v>
      </c>
      <c r="AP55">
        <v>0.8510987359926</v>
      </c>
      <c r="AQ55">
        <v>0.282351324844139</v>
      </c>
      <c r="AR55">
        <v>0.491479178113502</v>
      </c>
      <c r="AS55">
        <v>4.54545454545454E-2</v>
      </c>
      <c r="AT55">
        <v>0.36018957345971497</v>
      </c>
      <c r="AU55">
        <v>0.69523809523809499</v>
      </c>
      <c r="AV55">
        <v>0.94252873563218398</v>
      </c>
      <c r="AW55">
        <v>0.73333333333333295</v>
      </c>
      <c r="AX55">
        <v>0.81451612903225801</v>
      </c>
      <c r="AY55">
        <v>0.76068376068375998</v>
      </c>
      <c r="AZ55">
        <v>0.66666666666666596</v>
      </c>
      <c r="BA55">
        <v>0.40604026845637498</v>
      </c>
      <c r="BB55">
        <v>0.64248704663212397</v>
      </c>
      <c r="BC55">
        <v>0</v>
      </c>
      <c r="BD55">
        <v>0.63013698630136905</v>
      </c>
    </row>
    <row r="56" spans="2:56" x14ac:dyDescent="0.2">
      <c r="B56" t="s">
        <v>937</v>
      </c>
      <c r="C56">
        <v>1E-3</v>
      </c>
      <c r="D56">
        <v>0.5</v>
      </c>
      <c r="E56">
        <v>256</v>
      </c>
      <c r="F56">
        <v>100</v>
      </c>
      <c r="G56" s="2" t="b">
        <v>0</v>
      </c>
      <c r="H56">
        <v>8</v>
      </c>
      <c r="I56">
        <v>10</v>
      </c>
      <c r="J56">
        <v>256</v>
      </c>
      <c r="K56">
        <v>1000</v>
      </c>
      <c r="L56">
        <v>4</v>
      </c>
      <c r="M56">
        <v>10</v>
      </c>
      <c r="N56">
        <v>460</v>
      </c>
      <c r="O56">
        <v>12</v>
      </c>
      <c r="P56">
        <v>10</v>
      </c>
      <c r="Q56">
        <v>120</v>
      </c>
      <c r="R56">
        <v>1</v>
      </c>
      <c r="S56">
        <v>78</v>
      </c>
      <c r="T56" s="2">
        <v>64</v>
      </c>
      <c r="U56" s="2">
        <v>64</v>
      </c>
      <c r="V56" t="s">
        <v>729</v>
      </c>
      <c r="W56">
        <v>0.69916992187500004</v>
      </c>
      <c r="X56">
        <v>0.86971180081367405</v>
      </c>
      <c r="Y56">
        <v>0.67551413043478203</v>
      </c>
      <c r="Z56">
        <v>0.81359584701061205</v>
      </c>
      <c r="AA56">
        <v>0.61158276023826497</v>
      </c>
      <c r="AB56">
        <v>0.61158276023826497</v>
      </c>
      <c r="AC56">
        <v>0.65981653684325003</v>
      </c>
      <c r="AD56">
        <v>0.65981653684325103</v>
      </c>
      <c r="AE56">
        <v>0.67551413043478203</v>
      </c>
      <c r="AF56">
        <v>0.67551413043478203</v>
      </c>
      <c r="AG56">
        <v>0.57013888888888797</v>
      </c>
      <c r="AH56">
        <v>1.4047504663467401</v>
      </c>
      <c r="AI56">
        <v>0.56262476965064201</v>
      </c>
      <c r="AJ56">
        <v>0.56262476965064201</v>
      </c>
      <c r="AK56">
        <v>0.65192940661548704</v>
      </c>
      <c r="AL56">
        <v>0.65192940661548604</v>
      </c>
      <c r="AM56">
        <v>0.57013888888888797</v>
      </c>
      <c r="AN56">
        <v>0.57013888888888797</v>
      </c>
      <c r="AO56">
        <v>0.84489045918586003</v>
      </c>
      <c r="AP56">
        <v>0.85012265120163999</v>
      </c>
      <c r="AQ56">
        <v>0.22749060993567399</v>
      </c>
      <c r="AR56">
        <v>0.52382732062988602</v>
      </c>
      <c r="AS56">
        <v>0.2</v>
      </c>
      <c r="AT56">
        <v>0.35344827586206901</v>
      </c>
      <c r="AU56">
        <v>0.63157894736842102</v>
      </c>
      <c r="AV56">
        <v>0.95199999999999996</v>
      </c>
      <c r="AW56">
        <v>0.71</v>
      </c>
      <c r="AX56">
        <v>0.69430051813471505</v>
      </c>
      <c r="AY56">
        <v>0.76859504132231404</v>
      </c>
      <c r="AZ56">
        <v>0.71428571428571397</v>
      </c>
      <c r="BA56">
        <v>0.43856332703213602</v>
      </c>
      <c r="BB56">
        <v>0.63783783783783699</v>
      </c>
      <c r="BC56">
        <v>0</v>
      </c>
      <c r="BD56">
        <v>0.65088757396449703</v>
      </c>
    </row>
    <row r="57" spans="2:56" x14ac:dyDescent="0.2">
      <c r="B57" t="s">
        <v>2211</v>
      </c>
      <c r="C57">
        <v>1E-3</v>
      </c>
      <c r="D57">
        <v>0.1</v>
      </c>
      <c r="E57">
        <v>256</v>
      </c>
      <c r="F57">
        <v>100</v>
      </c>
      <c r="G57" s="2" t="b">
        <v>0</v>
      </c>
      <c r="H57">
        <v>8</v>
      </c>
      <c r="I57">
        <v>10</v>
      </c>
      <c r="J57">
        <v>420</v>
      </c>
      <c r="K57">
        <v>1000</v>
      </c>
      <c r="L57">
        <v>4</v>
      </c>
      <c r="M57">
        <v>10</v>
      </c>
      <c r="N57">
        <v>460</v>
      </c>
      <c r="O57">
        <v>12</v>
      </c>
      <c r="P57">
        <v>10</v>
      </c>
      <c r="Q57">
        <v>120</v>
      </c>
      <c r="R57">
        <v>1</v>
      </c>
      <c r="S57">
        <v>78</v>
      </c>
      <c r="T57" s="2">
        <v>128</v>
      </c>
      <c r="U57" s="2">
        <v>64</v>
      </c>
      <c r="V57" t="s">
        <v>729</v>
      </c>
      <c r="W57">
        <v>0.63927380952380897</v>
      </c>
      <c r="X57">
        <v>1.0870191377401299</v>
      </c>
      <c r="Y57">
        <v>0.67540163043478296</v>
      </c>
      <c r="Z57">
        <v>0.895368419766426</v>
      </c>
      <c r="AA57">
        <v>0.60854153083760898</v>
      </c>
      <c r="AB57">
        <v>0.60854153083760898</v>
      </c>
      <c r="AC57">
        <v>0.624630173257673</v>
      </c>
      <c r="AD57">
        <v>0.624630173257673</v>
      </c>
      <c r="AE57">
        <v>0.67540163043478296</v>
      </c>
      <c r="AF57">
        <v>0.67540163043478296</v>
      </c>
      <c r="AG57">
        <v>0.51805555555555505</v>
      </c>
      <c r="AH57">
        <v>1.5033540725707999</v>
      </c>
      <c r="AI57">
        <v>0.49697202650765099</v>
      </c>
      <c r="AJ57">
        <v>0.49697202650765099</v>
      </c>
      <c r="AK57">
        <v>0.59795779153760897</v>
      </c>
      <c r="AL57">
        <v>0.59795779153760897</v>
      </c>
      <c r="AM57">
        <v>0.51805555555555505</v>
      </c>
      <c r="AN57">
        <v>0.51805555555555505</v>
      </c>
      <c r="AO57">
        <v>0.88252272223327799</v>
      </c>
      <c r="AP57">
        <v>0.83200968841623002</v>
      </c>
      <c r="AQ57">
        <v>0.19618005885773099</v>
      </c>
      <c r="AR57">
        <v>0.52345365384319198</v>
      </c>
      <c r="AS57">
        <v>0.11267605633802801</v>
      </c>
      <c r="AT57">
        <v>0.179894179894179</v>
      </c>
      <c r="AU57">
        <v>0.60227272727272696</v>
      </c>
      <c r="AV57">
        <v>0.854700854700854</v>
      </c>
      <c r="AW57">
        <v>0.66960352422907399</v>
      </c>
      <c r="AX57">
        <v>0.75409836065573699</v>
      </c>
      <c r="AY57">
        <v>0.56804733727810597</v>
      </c>
      <c r="AZ57">
        <v>0.59728506787330304</v>
      </c>
      <c r="BA57">
        <v>0.41860465116279</v>
      </c>
      <c r="BB57">
        <v>0.65921787709497204</v>
      </c>
      <c r="BC57">
        <v>0</v>
      </c>
      <c r="BD57">
        <v>0.54726368159203898</v>
      </c>
    </row>
    <row r="58" spans="2:56" x14ac:dyDescent="0.2">
      <c r="B58" t="s">
        <v>822</v>
      </c>
      <c r="C58">
        <v>1E-3</v>
      </c>
      <c r="D58">
        <v>0.5</v>
      </c>
      <c r="E58">
        <v>256</v>
      </c>
      <c r="F58">
        <v>100</v>
      </c>
      <c r="G58" s="2" t="b">
        <v>1</v>
      </c>
      <c r="H58">
        <v>8</v>
      </c>
      <c r="I58">
        <v>25</v>
      </c>
      <c r="J58">
        <v>256</v>
      </c>
      <c r="K58">
        <v>1000</v>
      </c>
      <c r="L58">
        <v>4</v>
      </c>
      <c r="M58">
        <v>25</v>
      </c>
      <c r="N58">
        <v>445</v>
      </c>
      <c r="O58">
        <v>12</v>
      </c>
      <c r="P58">
        <v>25</v>
      </c>
      <c r="Q58">
        <v>105</v>
      </c>
      <c r="R58">
        <v>1</v>
      </c>
      <c r="S58">
        <v>78</v>
      </c>
      <c r="T58" s="2">
        <v>128</v>
      </c>
      <c r="U58" s="2">
        <v>128</v>
      </c>
      <c r="V58" t="s">
        <v>729</v>
      </c>
      <c r="W58">
        <v>0.71673339843749995</v>
      </c>
      <c r="X58">
        <v>0.78987070977687801</v>
      </c>
      <c r="Y58">
        <v>0.67511011235954899</v>
      </c>
      <c r="Z58">
        <v>0.90158850908279398</v>
      </c>
      <c r="AA58">
        <v>0.60461561652671403</v>
      </c>
      <c r="AB58">
        <v>0.60461561652671403</v>
      </c>
      <c r="AC58">
        <v>0.64989415237067405</v>
      </c>
      <c r="AD58">
        <v>0.64989415237067405</v>
      </c>
      <c r="AE58">
        <v>0.67511011235954899</v>
      </c>
      <c r="AF58">
        <v>0.67511011235954899</v>
      </c>
      <c r="AG58">
        <v>0.57460317460317401</v>
      </c>
      <c r="AH58">
        <v>1.15329253673553</v>
      </c>
      <c r="AI58">
        <v>0.554711223346535</v>
      </c>
      <c r="AJ58">
        <v>0.554711223346535</v>
      </c>
      <c r="AK58">
        <v>0.63398330436716999</v>
      </c>
      <c r="AL58">
        <v>0.63398330436716999</v>
      </c>
      <c r="AM58">
        <v>0.57460317460317401</v>
      </c>
      <c r="AN58">
        <v>0.57460317460317401</v>
      </c>
      <c r="AO58">
        <v>0.86002823710253895</v>
      </c>
      <c r="AP58">
        <v>0.82551284402760206</v>
      </c>
      <c r="AQ58">
        <v>0.17714130500908301</v>
      </c>
      <c r="AR58">
        <v>0.55578007996763401</v>
      </c>
      <c r="AS58">
        <v>8.4745762711864403E-2</v>
      </c>
      <c r="AT58">
        <v>0.37426900584795297</v>
      </c>
      <c r="AU58">
        <v>0.74444444444444402</v>
      </c>
      <c r="AV58">
        <v>0.95813953488372094</v>
      </c>
      <c r="AW58">
        <v>0.71590909090909005</v>
      </c>
      <c r="AX58">
        <v>0.64480874316939796</v>
      </c>
      <c r="AY58">
        <v>0.74311926605504597</v>
      </c>
      <c r="AZ58">
        <v>0.72340425531914898</v>
      </c>
      <c r="BA58">
        <v>0.41152263374485498</v>
      </c>
      <c r="BB58">
        <v>0.63636363636363602</v>
      </c>
      <c r="BC58">
        <v>0</v>
      </c>
      <c r="BD58">
        <v>0.61980830670926501</v>
      </c>
    </row>
    <row r="59" spans="2:56" x14ac:dyDescent="0.2">
      <c r="B59" t="s">
        <v>1675</v>
      </c>
      <c r="C59">
        <v>1E-3</v>
      </c>
      <c r="D59">
        <v>0.1</v>
      </c>
      <c r="E59">
        <v>256</v>
      </c>
      <c r="F59">
        <v>500</v>
      </c>
      <c r="G59" s="2" t="b">
        <v>0</v>
      </c>
      <c r="H59">
        <v>8</v>
      </c>
      <c r="I59">
        <v>20</v>
      </c>
      <c r="J59">
        <v>420</v>
      </c>
      <c r="K59">
        <v>1000</v>
      </c>
      <c r="L59">
        <v>4</v>
      </c>
      <c r="M59">
        <v>20</v>
      </c>
      <c r="N59">
        <v>450</v>
      </c>
      <c r="O59">
        <v>12</v>
      </c>
      <c r="P59">
        <v>20</v>
      </c>
      <c r="Q59">
        <v>110</v>
      </c>
      <c r="R59">
        <v>1</v>
      </c>
      <c r="S59">
        <v>78</v>
      </c>
      <c r="T59" s="2">
        <v>64</v>
      </c>
      <c r="U59" s="2">
        <v>64</v>
      </c>
      <c r="V59" t="s">
        <v>729</v>
      </c>
      <c r="W59">
        <v>0.79722678571428496</v>
      </c>
      <c r="X59">
        <v>0.59790520501136701</v>
      </c>
      <c r="Y59">
        <v>0.67492388888888899</v>
      </c>
      <c r="Z59">
        <v>0.92446897560357999</v>
      </c>
      <c r="AA59">
        <v>0.605360559202758</v>
      </c>
      <c r="AB59">
        <v>0.605360559202758</v>
      </c>
      <c r="AC59">
        <v>0.63710306605498201</v>
      </c>
      <c r="AD59">
        <v>0.63710306605498201</v>
      </c>
      <c r="AE59">
        <v>0.67492388888888899</v>
      </c>
      <c r="AF59">
        <v>0.67492388888888899</v>
      </c>
      <c r="AG59">
        <v>0.61893939393939301</v>
      </c>
      <c r="AH59">
        <v>1.0462676286697301</v>
      </c>
      <c r="AI59">
        <v>0.60711428704093295</v>
      </c>
      <c r="AJ59">
        <v>0.60711428704093295</v>
      </c>
      <c r="AK59">
        <v>0.68120118507907501</v>
      </c>
      <c r="AL59">
        <v>0.68120118507907501</v>
      </c>
      <c r="AM59">
        <v>0.61893939393939301</v>
      </c>
      <c r="AN59">
        <v>0.61893939393939301</v>
      </c>
      <c r="AO59">
        <v>0.84378564509198895</v>
      </c>
      <c r="AP59">
        <v>0.85800144305316906</v>
      </c>
      <c r="AQ59">
        <v>0.14818406700349701</v>
      </c>
      <c r="AR59">
        <v>0.57147108166237004</v>
      </c>
      <c r="AS59">
        <v>0.32624113475177302</v>
      </c>
      <c r="AT59">
        <v>0.46560846560846503</v>
      </c>
      <c r="AU59">
        <v>0.87</v>
      </c>
      <c r="AV59">
        <v>0.95111111111111102</v>
      </c>
      <c r="AW59">
        <v>0.868778280542986</v>
      </c>
      <c r="AX59">
        <v>0.67058823529411704</v>
      </c>
      <c r="AY59">
        <v>0.71369294605809097</v>
      </c>
      <c r="AZ59">
        <v>0.74345549738219896</v>
      </c>
      <c r="BA59">
        <v>0.44343891402714902</v>
      </c>
      <c r="BB59">
        <v>0.58241758241758201</v>
      </c>
      <c r="BC59">
        <v>4.4776119402985003E-2</v>
      </c>
      <c r="BD59">
        <v>0.60526315789473595</v>
      </c>
    </row>
    <row r="60" spans="2:56" x14ac:dyDescent="0.2">
      <c r="B60" t="s">
        <v>938</v>
      </c>
      <c r="C60">
        <v>1E-3</v>
      </c>
      <c r="D60">
        <v>0.5</v>
      </c>
      <c r="E60">
        <v>21</v>
      </c>
      <c r="F60">
        <v>500</v>
      </c>
      <c r="G60" s="2" t="b">
        <v>1</v>
      </c>
      <c r="H60">
        <v>8</v>
      </c>
      <c r="I60">
        <v>50</v>
      </c>
      <c r="J60">
        <v>64</v>
      </c>
      <c r="K60">
        <v>1000</v>
      </c>
      <c r="L60">
        <v>4</v>
      </c>
      <c r="M60">
        <v>50</v>
      </c>
      <c r="N60">
        <v>420</v>
      </c>
      <c r="O60">
        <v>12</v>
      </c>
      <c r="P60">
        <v>50</v>
      </c>
      <c r="Q60">
        <v>80</v>
      </c>
      <c r="R60">
        <v>1</v>
      </c>
      <c r="S60">
        <v>78</v>
      </c>
      <c r="T60" s="2">
        <v>64</v>
      </c>
      <c r="U60" s="2">
        <v>64</v>
      </c>
      <c r="V60" t="s">
        <v>729</v>
      </c>
      <c r="W60">
        <v>0.92772656249999996</v>
      </c>
      <c r="X60">
        <v>0.27028709828853598</v>
      </c>
      <c r="Y60">
        <v>0.67483869047619005</v>
      </c>
      <c r="Z60">
        <v>1.44313331383466</v>
      </c>
      <c r="AA60">
        <v>0.63111352271387999</v>
      </c>
      <c r="AB60">
        <v>0.63111352271387999</v>
      </c>
      <c r="AC60">
        <v>0.70620937282707297</v>
      </c>
      <c r="AD60">
        <v>0.70620937282707297</v>
      </c>
      <c r="AE60">
        <v>0.67483869047619005</v>
      </c>
      <c r="AF60">
        <v>0.67483869047619005</v>
      </c>
      <c r="AG60">
        <v>0.78749999999999998</v>
      </c>
      <c r="AH60">
        <v>0.91015845537185602</v>
      </c>
      <c r="AI60">
        <v>0.75658371445438499</v>
      </c>
      <c r="AJ60">
        <v>0.75658371445438599</v>
      </c>
      <c r="AK60">
        <v>0.74961991216699897</v>
      </c>
      <c r="AL60">
        <v>0.74961991216699897</v>
      </c>
      <c r="AM60">
        <v>0.78749999999999998</v>
      </c>
      <c r="AN60">
        <v>0.78749999999999998</v>
      </c>
      <c r="AO60">
        <v>0.843248912159973</v>
      </c>
      <c r="AP60">
        <v>0.78548269359129697</v>
      </c>
      <c r="AQ60">
        <v>0.26653705461863397</v>
      </c>
      <c r="AR60">
        <v>0.62918543048561504</v>
      </c>
      <c r="AS60">
        <v>0.72258064516128995</v>
      </c>
      <c r="AT60">
        <v>0.72857142857142798</v>
      </c>
      <c r="AU60">
        <v>0.974683544303797</v>
      </c>
      <c r="AV60">
        <v>0.94674556213017702</v>
      </c>
      <c r="AW60">
        <v>0.92</v>
      </c>
      <c r="AX60">
        <v>0.77142857142857102</v>
      </c>
      <c r="AY60">
        <v>0.80254777070063599</v>
      </c>
      <c r="AZ60">
        <v>0.90909090909090895</v>
      </c>
      <c r="BA60">
        <v>0.79797979797979801</v>
      </c>
      <c r="BB60">
        <v>0.83870967741935398</v>
      </c>
      <c r="BC60">
        <v>0</v>
      </c>
      <c r="BD60">
        <v>0.66666666666666596</v>
      </c>
    </row>
    <row r="61" spans="2:56" x14ac:dyDescent="0.2">
      <c r="B61" t="s">
        <v>2212</v>
      </c>
      <c r="C61">
        <v>1E-3</v>
      </c>
      <c r="D61">
        <v>0.1</v>
      </c>
      <c r="E61">
        <v>252</v>
      </c>
      <c r="F61">
        <v>500</v>
      </c>
      <c r="G61" s="2" t="b">
        <v>1</v>
      </c>
      <c r="H61">
        <v>8</v>
      </c>
      <c r="I61">
        <v>20</v>
      </c>
      <c r="J61">
        <v>128</v>
      </c>
      <c r="K61">
        <v>1000</v>
      </c>
      <c r="L61">
        <v>4</v>
      </c>
      <c r="M61">
        <v>20</v>
      </c>
      <c r="N61">
        <v>450</v>
      </c>
      <c r="O61">
        <v>12</v>
      </c>
      <c r="P61">
        <v>20</v>
      </c>
      <c r="Q61">
        <v>110</v>
      </c>
      <c r="R61">
        <v>1</v>
      </c>
      <c r="S61">
        <v>78</v>
      </c>
      <c r="T61" s="2">
        <v>128</v>
      </c>
      <c r="U61" s="2">
        <v>64</v>
      </c>
      <c r="V61" t="s">
        <v>729</v>
      </c>
      <c r="W61">
        <v>0.82916015624999995</v>
      </c>
      <c r="X61">
        <v>0.51339684927463503</v>
      </c>
      <c r="Y61">
        <v>0.67471555555555396</v>
      </c>
      <c r="Z61">
        <v>0.84880621951818402</v>
      </c>
      <c r="AA61">
        <v>0.61451892991826795</v>
      </c>
      <c r="AB61">
        <v>0.61451892991826795</v>
      </c>
      <c r="AC61">
        <v>0.660426058731716</v>
      </c>
      <c r="AD61">
        <v>0.660426058731716</v>
      </c>
      <c r="AE61">
        <v>0.67471555555555396</v>
      </c>
      <c r="AF61">
        <v>0.67471555555555396</v>
      </c>
      <c r="AG61">
        <v>0.68106060606060603</v>
      </c>
      <c r="AH61">
        <v>0.94727259874343805</v>
      </c>
      <c r="AI61">
        <v>0.64521206042188095</v>
      </c>
      <c r="AJ61">
        <v>0.64521206042188095</v>
      </c>
      <c r="AK61">
        <v>0.66378347457750297</v>
      </c>
      <c r="AL61">
        <v>0.66378347457750297</v>
      </c>
      <c r="AM61">
        <v>0.68106060606060603</v>
      </c>
      <c r="AN61">
        <v>0.68106060606060603</v>
      </c>
      <c r="AO61">
        <v>0.83049320265132098</v>
      </c>
      <c r="AP61">
        <v>0.86093616024493302</v>
      </c>
      <c r="AQ61">
        <v>0.20205934016031701</v>
      </c>
      <c r="AR61">
        <v>0.56458701661650001</v>
      </c>
      <c r="AS61">
        <v>0.30872483221476499</v>
      </c>
      <c r="AT61">
        <v>0.44198895027624302</v>
      </c>
      <c r="AU61">
        <v>0.86666666666666603</v>
      </c>
      <c r="AV61">
        <v>0.94782608695652104</v>
      </c>
      <c r="AW61">
        <v>0.86538461538461497</v>
      </c>
      <c r="AX61">
        <v>0.82051282051282004</v>
      </c>
      <c r="AY61">
        <v>0.72033898305084698</v>
      </c>
      <c r="AZ61">
        <v>0.72164948453608202</v>
      </c>
      <c r="BA61">
        <v>0.61212121212121196</v>
      </c>
      <c r="BB61">
        <v>0.82889733840304103</v>
      </c>
      <c r="BC61">
        <v>0</v>
      </c>
      <c r="BD61">
        <v>0.60843373493975905</v>
      </c>
    </row>
    <row r="62" spans="2:56" x14ac:dyDescent="0.2">
      <c r="B62" t="s">
        <v>2213</v>
      </c>
      <c r="C62">
        <v>1E-3</v>
      </c>
      <c r="D62">
        <v>0.5</v>
      </c>
      <c r="E62">
        <v>18</v>
      </c>
      <c r="F62">
        <v>500</v>
      </c>
      <c r="G62" s="2" t="b">
        <v>1</v>
      </c>
      <c r="H62">
        <v>8</v>
      </c>
      <c r="I62">
        <v>25</v>
      </c>
      <c r="J62">
        <v>420</v>
      </c>
      <c r="K62">
        <v>1000</v>
      </c>
      <c r="L62">
        <v>4</v>
      </c>
      <c r="M62">
        <v>25</v>
      </c>
      <c r="N62">
        <v>445</v>
      </c>
      <c r="O62">
        <v>12</v>
      </c>
      <c r="P62">
        <v>25</v>
      </c>
      <c r="Q62">
        <v>105</v>
      </c>
      <c r="R62">
        <v>1</v>
      </c>
      <c r="S62">
        <v>78</v>
      </c>
      <c r="T62" s="2">
        <v>128</v>
      </c>
      <c r="U62" s="2">
        <v>64</v>
      </c>
      <c r="V62" t="s">
        <v>729</v>
      </c>
      <c r="W62">
        <v>0.924700595238094</v>
      </c>
      <c r="X62">
        <v>0.27566128462553002</v>
      </c>
      <c r="Y62">
        <v>0.67440617977527695</v>
      </c>
      <c r="Z62">
        <v>1.08009266716241</v>
      </c>
      <c r="AA62">
        <v>0.62194618224919695</v>
      </c>
      <c r="AB62">
        <v>0.62194618224919695</v>
      </c>
      <c r="AC62">
        <v>0.67566667290921101</v>
      </c>
      <c r="AD62">
        <v>0.67566667290921101</v>
      </c>
      <c r="AE62">
        <v>0.67440617977527695</v>
      </c>
      <c r="AF62">
        <v>0.67440617977527695</v>
      </c>
      <c r="AG62">
        <v>0.76587301587301504</v>
      </c>
      <c r="AH62">
        <v>0.860629022121429</v>
      </c>
      <c r="AI62">
        <v>0.73754184224376196</v>
      </c>
      <c r="AJ62">
        <v>0.73754184224376196</v>
      </c>
      <c r="AK62">
        <v>0.73897257302404995</v>
      </c>
      <c r="AL62">
        <v>0.73897257302404995</v>
      </c>
      <c r="AM62">
        <v>0.76587301587301504</v>
      </c>
      <c r="AN62">
        <v>0.76587301587301504</v>
      </c>
      <c r="AO62">
        <v>0.84272056609165702</v>
      </c>
      <c r="AP62">
        <v>0.82329686562133997</v>
      </c>
      <c r="AQ62">
        <v>0.22230185409942099</v>
      </c>
      <c r="AR62">
        <v>0.59946544318436001</v>
      </c>
      <c r="AS62">
        <v>0.65536723163841804</v>
      </c>
      <c r="AT62">
        <v>0.69483568075117297</v>
      </c>
      <c r="AU62">
        <v>0.88461538461538403</v>
      </c>
      <c r="AV62">
        <v>0.95022624434389102</v>
      </c>
      <c r="AW62">
        <v>0.92462311557788901</v>
      </c>
      <c r="AX62">
        <v>0.76744186046511598</v>
      </c>
      <c r="AY62">
        <v>0.78846153846153799</v>
      </c>
      <c r="AZ62">
        <v>0.92753623188405798</v>
      </c>
      <c r="BA62">
        <v>0.76119402985074602</v>
      </c>
      <c r="BB62">
        <v>0.84773662551440299</v>
      </c>
      <c r="BC62">
        <v>0</v>
      </c>
      <c r="BD62">
        <v>0.64846416382252503</v>
      </c>
    </row>
    <row r="63" spans="2:56" x14ac:dyDescent="0.2">
      <c r="B63" t="s">
        <v>1676</v>
      </c>
      <c r="C63">
        <v>1E-3</v>
      </c>
      <c r="D63">
        <v>0.5</v>
      </c>
      <c r="E63">
        <v>256</v>
      </c>
      <c r="F63">
        <v>100</v>
      </c>
      <c r="G63" s="2" t="b">
        <v>0</v>
      </c>
      <c r="H63">
        <v>8</v>
      </c>
      <c r="I63">
        <v>20</v>
      </c>
      <c r="J63">
        <v>128</v>
      </c>
      <c r="K63">
        <v>1000</v>
      </c>
      <c r="L63">
        <v>4</v>
      </c>
      <c r="M63">
        <v>20</v>
      </c>
      <c r="N63">
        <v>450</v>
      </c>
      <c r="O63">
        <v>12</v>
      </c>
      <c r="P63">
        <v>20</v>
      </c>
      <c r="Q63">
        <v>110</v>
      </c>
      <c r="R63">
        <v>1</v>
      </c>
      <c r="S63">
        <v>78</v>
      </c>
      <c r="T63" s="2">
        <v>128</v>
      </c>
      <c r="U63" s="2">
        <v>128</v>
      </c>
      <c r="V63" t="s">
        <v>729</v>
      </c>
      <c r="W63">
        <v>0.71113281250000004</v>
      </c>
      <c r="X63">
        <v>0.82050476551055895</v>
      </c>
      <c r="Y63">
        <v>0.67430222222222203</v>
      </c>
      <c r="Z63">
        <v>0.93026597499847397</v>
      </c>
      <c r="AA63">
        <v>0.60924234041264702</v>
      </c>
      <c r="AB63">
        <v>0.60924234041264702</v>
      </c>
      <c r="AC63">
        <v>0.65254668676133698</v>
      </c>
      <c r="AD63">
        <v>0.65254668676133698</v>
      </c>
      <c r="AE63">
        <v>0.67430222222222203</v>
      </c>
      <c r="AF63">
        <v>0.67430222222222203</v>
      </c>
      <c r="AG63">
        <v>0.574242424242424</v>
      </c>
      <c r="AH63">
        <v>1.32193946838378</v>
      </c>
      <c r="AI63">
        <v>0.55809138371813805</v>
      </c>
      <c r="AJ63">
        <v>0.55809138371813805</v>
      </c>
      <c r="AK63">
        <v>0.63823280171599495</v>
      </c>
      <c r="AL63">
        <v>0.63823280171599495</v>
      </c>
      <c r="AM63">
        <v>0.574242424242424</v>
      </c>
      <c r="AN63">
        <v>0.574242424242424</v>
      </c>
      <c r="AO63">
        <v>0.84493007541335996</v>
      </c>
      <c r="AP63">
        <v>0.85384613788513197</v>
      </c>
      <c r="AQ63">
        <v>0.17260060152199799</v>
      </c>
      <c r="AR63">
        <v>0.56559254683009696</v>
      </c>
      <c r="AS63">
        <v>0.194029850746268</v>
      </c>
      <c r="AT63">
        <v>0.33333333333333298</v>
      </c>
      <c r="AU63">
        <v>0.70391061452513903</v>
      </c>
      <c r="AV63">
        <v>0.91150442477876104</v>
      </c>
      <c r="AW63">
        <v>0.72916666666666596</v>
      </c>
      <c r="AX63">
        <v>0.673684210526315</v>
      </c>
      <c r="AY63">
        <v>0.74208144796380004</v>
      </c>
      <c r="AZ63">
        <v>0.733668341708542</v>
      </c>
      <c r="BA63">
        <v>0.437246963562753</v>
      </c>
      <c r="BB63">
        <v>0.61077844311377205</v>
      </c>
      <c r="BC63">
        <v>0</v>
      </c>
      <c r="BD63">
        <v>0.62769230769230699</v>
      </c>
    </row>
    <row r="64" spans="2:56" x14ac:dyDescent="0.2">
      <c r="B64" t="s">
        <v>2214</v>
      </c>
      <c r="C64">
        <v>1E-3</v>
      </c>
      <c r="D64">
        <v>0.1</v>
      </c>
      <c r="E64">
        <v>256</v>
      </c>
      <c r="F64">
        <v>100</v>
      </c>
      <c r="G64" s="2" t="b">
        <v>0</v>
      </c>
      <c r="H64">
        <v>8</v>
      </c>
      <c r="I64">
        <v>5</v>
      </c>
      <c r="J64">
        <v>420</v>
      </c>
      <c r="K64">
        <v>1000</v>
      </c>
      <c r="L64">
        <v>4</v>
      </c>
      <c r="M64">
        <v>5</v>
      </c>
      <c r="N64">
        <v>465</v>
      </c>
      <c r="O64">
        <v>12</v>
      </c>
      <c r="P64">
        <v>5</v>
      </c>
      <c r="Q64">
        <v>125</v>
      </c>
      <c r="R64">
        <v>1</v>
      </c>
      <c r="S64">
        <v>78</v>
      </c>
      <c r="T64" s="2">
        <v>128</v>
      </c>
      <c r="U64" s="2">
        <v>64</v>
      </c>
      <c r="V64" t="s">
        <v>729</v>
      </c>
      <c r="W64">
        <v>0.59054464285714203</v>
      </c>
      <c r="X64">
        <v>1.2934489643573699</v>
      </c>
      <c r="Y64">
        <v>0.674243010752689</v>
      </c>
      <c r="Z64">
        <v>0.86979804778099001</v>
      </c>
      <c r="AA64">
        <v>0.62047532583793397</v>
      </c>
      <c r="AB64">
        <v>0.62047532583793397</v>
      </c>
      <c r="AC64">
        <v>0.65553250934951202</v>
      </c>
      <c r="AD64">
        <v>0.65553250934951202</v>
      </c>
      <c r="AE64">
        <v>0.674243010752689</v>
      </c>
      <c r="AF64">
        <v>0.674243010752689</v>
      </c>
      <c r="AG64">
        <v>0.50866666666666605</v>
      </c>
      <c r="AH64">
        <v>1.60985350608825</v>
      </c>
      <c r="AI64">
        <v>0.508872855144615</v>
      </c>
      <c r="AJ64">
        <v>0.508872855144615</v>
      </c>
      <c r="AK64">
        <v>0.60795646489902999</v>
      </c>
      <c r="AL64">
        <v>0.60795646489902999</v>
      </c>
      <c r="AM64">
        <v>0.50866666666666605</v>
      </c>
      <c r="AN64">
        <v>0.50866666666666605</v>
      </c>
      <c r="AO64">
        <v>0.88198704256133997</v>
      </c>
      <c r="AP64">
        <v>0.84390436015735404</v>
      </c>
      <c r="AQ64">
        <v>0.27330036261227297</v>
      </c>
      <c r="AR64">
        <v>0.48270953802077299</v>
      </c>
      <c r="AS64">
        <v>0.18446601941747501</v>
      </c>
      <c r="AT64">
        <v>0.31932773109243701</v>
      </c>
      <c r="AU64">
        <v>0.243589743589743</v>
      </c>
      <c r="AV64">
        <v>0.93486590038314099</v>
      </c>
      <c r="AW64">
        <v>0.63241106719367501</v>
      </c>
      <c r="AX64">
        <v>0.57272727272727197</v>
      </c>
      <c r="AY64">
        <v>0.56043956043956</v>
      </c>
      <c r="AZ64">
        <v>0.649214659685863</v>
      </c>
      <c r="BA64">
        <v>0.43115942028985499</v>
      </c>
      <c r="BB64">
        <v>0.62105263157894697</v>
      </c>
      <c r="BC64">
        <v>0.502092050209205</v>
      </c>
      <c r="BD64">
        <v>0.45512820512820501</v>
      </c>
    </row>
    <row r="65" spans="2:56" x14ac:dyDescent="0.2">
      <c r="B65" t="s">
        <v>2215</v>
      </c>
      <c r="C65">
        <v>1E-3</v>
      </c>
      <c r="D65">
        <v>0.1</v>
      </c>
      <c r="E65">
        <v>256</v>
      </c>
      <c r="F65">
        <v>100</v>
      </c>
      <c r="G65" s="2" t="b">
        <v>0</v>
      </c>
      <c r="H65">
        <v>8</v>
      </c>
      <c r="I65">
        <v>15</v>
      </c>
      <c r="J65">
        <v>256</v>
      </c>
      <c r="K65">
        <v>1000</v>
      </c>
      <c r="L65">
        <v>4</v>
      </c>
      <c r="M65">
        <v>15</v>
      </c>
      <c r="N65">
        <v>455</v>
      </c>
      <c r="O65">
        <v>12</v>
      </c>
      <c r="P65">
        <v>15</v>
      </c>
      <c r="Q65">
        <v>115</v>
      </c>
      <c r="R65">
        <v>1</v>
      </c>
      <c r="S65">
        <v>78</v>
      </c>
      <c r="T65" s="2">
        <v>128</v>
      </c>
      <c r="U65" s="2">
        <v>64</v>
      </c>
      <c r="V65" t="s">
        <v>729</v>
      </c>
      <c r="W65">
        <v>0.67859375</v>
      </c>
      <c r="X65">
        <v>0.95528949737548796</v>
      </c>
      <c r="Y65">
        <v>0.67378406593406504</v>
      </c>
      <c r="Z65">
        <v>0.86162796932458796</v>
      </c>
      <c r="AA65">
        <v>0.60775669570090896</v>
      </c>
      <c r="AB65">
        <v>0.60775669570090896</v>
      </c>
      <c r="AC65">
        <v>0.63038864367386405</v>
      </c>
      <c r="AD65">
        <v>0.63038864367386405</v>
      </c>
      <c r="AE65">
        <v>0.67378406593406504</v>
      </c>
      <c r="AF65">
        <v>0.67378406593406504</v>
      </c>
      <c r="AG65">
        <v>0.54782608695652102</v>
      </c>
      <c r="AH65">
        <v>1.3246651887893599</v>
      </c>
      <c r="AI65">
        <v>0.54433108420811205</v>
      </c>
      <c r="AJ65">
        <v>0.54433108420811205</v>
      </c>
      <c r="AK65">
        <v>0.65984771047011204</v>
      </c>
      <c r="AL65">
        <v>0.65984771047011204</v>
      </c>
      <c r="AM65">
        <v>0.54782608695652102</v>
      </c>
      <c r="AN65">
        <v>0.54782608695652102</v>
      </c>
      <c r="AO65">
        <v>0.86245255321937397</v>
      </c>
      <c r="AP65">
        <v>0.84101845940480602</v>
      </c>
      <c r="AQ65">
        <v>0.21764926946513199</v>
      </c>
      <c r="AR65">
        <v>0.50990650071432797</v>
      </c>
      <c r="AS65">
        <v>0.119402985074626</v>
      </c>
      <c r="AT65">
        <v>0.376470588235294</v>
      </c>
      <c r="AU65">
        <v>0.70646766169154196</v>
      </c>
      <c r="AV65">
        <v>0.92241379310344795</v>
      </c>
      <c r="AW65">
        <v>0.68393782383419699</v>
      </c>
      <c r="AX65">
        <v>0.80542986425339302</v>
      </c>
      <c r="AY65">
        <v>0.55555555555555503</v>
      </c>
      <c r="AZ65">
        <v>0.71641791044776104</v>
      </c>
      <c r="BA65">
        <v>0.41165755919854202</v>
      </c>
      <c r="BB65">
        <v>0.66279069767441801</v>
      </c>
      <c r="BC65">
        <v>0.57142857142857095</v>
      </c>
      <c r="BD65">
        <v>0</v>
      </c>
    </row>
    <row r="66" spans="2:56" x14ac:dyDescent="0.2">
      <c r="B66" t="s">
        <v>2216</v>
      </c>
      <c r="C66">
        <v>1E-3</v>
      </c>
      <c r="D66">
        <v>0.5</v>
      </c>
      <c r="E66">
        <v>45</v>
      </c>
      <c r="F66">
        <v>500</v>
      </c>
      <c r="G66" s="2" t="b">
        <v>1</v>
      </c>
      <c r="H66">
        <v>8</v>
      </c>
      <c r="I66">
        <v>50</v>
      </c>
      <c r="J66">
        <v>64</v>
      </c>
      <c r="K66">
        <v>1000</v>
      </c>
      <c r="L66">
        <v>4</v>
      </c>
      <c r="M66">
        <v>50</v>
      </c>
      <c r="N66">
        <v>420</v>
      </c>
      <c r="O66">
        <v>12</v>
      </c>
      <c r="P66">
        <v>50</v>
      </c>
      <c r="Q66">
        <v>80</v>
      </c>
      <c r="R66">
        <v>1</v>
      </c>
      <c r="S66">
        <v>78</v>
      </c>
      <c r="T66" s="2">
        <v>64</v>
      </c>
      <c r="U66" s="2">
        <v>128</v>
      </c>
      <c r="V66" t="s">
        <v>729</v>
      </c>
      <c r="W66">
        <v>0.92346093750000002</v>
      </c>
      <c r="X66">
        <v>0.26476456841826401</v>
      </c>
      <c r="Y66">
        <v>0.67369583333333205</v>
      </c>
      <c r="Z66">
        <v>1.5254361952543201</v>
      </c>
      <c r="AA66">
        <v>0.60115163773018498</v>
      </c>
      <c r="AB66">
        <v>0.60115163773018498</v>
      </c>
      <c r="AC66">
        <v>0.72136839371975703</v>
      </c>
      <c r="AD66">
        <v>0.72136839371975803</v>
      </c>
      <c r="AE66">
        <v>0.67369583333333205</v>
      </c>
      <c r="AF66">
        <v>0.67369583333333205</v>
      </c>
      <c r="AG66">
        <v>0.77812499999999996</v>
      </c>
      <c r="AH66">
        <v>1.0392752885818399</v>
      </c>
      <c r="AI66">
        <v>0.74712579702587401</v>
      </c>
      <c r="AJ66">
        <v>0.74712579702587401</v>
      </c>
      <c r="AK66">
        <v>0.74109788530114395</v>
      </c>
      <c r="AL66">
        <v>0.74109788530114395</v>
      </c>
      <c r="AM66">
        <v>0.77812499999999996</v>
      </c>
      <c r="AN66">
        <v>0.77812499999999996</v>
      </c>
      <c r="AO66">
        <v>0.81209554698990905</v>
      </c>
      <c r="AP66">
        <v>0.85256569484926803</v>
      </c>
      <c r="AQ66">
        <v>0.100148034743785</v>
      </c>
      <c r="AR66">
        <v>0.63979727433778399</v>
      </c>
      <c r="AS66">
        <v>0.61654135338345795</v>
      </c>
      <c r="AT66">
        <v>0.69938650306748396</v>
      </c>
      <c r="AU66">
        <v>0.95121951219512202</v>
      </c>
      <c r="AV66">
        <v>0.94674556213017702</v>
      </c>
      <c r="AW66">
        <v>0.91503267973856195</v>
      </c>
      <c r="AX66">
        <v>0.81159420289855</v>
      </c>
      <c r="AY66">
        <v>0.83660130718954195</v>
      </c>
      <c r="AZ66">
        <v>0.90909090909090895</v>
      </c>
      <c r="BA66">
        <v>0.78723404255319096</v>
      </c>
      <c r="BB66">
        <v>0.82539682539682502</v>
      </c>
      <c r="BC66">
        <v>0</v>
      </c>
      <c r="BD66">
        <v>0.66666666666666596</v>
      </c>
    </row>
    <row r="67" spans="2:56" x14ac:dyDescent="0.2">
      <c r="B67" t="s">
        <v>2217</v>
      </c>
      <c r="C67">
        <v>1E-3</v>
      </c>
      <c r="D67">
        <v>0.5</v>
      </c>
      <c r="E67">
        <v>256</v>
      </c>
      <c r="F67">
        <v>100</v>
      </c>
      <c r="G67" s="2" t="b">
        <v>0</v>
      </c>
      <c r="H67">
        <v>8</v>
      </c>
      <c r="I67">
        <v>15</v>
      </c>
      <c r="J67">
        <v>128</v>
      </c>
      <c r="K67">
        <v>1000</v>
      </c>
      <c r="L67">
        <v>4</v>
      </c>
      <c r="M67">
        <v>15</v>
      </c>
      <c r="N67">
        <v>455</v>
      </c>
      <c r="O67">
        <v>12</v>
      </c>
      <c r="P67">
        <v>15</v>
      </c>
      <c r="Q67">
        <v>115</v>
      </c>
      <c r="R67">
        <v>1</v>
      </c>
      <c r="S67">
        <v>78</v>
      </c>
      <c r="T67" s="2">
        <v>128</v>
      </c>
      <c r="U67" s="2">
        <v>64</v>
      </c>
      <c r="V67" t="s">
        <v>729</v>
      </c>
      <c r="W67">
        <v>0.70350585937499999</v>
      </c>
      <c r="X67">
        <v>0.83241678595542901</v>
      </c>
      <c r="Y67">
        <v>0.67330219780219702</v>
      </c>
      <c r="Z67">
        <v>0.84245388466119697</v>
      </c>
      <c r="AA67">
        <v>0.59980591559621499</v>
      </c>
      <c r="AB67">
        <v>0.59980591559621499</v>
      </c>
      <c r="AC67">
        <v>0.61053787655511405</v>
      </c>
      <c r="AD67">
        <v>0.61053787655511405</v>
      </c>
      <c r="AE67">
        <v>0.67330219780219702</v>
      </c>
      <c r="AF67">
        <v>0.67330219780219702</v>
      </c>
      <c r="AG67">
        <v>0.58695652173913004</v>
      </c>
      <c r="AH67">
        <v>1.4008922576904199</v>
      </c>
      <c r="AI67">
        <v>0.59068569534948101</v>
      </c>
      <c r="AJ67">
        <v>0.59068569534948101</v>
      </c>
      <c r="AK67">
        <v>0.69116259134508196</v>
      </c>
      <c r="AL67">
        <v>0.69116259134508196</v>
      </c>
      <c r="AM67">
        <v>0.58695652173913004</v>
      </c>
      <c r="AN67">
        <v>0.58695652173913004</v>
      </c>
      <c r="AO67">
        <v>0.84985997046733697</v>
      </c>
      <c r="AP67">
        <v>0.84310114243845202</v>
      </c>
      <c r="AQ67">
        <v>0.17020125226132499</v>
      </c>
      <c r="AR67">
        <v>0.53606129721774698</v>
      </c>
      <c r="AS67">
        <v>0.16541353383458601</v>
      </c>
      <c r="AT67">
        <v>0.40414507772020702</v>
      </c>
      <c r="AU67">
        <v>0.70646766169154196</v>
      </c>
      <c r="AV67">
        <v>0.93442622950819598</v>
      </c>
      <c r="AW67">
        <v>0.73015873015873001</v>
      </c>
      <c r="AX67">
        <v>0.65608465608465605</v>
      </c>
      <c r="AY67">
        <v>0.74235807860262004</v>
      </c>
      <c r="AZ67">
        <v>0.71844660194174703</v>
      </c>
      <c r="BA67">
        <v>0.41825095057034201</v>
      </c>
      <c r="BB67">
        <v>0.60115606936416099</v>
      </c>
      <c r="BC67">
        <v>0.41509433962264097</v>
      </c>
      <c r="BD67">
        <v>0.59622641509433905</v>
      </c>
    </row>
    <row r="68" spans="2:56" x14ac:dyDescent="0.2">
      <c r="B68" t="s">
        <v>2218</v>
      </c>
      <c r="C68">
        <v>1E-3</v>
      </c>
      <c r="D68">
        <v>0.1</v>
      </c>
      <c r="E68">
        <v>71</v>
      </c>
      <c r="F68">
        <v>100</v>
      </c>
      <c r="G68" s="2" t="b">
        <v>1</v>
      </c>
      <c r="H68">
        <v>8</v>
      </c>
      <c r="I68">
        <v>50</v>
      </c>
      <c r="J68">
        <v>256</v>
      </c>
      <c r="K68">
        <v>1000</v>
      </c>
      <c r="L68">
        <v>4</v>
      </c>
      <c r="M68">
        <v>50</v>
      </c>
      <c r="N68">
        <v>420</v>
      </c>
      <c r="O68">
        <v>12</v>
      </c>
      <c r="P68">
        <v>50</v>
      </c>
      <c r="Q68">
        <v>80</v>
      </c>
      <c r="R68">
        <v>1</v>
      </c>
      <c r="S68">
        <v>78</v>
      </c>
      <c r="T68" s="2">
        <v>128</v>
      </c>
      <c r="U68" s="2">
        <v>64</v>
      </c>
      <c r="V68" t="s">
        <v>729</v>
      </c>
      <c r="W68">
        <v>0.67410156249999997</v>
      </c>
      <c r="X68">
        <v>0.90369773447513502</v>
      </c>
      <c r="Y68">
        <v>0.67327797619047602</v>
      </c>
      <c r="Z68">
        <v>1.01861088794469</v>
      </c>
      <c r="AA68">
        <v>0.60059398999699398</v>
      </c>
      <c r="AB68">
        <v>0.60059398999699398</v>
      </c>
      <c r="AC68">
        <v>0.603172881351135</v>
      </c>
      <c r="AD68">
        <v>0.603172881351135</v>
      </c>
      <c r="AE68">
        <v>0.67327797619047602</v>
      </c>
      <c r="AF68">
        <v>0.67327797619047602</v>
      </c>
      <c r="AG68">
        <v>0.52708333333333302</v>
      </c>
      <c r="AH68">
        <v>1.44115579128265</v>
      </c>
      <c r="AI68">
        <v>0.50533512748092402</v>
      </c>
      <c r="AJ68">
        <v>0.50533512748092402</v>
      </c>
      <c r="AK68">
        <v>0.57728787309136398</v>
      </c>
      <c r="AL68">
        <v>0.57728787309136398</v>
      </c>
      <c r="AM68">
        <v>0.52708333333333302</v>
      </c>
      <c r="AN68">
        <v>0.52708333333333302</v>
      </c>
      <c r="AO68">
        <v>0.87754430496416302</v>
      </c>
      <c r="AP68">
        <v>0.82497650076941698</v>
      </c>
      <c r="AQ68">
        <v>0.107331340793533</v>
      </c>
      <c r="AR68">
        <v>0.59252381346085703</v>
      </c>
      <c r="AS68">
        <v>0</v>
      </c>
      <c r="AT68">
        <v>0.35761589403973498</v>
      </c>
      <c r="AU68">
        <v>0.69172932330826997</v>
      </c>
      <c r="AV68">
        <v>0.92857142857142805</v>
      </c>
      <c r="AW68">
        <v>0.63694267515923497</v>
      </c>
      <c r="AX68">
        <v>0.63565891472868197</v>
      </c>
      <c r="AY68">
        <v>0.58119658119658102</v>
      </c>
      <c r="AZ68">
        <v>0.63636363636363602</v>
      </c>
      <c r="BA68">
        <v>0.422764227642276</v>
      </c>
      <c r="BB68">
        <v>0.63934426229508101</v>
      </c>
      <c r="BC68">
        <v>0</v>
      </c>
      <c r="BD68">
        <v>0.533834586466165</v>
      </c>
    </row>
    <row r="69" spans="2:56" x14ac:dyDescent="0.2">
      <c r="B69" t="s">
        <v>735</v>
      </c>
      <c r="C69">
        <v>1E-3</v>
      </c>
      <c r="D69">
        <v>0.1</v>
      </c>
      <c r="E69">
        <v>256</v>
      </c>
      <c r="F69">
        <v>500</v>
      </c>
      <c r="G69" s="2" t="b">
        <v>0</v>
      </c>
      <c r="H69">
        <v>8</v>
      </c>
      <c r="I69">
        <v>25</v>
      </c>
      <c r="J69">
        <v>64</v>
      </c>
      <c r="K69">
        <v>1000</v>
      </c>
      <c r="L69">
        <v>4</v>
      </c>
      <c r="M69">
        <v>25</v>
      </c>
      <c r="N69">
        <v>445</v>
      </c>
      <c r="O69">
        <v>12</v>
      </c>
      <c r="P69">
        <v>25</v>
      </c>
      <c r="Q69">
        <v>105</v>
      </c>
      <c r="R69">
        <v>1</v>
      </c>
      <c r="S69">
        <v>78</v>
      </c>
      <c r="T69" s="2">
        <v>128</v>
      </c>
      <c r="U69" s="2">
        <v>128</v>
      </c>
      <c r="V69" t="s">
        <v>729</v>
      </c>
      <c r="W69">
        <v>0.75660546875000001</v>
      </c>
      <c r="X69">
        <v>0.65052256500720895</v>
      </c>
      <c r="Y69">
        <v>0.67313764044943603</v>
      </c>
      <c r="Z69">
        <v>0.79973673510551402</v>
      </c>
      <c r="AA69">
        <v>0.60871974034895104</v>
      </c>
      <c r="AB69">
        <v>0.60871974034895104</v>
      </c>
      <c r="AC69">
        <v>0.61845260455641005</v>
      </c>
      <c r="AD69">
        <v>0.61845260455641005</v>
      </c>
      <c r="AE69">
        <v>0.67313764044943603</v>
      </c>
      <c r="AF69">
        <v>0.67313764044943603</v>
      </c>
      <c r="AG69">
        <v>0.61269841269841196</v>
      </c>
      <c r="AH69">
        <v>1.0601949691772401</v>
      </c>
      <c r="AI69">
        <v>0.60344554595036204</v>
      </c>
      <c r="AJ69">
        <v>0.60344554595036204</v>
      </c>
      <c r="AK69">
        <v>0.68020011493522203</v>
      </c>
      <c r="AL69">
        <v>0.68020011493522103</v>
      </c>
      <c r="AM69">
        <v>0.61269841269841196</v>
      </c>
      <c r="AN69">
        <v>0.61269841269841196</v>
      </c>
      <c r="AO69">
        <v>0.84889550003866199</v>
      </c>
      <c r="AP69">
        <v>0.86486367763128702</v>
      </c>
      <c r="AQ69">
        <v>0.14734082300436799</v>
      </c>
      <c r="AR69">
        <v>0.57377896072149004</v>
      </c>
      <c r="AS69">
        <v>0.309677419354838</v>
      </c>
      <c r="AT69">
        <v>0.391608391608391</v>
      </c>
      <c r="AU69">
        <v>0.74594594594594599</v>
      </c>
      <c r="AV69">
        <v>0.92444444444444396</v>
      </c>
      <c r="AW69">
        <v>0.83168316831683098</v>
      </c>
      <c r="AX69">
        <v>0.82105263157894703</v>
      </c>
      <c r="AY69">
        <v>0.81052631578947298</v>
      </c>
      <c r="AZ69">
        <v>0.74736842105263102</v>
      </c>
      <c r="BA69">
        <v>0.43891402714932098</v>
      </c>
      <c r="BB69">
        <v>0.679245283018867</v>
      </c>
      <c r="BC69">
        <v>0.54088050314465397</v>
      </c>
      <c r="BD69">
        <v>0</v>
      </c>
    </row>
    <row r="70" spans="2:56" x14ac:dyDescent="0.2">
      <c r="B70" t="s">
        <v>823</v>
      </c>
      <c r="C70">
        <v>1E-3</v>
      </c>
      <c r="D70">
        <v>0.5</v>
      </c>
      <c r="E70">
        <v>256</v>
      </c>
      <c r="F70">
        <v>500</v>
      </c>
      <c r="G70" s="2" t="b">
        <v>1</v>
      </c>
      <c r="H70">
        <v>8</v>
      </c>
      <c r="I70">
        <v>10</v>
      </c>
      <c r="J70">
        <v>256</v>
      </c>
      <c r="K70">
        <v>1000</v>
      </c>
      <c r="L70">
        <v>4</v>
      </c>
      <c r="M70">
        <v>10</v>
      </c>
      <c r="N70">
        <v>460</v>
      </c>
      <c r="O70">
        <v>12</v>
      </c>
      <c r="P70">
        <v>10</v>
      </c>
      <c r="Q70">
        <v>120</v>
      </c>
      <c r="R70">
        <v>1</v>
      </c>
      <c r="S70">
        <v>78</v>
      </c>
      <c r="T70" s="2">
        <v>128</v>
      </c>
      <c r="U70" s="2">
        <v>128</v>
      </c>
      <c r="V70" t="s">
        <v>729</v>
      </c>
      <c r="W70">
        <v>0.9202177734375</v>
      </c>
      <c r="X70">
        <v>0.29203836014866802</v>
      </c>
      <c r="Y70">
        <v>0.67299782608695602</v>
      </c>
      <c r="Z70">
        <v>0.83102919781207996</v>
      </c>
      <c r="AA70">
        <v>0.6222223055353</v>
      </c>
      <c r="AB70">
        <v>0.6222223055353</v>
      </c>
      <c r="AC70">
        <v>0.64596455028466704</v>
      </c>
      <c r="AD70">
        <v>0.64596455028466704</v>
      </c>
      <c r="AE70">
        <v>0.67299782608695602</v>
      </c>
      <c r="AF70">
        <v>0.67299782608695602</v>
      </c>
      <c r="AG70">
        <v>0.73680555555555505</v>
      </c>
      <c r="AH70">
        <v>0.80715775489807096</v>
      </c>
      <c r="AI70">
        <v>0.70349922770218798</v>
      </c>
      <c r="AJ70">
        <v>0.70349922770218798</v>
      </c>
      <c r="AK70">
        <v>0.69790469765058905</v>
      </c>
      <c r="AL70">
        <v>0.69790469765058905</v>
      </c>
      <c r="AM70">
        <v>0.73680555555555505</v>
      </c>
      <c r="AN70">
        <v>0.73680555555555505</v>
      </c>
      <c r="AO70">
        <v>0.83746282059985999</v>
      </c>
      <c r="AP70">
        <v>0.85971332947489598</v>
      </c>
      <c r="AQ70">
        <v>0.25739732325020698</v>
      </c>
      <c r="AR70">
        <v>0.534315748816237</v>
      </c>
      <c r="AS70">
        <v>0.48221343873517702</v>
      </c>
      <c r="AT70">
        <v>0.37634408602150499</v>
      </c>
      <c r="AU70">
        <v>0.9140625</v>
      </c>
      <c r="AV70">
        <v>0.96721311475409799</v>
      </c>
      <c r="AW70">
        <v>0.90178571428571397</v>
      </c>
      <c r="AX70">
        <v>0.820754716981132</v>
      </c>
      <c r="AY70">
        <v>0.816143497757847</v>
      </c>
      <c r="AZ70">
        <v>0.90612244897959104</v>
      </c>
      <c r="BA70">
        <v>0.75767918088737096</v>
      </c>
      <c r="BB70">
        <v>0.84098939929328598</v>
      </c>
      <c r="BC70">
        <v>0</v>
      </c>
      <c r="BD70">
        <v>0.65868263473053801</v>
      </c>
    </row>
    <row r="71" spans="2:56" x14ac:dyDescent="0.2">
      <c r="B71" t="s">
        <v>736</v>
      </c>
      <c r="C71">
        <v>1E-3</v>
      </c>
      <c r="D71">
        <v>0.1</v>
      </c>
      <c r="E71">
        <v>256</v>
      </c>
      <c r="F71">
        <v>100</v>
      </c>
      <c r="G71" s="2" t="b">
        <v>0</v>
      </c>
      <c r="H71">
        <v>8</v>
      </c>
      <c r="I71">
        <v>25</v>
      </c>
      <c r="J71">
        <v>64</v>
      </c>
      <c r="K71">
        <v>1000</v>
      </c>
      <c r="L71">
        <v>4</v>
      </c>
      <c r="M71">
        <v>25</v>
      </c>
      <c r="N71">
        <v>445</v>
      </c>
      <c r="O71">
        <v>12</v>
      </c>
      <c r="P71">
        <v>25</v>
      </c>
      <c r="Q71">
        <v>105</v>
      </c>
      <c r="R71">
        <v>1</v>
      </c>
      <c r="S71">
        <v>78</v>
      </c>
      <c r="T71" s="2">
        <v>128</v>
      </c>
      <c r="U71" s="2">
        <v>128</v>
      </c>
      <c r="V71" t="s">
        <v>729</v>
      </c>
      <c r="W71">
        <v>0.67167968749999996</v>
      </c>
      <c r="X71">
        <v>0.99038011908531198</v>
      </c>
      <c r="Y71">
        <v>0.67262752808988602</v>
      </c>
      <c r="Z71">
        <v>1.1146631307005801</v>
      </c>
      <c r="AA71">
        <v>0.60168394163271199</v>
      </c>
      <c r="AB71">
        <v>0.60168394163271199</v>
      </c>
      <c r="AC71">
        <v>0.66198488580737602</v>
      </c>
      <c r="AD71">
        <v>0.66198488580737602</v>
      </c>
      <c r="AE71">
        <v>0.67262752808988602</v>
      </c>
      <c r="AF71">
        <v>0.67262752808988602</v>
      </c>
      <c r="AG71">
        <v>0.52936507936507904</v>
      </c>
      <c r="AH71">
        <v>1.52687132358551</v>
      </c>
      <c r="AI71">
        <v>0.50922964397065595</v>
      </c>
      <c r="AJ71">
        <v>0.50922964397065595</v>
      </c>
      <c r="AK71">
        <v>0.57208058571338405</v>
      </c>
      <c r="AL71">
        <v>0.57208058571338405</v>
      </c>
      <c r="AM71">
        <v>0.52936507936507904</v>
      </c>
      <c r="AN71">
        <v>0.52936507936507904</v>
      </c>
      <c r="AO71">
        <v>0.85586472106365397</v>
      </c>
      <c r="AP71">
        <v>0.81782584116088897</v>
      </c>
      <c r="AQ71">
        <v>0.17816001431520501</v>
      </c>
      <c r="AR71">
        <v>0.55488518999110303</v>
      </c>
      <c r="AS71">
        <v>0</v>
      </c>
      <c r="AT71">
        <v>0.39393939393939398</v>
      </c>
      <c r="AU71">
        <v>0.63354037267080698</v>
      </c>
      <c r="AV71">
        <v>0.891774891774891</v>
      </c>
      <c r="AW71">
        <v>0.67692307692307596</v>
      </c>
      <c r="AX71">
        <v>0.67045454545454497</v>
      </c>
      <c r="AY71">
        <v>0.49696969696969701</v>
      </c>
      <c r="AZ71">
        <v>0.72222222222222199</v>
      </c>
      <c r="BA71">
        <v>0.420833333333333</v>
      </c>
      <c r="BB71">
        <v>0.59119496855345899</v>
      </c>
      <c r="BC71">
        <v>0</v>
      </c>
      <c r="BD71">
        <v>0.61290322580645096</v>
      </c>
    </row>
    <row r="72" spans="2:56" x14ac:dyDescent="0.2">
      <c r="B72" t="s">
        <v>2219</v>
      </c>
      <c r="C72">
        <v>1E-3</v>
      </c>
      <c r="D72">
        <v>0.5</v>
      </c>
      <c r="E72">
        <v>49</v>
      </c>
      <c r="F72">
        <v>500</v>
      </c>
      <c r="G72" s="2" t="b">
        <v>1</v>
      </c>
      <c r="H72">
        <v>8</v>
      </c>
      <c r="I72">
        <v>25</v>
      </c>
      <c r="J72">
        <v>128</v>
      </c>
      <c r="K72">
        <v>1000</v>
      </c>
      <c r="L72">
        <v>4</v>
      </c>
      <c r="M72">
        <v>25</v>
      </c>
      <c r="N72">
        <v>445</v>
      </c>
      <c r="O72">
        <v>12</v>
      </c>
      <c r="P72">
        <v>25</v>
      </c>
      <c r="Q72">
        <v>105</v>
      </c>
      <c r="R72">
        <v>1</v>
      </c>
      <c r="S72">
        <v>78</v>
      </c>
      <c r="T72" s="2">
        <v>128</v>
      </c>
      <c r="U72" s="2">
        <v>64</v>
      </c>
      <c r="V72" t="s">
        <v>729</v>
      </c>
      <c r="W72">
        <v>0.93731445312499995</v>
      </c>
      <c r="X72">
        <v>0.21762860554456701</v>
      </c>
      <c r="Y72">
        <v>0.67254887640449301</v>
      </c>
      <c r="Z72">
        <v>0.78162209790945003</v>
      </c>
      <c r="AA72">
        <v>0.61125143033371598</v>
      </c>
      <c r="AB72">
        <v>0.61125143033371598</v>
      </c>
      <c r="AC72">
        <v>0.68644201895964996</v>
      </c>
      <c r="AD72">
        <v>0.68644201895964996</v>
      </c>
      <c r="AE72">
        <v>0.67254887640449301</v>
      </c>
      <c r="AF72">
        <v>0.67254887640449301</v>
      </c>
      <c r="AG72">
        <v>0.78968253968253899</v>
      </c>
      <c r="AH72">
        <v>0.62875235080718905</v>
      </c>
      <c r="AI72">
        <v>0.76029284525242802</v>
      </c>
      <c r="AJ72">
        <v>0.76029284525242802</v>
      </c>
      <c r="AK72">
        <v>0.75272019887991903</v>
      </c>
      <c r="AL72">
        <v>0.75272019887992003</v>
      </c>
      <c r="AM72">
        <v>0.78968253968253899</v>
      </c>
      <c r="AN72">
        <v>0.78968253968253899</v>
      </c>
      <c r="AO72">
        <v>0.84416356927302105</v>
      </c>
      <c r="AP72">
        <v>0.81936942478649999</v>
      </c>
      <c r="AQ72">
        <v>0.210488664399584</v>
      </c>
      <c r="AR72">
        <v>0.57098406287575998</v>
      </c>
      <c r="AS72">
        <v>0.65989847715736005</v>
      </c>
      <c r="AT72">
        <v>0.72164948453608202</v>
      </c>
      <c r="AU72">
        <v>0.95652173913043403</v>
      </c>
      <c r="AV72">
        <v>0.94594594594594605</v>
      </c>
      <c r="AW72">
        <v>0.92</v>
      </c>
      <c r="AX72">
        <v>0.83870967741935398</v>
      </c>
      <c r="AY72">
        <v>0.83582089552238803</v>
      </c>
      <c r="AZ72">
        <v>0.92452830188679203</v>
      </c>
      <c r="BA72">
        <v>0.81274900398406302</v>
      </c>
      <c r="BB72">
        <v>0.84552845528455201</v>
      </c>
      <c r="BC72">
        <v>0</v>
      </c>
      <c r="BD72">
        <v>0.66216216216216195</v>
      </c>
    </row>
    <row r="73" spans="2:56" x14ac:dyDescent="0.2">
      <c r="B73" t="s">
        <v>1677</v>
      </c>
      <c r="C73">
        <v>1E-3</v>
      </c>
      <c r="D73">
        <v>0.1</v>
      </c>
      <c r="E73">
        <v>35</v>
      </c>
      <c r="F73">
        <v>500</v>
      </c>
      <c r="G73" s="2" t="b">
        <v>1</v>
      </c>
      <c r="H73">
        <v>8</v>
      </c>
      <c r="I73">
        <v>20</v>
      </c>
      <c r="J73">
        <v>420</v>
      </c>
      <c r="K73">
        <v>1000</v>
      </c>
      <c r="L73">
        <v>4</v>
      </c>
      <c r="M73">
        <v>20</v>
      </c>
      <c r="N73">
        <v>450</v>
      </c>
      <c r="O73">
        <v>12</v>
      </c>
      <c r="P73">
        <v>20</v>
      </c>
      <c r="Q73">
        <v>110</v>
      </c>
      <c r="R73">
        <v>1</v>
      </c>
      <c r="S73">
        <v>78</v>
      </c>
      <c r="T73" s="2">
        <v>128</v>
      </c>
      <c r="U73" s="2">
        <v>128</v>
      </c>
      <c r="V73" t="s">
        <v>729</v>
      </c>
      <c r="W73">
        <v>0.82860952380952302</v>
      </c>
      <c r="X73">
        <v>0.52566387718915897</v>
      </c>
      <c r="Y73">
        <v>0.672467777777778</v>
      </c>
      <c r="Z73">
        <v>0.89688187670707697</v>
      </c>
      <c r="AA73">
        <v>0.60603099176248298</v>
      </c>
      <c r="AB73">
        <v>0.60603099176248298</v>
      </c>
      <c r="AC73">
        <v>0.67995941327645604</v>
      </c>
      <c r="AD73">
        <v>0.67995941327645604</v>
      </c>
      <c r="AE73">
        <v>0.672467777777778</v>
      </c>
      <c r="AF73">
        <v>0.672467777777778</v>
      </c>
      <c r="AG73">
        <v>0.67500000000000004</v>
      </c>
      <c r="AH73">
        <v>1.1438015699386499</v>
      </c>
      <c r="AI73">
        <v>0.63901548281027298</v>
      </c>
      <c r="AJ73">
        <v>0.63901548281027298</v>
      </c>
      <c r="AK73">
        <v>0.679421725734076</v>
      </c>
      <c r="AL73">
        <v>0.679421725734076</v>
      </c>
      <c r="AM73">
        <v>0.67499999999999905</v>
      </c>
      <c r="AN73">
        <v>0.67500000000000004</v>
      </c>
      <c r="AO73">
        <v>0.84113002422933503</v>
      </c>
      <c r="AP73">
        <v>0.83124000377079899</v>
      </c>
      <c r="AQ73">
        <v>0.19222379212458399</v>
      </c>
      <c r="AR73">
        <v>0.55953014692521796</v>
      </c>
      <c r="AS73">
        <v>0.25757575757575701</v>
      </c>
      <c r="AT73">
        <v>0.50241545893719797</v>
      </c>
      <c r="AU73">
        <v>0.91150442477876104</v>
      </c>
      <c r="AV73">
        <v>0.94827586206896497</v>
      </c>
      <c r="AW73">
        <v>0.86956521739130399</v>
      </c>
      <c r="AX73">
        <v>0.70056497175141197</v>
      </c>
      <c r="AY73">
        <v>0.74311926605504497</v>
      </c>
      <c r="AZ73">
        <v>0.71578947368420998</v>
      </c>
      <c r="BA73">
        <v>0.54945054945054905</v>
      </c>
      <c r="BB73">
        <v>0.81203007518796999</v>
      </c>
      <c r="BC73">
        <v>0</v>
      </c>
      <c r="BD73">
        <v>0.65789473684210498</v>
      </c>
    </row>
    <row r="74" spans="2:56" x14ac:dyDescent="0.2">
      <c r="B74" t="s">
        <v>939</v>
      </c>
      <c r="C74">
        <v>1E-3</v>
      </c>
      <c r="D74">
        <v>0.5</v>
      </c>
      <c r="E74">
        <v>14</v>
      </c>
      <c r="F74">
        <v>500</v>
      </c>
      <c r="G74" s="2" t="b">
        <v>1</v>
      </c>
      <c r="H74">
        <v>8</v>
      </c>
      <c r="I74">
        <v>25</v>
      </c>
      <c r="J74">
        <v>420</v>
      </c>
      <c r="K74">
        <v>1000</v>
      </c>
      <c r="L74">
        <v>4</v>
      </c>
      <c r="M74">
        <v>25</v>
      </c>
      <c r="N74">
        <v>445</v>
      </c>
      <c r="O74">
        <v>12</v>
      </c>
      <c r="P74">
        <v>25</v>
      </c>
      <c r="Q74">
        <v>105</v>
      </c>
      <c r="R74">
        <v>1</v>
      </c>
      <c r="S74">
        <v>78</v>
      </c>
      <c r="T74" s="2">
        <v>64</v>
      </c>
      <c r="U74" s="2">
        <v>64</v>
      </c>
      <c r="V74" t="s">
        <v>729</v>
      </c>
      <c r="W74">
        <v>0.92655357142856998</v>
      </c>
      <c r="X74">
        <v>0.27620700961351302</v>
      </c>
      <c r="Y74">
        <v>0.67221516853932295</v>
      </c>
      <c r="Z74">
        <v>1.3313316187858499</v>
      </c>
      <c r="AA74">
        <v>0.60976890593094002</v>
      </c>
      <c r="AB74">
        <v>0.60976890593094002</v>
      </c>
      <c r="AC74">
        <v>0.62504792823058097</v>
      </c>
      <c r="AD74">
        <v>0.62504792823058097</v>
      </c>
      <c r="AE74">
        <v>0.67221516853932295</v>
      </c>
      <c r="AF74">
        <v>0.67221516853932295</v>
      </c>
      <c r="AG74">
        <v>0.76269841269841199</v>
      </c>
      <c r="AH74">
        <v>1.0780663490295399</v>
      </c>
      <c r="AI74">
        <v>0.74367752599987902</v>
      </c>
      <c r="AJ74">
        <v>0.74367752599987902</v>
      </c>
      <c r="AK74">
        <v>0.76975117334399101</v>
      </c>
      <c r="AL74">
        <v>0.76975117334399101</v>
      </c>
      <c r="AM74">
        <v>0.76269841269841199</v>
      </c>
      <c r="AN74">
        <v>0.76269841269841199</v>
      </c>
      <c r="AO74">
        <v>0.82224492316514297</v>
      </c>
      <c r="AP74">
        <v>0.85510275710218997</v>
      </c>
      <c r="AQ74">
        <v>0.16157423785111899</v>
      </c>
      <c r="AR74">
        <v>0.60015370560530701</v>
      </c>
      <c r="AS74">
        <v>0.60580912863070502</v>
      </c>
      <c r="AT74">
        <v>0.4</v>
      </c>
      <c r="AU74">
        <v>0.94883720930232496</v>
      </c>
      <c r="AV74">
        <v>0.95412844036697197</v>
      </c>
      <c r="AW74">
        <v>0.914572864321608</v>
      </c>
      <c r="AX74">
        <v>0.78212290502793302</v>
      </c>
      <c r="AY74">
        <v>0.83743842364531995</v>
      </c>
      <c r="AZ74">
        <v>0.92682926829268197</v>
      </c>
      <c r="BA74">
        <v>0.78461538461538405</v>
      </c>
      <c r="BB74">
        <v>0.854771784232365</v>
      </c>
      <c r="BC74">
        <v>0.26086956521739102</v>
      </c>
      <c r="BD74">
        <v>0.65413533834586401</v>
      </c>
    </row>
    <row r="75" spans="2:56" x14ac:dyDescent="0.2">
      <c r="B75" t="s">
        <v>2220</v>
      </c>
      <c r="C75">
        <v>1E-3</v>
      </c>
      <c r="D75">
        <v>0.5</v>
      </c>
      <c r="E75">
        <v>73</v>
      </c>
      <c r="F75">
        <v>100</v>
      </c>
      <c r="G75" s="2" t="b">
        <v>1</v>
      </c>
      <c r="H75">
        <v>8</v>
      </c>
      <c r="I75">
        <v>25</v>
      </c>
      <c r="J75">
        <v>256</v>
      </c>
      <c r="K75">
        <v>1000</v>
      </c>
      <c r="L75">
        <v>4</v>
      </c>
      <c r="M75">
        <v>25</v>
      </c>
      <c r="N75">
        <v>445</v>
      </c>
      <c r="O75">
        <v>12</v>
      </c>
      <c r="P75">
        <v>25</v>
      </c>
      <c r="Q75">
        <v>105</v>
      </c>
      <c r="R75">
        <v>1</v>
      </c>
      <c r="S75">
        <v>78</v>
      </c>
      <c r="T75" s="2">
        <v>128</v>
      </c>
      <c r="U75" s="2">
        <v>64</v>
      </c>
      <c r="V75" t="s">
        <v>729</v>
      </c>
      <c r="W75">
        <v>0.71892089843749996</v>
      </c>
      <c r="X75">
        <v>0.77395850479602801</v>
      </c>
      <c r="Y75">
        <v>0.67219775280898597</v>
      </c>
      <c r="Z75">
        <v>0.795945959806442</v>
      </c>
      <c r="AA75">
        <v>0.59414677213128098</v>
      </c>
      <c r="AB75">
        <v>0.59414677213128098</v>
      </c>
      <c r="AC75">
        <v>0.60487832359939497</v>
      </c>
      <c r="AD75">
        <v>0.60487832359939497</v>
      </c>
      <c r="AE75">
        <v>0.67219775280898597</v>
      </c>
      <c r="AF75">
        <v>0.67219775280898597</v>
      </c>
      <c r="AG75">
        <v>0.55000000000000004</v>
      </c>
      <c r="AH75">
        <v>1.18254435062408</v>
      </c>
      <c r="AI75">
        <v>0.53283030525710495</v>
      </c>
      <c r="AJ75">
        <v>0.53283030525710495</v>
      </c>
      <c r="AK75">
        <v>0.60183391399447095</v>
      </c>
      <c r="AL75">
        <v>0.60183391399447095</v>
      </c>
      <c r="AM75">
        <v>0.55000000000000004</v>
      </c>
      <c r="AN75">
        <v>0.55000000000000004</v>
      </c>
      <c r="AO75">
        <v>0.82804927975215803</v>
      </c>
      <c r="AP75">
        <v>0.85744783201024899</v>
      </c>
      <c r="AQ75">
        <v>0.119645812687032</v>
      </c>
      <c r="AR75">
        <v>0.57144416407568399</v>
      </c>
      <c r="AS75">
        <v>0.28571428571428498</v>
      </c>
      <c r="AT75">
        <v>6.7114093959731502E-2</v>
      </c>
      <c r="AU75">
        <v>0.68926553672316304</v>
      </c>
      <c r="AV75">
        <v>0.90995260663507105</v>
      </c>
      <c r="AW75">
        <v>0.75581395348837199</v>
      </c>
      <c r="AX75">
        <v>0.659574468085106</v>
      </c>
      <c r="AY75">
        <v>0.69264069264069195</v>
      </c>
      <c r="AZ75">
        <v>0.71428571428571397</v>
      </c>
      <c r="BA75">
        <v>0.42918454935622302</v>
      </c>
      <c r="BB75">
        <v>0.63803680981595001</v>
      </c>
      <c r="BC75">
        <v>0.55238095238095197</v>
      </c>
      <c r="BD75">
        <v>0</v>
      </c>
    </row>
    <row r="76" spans="2:56" x14ac:dyDescent="0.2">
      <c r="B76" t="s">
        <v>940</v>
      </c>
      <c r="C76">
        <v>1E-3</v>
      </c>
      <c r="D76">
        <v>0.1</v>
      </c>
      <c r="E76">
        <v>256</v>
      </c>
      <c r="F76">
        <v>100</v>
      </c>
      <c r="G76" s="2" t="b">
        <v>0</v>
      </c>
      <c r="H76">
        <v>8</v>
      </c>
      <c r="I76">
        <v>15</v>
      </c>
      <c r="J76">
        <v>420</v>
      </c>
      <c r="K76">
        <v>1000</v>
      </c>
      <c r="L76">
        <v>4</v>
      </c>
      <c r="M76">
        <v>15</v>
      </c>
      <c r="N76">
        <v>455</v>
      </c>
      <c r="O76">
        <v>12</v>
      </c>
      <c r="P76">
        <v>15</v>
      </c>
      <c r="Q76">
        <v>115</v>
      </c>
      <c r="R76">
        <v>1</v>
      </c>
      <c r="S76">
        <v>78</v>
      </c>
      <c r="T76" s="2">
        <v>64</v>
      </c>
      <c r="U76" s="2">
        <v>64</v>
      </c>
      <c r="V76" t="s">
        <v>729</v>
      </c>
      <c r="W76">
        <v>0.66430952380952302</v>
      </c>
      <c r="X76">
        <v>0.98147883355617505</v>
      </c>
      <c r="Y76">
        <v>0.67210714285714201</v>
      </c>
      <c r="Z76">
        <v>0.949602908790111</v>
      </c>
      <c r="AA76">
        <v>0.60145161186253704</v>
      </c>
      <c r="AB76">
        <v>0.60145161186253704</v>
      </c>
      <c r="AC76">
        <v>0.67035589874217605</v>
      </c>
      <c r="AD76">
        <v>0.67035589874217605</v>
      </c>
      <c r="AE76">
        <v>0.67210714285714201</v>
      </c>
      <c r="AF76">
        <v>0.67210714285714201</v>
      </c>
      <c r="AG76">
        <v>0.55072463768115898</v>
      </c>
      <c r="AH76">
        <v>1.47040855884552</v>
      </c>
      <c r="AI76">
        <v>0.54253704149891002</v>
      </c>
      <c r="AJ76">
        <v>0.54253704149891002</v>
      </c>
      <c r="AK76">
        <v>0.64174153740436501</v>
      </c>
      <c r="AL76">
        <v>0.64174153740436501</v>
      </c>
      <c r="AM76">
        <v>0.55072463768115898</v>
      </c>
      <c r="AN76">
        <v>0.55072463768115898</v>
      </c>
      <c r="AO76">
        <v>0.881364129779868</v>
      </c>
      <c r="AP76">
        <v>0.80185235745334904</v>
      </c>
      <c r="AQ76">
        <v>0.21696665587035699</v>
      </c>
      <c r="AR76">
        <v>0.50562330434657399</v>
      </c>
      <c r="AS76">
        <v>7.7519379844961198E-2</v>
      </c>
      <c r="AT76">
        <v>0.50746268656716398</v>
      </c>
      <c r="AU76">
        <v>0.57988165680473303</v>
      </c>
      <c r="AV76">
        <v>0.91063829787233996</v>
      </c>
      <c r="AW76">
        <v>0.71090047393364897</v>
      </c>
      <c r="AX76">
        <v>0.79638009049773695</v>
      </c>
      <c r="AY76">
        <v>0.54437869822485196</v>
      </c>
      <c r="AZ76">
        <v>0.70697674418604595</v>
      </c>
      <c r="BA76">
        <v>0.43326885880077298</v>
      </c>
      <c r="BB76">
        <v>0.66279069767441801</v>
      </c>
      <c r="BC76">
        <v>0.58024691358024605</v>
      </c>
      <c r="BD76">
        <v>0</v>
      </c>
    </row>
    <row r="77" spans="2:56" x14ac:dyDescent="0.2">
      <c r="B77" t="s">
        <v>2221</v>
      </c>
      <c r="C77">
        <v>1E-3</v>
      </c>
      <c r="D77">
        <v>0.5</v>
      </c>
      <c r="E77">
        <v>256</v>
      </c>
      <c r="F77">
        <v>100</v>
      </c>
      <c r="G77" s="2" t="b">
        <v>0</v>
      </c>
      <c r="H77">
        <v>8</v>
      </c>
      <c r="I77">
        <v>25</v>
      </c>
      <c r="J77">
        <v>128</v>
      </c>
      <c r="K77">
        <v>1000</v>
      </c>
      <c r="L77">
        <v>4</v>
      </c>
      <c r="M77">
        <v>25</v>
      </c>
      <c r="N77">
        <v>445</v>
      </c>
      <c r="O77">
        <v>12</v>
      </c>
      <c r="P77">
        <v>25</v>
      </c>
      <c r="Q77">
        <v>105</v>
      </c>
      <c r="R77">
        <v>1</v>
      </c>
      <c r="S77">
        <v>78</v>
      </c>
      <c r="T77" s="2">
        <v>128</v>
      </c>
      <c r="U77" s="2">
        <v>64</v>
      </c>
      <c r="V77" t="s">
        <v>729</v>
      </c>
      <c r="W77">
        <v>0.72649414062499995</v>
      </c>
      <c r="X77">
        <v>0.75987192094325995</v>
      </c>
      <c r="Y77">
        <v>0.67193595505617798</v>
      </c>
      <c r="Z77">
        <v>0.92100836426019606</v>
      </c>
      <c r="AA77">
        <v>0.59992534751895599</v>
      </c>
      <c r="AB77">
        <v>0.59992534751895599</v>
      </c>
      <c r="AC77">
        <v>0.58526517508602505</v>
      </c>
      <c r="AD77">
        <v>0.58526517508602505</v>
      </c>
      <c r="AE77">
        <v>0.67193595505617798</v>
      </c>
      <c r="AF77">
        <v>0.67193595505617798</v>
      </c>
      <c r="AG77">
        <v>0.60555555555555496</v>
      </c>
      <c r="AH77">
        <v>1.22227382659912</v>
      </c>
      <c r="AI77">
        <v>0.59117993370460897</v>
      </c>
      <c r="AJ77">
        <v>0.59117993370460897</v>
      </c>
      <c r="AK77">
        <v>0.65989312633123898</v>
      </c>
      <c r="AL77">
        <v>0.65989312633123898</v>
      </c>
      <c r="AM77">
        <v>0.60555555555555496</v>
      </c>
      <c r="AN77">
        <v>0.60555555555555496</v>
      </c>
      <c r="AO77">
        <v>0.85466890351518099</v>
      </c>
      <c r="AP77">
        <v>0.86105147786678804</v>
      </c>
      <c r="AQ77">
        <v>0.106660469185225</v>
      </c>
      <c r="AR77">
        <v>0.57732053950863305</v>
      </c>
      <c r="AS77">
        <v>0.244274809160305</v>
      </c>
      <c r="AT77">
        <v>0.41269841269841201</v>
      </c>
      <c r="AU77">
        <v>0.77005347593582796</v>
      </c>
      <c r="AV77">
        <v>0.91542288557213902</v>
      </c>
      <c r="AW77">
        <v>0.77486910994764402</v>
      </c>
      <c r="AX77">
        <v>0.82051282051282004</v>
      </c>
      <c r="AY77">
        <v>0.75621890547263604</v>
      </c>
      <c r="AZ77">
        <v>0.73958333333333304</v>
      </c>
      <c r="BA77">
        <v>0.43792325056433401</v>
      </c>
      <c r="BB77">
        <v>0.61635220125786105</v>
      </c>
      <c r="BC77">
        <v>0</v>
      </c>
      <c r="BD77">
        <v>0.60624999999999996</v>
      </c>
    </row>
    <row r="78" spans="2:56" x14ac:dyDescent="0.2">
      <c r="B78" t="s">
        <v>824</v>
      </c>
      <c r="C78">
        <v>1E-3</v>
      </c>
      <c r="D78">
        <v>0.5</v>
      </c>
      <c r="E78">
        <v>256</v>
      </c>
      <c r="F78">
        <v>500</v>
      </c>
      <c r="G78" s="2" t="b">
        <v>1</v>
      </c>
      <c r="H78">
        <v>8</v>
      </c>
      <c r="I78">
        <v>50</v>
      </c>
      <c r="J78">
        <v>420</v>
      </c>
      <c r="K78">
        <v>1000</v>
      </c>
      <c r="L78">
        <v>4</v>
      </c>
      <c r="M78">
        <v>50</v>
      </c>
      <c r="N78">
        <v>420</v>
      </c>
      <c r="O78">
        <v>12</v>
      </c>
      <c r="P78">
        <v>50</v>
      </c>
      <c r="Q78">
        <v>80</v>
      </c>
      <c r="R78">
        <v>1</v>
      </c>
      <c r="S78">
        <v>78</v>
      </c>
      <c r="T78" s="2">
        <v>128</v>
      </c>
      <c r="U78" s="2">
        <v>128</v>
      </c>
      <c r="V78" t="s">
        <v>729</v>
      </c>
      <c r="W78">
        <v>0.93494880952380899</v>
      </c>
      <c r="X78">
        <v>0.247859715014696</v>
      </c>
      <c r="Y78">
        <v>0.67188154761904695</v>
      </c>
      <c r="Z78">
        <v>1.2572023244500099</v>
      </c>
      <c r="AA78">
        <v>0.59579771036443896</v>
      </c>
      <c r="AB78">
        <v>0.59579771036443896</v>
      </c>
      <c r="AC78">
        <v>0.66373754388245398</v>
      </c>
      <c r="AD78">
        <v>0.66373754388245398</v>
      </c>
      <c r="AE78">
        <v>0.67188154761904695</v>
      </c>
      <c r="AF78">
        <v>0.67188154761904695</v>
      </c>
      <c r="AG78">
        <v>0.76666666666666605</v>
      </c>
      <c r="AH78">
        <v>1.0387428998947099</v>
      </c>
      <c r="AI78">
        <v>0.76130333942068096</v>
      </c>
      <c r="AJ78">
        <v>0.76130333942068096</v>
      </c>
      <c r="AK78">
        <v>0.77615751246558395</v>
      </c>
      <c r="AL78">
        <v>0.77615751246558395</v>
      </c>
      <c r="AM78">
        <v>0.76666666666666605</v>
      </c>
      <c r="AN78">
        <v>0.76666666666666605</v>
      </c>
      <c r="AO78">
        <v>0.80613766192457803</v>
      </c>
      <c r="AP78">
        <v>0.86128458479701098</v>
      </c>
      <c r="AQ78">
        <v>6.5363967586407404E-2</v>
      </c>
      <c r="AR78">
        <v>0.650404627149755</v>
      </c>
      <c r="AS78">
        <v>0.60465116279069697</v>
      </c>
      <c r="AT78">
        <v>0.55639097744360899</v>
      </c>
      <c r="AU78">
        <v>0.9375</v>
      </c>
      <c r="AV78">
        <v>0.97560975609756095</v>
      </c>
      <c r="AW78">
        <v>0.88590604026845599</v>
      </c>
      <c r="AX78">
        <v>0.82014388489208601</v>
      </c>
      <c r="AY78">
        <v>0.81818181818181801</v>
      </c>
      <c r="AZ78">
        <v>0.91925465838509302</v>
      </c>
      <c r="BA78">
        <v>0.79792746113989599</v>
      </c>
      <c r="BB78">
        <v>0.818652849740932</v>
      </c>
      <c r="BC78">
        <v>0.52380952380952295</v>
      </c>
      <c r="BD78">
        <v>0.47761194029850701</v>
      </c>
    </row>
    <row r="79" spans="2:56" x14ac:dyDescent="0.2">
      <c r="B79" t="s">
        <v>941</v>
      </c>
      <c r="C79">
        <v>1E-3</v>
      </c>
      <c r="D79">
        <v>0.1</v>
      </c>
      <c r="E79">
        <v>180</v>
      </c>
      <c r="F79">
        <v>500</v>
      </c>
      <c r="G79" s="2" t="b">
        <v>1</v>
      </c>
      <c r="H79">
        <v>8</v>
      </c>
      <c r="I79">
        <v>25</v>
      </c>
      <c r="J79">
        <v>128</v>
      </c>
      <c r="K79">
        <v>1000</v>
      </c>
      <c r="L79">
        <v>4</v>
      </c>
      <c r="M79">
        <v>25</v>
      </c>
      <c r="N79">
        <v>445</v>
      </c>
      <c r="O79">
        <v>12</v>
      </c>
      <c r="P79">
        <v>25</v>
      </c>
      <c r="Q79">
        <v>105</v>
      </c>
      <c r="R79">
        <v>1</v>
      </c>
      <c r="S79">
        <v>78</v>
      </c>
      <c r="T79" s="2">
        <v>64</v>
      </c>
      <c r="U79" s="2">
        <v>64</v>
      </c>
      <c r="V79" t="s">
        <v>729</v>
      </c>
      <c r="W79">
        <v>0.81706250000000002</v>
      </c>
      <c r="X79">
        <v>0.55300817716121597</v>
      </c>
      <c r="Y79">
        <v>0.67095224719100899</v>
      </c>
      <c r="Z79">
        <v>1.07244336992502</v>
      </c>
      <c r="AA79">
        <v>0.59536761863839505</v>
      </c>
      <c r="AB79">
        <v>0.59536761863839505</v>
      </c>
      <c r="AC79">
        <v>0.64510942963599305</v>
      </c>
      <c r="AD79">
        <v>0.64510942963599305</v>
      </c>
      <c r="AE79">
        <v>0.67095224719100899</v>
      </c>
      <c r="AF79">
        <v>0.67095224719100899</v>
      </c>
      <c r="AG79">
        <v>0.702380952380952</v>
      </c>
      <c r="AH79">
        <v>1.06875371932983</v>
      </c>
      <c r="AI79">
        <v>0.66358443362890795</v>
      </c>
      <c r="AJ79">
        <v>0.66358443362890795</v>
      </c>
      <c r="AK79">
        <v>0.68524266912088205</v>
      </c>
      <c r="AL79">
        <v>0.68524266912088205</v>
      </c>
      <c r="AM79">
        <v>0.702380952380952</v>
      </c>
      <c r="AN79">
        <v>0.702380952380952</v>
      </c>
      <c r="AO79">
        <v>0.81906687962111102</v>
      </c>
      <c r="AP79">
        <v>0.85668876455024401</v>
      </c>
      <c r="AQ79">
        <v>0.117981876844272</v>
      </c>
      <c r="AR79">
        <v>0.58773295353794996</v>
      </c>
      <c r="AS79">
        <v>0.220472440944881</v>
      </c>
      <c r="AT79">
        <v>0.71770334928229595</v>
      </c>
      <c r="AU79">
        <v>0.79792746113989599</v>
      </c>
      <c r="AV79">
        <v>0.9375</v>
      </c>
      <c r="AW79">
        <v>0.84422110552763796</v>
      </c>
      <c r="AX79">
        <v>0.81218274111675104</v>
      </c>
      <c r="AY79">
        <v>0.80423280423280397</v>
      </c>
      <c r="AZ79">
        <v>0.71287128712871195</v>
      </c>
      <c r="BA79">
        <v>0.64743589743589702</v>
      </c>
      <c r="BB79">
        <v>0.84426229508196704</v>
      </c>
      <c r="BC79">
        <v>0</v>
      </c>
      <c r="BD79">
        <v>0.62420382165605004</v>
      </c>
    </row>
    <row r="80" spans="2:56" x14ac:dyDescent="0.2">
      <c r="B80" t="s">
        <v>2222</v>
      </c>
      <c r="C80">
        <v>1E-3</v>
      </c>
      <c r="D80">
        <v>0.1</v>
      </c>
      <c r="E80">
        <v>91</v>
      </c>
      <c r="F80">
        <v>500</v>
      </c>
      <c r="G80" s="2" t="b">
        <v>1</v>
      </c>
      <c r="H80">
        <v>8</v>
      </c>
      <c r="I80">
        <v>10</v>
      </c>
      <c r="J80">
        <v>256</v>
      </c>
      <c r="K80">
        <v>1000</v>
      </c>
      <c r="L80">
        <v>4</v>
      </c>
      <c r="M80">
        <v>10</v>
      </c>
      <c r="N80">
        <v>460</v>
      </c>
      <c r="O80">
        <v>12</v>
      </c>
      <c r="P80">
        <v>10</v>
      </c>
      <c r="Q80">
        <v>120</v>
      </c>
      <c r="R80">
        <v>1</v>
      </c>
      <c r="S80">
        <v>78</v>
      </c>
      <c r="T80" s="2">
        <v>128</v>
      </c>
      <c r="U80" s="2">
        <v>64</v>
      </c>
      <c r="V80" t="s">
        <v>729</v>
      </c>
      <c r="W80">
        <v>0.80968359374999999</v>
      </c>
      <c r="X80">
        <v>0.582796379089355</v>
      </c>
      <c r="Y80">
        <v>0.67088858695652098</v>
      </c>
      <c r="Z80">
        <v>0.85368246138095805</v>
      </c>
      <c r="AA80">
        <v>0.60035627298623395</v>
      </c>
      <c r="AB80">
        <v>0.60035627298623395</v>
      </c>
      <c r="AC80">
        <v>0.67068221731242705</v>
      </c>
      <c r="AD80">
        <v>0.67068221731242705</v>
      </c>
      <c r="AE80">
        <v>0.67088858695652098</v>
      </c>
      <c r="AF80">
        <v>0.67088858695652098</v>
      </c>
      <c r="AG80">
        <v>0.65416666666666601</v>
      </c>
      <c r="AH80">
        <v>1.0850905179977399</v>
      </c>
      <c r="AI80">
        <v>0.62744533105615596</v>
      </c>
      <c r="AJ80">
        <v>0.62744533105615596</v>
      </c>
      <c r="AK80">
        <v>0.644525166525865</v>
      </c>
      <c r="AL80">
        <v>0.644525166525865</v>
      </c>
      <c r="AM80">
        <v>0.65416666666666601</v>
      </c>
      <c r="AN80">
        <v>0.65416666666666601</v>
      </c>
      <c r="AO80">
        <v>0.83839162220943897</v>
      </c>
      <c r="AP80">
        <v>0.840578391815056</v>
      </c>
      <c r="AQ80">
        <v>0.189446952409494</v>
      </c>
      <c r="AR80">
        <v>0.533008125510951</v>
      </c>
      <c r="AS80">
        <v>0.233502538071066</v>
      </c>
      <c r="AT80">
        <v>0.51405622489959801</v>
      </c>
      <c r="AU80">
        <v>0.65625</v>
      </c>
      <c r="AV80">
        <v>0.92682926829268197</v>
      </c>
      <c r="AW80">
        <v>0.82352941176470595</v>
      </c>
      <c r="AX80">
        <v>0.80769230769230704</v>
      </c>
      <c r="AY80">
        <v>0.81938325991189398</v>
      </c>
      <c r="AZ80">
        <v>0.72897196261682196</v>
      </c>
      <c r="BA80">
        <v>0.62385321100917401</v>
      </c>
      <c r="BB80">
        <v>0.80952380952380898</v>
      </c>
      <c r="BC80">
        <v>0</v>
      </c>
      <c r="BD80">
        <v>0.58575197889181996</v>
      </c>
    </row>
    <row r="81" spans="2:56" x14ac:dyDescent="0.2">
      <c r="B81" t="s">
        <v>2223</v>
      </c>
      <c r="C81">
        <v>1E-3</v>
      </c>
      <c r="D81">
        <v>0.5</v>
      </c>
      <c r="E81">
        <v>214</v>
      </c>
      <c r="F81">
        <v>500</v>
      </c>
      <c r="G81" s="2" t="b">
        <v>1</v>
      </c>
      <c r="H81">
        <v>8</v>
      </c>
      <c r="I81">
        <v>20</v>
      </c>
      <c r="J81">
        <v>128</v>
      </c>
      <c r="K81">
        <v>1000</v>
      </c>
      <c r="L81">
        <v>4</v>
      </c>
      <c r="M81">
        <v>20</v>
      </c>
      <c r="N81">
        <v>450</v>
      </c>
      <c r="O81">
        <v>12</v>
      </c>
      <c r="P81">
        <v>20</v>
      </c>
      <c r="Q81">
        <v>110</v>
      </c>
      <c r="R81">
        <v>1</v>
      </c>
      <c r="S81">
        <v>78</v>
      </c>
      <c r="T81" s="2">
        <v>64</v>
      </c>
      <c r="U81" s="2">
        <v>128</v>
      </c>
      <c r="V81" t="s">
        <v>729</v>
      </c>
      <c r="W81">
        <v>0.87091796875000005</v>
      </c>
      <c r="X81">
        <v>0.39453425538539799</v>
      </c>
      <c r="Y81">
        <v>0.670569444444444</v>
      </c>
      <c r="Z81">
        <v>0.84662954694032599</v>
      </c>
      <c r="AA81">
        <v>0.619753064992419</v>
      </c>
      <c r="AB81">
        <v>0.619753064992419</v>
      </c>
      <c r="AC81">
        <v>0.67433929640615597</v>
      </c>
      <c r="AD81">
        <v>0.67433929640615597</v>
      </c>
      <c r="AE81">
        <v>0.670569444444444</v>
      </c>
      <c r="AF81">
        <v>0.670569444444444</v>
      </c>
      <c r="AG81">
        <v>0.69090909090909003</v>
      </c>
      <c r="AH81">
        <v>1.1263191699981601</v>
      </c>
      <c r="AI81">
        <v>0.65724574021230397</v>
      </c>
      <c r="AJ81">
        <v>0.65724574021230397</v>
      </c>
      <c r="AK81">
        <v>0.67972289615146697</v>
      </c>
      <c r="AL81">
        <v>0.67972289615146697</v>
      </c>
      <c r="AM81">
        <v>0.69090909090909003</v>
      </c>
      <c r="AN81">
        <v>0.69090909090909003</v>
      </c>
      <c r="AO81">
        <v>0.838839197015817</v>
      </c>
      <c r="AP81">
        <v>0.82880934959928898</v>
      </c>
      <c r="AQ81">
        <v>0.233029140968738</v>
      </c>
      <c r="AR81">
        <v>0.57833457238583397</v>
      </c>
      <c r="AS81">
        <v>0.43809523809523798</v>
      </c>
      <c r="AT81">
        <v>0.44848484848484799</v>
      </c>
      <c r="AU81">
        <v>0.92307692307692302</v>
      </c>
      <c r="AV81">
        <v>0.93220338983050799</v>
      </c>
      <c r="AW81">
        <v>0.9</v>
      </c>
      <c r="AX81">
        <v>0.625</v>
      </c>
      <c r="AY81">
        <v>0.74576271186440601</v>
      </c>
      <c r="AZ81">
        <v>0.70103092783505105</v>
      </c>
      <c r="BA81">
        <v>0.66060606060605997</v>
      </c>
      <c r="BB81">
        <v>0.85039370078740095</v>
      </c>
      <c r="BC81">
        <v>0</v>
      </c>
      <c r="BD81">
        <v>0.66229508196721298</v>
      </c>
    </row>
    <row r="82" spans="2:56" x14ac:dyDescent="0.2">
      <c r="B82" t="s">
        <v>2224</v>
      </c>
      <c r="C82">
        <v>1E-3</v>
      </c>
      <c r="D82">
        <v>0.5</v>
      </c>
      <c r="E82">
        <v>256</v>
      </c>
      <c r="F82">
        <v>500</v>
      </c>
      <c r="G82" s="2" t="b">
        <v>0</v>
      </c>
      <c r="H82">
        <v>8</v>
      </c>
      <c r="I82">
        <v>25</v>
      </c>
      <c r="J82">
        <v>128</v>
      </c>
      <c r="K82">
        <v>1000</v>
      </c>
      <c r="L82">
        <v>4</v>
      </c>
      <c r="M82">
        <v>25</v>
      </c>
      <c r="N82">
        <v>445</v>
      </c>
      <c r="O82">
        <v>12</v>
      </c>
      <c r="P82">
        <v>25</v>
      </c>
      <c r="Q82">
        <v>105</v>
      </c>
      <c r="R82">
        <v>1</v>
      </c>
      <c r="S82">
        <v>78</v>
      </c>
      <c r="T82" s="2">
        <v>64</v>
      </c>
      <c r="U82" s="2">
        <v>128</v>
      </c>
      <c r="V82" t="s">
        <v>729</v>
      </c>
      <c r="W82">
        <v>0.916771484375</v>
      </c>
      <c r="X82">
        <v>0.31001970303058601</v>
      </c>
      <c r="Y82">
        <v>0.67026404494381797</v>
      </c>
      <c r="Z82">
        <v>1.3307993008494301</v>
      </c>
      <c r="AA82">
        <v>0.62460056065889602</v>
      </c>
      <c r="AB82">
        <v>0.62460056065889602</v>
      </c>
      <c r="AC82">
        <v>0.68514308849532701</v>
      </c>
      <c r="AD82">
        <v>0.68514308849532701</v>
      </c>
      <c r="AE82">
        <v>0.67026404494381797</v>
      </c>
      <c r="AF82">
        <v>0.67026404494381797</v>
      </c>
      <c r="AG82">
        <v>0.75634920634920599</v>
      </c>
      <c r="AH82">
        <v>0.98964709043502797</v>
      </c>
      <c r="AI82">
        <v>0.72579266673393505</v>
      </c>
      <c r="AJ82">
        <v>0.72579266673393505</v>
      </c>
      <c r="AK82">
        <v>0.72856772470448095</v>
      </c>
      <c r="AL82">
        <v>0.72856772470448095</v>
      </c>
      <c r="AM82">
        <v>0.75634920634920599</v>
      </c>
      <c r="AN82">
        <v>0.75634920634920599</v>
      </c>
      <c r="AO82">
        <v>0.84082522205913901</v>
      </c>
      <c r="AP82">
        <v>0.81590400119476603</v>
      </c>
      <c r="AQ82">
        <v>0.27040794256103901</v>
      </c>
      <c r="AR82">
        <v>0.57126507682063998</v>
      </c>
      <c r="AS82">
        <v>0.55555555555555503</v>
      </c>
      <c r="AT82">
        <v>0.64</v>
      </c>
      <c r="AU82">
        <v>0.93069306930692997</v>
      </c>
      <c r="AV82">
        <v>0.94594594594594605</v>
      </c>
      <c r="AW82">
        <v>0.91176470588235203</v>
      </c>
      <c r="AX82">
        <v>0.77966101694915202</v>
      </c>
      <c r="AY82">
        <v>0.80193236714975802</v>
      </c>
      <c r="AZ82">
        <v>0.90821256038647302</v>
      </c>
      <c r="BA82">
        <v>0.73962264150943402</v>
      </c>
      <c r="BB82">
        <v>0.834008097165992</v>
      </c>
      <c r="BC82">
        <v>0</v>
      </c>
      <c r="BD82">
        <v>0.66211604095563104</v>
      </c>
    </row>
    <row r="83" spans="2:56" x14ac:dyDescent="0.2">
      <c r="B83" t="s">
        <v>737</v>
      </c>
      <c r="C83">
        <v>1E-3</v>
      </c>
      <c r="D83">
        <v>0.5</v>
      </c>
      <c r="E83">
        <v>256</v>
      </c>
      <c r="F83">
        <v>100</v>
      </c>
      <c r="G83" s="2" t="b">
        <v>0</v>
      </c>
      <c r="H83">
        <v>8</v>
      </c>
      <c r="I83">
        <v>50</v>
      </c>
      <c r="J83">
        <v>64</v>
      </c>
      <c r="K83">
        <v>1000</v>
      </c>
      <c r="L83">
        <v>4</v>
      </c>
      <c r="M83">
        <v>50</v>
      </c>
      <c r="N83">
        <v>420</v>
      </c>
      <c r="O83">
        <v>12</v>
      </c>
      <c r="P83">
        <v>50</v>
      </c>
      <c r="Q83">
        <v>80</v>
      </c>
      <c r="R83">
        <v>1</v>
      </c>
      <c r="S83">
        <v>78</v>
      </c>
      <c r="T83" s="2">
        <v>128</v>
      </c>
      <c r="U83" s="2">
        <v>128</v>
      </c>
      <c r="V83" t="s">
        <v>729</v>
      </c>
      <c r="W83">
        <v>0.72005859375000003</v>
      </c>
      <c r="X83">
        <v>0.76535283386707298</v>
      </c>
      <c r="Y83">
        <v>0.67019642857142703</v>
      </c>
      <c r="Z83">
        <v>0.89342877906560902</v>
      </c>
      <c r="AA83">
        <v>0.59556732008497804</v>
      </c>
      <c r="AB83">
        <v>0.59556732008497804</v>
      </c>
      <c r="AC83">
        <v>0.59707093022433999</v>
      </c>
      <c r="AD83">
        <v>0.59707093022433999</v>
      </c>
      <c r="AE83">
        <v>0.67019642857142703</v>
      </c>
      <c r="AF83">
        <v>0.67019642857142703</v>
      </c>
      <c r="AG83">
        <v>0.59791666666666599</v>
      </c>
      <c r="AH83">
        <v>1.11592841148376</v>
      </c>
      <c r="AI83">
        <v>0.58697522894492005</v>
      </c>
      <c r="AJ83">
        <v>0.58697522894492005</v>
      </c>
      <c r="AK83">
        <v>0.67481956861040904</v>
      </c>
      <c r="AL83">
        <v>0.67481956861040904</v>
      </c>
      <c r="AM83">
        <v>0.59791666666666599</v>
      </c>
      <c r="AN83">
        <v>0.59791666666666599</v>
      </c>
      <c r="AO83">
        <v>0.847769045571371</v>
      </c>
      <c r="AP83">
        <v>0.84805952827984998</v>
      </c>
      <c r="AQ83">
        <v>7.3117931622171103E-2</v>
      </c>
      <c r="AR83">
        <v>0.61332277486652498</v>
      </c>
      <c r="AS83">
        <v>0.170212765957446</v>
      </c>
      <c r="AT83">
        <v>0.376811594202898</v>
      </c>
      <c r="AU83">
        <v>0.69696969696969702</v>
      </c>
      <c r="AV83">
        <v>0.96341463414634099</v>
      </c>
      <c r="AW83">
        <v>0.74242424242424199</v>
      </c>
      <c r="AX83">
        <v>0.81879194630872398</v>
      </c>
      <c r="AY83">
        <v>0.80536912751677803</v>
      </c>
      <c r="AZ83">
        <v>0.76811594202898503</v>
      </c>
      <c r="BA83">
        <v>0.426592797783933</v>
      </c>
      <c r="BB83">
        <v>0.66666666666666596</v>
      </c>
      <c r="BC83">
        <v>0</v>
      </c>
      <c r="BD83">
        <v>0.60833333333333295</v>
      </c>
    </row>
    <row r="84" spans="2:56" x14ac:dyDescent="0.2">
      <c r="B84" t="s">
        <v>942</v>
      </c>
      <c r="C84">
        <v>1E-3</v>
      </c>
      <c r="D84">
        <v>0.5</v>
      </c>
      <c r="E84">
        <v>188</v>
      </c>
      <c r="F84">
        <v>500</v>
      </c>
      <c r="G84" s="2" t="b">
        <v>1</v>
      </c>
      <c r="H84">
        <v>8</v>
      </c>
      <c r="I84">
        <v>15</v>
      </c>
      <c r="J84">
        <v>128</v>
      </c>
      <c r="K84">
        <v>1000</v>
      </c>
      <c r="L84">
        <v>4</v>
      </c>
      <c r="M84">
        <v>15</v>
      </c>
      <c r="N84">
        <v>455</v>
      </c>
      <c r="O84">
        <v>12</v>
      </c>
      <c r="P84">
        <v>15</v>
      </c>
      <c r="Q84">
        <v>115</v>
      </c>
      <c r="R84">
        <v>1</v>
      </c>
      <c r="S84">
        <v>78</v>
      </c>
      <c r="T84" s="2">
        <v>64</v>
      </c>
      <c r="U84" s="2">
        <v>64</v>
      </c>
      <c r="V84" t="s">
        <v>729</v>
      </c>
      <c r="W84">
        <v>0.90680273437500003</v>
      </c>
      <c r="X84">
        <v>0.33051994085311798</v>
      </c>
      <c r="Y84">
        <v>0.67015219780219704</v>
      </c>
      <c r="Z84">
        <v>0.97569294762611403</v>
      </c>
      <c r="AA84">
        <v>0.613021840286885</v>
      </c>
      <c r="AB84">
        <v>0.613021840286885</v>
      </c>
      <c r="AC84">
        <v>0.70179885111543605</v>
      </c>
      <c r="AD84">
        <v>0.70179885111543605</v>
      </c>
      <c r="AE84">
        <v>0.67015219780219704</v>
      </c>
      <c r="AF84">
        <v>0.67015219780219704</v>
      </c>
      <c r="AG84">
        <v>0.75362318840579701</v>
      </c>
      <c r="AH84">
        <v>0.89309686422348</v>
      </c>
      <c r="AI84">
        <v>0.72375283267591695</v>
      </c>
      <c r="AJ84">
        <v>0.72375283267591695</v>
      </c>
      <c r="AK84">
        <v>0.72817391505876705</v>
      </c>
      <c r="AL84">
        <v>0.72817391505876805</v>
      </c>
      <c r="AM84">
        <v>0.75362318840579701</v>
      </c>
      <c r="AN84">
        <v>0.75362318840579701</v>
      </c>
      <c r="AO84">
        <v>0.81566303608665802</v>
      </c>
      <c r="AP84">
        <v>0.83183181614894597</v>
      </c>
      <c r="AQ84">
        <v>0.239513951084942</v>
      </c>
      <c r="AR84">
        <v>0.56507855782699601</v>
      </c>
      <c r="AS84">
        <v>0.58563535911602205</v>
      </c>
      <c r="AT84">
        <v>0.63333333333333297</v>
      </c>
      <c r="AU84">
        <v>0.93506493506493504</v>
      </c>
      <c r="AV84">
        <v>0.97435897435897401</v>
      </c>
      <c r="AW84">
        <v>0.89999999999999902</v>
      </c>
      <c r="AX84">
        <v>0.78756476683937804</v>
      </c>
      <c r="AY84">
        <v>0.81938325991189398</v>
      </c>
      <c r="AZ84">
        <v>0.79279279279279202</v>
      </c>
      <c r="BA84">
        <v>0.72100313479623801</v>
      </c>
      <c r="BB84">
        <v>0.86923076923076903</v>
      </c>
      <c r="BC84">
        <v>0</v>
      </c>
      <c r="BD84">
        <v>0.66666666666666596</v>
      </c>
    </row>
    <row r="85" spans="2:56" x14ac:dyDescent="0.2">
      <c r="B85" t="s">
        <v>2225</v>
      </c>
      <c r="C85">
        <v>1E-3</v>
      </c>
      <c r="D85">
        <v>0.1</v>
      </c>
      <c r="E85">
        <v>256</v>
      </c>
      <c r="F85">
        <v>500</v>
      </c>
      <c r="G85" s="2" t="b">
        <v>0</v>
      </c>
      <c r="H85">
        <v>8</v>
      </c>
      <c r="I85">
        <v>50</v>
      </c>
      <c r="J85">
        <v>256</v>
      </c>
      <c r="K85">
        <v>1000</v>
      </c>
      <c r="L85">
        <v>4</v>
      </c>
      <c r="M85">
        <v>50</v>
      </c>
      <c r="N85">
        <v>420</v>
      </c>
      <c r="O85">
        <v>12</v>
      </c>
      <c r="P85">
        <v>50</v>
      </c>
      <c r="Q85">
        <v>80</v>
      </c>
      <c r="R85">
        <v>1</v>
      </c>
      <c r="S85">
        <v>78</v>
      </c>
      <c r="T85" s="2">
        <v>64</v>
      </c>
      <c r="U85" s="2">
        <v>128</v>
      </c>
      <c r="V85" t="s">
        <v>729</v>
      </c>
      <c r="W85">
        <v>0.79268847656249997</v>
      </c>
      <c r="X85">
        <v>0.576404086112976</v>
      </c>
      <c r="Y85">
        <v>0.66956845238095197</v>
      </c>
      <c r="Z85">
        <v>1.23590415853261</v>
      </c>
      <c r="AA85">
        <v>0.60120326222963905</v>
      </c>
      <c r="AB85">
        <v>0.60120326222963905</v>
      </c>
      <c r="AC85">
        <v>0.60844103757655099</v>
      </c>
      <c r="AD85">
        <v>0.60844103757655099</v>
      </c>
      <c r="AE85">
        <v>0.66956845238095197</v>
      </c>
      <c r="AF85">
        <v>0.66956845238095197</v>
      </c>
      <c r="AG85">
        <v>0.63333333333333297</v>
      </c>
      <c r="AH85">
        <v>1.3066320419311499</v>
      </c>
      <c r="AI85">
        <v>0.61416485541295696</v>
      </c>
      <c r="AJ85">
        <v>0.61416485541295696</v>
      </c>
      <c r="AK85">
        <v>0.68472169208714995</v>
      </c>
      <c r="AL85">
        <v>0.68472169208714995</v>
      </c>
      <c r="AM85">
        <v>0.63333333333333297</v>
      </c>
      <c r="AN85">
        <v>0.63333333333333297</v>
      </c>
      <c r="AO85">
        <v>0.84955494322786396</v>
      </c>
      <c r="AP85">
        <v>0.84298959939440199</v>
      </c>
      <c r="AQ85">
        <v>8.0410326565216406E-2</v>
      </c>
      <c r="AR85">
        <v>0.63185817973108505</v>
      </c>
      <c r="AS85">
        <v>0.33027522935779802</v>
      </c>
      <c r="AT85">
        <v>0.37606837606837601</v>
      </c>
      <c r="AU85">
        <v>0.87012987012986998</v>
      </c>
      <c r="AV85">
        <v>0.93567251461988299</v>
      </c>
      <c r="AW85">
        <v>0.84967320261437895</v>
      </c>
      <c r="AX85">
        <v>0.773722627737226</v>
      </c>
      <c r="AY85">
        <v>0.81578947368420995</v>
      </c>
      <c r="AZ85">
        <v>0.71830985915492895</v>
      </c>
      <c r="BA85">
        <v>0.45348837209302301</v>
      </c>
      <c r="BB85">
        <v>0.621848739495798</v>
      </c>
      <c r="BC85">
        <v>0</v>
      </c>
      <c r="BD85">
        <v>0.625</v>
      </c>
    </row>
    <row r="86" spans="2:56" x14ac:dyDescent="0.2">
      <c r="B86" t="s">
        <v>1678</v>
      </c>
      <c r="C86">
        <v>1E-3</v>
      </c>
      <c r="D86">
        <v>0.5</v>
      </c>
      <c r="E86">
        <v>23</v>
      </c>
      <c r="F86">
        <v>500</v>
      </c>
      <c r="G86" s="2" t="b">
        <v>1</v>
      </c>
      <c r="H86">
        <v>8</v>
      </c>
      <c r="I86">
        <v>20</v>
      </c>
      <c r="J86">
        <v>256</v>
      </c>
      <c r="K86">
        <v>1000</v>
      </c>
      <c r="L86">
        <v>4</v>
      </c>
      <c r="M86">
        <v>20</v>
      </c>
      <c r="N86">
        <v>450</v>
      </c>
      <c r="O86">
        <v>12</v>
      </c>
      <c r="P86">
        <v>20</v>
      </c>
      <c r="Q86">
        <v>110</v>
      </c>
      <c r="R86">
        <v>1</v>
      </c>
      <c r="S86">
        <v>78</v>
      </c>
      <c r="T86" s="2">
        <v>64</v>
      </c>
      <c r="U86" s="2">
        <v>64</v>
      </c>
      <c r="V86" t="s">
        <v>729</v>
      </c>
      <c r="W86">
        <v>0.93377246093749999</v>
      </c>
      <c r="X86">
        <v>0.23341171437501901</v>
      </c>
      <c r="Y86">
        <v>0.66943666666666601</v>
      </c>
      <c r="Z86">
        <v>1.1799880502223901</v>
      </c>
      <c r="AA86">
        <v>0.60076588824923605</v>
      </c>
      <c r="AB86">
        <v>0.60076588824923605</v>
      </c>
      <c r="AC86">
        <v>0.62961535442554195</v>
      </c>
      <c r="AD86">
        <v>0.62961535442554295</v>
      </c>
      <c r="AE86">
        <v>0.66943666666666601</v>
      </c>
      <c r="AF86">
        <v>0.66943666666666601</v>
      </c>
      <c r="AG86">
        <v>0.78333333333333299</v>
      </c>
      <c r="AH86">
        <v>0.95864123106002797</v>
      </c>
      <c r="AI86">
        <v>0.75785110970597203</v>
      </c>
      <c r="AJ86">
        <v>0.75785110970597203</v>
      </c>
      <c r="AK86">
        <v>0.75313146031073197</v>
      </c>
      <c r="AL86">
        <v>0.75313146031073197</v>
      </c>
      <c r="AM86">
        <v>0.78333333333333299</v>
      </c>
      <c r="AN86">
        <v>0.78333333333333299</v>
      </c>
      <c r="AO86">
        <v>0.81723237802868698</v>
      </c>
      <c r="AP86">
        <v>0.86600806139685504</v>
      </c>
      <c r="AQ86">
        <v>0.157111931381614</v>
      </c>
      <c r="AR86">
        <v>0.56271118218978999</v>
      </c>
      <c r="AS86">
        <v>0.65094339622641495</v>
      </c>
      <c r="AT86">
        <v>0.71065989847715705</v>
      </c>
      <c r="AU86">
        <v>0.94444444444444398</v>
      </c>
      <c r="AV86">
        <v>0.93043478260869505</v>
      </c>
      <c r="AW86">
        <v>0.89099526066350698</v>
      </c>
      <c r="AX86">
        <v>0.84422110552763796</v>
      </c>
      <c r="AY86">
        <v>0.83495145631067902</v>
      </c>
      <c r="AZ86">
        <v>0.95412844036697197</v>
      </c>
      <c r="BA86">
        <v>0.81954887218045103</v>
      </c>
      <c r="BB86">
        <v>0.85375494071146196</v>
      </c>
      <c r="BC86">
        <v>0</v>
      </c>
      <c r="BD86">
        <v>0.66013071895424802</v>
      </c>
    </row>
    <row r="87" spans="2:56" x14ac:dyDescent="0.2">
      <c r="B87" t="s">
        <v>2226</v>
      </c>
      <c r="C87">
        <v>1E-3</v>
      </c>
      <c r="D87">
        <v>0.5</v>
      </c>
      <c r="E87">
        <v>67</v>
      </c>
      <c r="F87">
        <v>500</v>
      </c>
      <c r="G87" s="2" t="b">
        <v>1</v>
      </c>
      <c r="H87">
        <v>8</v>
      </c>
      <c r="I87">
        <v>10</v>
      </c>
      <c r="J87">
        <v>420</v>
      </c>
      <c r="K87">
        <v>1000</v>
      </c>
      <c r="L87">
        <v>4</v>
      </c>
      <c r="M87">
        <v>10</v>
      </c>
      <c r="N87">
        <v>460</v>
      </c>
      <c r="O87">
        <v>12</v>
      </c>
      <c r="P87">
        <v>10</v>
      </c>
      <c r="Q87">
        <v>120</v>
      </c>
      <c r="R87">
        <v>1</v>
      </c>
      <c r="S87">
        <v>78</v>
      </c>
      <c r="T87" s="2">
        <v>128</v>
      </c>
      <c r="U87" s="2">
        <v>64</v>
      </c>
      <c r="V87" t="s">
        <v>729</v>
      </c>
      <c r="W87">
        <v>0.92133988095237995</v>
      </c>
      <c r="X87">
        <v>0.29614453607797597</v>
      </c>
      <c r="Y87">
        <v>0.66939130434782601</v>
      </c>
      <c r="Z87">
        <v>0.81071353089809395</v>
      </c>
      <c r="AA87">
        <v>0.61845140562591105</v>
      </c>
      <c r="AB87">
        <v>0.61845140562591105</v>
      </c>
      <c r="AC87">
        <v>0.64519289213142705</v>
      </c>
      <c r="AD87">
        <v>0.64519289213142805</v>
      </c>
      <c r="AE87">
        <v>0.66939130434782601</v>
      </c>
      <c r="AF87">
        <v>0.66939130434782601</v>
      </c>
      <c r="AG87">
        <v>0.75972222222222197</v>
      </c>
      <c r="AH87">
        <v>0.76470863819122303</v>
      </c>
      <c r="AI87">
        <v>0.73107966620908105</v>
      </c>
      <c r="AJ87">
        <v>0.73107966620908105</v>
      </c>
      <c r="AK87">
        <v>0.77702075988624897</v>
      </c>
      <c r="AL87">
        <v>0.77702075988624897</v>
      </c>
      <c r="AM87">
        <v>0.75972222222222197</v>
      </c>
      <c r="AN87">
        <v>0.75972222222222197</v>
      </c>
      <c r="AO87">
        <v>0.840712832406322</v>
      </c>
      <c r="AP87">
        <v>0.85237995806084499</v>
      </c>
      <c r="AQ87">
        <v>0.25672064155332802</v>
      </c>
      <c r="AR87">
        <v>0.52399219048315204</v>
      </c>
      <c r="AS87">
        <v>0.54285714285714204</v>
      </c>
      <c r="AT87">
        <v>0.56363636363636305</v>
      </c>
      <c r="AU87">
        <v>0.91891891891891897</v>
      </c>
      <c r="AV87">
        <v>0.94444444444444398</v>
      </c>
      <c r="AW87">
        <v>0.90666666666666595</v>
      </c>
      <c r="AX87">
        <v>0.80952380952380898</v>
      </c>
      <c r="AY87">
        <v>0.81222707423580798</v>
      </c>
      <c r="AZ87">
        <v>0.91056910569105598</v>
      </c>
      <c r="BA87">
        <v>0.75767918088737096</v>
      </c>
      <c r="BB87">
        <v>0.84397163120567298</v>
      </c>
      <c r="BC87">
        <v>9.375E-2</v>
      </c>
      <c r="BD87">
        <v>0.66871165644171704</v>
      </c>
    </row>
    <row r="88" spans="2:56" x14ac:dyDescent="0.2">
      <c r="B88" t="s">
        <v>2227</v>
      </c>
      <c r="C88">
        <v>1E-3</v>
      </c>
      <c r="D88">
        <v>0.1</v>
      </c>
      <c r="E88">
        <v>256</v>
      </c>
      <c r="F88">
        <v>500</v>
      </c>
      <c r="G88" s="2" t="b">
        <v>0</v>
      </c>
      <c r="H88">
        <v>8</v>
      </c>
      <c r="I88">
        <v>15</v>
      </c>
      <c r="J88">
        <v>64</v>
      </c>
      <c r="K88">
        <v>1000</v>
      </c>
      <c r="L88">
        <v>4</v>
      </c>
      <c r="M88">
        <v>15</v>
      </c>
      <c r="N88">
        <v>455</v>
      </c>
      <c r="O88">
        <v>12</v>
      </c>
      <c r="P88">
        <v>15</v>
      </c>
      <c r="Q88">
        <v>115</v>
      </c>
      <c r="R88">
        <v>1</v>
      </c>
      <c r="S88">
        <v>78</v>
      </c>
      <c r="T88" s="2">
        <v>128</v>
      </c>
      <c r="U88" s="2">
        <v>64</v>
      </c>
      <c r="V88" t="s">
        <v>729</v>
      </c>
      <c r="W88">
        <v>0.79053906249999994</v>
      </c>
      <c r="X88">
        <v>0.62691353726387</v>
      </c>
      <c r="Y88">
        <v>0.66937142857142795</v>
      </c>
      <c r="Z88">
        <v>0.84576465046405702</v>
      </c>
      <c r="AA88">
        <v>0.60381654939797103</v>
      </c>
      <c r="AB88">
        <v>0.60381654939797103</v>
      </c>
      <c r="AC88">
        <v>0.63863404847191296</v>
      </c>
      <c r="AD88">
        <v>0.63863404847191296</v>
      </c>
      <c r="AE88">
        <v>0.66937142857142795</v>
      </c>
      <c r="AF88">
        <v>0.66937142857142795</v>
      </c>
      <c r="AG88">
        <v>0.651449275362318</v>
      </c>
      <c r="AH88">
        <v>1.0626354217529199</v>
      </c>
      <c r="AI88">
        <v>0.61635688641224096</v>
      </c>
      <c r="AJ88">
        <v>0.61635688641224096</v>
      </c>
      <c r="AK88">
        <v>0.65370536425082204</v>
      </c>
      <c r="AL88">
        <v>0.65370536425082204</v>
      </c>
      <c r="AM88">
        <v>0.651449275362318</v>
      </c>
      <c r="AN88">
        <v>0.651449275362318</v>
      </c>
      <c r="AO88">
        <v>0.82701277687943398</v>
      </c>
      <c r="AP88">
        <v>0.85518601731940402</v>
      </c>
      <c r="AQ88">
        <v>0.19298342958642101</v>
      </c>
      <c r="AR88">
        <v>0.54008397380662299</v>
      </c>
      <c r="AS88">
        <v>0.21276595744680801</v>
      </c>
      <c r="AT88">
        <v>0.62</v>
      </c>
      <c r="AU88">
        <v>0.71502590673575095</v>
      </c>
      <c r="AV88">
        <v>0.91774891774891798</v>
      </c>
      <c r="AW88">
        <v>0.86486486486486402</v>
      </c>
      <c r="AX88">
        <v>0.65641025641025597</v>
      </c>
      <c r="AY88">
        <v>0.70042194092827004</v>
      </c>
      <c r="AZ88">
        <v>0.72277227722772197</v>
      </c>
      <c r="BA88">
        <v>0.64161849710982599</v>
      </c>
      <c r="BB88">
        <v>0.75247524752475203</v>
      </c>
      <c r="BC88">
        <v>0</v>
      </c>
      <c r="BD88">
        <v>0.59217877094972005</v>
      </c>
    </row>
    <row r="89" spans="2:56" x14ac:dyDescent="0.2">
      <c r="B89" t="s">
        <v>943</v>
      </c>
      <c r="C89">
        <v>1E-3</v>
      </c>
      <c r="D89">
        <v>0.5</v>
      </c>
      <c r="E89">
        <v>39</v>
      </c>
      <c r="F89">
        <v>500</v>
      </c>
      <c r="G89" s="2" t="b">
        <v>1</v>
      </c>
      <c r="H89">
        <v>8</v>
      </c>
      <c r="I89">
        <v>50</v>
      </c>
      <c r="J89">
        <v>128</v>
      </c>
      <c r="K89">
        <v>1000</v>
      </c>
      <c r="L89">
        <v>4</v>
      </c>
      <c r="M89">
        <v>50</v>
      </c>
      <c r="N89">
        <v>420</v>
      </c>
      <c r="O89">
        <v>12</v>
      </c>
      <c r="P89">
        <v>50</v>
      </c>
      <c r="Q89">
        <v>80</v>
      </c>
      <c r="R89">
        <v>1</v>
      </c>
      <c r="S89">
        <v>78</v>
      </c>
      <c r="T89" s="2">
        <v>64</v>
      </c>
      <c r="U89" s="2">
        <v>64</v>
      </c>
      <c r="V89" t="s">
        <v>729</v>
      </c>
      <c r="W89">
        <v>0.93563085937500001</v>
      </c>
      <c r="X89">
        <v>0.23648051905632</v>
      </c>
      <c r="Y89">
        <v>0.66936071428571298</v>
      </c>
      <c r="Z89">
        <v>1.49428066784143</v>
      </c>
      <c r="AA89">
        <v>0.59866465678686698</v>
      </c>
      <c r="AB89">
        <v>0.59866465678686698</v>
      </c>
      <c r="AC89">
        <v>0.74438332098131299</v>
      </c>
      <c r="AD89">
        <v>0.74438332098131299</v>
      </c>
      <c r="AE89">
        <v>0.66936071428571298</v>
      </c>
      <c r="AF89">
        <v>0.66936071428571298</v>
      </c>
      <c r="AG89">
        <v>0.81770833333333304</v>
      </c>
      <c r="AH89">
        <v>1.2180980443954399</v>
      </c>
      <c r="AI89">
        <v>0.81460482622126595</v>
      </c>
      <c r="AJ89">
        <v>0.81460482622126595</v>
      </c>
      <c r="AK89">
        <v>0.82444607911869805</v>
      </c>
      <c r="AL89">
        <v>0.82444607911869805</v>
      </c>
      <c r="AM89">
        <v>0.81770833333333304</v>
      </c>
      <c r="AN89">
        <v>0.81770833333333304</v>
      </c>
      <c r="AO89">
        <v>0.80347387460675501</v>
      </c>
      <c r="AP89">
        <v>0.85696303998036605</v>
      </c>
      <c r="AQ89">
        <v>0.12440258278514101</v>
      </c>
      <c r="AR89">
        <v>0.60981912977520902</v>
      </c>
      <c r="AS89">
        <v>0.77124183006535896</v>
      </c>
      <c r="AT89">
        <v>0.75999999999999901</v>
      </c>
      <c r="AU89">
        <v>0.968152866242038</v>
      </c>
      <c r="AV89">
        <v>0.93567251461988299</v>
      </c>
      <c r="AW89">
        <v>0.91612903225806397</v>
      </c>
      <c r="AX89">
        <v>0.82014388489208601</v>
      </c>
      <c r="AY89">
        <v>0.87741935483870903</v>
      </c>
      <c r="AZ89">
        <v>0.93167701863354002</v>
      </c>
      <c r="BA89">
        <v>0.81675392670156999</v>
      </c>
      <c r="BB89">
        <v>0.83422459893048095</v>
      </c>
      <c r="BC89">
        <v>0.56050955414012704</v>
      </c>
      <c r="BD89">
        <v>0.58333333333333304</v>
      </c>
    </row>
    <row r="90" spans="2:56" x14ac:dyDescent="0.2">
      <c r="B90" t="s">
        <v>2228</v>
      </c>
      <c r="C90">
        <v>1E-3</v>
      </c>
      <c r="D90">
        <v>0.5</v>
      </c>
      <c r="E90">
        <v>50</v>
      </c>
      <c r="F90">
        <v>500</v>
      </c>
      <c r="G90" s="2" t="b">
        <v>1</v>
      </c>
      <c r="H90">
        <v>8</v>
      </c>
      <c r="I90">
        <v>50</v>
      </c>
      <c r="J90">
        <v>256</v>
      </c>
      <c r="K90">
        <v>1000</v>
      </c>
      <c r="L90">
        <v>4</v>
      </c>
      <c r="M90">
        <v>50</v>
      </c>
      <c r="N90">
        <v>420</v>
      </c>
      <c r="O90">
        <v>12</v>
      </c>
      <c r="P90">
        <v>50</v>
      </c>
      <c r="Q90">
        <v>80</v>
      </c>
      <c r="R90">
        <v>1</v>
      </c>
      <c r="S90">
        <v>78</v>
      </c>
      <c r="T90" s="2">
        <v>64</v>
      </c>
      <c r="U90" s="2">
        <v>128</v>
      </c>
      <c r="V90" t="s">
        <v>729</v>
      </c>
      <c r="W90">
        <v>0.91952539062500005</v>
      </c>
      <c r="X90">
        <v>0.29578722488880099</v>
      </c>
      <c r="Y90">
        <v>0.66822261904761804</v>
      </c>
      <c r="Z90">
        <v>1.4028445099592199</v>
      </c>
      <c r="AA90">
        <v>0.61551068543240595</v>
      </c>
      <c r="AB90">
        <v>0.61551068543240595</v>
      </c>
      <c r="AC90">
        <v>0.69676705981359</v>
      </c>
      <c r="AD90">
        <v>0.69676705981359</v>
      </c>
      <c r="AE90">
        <v>0.66822261904761804</v>
      </c>
      <c r="AF90">
        <v>0.66822261904761804</v>
      </c>
      <c r="AG90">
        <v>0.78541666666666599</v>
      </c>
      <c r="AH90">
        <v>0.97412633895874001</v>
      </c>
      <c r="AI90">
        <v>0.77994767819574795</v>
      </c>
      <c r="AJ90">
        <v>0.77994767819574795</v>
      </c>
      <c r="AK90">
        <v>0.79785495301235398</v>
      </c>
      <c r="AL90">
        <v>0.79785495301235398</v>
      </c>
      <c r="AM90">
        <v>0.78541666666666599</v>
      </c>
      <c r="AN90">
        <v>0.78541666666666599</v>
      </c>
      <c r="AO90">
        <v>0.80107309110617297</v>
      </c>
      <c r="AP90">
        <v>0.82972547819539499</v>
      </c>
      <c r="AQ90">
        <v>0.212301989072263</v>
      </c>
      <c r="AR90">
        <v>0.61894218335579199</v>
      </c>
      <c r="AS90">
        <v>0.64179104477611904</v>
      </c>
      <c r="AT90">
        <v>0.68918918918918903</v>
      </c>
      <c r="AU90">
        <v>0.94409937888198703</v>
      </c>
      <c r="AV90">
        <v>0.93567251461988299</v>
      </c>
      <c r="AW90">
        <v>0.90066225165562896</v>
      </c>
      <c r="AX90">
        <v>0.77941176470588203</v>
      </c>
      <c r="AY90">
        <v>0.82499999999999996</v>
      </c>
      <c r="AZ90">
        <v>0.9375</v>
      </c>
      <c r="BA90">
        <v>0.74038461538461497</v>
      </c>
      <c r="BB90">
        <v>0.81443298969072098</v>
      </c>
      <c r="BC90">
        <v>0.51428571428571401</v>
      </c>
      <c r="BD90">
        <v>0.63694267515923497</v>
      </c>
    </row>
    <row r="91" spans="2:56" x14ac:dyDescent="0.2">
      <c r="B91" t="s">
        <v>944</v>
      </c>
      <c r="C91">
        <v>1E-3</v>
      </c>
      <c r="D91">
        <v>0.5</v>
      </c>
      <c r="E91">
        <v>22</v>
      </c>
      <c r="F91">
        <v>500</v>
      </c>
      <c r="G91" s="2" t="b">
        <v>1</v>
      </c>
      <c r="H91">
        <v>8</v>
      </c>
      <c r="I91">
        <v>10</v>
      </c>
      <c r="J91">
        <v>64</v>
      </c>
      <c r="K91">
        <v>1000</v>
      </c>
      <c r="L91">
        <v>4</v>
      </c>
      <c r="M91">
        <v>10</v>
      </c>
      <c r="N91">
        <v>460</v>
      </c>
      <c r="O91">
        <v>12</v>
      </c>
      <c r="P91">
        <v>10</v>
      </c>
      <c r="Q91">
        <v>120</v>
      </c>
      <c r="R91">
        <v>1</v>
      </c>
      <c r="S91">
        <v>78</v>
      </c>
      <c r="T91" s="2">
        <v>64</v>
      </c>
      <c r="U91" s="2">
        <v>64</v>
      </c>
      <c r="V91" t="s">
        <v>729</v>
      </c>
      <c r="W91">
        <v>0.91283984375000005</v>
      </c>
      <c r="X91">
        <v>0.31735357144474902</v>
      </c>
      <c r="Y91">
        <v>0.66804130434782705</v>
      </c>
      <c r="Z91">
        <v>0.87267998594045604</v>
      </c>
      <c r="AA91">
        <v>0.62219168204408404</v>
      </c>
      <c r="AB91">
        <v>0.62219168204408404</v>
      </c>
      <c r="AC91">
        <v>0.678482454009525</v>
      </c>
      <c r="AD91">
        <v>0.678482454009525</v>
      </c>
      <c r="AE91">
        <v>0.66804130434782705</v>
      </c>
      <c r="AF91">
        <v>0.66804130434782705</v>
      </c>
      <c r="AG91">
        <v>0.75833333333333297</v>
      </c>
      <c r="AH91">
        <v>0.74525380134582497</v>
      </c>
      <c r="AI91">
        <v>0.72701509131111497</v>
      </c>
      <c r="AJ91">
        <v>0.72701509131111497</v>
      </c>
      <c r="AK91">
        <v>0.726648890097357</v>
      </c>
      <c r="AL91">
        <v>0.726648890097357</v>
      </c>
      <c r="AM91">
        <v>0.75833333333333297</v>
      </c>
      <c r="AN91">
        <v>0.75833333333333297</v>
      </c>
      <c r="AO91">
        <v>0.82826480168636296</v>
      </c>
      <c r="AP91">
        <v>0.83998650577051304</v>
      </c>
      <c r="AQ91">
        <v>0.286211909502538</v>
      </c>
      <c r="AR91">
        <v>0.53430351121692099</v>
      </c>
      <c r="AS91">
        <v>0.6</v>
      </c>
      <c r="AT91">
        <v>0.69747899159663795</v>
      </c>
      <c r="AU91">
        <v>0.935622317596566</v>
      </c>
      <c r="AV91">
        <v>0.94117647058823495</v>
      </c>
      <c r="AW91">
        <v>0.89956331877729201</v>
      </c>
      <c r="AX91">
        <v>0.76847290640394095</v>
      </c>
      <c r="AY91">
        <v>0.78661087866108703</v>
      </c>
      <c r="AZ91">
        <v>0.86956521739130399</v>
      </c>
      <c r="BA91">
        <v>0.74074074074074003</v>
      </c>
      <c r="BB91">
        <v>0.82229965156794405</v>
      </c>
      <c r="BC91">
        <v>0</v>
      </c>
      <c r="BD91">
        <v>0.66265060240963802</v>
      </c>
    </row>
    <row r="92" spans="2:56" x14ac:dyDescent="0.2">
      <c r="B92" t="s">
        <v>2229</v>
      </c>
      <c r="C92">
        <v>1E-3</v>
      </c>
      <c r="D92">
        <v>0.1</v>
      </c>
      <c r="E92">
        <v>186</v>
      </c>
      <c r="F92">
        <v>500</v>
      </c>
      <c r="G92" s="2" t="b">
        <v>1</v>
      </c>
      <c r="H92">
        <v>8</v>
      </c>
      <c r="I92">
        <v>50</v>
      </c>
      <c r="J92">
        <v>128</v>
      </c>
      <c r="K92">
        <v>1000</v>
      </c>
      <c r="L92">
        <v>4</v>
      </c>
      <c r="M92">
        <v>50</v>
      </c>
      <c r="N92">
        <v>420</v>
      </c>
      <c r="O92">
        <v>12</v>
      </c>
      <c r="P92">
        <v>50</v>
      </c>
      <c r="Q92">
        <v>80</v>
      </c>
      <c r="R92">
        <v>1</v>
      </c>
      <c r="S92">
        <v>78</v>
      </c>
      <c r="T92" s="2">
        <v>64</v>
      </c>
      <c r="U92" s="2">
        <v>128</v>
      </c>
      <c r="V92" t="s">
        <v>729</v>
      </c>
      <c r="W92">
        <v>0.85828710937499997</v>
      </c>
      <c r="X92">
        <v>0.43661998659372298</v>
      </c>
      <c r="Y92">
        <v>0.66742499999999905</v>
      </c>
      <c r="Z92">
        <v>1.1297715044021599</v>
      </c>
      <c r="AA92">
        <v>0.59459457484252398</v>
      </c>
      <c r="AB92">
        <v>0.59459457484252398</v>
      </c>
      <c r="AC92">
        <v>0.593037787869373</v>
      </c>
      <c r="AD92">
        <v>0.593037787869373</v>
      </c>
      <c r="AE92">
        <v>0.66742499999999905</v>
      </c>
      <c r="AF92">
        <v>0.66742499999999905</v>
      </c>
      <c r="AG92">
        <v>0.71875</v>
      </c>
      <c r="AH92">
        <v>1.0875837802886901</v>
      </c>
      <c r="AI92">
        <v>0.695228231860895</v>
      </c>
      <c r="AJ92">
        <v>0.695228231860895</v>
      </c>
      <c r="AK92">
        <v>0.709123334507341</v>
      </c>
      <c r="AL92">
        <v>0.709123334507342</v>
      </c>
      <c r="AM92">
        <v>0.71875</v>
      </c>
      <c r="AN92">
        <v>0.71875</v>
      </c>
      <c r="AO92">
        <v>0.82780342424778897</v>
      </c>
      <c r="AP92">
        <v>0.85291230724601796</v>
      </c>
      <c r="AQ92">
        <v>8.9704342565031001E-2</v>
      </c>
      <c r="AR92">
        <v>0.60795822531126598</v>
      </c>
      <c r="AS92">
        <v>0.45454545454545398</v>
      </c>
      <c r="AT92">
        <v>0.61452513966480404</v>
      </c>
      <c r="AU92">
        <v>0.84137931034482705</v>
      </c>
      <c r="AV92">
        <v>0.96855345911949597</v>
      </c>
      <c r="AW92">
        <v>0.85897435897435803</v>
      </c>
      <c r="AX92">
        <v>0.80882352941176405</v>
      </c>
      <c r="AY92">
        <v>0.86896551724137905</v>
      </c>
      <c r="AZ92">
        <v>0.74647887323943596</v>
      </c>
      <c r="BA92">
        <v>0.710280373831775</v>
      </c>
      <c r="BB92">
        <v>0.840425531914893</v>
      </c>
      <c r="BC92">
        <v>0</v>
      </c>
      <c r="BD92">
        <v>0.62978723404255299</v>
      </c>
    </row>
    <row r="93" spans="2:56" x14ac:dyDescent="0.2">
      <c r="B93" t="s">
        <v>825</v>
      </c>
      <c r="C93">
        <v>1E-3</v>
      </c>
      <c r="D93">
        <v>0.1</v>
      </c>
      <c r="E93">
        <v>256</v>
      </c>
      <c r="F93">
        <v>500</v>
      </c>
      <c r="G93" s="2" t="b">
        <v>1</v>
      </c>
      <c r="H93">
        <v>8</v>
      </c>
      <c r="I93">
        <v>25</v>
      </c>
      <c r="J93">
        <v>256</v>
      </c>
      <c r="K93">
        <v>1000</v>
      </c>
      <c r="L93">
        <v>4</v>
      </c>
      <c r="M93">
        <v>25</v>
      </c>
      <c r="N93">
        <v>445</v>
      </c>
      <c r="O93">
        <v>12</v>
      </c>
      <c r="P93">
        <v>25</v>
      </c>
      <c r="Q93">
        <v>105</v>
      </c>
      <c r="R93">
        <v>1</v>
      </c>
      <c r="S93">
        <v>78</v>
      </c>
      <c r="T93" s="2">
        <v>128</v>
      </c>
      <c r="U93" s="2">
        <v>128</v>
      </c>
      <c r="V93" t="s">
        <v>729</v>
      </c>
      <c r="W93">
        <v>0.82832324218749998</v>
      </c>
      <c r="X93">
        <v>0.50475686192512503</v>
      </c>
      <c r="Y93">
        <v>0.66733876404494197</v>
      </c>
      <c r="Z93">
        <v>0.86329421782493498</v>
      </c>
      <c r="AA93">
        <v>0.60053480127611403</v>
      </c>
      <c r="AB93">
        <v>0.60053480127611403</v>
      </c>
      <c r="AC93">
        <v>0.67858485568926297</v>
      </c>
      <c r="AD93">
        <v>0.67858485568926297</v>
      </c>
      <c r="AE93">
        <v>0.66733876404494197</v>
      </c>
      <c r="AF93">
        <v>0.66733876404494197</v>
      </c>
      <c r="AG93">
        <v>0.68492063492063404</v>
      </c>
      <c r="AH93">
        <v>0.919042408466339</v>
      </c>
      <c r="AI93">
        <v>0.65810580848508404</v>
      </c>
      <c r="AJ93">
        <v>0.65810580848508404</v>
      </c>
      <c r="AK93">
        <v>0.66553112934842595</v>
      </c>
      <c r="AL93">
        <v>0.66553112934842595</v>
      </c>
      <c r="AM93">
        <v>0.68492063492063504</v>
      </c>
      <c r="AN93">
        <v>0.68492063492063404</v>
      </c>
      <c r="AO93">
        <v>0.82630420080438205</v>
      </c>
      <c r="AP93">
        <v>0.82240429322015796</v>
      </c>
      <c r="AQ93">
        <v>0.186947893880202</v>
      </c>
      <c r="AR93">
        <v>0.56648281719971305</v>
      </c>
      <c r="AS93">
        <v>0.33980582524271802</v>
      </c>
      <c r="AT93">
        <v>0.50273224043715803</v>
      </c>
      <c r="AU93">
        <v>0.81675392670156999</v>
      </c>
      <c r="AV93">
        <v>0.94063926940639198</v>
      </c>
      <c r="AW93">
        <v>0.9</v>
      </c>
      <c r="AX93">
        <v>0.71764705882352897</v>
      </c>
      <c r="AY93">
        <v>0.77570093457943901</v>
      </c>
      <c r="AZ93">
        <v>0.72340425531914898</v>
      </c>
      <c r="BA93">
        <v>0.70503597122302097</v>
      </c>
      <c r="BB93">
        <v>0.81568627450980302</v>
      </c>
      <c r="BC93">
        <v>0</v>
      </c>
      <c r="BD93">
        <v>0.65986394557823103</v>
      </c>
    </row>
    <row r="94" spans="2:56" x14ac:dyDescent="0.2">
      <c r="B94" t="s">
        <v>826</v>
      </c>
      <c r="C94">
        <v>1E-3</v>
      </c>
      <c r="D94">
        <v>0.1</v>
      </c>
      <c r="E94">
        <v>256</v>
      </c>
      <c r="F94">
        <v>100</v>
      </c>
      <c r="G94" s="2" t="b">
        <v>0</v>
      </c>
      <c r="H94">
        <v>8</v>
      </c>
      <c r="I94">
        <v>50</v>
      </c>
      <c r="J94">
        <v>256</v>
      </c>
      <c r="K94">
        <v>1000</v>
      </c>
      <c r="L94">
        <v>4</v>
      </c>
      <c r="M94">
        <v>50</v>
      </c>
      <c r="N94">
        <v>420</v>
      </c>
      <c r="O94">
        <v>12</v>
      </c>
      <c r="P94">
        <v>50</v>
      </c>
      <c r="Q94">
        <v>80</v>
      </c>
      <c r="R94">
        <v>1</v>
      </c>
      <c r="S94">
        <v>78</v>
      </c>
      <c r="T94" s="2">
        <v>128</v>
      </c>
      <c r="U94" s="2">
        <v>128</v>
      </c>
      <c r="V94" t="s">
        <v>729</v>
      </c>
      <c r="W94">
        <v>0.67167968749999996</v>
      </c>
      <c r="X94">
        <v>0.94080501019954599</v>
      </c>
      <c r="Y94">
        <v>0.66708452380952299</v>
      </c>
      <c r="Z94">
        <v>1.10855953139066</v>
      </c>
      <c r="AA94">
        <v>0.59281639629489002</v>
      </c>
      <c r="AB94">
        <v>0.59281639629489002</v>
      </c>
      <c r="AC94">
        <v>0.66852779048933997</v>
      </c>
      <c r="AD94">
        <v>0.66852779048933997</v>
      </c>
      <c r="AE94">
        <v>0.66708452380952299</v>
      </c>
      <c r="AF94">
        <v>0.66708452380952299</v>
      </c>
      <c r="AG94">
        <v>0.52395833333333297</v>
      </c>
      <c r="AH94">
        <v>1.4530940055847099</v>
      </c>
      <c r="AI94">
        <v>0.51879787594107396</v>
      </c>
      <c r="AJ94">
        <v>0.51879787594107396</v>
      </c>
      <c r="AK94">
        <v>0.64587412528520305</v>
      </c>
      <c r="AL94">
        <v>0.64587412528520305</v>
      </c>
      <c r="AM94">
        <v>0.52395833333333297</v>
      </c>
      <c r="AN94">
        <v>0.52395833333333297</v>
      </c>
      <c r="AO94">
        <v>0.83638462621196696</v>
      </c>
      <c r="AP94">
        <v>0.80056748798642297</v>
      </c>
      <c r="AQ94">
        <v>0.141828414540905</v>
      </c>
      <c r="AR94">
        <v>0.59248505644027205</v>
      </c>
      <c r="AS94">
        <v>0.19565217391304299</v>
      </c>
      <c r="AT94">
        <v>0.374999999999999</v>
      </c>
      <c r="AU94">
        <v>0.53097345132743301</v>
      </c>
      <c r="AV94">
        <v>0.88</v>
      </c>
      <c r="AW94">
        <v>0.65277777777777701</v>
      </c>
      <c r="AX94">
        <v>0.73611111111111105</v>
      </c>
      <c r="AY94">
        <v>0.49655172413793103</v>
      </c>
      <c r="AZ94">
        <v>0.71111111111111103</v>
      </c>
      <c r="BA94">
        <v>0.41025641025641002</v>
      </c>
      <c r="BB94">
        <v>0.57627118644067798</v>
      </c>
      <c r="BC94">
        <v>0</v>
      </c>
      <c r="BD94">
        <v>0.66086956521739104</v>
      </c>
    </row>
    <row r="95" spans="2:56" x14ac:dyDescent="0.2">
      <c r="B95" t="s">
        <v>2230</v>
      </c>
      <c r="C95">
        <v>1E-3</v>
      </c>
      <c r="D95">
        <v>0.1</v>
      </c>
      <c r="E95">
        <v>256</v>
      </c>
      <c r="F95">
        <v>100</v>
      </c>
      <c r="G95" s="2" t="b">
        <v>0</v>
      </c>
      <c r="H95">
        <v>8</v>
      </c>
      <c r="I95">
        <v>25</v>
      </c>
      <c r="J95">
        <v>128</v>
      </c>
      <c r="K95">
        <v>1000</v>
      </c>
      <c r="L95">
        <v>4</v>
      </c>
      <c r="M95">
        <v>25</v>
      </c>
      <c r="N95">
        <v>445</v>
      </c>
      <c r="O95">
        <v>12</v>
      </c>
      <c r="P95">
        <v>25</v>
      </c>
      <c r="Q95">
        <v>105</v>
      </c>
      <c r="R95">
        <v>1</v>
      </c>
      <c r="S95">
        <v>78</v>
      </c>
      <c r="T95" s="2">
        <v>64</v>
      </c>
      <c r="U95" s="2">
        <v>128</v>
      </c>
      <c r="V95" t="s">
        <v>729</v>
      </c>
      <c r="W95">
        <v>0.63606445312500004</v>
      </c>
      <c r="X95">
        <v>1.0838345253467501</v>
      </c>
      <c r="Y95">
        <v>0.66706516853932396</v>
      </c>
      <c r="Z95">
        <v>1.1040812707543299</v>
      </c>
      <c r="AA95">
        <v>0.59932522570131197</v>
      </c>
      <c r="AB95">
        <v>0.59932522570131197</v>
      </c>
      <c r="AC95">
        <v>0.62992420416609096</v>
      </c>
      <c r="AD95">
        <v>0.62992420416609096</v>
      </c>
      <c r="AE95">
        <v>0.66706516853932296</v>
      </c>
      <c r="AF95">
        <v>0.66706516853932396</v>
      </c>
      <c r="AG95">
        <v>0.50396825396825395</v>
      </c>
      <c r="AH95">
        <v>1.68350505828857</v>
      </c>
      <c r="AI95">
        <v>0.49629499772186902</v>
      </c>
      <c r="AJ95">
        <v>0.49629499772186902</v>
      </c>
      <c r="AK95">
        <v>0.59069140460042602</v>
      </c>
      <c r="AL95">
        <v>0.59069140460042602</v>
      </c>
      <c r="AM95">
        <v>0.50396825396825395</v>
      </c>
      <c r="AN95">
        <v>0.50396825396825395</v>
      </c>
      <c r="AO95">
        <v>0.86243252758741795</v>
      </c>
      <c r="AP95">
        <v>0.80951617398499298</v>
      </c>
      <c r="AQ95">
        <v>0.186226755264396</v>
      </c>
      <c r="AR95">
        <v>0.53912544596844103</v>
      </c>
      <c r="AS95">
        <v>0.12903225806451599</v>
      </c>
      <c r="AT95">
        <v>0.40414507772020702</v>
      </c>
      <c r="AU95">
        <v>0.51351351351351304</v>
      </c>
      <c r="AV95">
        <v>0.91176470588235203</v>
      </c>
      <c r="AW95">
        <v>0.65656565656565602</v>
      </c>
      <c r="AX95">
        <v>0.64242424242424201</v>
      </c>
      <c r="AY95">
        <v>0.489361702127659</v>
      </c>
      <c r="AZ95">
        <v>0.60240963855421603</v>
      </c>
      <c r="BA95">
        <v>0.42474226804123699</v>
      </c>
      <c r="BB95">
        <v>0.61111111111111105</v>
      </c>
      <c r="BC95">
        <v>0.57046979865771796</v>
      </c>
      <c r="BD95">
        <v>0</v>
      </c>
    </row>
    <row r="96" spans="2:56" x14ac:dyDescent="0.2">
      <c r="B96" t="s">
        <v>2231</v>
      </c>
      <c r="C96">
        <v>1E-3</v>
      </c>
      <c r="D96">
        <v>0.1</v>
      </c>
      <c r="E96">
        <v>256</v>
      </c>
      <c r="F96">
        <v>100</v>
      </c>
      <c r="G96" s="2" t="b">
        <v>0</v>
      </c>
      <c r="H96">
        <v>8</v>
      </c>
      <c r="I96">
        <v>5</v>
      </c>
      <c r="J96">
        <v>256</v>
      </c>
      <c r="K96">
        <v>1000</v>
      </c>
      <c r="L96">
        <v>4</v>
      </c>
      <c r="M96">
        <v>5</v>
      </c>
      <c r="N96">
        <v>465</v>
      </c>
      <c r="O96">
        <v>12</v>
      </c>
      <c r="P96">
        <v>5</v>
      </c>
      <c r="Q96">
        <v>125</v>
      </c>
      <c r="R96">
        <v>1</v>
      </c>
      <c r="S96">
        <v>78</v>
      </c>
      <c r="T96" s="2">
        <v>64</v>
      </c>
      <c r="U96" s="2">
        <v>128</v>
      </c>
      <c r="V96" t="s">
        <v>729</v>
      </c>
      <c r="W96">
        <v>0.56755859374999995</v>
      </c>
      <c r="X96">
        <v>1.63003297805786</v>
      </c>
      <c r="Y96">
        <v>0.66705107526881702</v>
      </c>
      <c r="Z96">
        <v>1.8078348588347399</v>
      </c>
      <c r="AA96">
        <v>0.61198433367342098</v>
      </c>
      <c r="AB96">
        <v>0.61198433367342098</v>
      </c>
      <c r="AC96">
        <v>0.64657365704605296</v>
      </c>
      <c r="AD96">
        <v>0.64657365704605296</v>
      </c>
      <c r="AE96">
        <v>0.66705107526881702</v>
      </c>
      <c r="AF96">
        <v>0.66705107526881702</v>
      </c>
      <c r="AG96">
        <v>0.49266666666666598</v>
      </c>
      <c r="AH96">
        <v>1.7510643005371</v>
      </c>
      <c r="AI96">
        <v>0.46666900365946501</v>
      </c>
      <c r="AJ96">
        <v>0.46666900365946501</v>
      </c>
      <c r="AK96">
        <v>0.56080058250226805</v>
      </c>
      <c r="AL96">
        <v>0.56080058250226805</v>
      </c>
      <c r="AM96">
        <v>0.49266666666666598</v>
      </c>
      <c r="AN96">
        <v>0.49266666666666598</v>
      </c>
      <c r="AO96">
        <v>0.87773756892161403</v>
      </c>
      <c r="AP96">
        <v>0.79924707760747005</v>
      </c>
      <c r="AQ96">
        <v>0.29079851816810898</v>
      </c>
      <c r="AR96">
        <v>0.48015416999649901</v>
      </c>
      <c r="AS96">
        <v>4.3478260869565202E-2</v>
      </c>
      <c r="AT96">
        <v>0.35416666666666602</v>
      </c>
      <c r="AU96">
        <v>0.441717791411043</v>
      </c>
      <c r="AV96">
        <v>0.836820083682008</v>
      </c>
      <c r="AW96">
        <v>0.683544303797468</v>
      </c>
      <c r="AX96">
        <v>0.507692307692307</v>
      </c>
      <c r="AY96">
        <v>0.40404040404040398</v>
      </c>
      <c r="AZ96">
        <v>0.71052631578947301</v>
      </c>
      <c r="BA96">
        <v>0.39542483660130701</v>
      </c>
      <c r="BB96">
        <v>0.64550264550264502</v>
      </c>
      <c r="BC96">
        <v>0</v>
      </c>
      <c r="BD96">
        <v>0.577114427860696</v>
      </c>
    </row>
    <row r="97" spans="2:56" x14ac:dyDescent="0.2">
      <c r="B97" t="s">
        <v>827</v>
      </c>
      <c r="C97">
        <v>1E-3</v>
      </c>
      <c r="D97">
        <v>0.1</v>
      </c>
      <c r="E97">
        <v>256</v>
      </c>
      <c r="F97">
        <v>500</v>
      </c>
      <c r="G97" s="2" t="b">
        <v>1</v>
      </c>
      <c r="H97">
        <v>8</v>
      </c>
      <c r="I97">
        <v>25</v>
      </c>
      <c r="J97">
        <v>420</v>
      </c>
      <c r="K97">
        <v>1000</v>
      </c>
      <c r="L97">
        <v>4</v>
      </c>
      <c r="M97">
        <v>25</v>
      </c>
      <c r="N97">
        <v>445</v>
      </c>
      <c r="O97">
        <v>12</v>
      </c>
      <c r="P97">
        <v>25</v>
      </c>
      <c r="Q97">
        <v>105</v>
      </c>
      <c r="R97">
        <v>1</v>
      </c>
      <c r="S97">
        <v>78</v>
      </c>
      <c r="T97" s="2">
        <v>128</v>
      </c>
      <c r="U97" s="2">
        <v>128</v>
      </c>
      <c r="V97" t="s">
        <v>729</v>
      </c>
      <c r="W97">
        <v>0.84553809523809498</v>
      </c>
      <c r="X97">
        <v>0.46618013751506798</v>
      </c>
      <c r="Y97">
        <v>0.66678764044943695</v>
      </c>
      <c r="Z97">
        <v>1.01600203436613</v>
      </c>
      <c r="AA97">
        <v>0.59795834739634401</v>
      </c>
      <c r="AB97">
        <v>0.59795834739634401</v>
      </c>
      <c r="AC97">
        <v>0.60413846499518098</v>
      </c>
      <c r="AD97">
        <v>0.60413846499518098</v>
      </c>
      <c r="AE97">
        <v>0.66678764044943695</v>
      </c>
      <c r="AF97">
        <v>0.66678764044943695</v>
      </c>
      <c r="AG97">
        <v>0.69841269841269804</v>
      </c>
      <c r="AH97">
        <v>1.0970100164413401</v>
      </c>
      <c r="AI97">
        <v>0.67142966138579696</v>
      </c>
      <c r="AJ97">
        <v>0.67142966138579696</v>
      </c>
      <c r="AK97">
        <v>0.67476724937103005</v>
      </c>
      <c r="AL97">
        <v>0.67476724937103005</v>
      </c>
      <c r="AM97">
        <v>0.69841269841269804</v>
      </c>
      <c r="AN97">
        <v>0.69841269841269804</v>
      </c>
      <c r="AO97">
        <v>0.83663348841776397</v>
      </c>
      <c r="AP97">
        <v>0.84783395523928995</v>
      </c>
      <c r="AQ97">
        <v>0.14350233200225099</v>
      </c>
      <c r="AR97">
        <v>0.56386361392606699</v>
      </c>
      <c r="AS97">
        <v>0.38297872340425498</v>
      </c>
      <c r="AT97">
        <v>0.48571428571428499</v>
      </c>
      <c r="AU97">
        <v>0.87684729064039402</v>
      </c>
      <c r="AV97">
        <v>0.93636363636363595</v>
      </c>
      <c r="AW97">
        <v>0.88659793814432897</v>
      </c>
      <c r="AX97">
        <v>0.797752808988764</v>
      </c>
      <c r="AY97">
        <v>0.83582089552238803</v>
      </c>
      <c r="AZ97">
        <v>0.71276595744680804</v>
      </c>
      <c r="BA97">
        <v>0.67383512544802804</v>
      </c>
      <c r="BB97">
        <v>0.84552845528455201</v>
      </c>
      <c r="BC97">
        <v>0</v>
      </c>
      <c r="BD97">
        <v>0.62295081967213095</v>
      </c>
    </row>
    <row r="98" spans="2:56" x14ac:dyDescent="0.2">
      <c r="B98" t="s">
        <v>2232</v>
      </c>
      <c r="C98">
        <v>1E-3</v>
      </c>
      <c r="D98">
        <v>0.1</v>
      </c>
      <c r="E98">
        <v>256</v>
      </c>
      <c r="F98">
        <v>100</v>
      </c>
      <c r="G98" s="2" t="b">
        <v>0</v>
      </c>
      <c r="H98">
        <v>8</v>
      </c>
      <c r="I98">
        <v>25</v>
      </c>
      <c r="J98">
        <v>128</v>
      </c>
      <c r="K98">
        <v>1000</v>
      </c>
      <c r="L98">
        <v>4</v>
      </c>
      <c r="M98">
        <v>25</v>
      </c>
      <c r="N98">
        <v>445</v>
      </c>
      <c r="O98">
        <v>12</v>
      </c>
      <c r="P98">
        <v>25</v>
      </c>
      <c r="Q98">
        <v>105</v>
      </c>
      <c r="R98">
        <v>1</v>
      </c>
      <c r="S98">
        <v>78</v>
      </c>
      <c r="T98" s="2">
        <v>128</v>
      </c>
      <c r="U98" s="2">
        <v>64</v>
      </c>
      <c r="V98" t="s">
        <v>729</v>
      </c>
      <c r="W98">
        <v>0.65520507812499995</v>
      </c>
      <c r="X98">
        <v>0.98250243544578497</v>
      </c>
      <c r="Y98">
        <v>0.66676685393258195</v>
      </c>
      <c r="Z98">
        <v>1.0015000150203699</v>
      </c>
      <c r="AA98">
        <v>0.59794556648631403</v>
      </c>
      <c r="AB98">
        <v>0.59794556648631403</v>
      </c>
      <c r="AC98">
        <v>0.62167346806731905</v>
      </c>
      <c r="AD98">
        <v>0.62167346806731905</v>
      </c>
      <c r="AE98">
        <v>0.66676685393258195</v>
      </c>
      <c r="AF98">
        <v>0.66676685393258195</v>
      </c>
      <c r="AG98">
        <v>0.54603174603174598</v>
      </c>
      <c r="AH98">
        <v>1.44227647781372</v>
      </c>
      <c r="AI98">
        <v>0.52773277780601002</v>
      </c>
      <c r="AJ98">
        <v>0.52773277780601002</v>
      </c>
      <c r="AK98">
        <v>0.60162062808593098</v>
      </c>
      <c r="AL98">
        <v>0.60162062808593098</v>
      </c>
      <c r="AM98">
        <v>0.54603174603174598</v>
      </c>
      <c r="AN98">
        <v>0.54603174603174598</v>
      </c>
      <c r="AO98">
        <v>0.88273439628068096</v>
      </c>
      <c r="AP98">
        <v>0.78814382826376805</v>
      </c>
      <c r="AQ98">
        <v>0.17665724995637999</v>
      </c>
      <c r="AR98">
        <v>0.54424679144443</v>
      </c>
      <c r="AS98">
        <v>5.9259259259259199E-2</v>
      </c>
      <c r="AT98">
        <v>0.36363636363636298</v>
      </c>
      <c r="AU98">
        <v>0.57324840764331197</v>
      </c>
      <c r="AV98">
        <v>0.93396226415094297</v>
      </c>
      <c r="AW98">
        <v>0.70157068062827199</v>
      </c>
      <c r="AX98">
        <v>0.66315789473684195</v>
      </c>
      <c r="AY98">
        <v>0.74311926605504597</v>
      </c>
      <c r="AZ98">
        <v>0.68711656441717694</v>
      </c>
      <c r="BA98">
        <v>0.40808080808080799</v>
      </c>
      <c r="BB98">
        <v>0.582278481012658</v>
      </c>
      <c r="BC98">
        <v>0</v>
      </c>
      <c r="BD98">
        <v>0.61736334405144599</v>
      </c>
    </row>
    <row r="99" spans="2:56" x14ac:dyDescent="0.2">
      <c r="B99" t="s">
        <v>828</v>
      </c>
      <c r="C99">
        <v>1E-3</v>
      </c>
      <c r="D99">
        <v>0.5</v>
      </c>
      <c r="E99">
        <v>256</v>
      </c>
      <c r="F99">
        <v>500</v>
      </c>
      <c r="G99" s="2" t="b">
        <v>1</v>
      </c>
      <c r="H99">
        <v>8</v>
      </c>
      <c r="I99">
        <v>25</v>
      </c>
      <c r="J99">
        <v>420</v>
      </c>
      <c r="K99">
        <v>1000</v>
      </c>
      <c r="L99">
        <v>4</v>
      </c>
      <c r="M99">
        <v>25</v>
      </c>
      <c r="N99">
        <v>445</v>
      </c>
      <c r="O99">
        <v>12</v>
      </c>
      <c r="P99">
        <v>25</v>
      </c>
      <c r="Q99">
        <v>105</v>
      </c>
      <c r="R99">
        <v>1</v>
      </c>
      <c r="S99">
        <v>78</v>
      </c>
      <c r="T99" s="2">
        <v>128</v>
      </c>
      <c r="U99" s="2">
        <v>128</v>
      </c>
      <c r="V99" t="s">
        <v>729</v>
      </c>
      <c r="W99">
        <v>0.93744345238095095</v>
      </c>
      <c r="X99">
        <v>0.228152643710374</v>
      </c>
      <c r="Y99">
        <v>0.66674044943819899</v>
      </c>
      <c r="Z99">
        <v>1.4628426704406701</v>
      </c>
      <c r="AA99">
        <v>0.61680874235653504</v>
      </c>
      <c r="AB99">
        <v>0.61680874235653504</v>
      </c>
      <c r="AC99">
        <v>0.71216181516007904</v>
      </c>
      <c r="AD99">
        <v>0.71216181516007904</v>
      </c>
      <c r="AE99">
        <v>0.66674044943819899</v>
      </c>
      <c r="AF99">
        <v>0.66674044943819899</v>
      </c>
      <c r="AG99">
        <v>0.77936507936507904</v>
      </c>
      <c r="AH99">
        <v>0.85579448938369695</v>
      </c>
      <c r="AI99">
        <v>0.77105255812274398</v>
      </c>
      <c r="AJ99">
        <v>0.77105255812274398</v>
      </c>
      <c r="AK99">
        <v>0.78415187868583502</v>
      </c>
      <c r="AL99">
        <v>0.78415187868583502</v>
      </c>
      <c r="AM99">
        <v>0.77936507936507904</v>
      </c>
      <c r="AN99">
        <v>0.77936507936507904</v>
      </c>
      <c r="AO99">
        <v>0.80813353364798501</v>
      </c>
      <c r="AP99">
        <v>0.80506312859342199</v>
      </c>
      <c r="AQ99">
        <v>0.27144117804826301</v>
      </c>
      <c r="AR99">
        <v>0.58259712913646899</v>
      </c>
      <c r="AS99">
        <v>0.59715639810426502</v>
      </c>
      <c r="AT99">
        <v>0.70157068062827199</v>
      </c>
      <c r="AU99">
        <v>0.96744186046511604</v>
      </c>
      <c r="AV99">
        <v>0.94594594594594605</v>
      </c>
      <c r="AW99">
        <v>0.93069306930692997</v>
      </c>
      <c r="AX99">
        <v>0.62893081761006198</v>
      </c>
      <c r="AY99">
        <v>0.77729257641921301</v>
      </c>
      <c r="AZ99">
        <v>0.92753623188405798</v>
      </c>
      <c r="BA99">
        <v>0.854771784232365</v>
      </c>
      <c r="BB99">
        <v>0.83739837398373995</v>
      </c>
      <c r="BC99">
        <v>0.49735449735449699</v>
      </c>
      <c r="BD99">
        <v>0.58653846153846101</v>
      </c>
    </row>
    <row r="100" spans="2:56" x14ac:dyDescent="0.2">
      <c r="B100" t="s">
        <v>829</v>
      </c>
      <c r="C100">
        <v>1E-3</v>
      </c>
      <c r="D100">
        <v>0.1</v>
      </c>
      <c r="E100">
        <v>256</v>
      </c>
      <c r="F100">
        <v>100</v>
      </c>
      <c r="G100" s="2" t="b">
        <v>0</v>
      </c>
      <c r="H100">
        <v>8</v>
      </c>
      <c r="I100">
        <v>25</v>
      </c>
      <c r="J100">
        <v>256</v>
      </c>
      <c r="K100">
        <v>1000</v>
      </c>
      <c r="L100">
        <v>4</v>
      </c>
      <c r="M100">
        <v>25</v>
      </c>
      <c r="N100">
        <v>445</v>
      </c>
      <c r="O100">
        <v>12</v>
      </c>
      <c r="P100">
        <v>25</v>
      </c>
      <c r="Q100">
        <v>105</v>
      </c>
      <c r="R100">
        <v>1</v>
      </c>
      <c r="S100">
        <v>78</v>
      </c>
      <c r="T100" s="2">
        <v>128</v>
      </c>
      <c r="U100" s="2">
        <v>128</v>
      </c>
      <c r="V100" t="s">
        <v>729</v>
      </c>
      <c r="W100">
        <v>0.67348144531249998</v>
      </c>
      <c r="X100">
        <v>0.96869651257991796</v>
      </c>
      <c r="Y100">
        <v>0.66667584269662605</v>
      </c>
      <c r="Z100">
        <v>1.2046977595686901</v>
      </c>
      <c r="AA100">
        <v>0.59572475588449003</v>
      </c>
      <c r="AB100">
        <v>0.59572475588449003</v>
      </c>
      <c r="AC100">
        <v>0.63047220329958198</v>
      </c>
      <c r="AD100">
        <v>0.63047220329958198</v>
      </c>
      <c r="AE100">
        <v>0.66667584269662605</v>
      </c>
      <c r="AF100">
        <v>0.66667584269662605</v>
      </c>
      <c r="AG100">
        <v>0.53174603174603097</v>
      </c>
      <c r="AH100">
        <v>1.4448937177657999</v>
      </c>
      <c r="AI100">
        <v>0.51443797607369701</v>
      </c>
      <c r="AJ100">
        <v>0.51443797607369701</v>
      </c>
      <c r="AK100">
        <v>0.63745950622940395</v>
      </c>
      <c r="AL100">
        <v>0.63745950622940395</v>
      </c>
      <c r="AM100">
        <v>0.53174603174603097</v>
      </c>
      <c r="AN100">
        <v>0.53174603174603097</v>
      </c>
      <c r="AO100">
        <v>0.86533842910011105</v>
      </c>
      <c r="AP100">
        <v>0.79734771511969704</v>
      </c>
      <c r="AQ100">
        <v>0.16570557383468601</v>
      </c>
      <c r="AR100">
        <v>0.55450730548346605</v>
      </c>
      <c r="AS100">
        <v>0.107142857142857</v>
      </c>
      <c r="AT100">
        <v>0.37362637362637302</v>
      </c>
      <c r="AU100">
        <v>0.68449197860962496</v>
      </c>
      <c r="AV100">
        <v>0.90566037735849003</v>
      </c>
      <c r="AW100">
        <v>0.68639053254437798</v>
      </c>
      <c r="AX100">
        <v>0.60714285714285698</v>
      </c>
      <c r="AY100">
        <v>0.5</v>
      </c>
      <c r="AZ100">
        <v>0.72527472527472503</v>
      </c>
      <c r="BA100">
        <v>0.41821946169772201</v>
      </c>
      <c r="BB100">
        <v>0.61728395061728303</v>
      </c>
      <c r="BC100">
        <v>0</v>
      </c>
      <c r="BD100">
        <v>0.548022598870056</v>
      </c>
    </row>
    <row r="101" spans="2:56" x14ac:dyDescent="0.2">
      <c r="B101" t="s">
        <v>830</v>
      </c>
      <c r="C101">
        <v>1E-3</v>
      </c>
      <c r="D101">
        <v>0.1</v>
      </c>
      <c r="E101">
        <v>256</v>
      </c>
      <c r="F101">
        <v>500</v>
      </c>
      <c r="G101" s="2" t="b">
        <v>1</v>
      </c>
      <c r="H101">
        <v>8</v>
      </c>
      <c r="I101">
        <v>15</v>
      </c>
      <c r="J101">
        <v>420</v>
      </c>
      <c r="K101">
        <v>1000</v>
      </c>
      <c r="L101">
        <v>4</v>
      </c>
      <c r="M101">
        <v>15</v>
      </c>
      <c r="N101">
        <v>455</v>
      </c>
      <c r="O101">
        <v>12</v>
      </c>
      <c r="P101">
        <v>15</v>
      </c>
      <c r="Q101">
        <v>115</v>
      </c>
      <c r="R101">
        <v>1</v>
      </c>
      <c r="S101">
        <v>78</v>
      </c>
      <c r="T101" s="2">
        <v>128</v>
      </c>
      <c r="U101" s="2">
        <v>128</v>
      </c>
      <c r="V101" t="s">
        <v>729</v>
      </c>
      <c r="W101">
        <v>0.76818750000000002</v>
      </c>
      <c r="X101">
        <v>0.64145425426959901</v>
      </c>
      <c r="Y101">
        <v>0.66651703296703102</v>
      </c>
      <c r="Z101">
        <v>0.89466098612546896</v>
      </c>
      <c r="AA101">
        <v>0.59899137030874305</v>
      </c>
      <c r="AB101">
        <v>0.59899137030874305</v>
      </c>
      <c r="AC101">
        <v>0.64295245686386504</v>
      </c>
      <c r="AD101">
        <v>0.64295245686386504</v>
      </c>
      <c r="AE101">
        <v>0.66651703296703102</v>
      </c>
      <c r="AF101">
        <v>0.66651703296703102</v>
      </c>
      <c r="AG101">
        <v>0.62536231884057902</v>
      </c>
      <c r="AH101">
        <v>1.0366747379302901</v>
      </c>
      <c r="AI101">
        <v>0.609416673098373</v>
      </c>
      <c r="AJ101">
        <v>0.609416673098373</v>
      </c>
      <c r="AK101">
        <v>0.673588258070284</v>
      </c>
      <c r="AL101">
        <v>0.673588258070284</v>
      </c>
      <c r="AM101">
        <v>0.62536231884057902</v>
      </c>
      <c r="AN101">
        <v>0.62536231884057902</v>
      </c>
      <c r="AO101">
        <v>0.81837619828133201</v>
      </c>
      <c r="AP101">
        <v>0.84046989905299896</v>
      </c>
      <c r="AQ101">
        <v>0.189117580931394</v>
      </c>
      <c r="AR101">
        <v>0.54800180296924905</v>
      </c>
      <c r="AS101">
        <v>0.34567901234567899</v>
      </c>
      <c r="AT101">
        <v>0.34682080924855402</v>
      </c>
      <c r="AU101">
        <v>0.88695652173912998</v>
      </c>
      <c r="AV101">
        <v>0.91914893617021198</v>
      </c>
      <c r="AW101">
        <v>0.84304932735425997</v>
      </c>
      <c r="AX101">
        <v>0.80788177339901401</v>
      </c>
      <c r="AY101">
        <v>0.76315789473684204</v>
      </c>
      <c r="AZ101">
        <v>0.75247524752475203</v>
      </c>
      <c r="BA101">
        <v>0.44580777096114499</v>
      </c>
      <c r="BB101">
        <v>0.62275449101796398</v>
      </c>
      <c r="BC101">
        <v>0.57926829268292601</v>
      </c>
      <c r="BD101">
        <v>0</v>
      </c>
    </row>
    <row r="102" spans="2:56" x14ac:dyDescent="0.2">
      <c r="B102" t="s">
        <v>831</v>
      </c>
      <c r="C102">
        <v>1E-3</v>
      </c>
      <c r="D102">
        <v>0.5</v>
      </c>
      <c r="E102">
        <v>256</v>
      </c>
      <c r="F102">
        <v>100</v>
      </c>
      <c r="G102" s="2" t="b">
        <v>0</v>
      </c>
      <c r="H102">
        <v>8</v>
      </c>
      <c r="I102">
        <v>10</v>
      </c>
      <c r="J102">
        <v>256</v>
      </c>
      <c r="K102">
        <v>1000</v>
      </c>
      <c r="L102">
        <v>4</v>
      </c>
      <c r="M102">
        <v>10</v>
      </c>
      <c r="N102">
        <v>460</v>
      </c>
      <c r="O102">
        <v>12</v>
      </c>
      <c r="P102">
        <v>10</v>
      </c>
      <c r="Q102">
        <v>120</v>
      </c>
      <c r="R102">
        <v>1</v>
      </c>
      <c r="S102">
        <v>78</v>
      </c>
      <c r="T102" s="2">
        <v>128</v>
      </c>
      <c r="U102" s="2">
        <v>128</v>
      </c>
      <c r="V102" t="s">
        <v>729</v>
      </c>
      <c r="W102">
        <v>0.70908691406250002</v>
      </c>
      <c r="X102">
        <v>0.82737201333045896</v>
      </c>
      <c r="Y102">
        <v>0.66645706521739101</v>
      </c>
      <c r="Z102">
        <v>0.87889527791738498</v>
      </c>
      <c r="AA102">
        <v>0.60186503871558406</v>
      </c>
      <c r="AB102">
        <v>0.60186503871558406</v>
      </c>
      <c r="AC102">
        <v>0.60511112634545605</v>
      </c>
      <c r="AD102">
        <v>0.60511112634545605</v>
      </c>
      <c r="AE102">
        <v>0.66645706521739101</v>
      </c>
      <c r="AF102">
        <v>0.66645706521739101</v>
      </c>
      <c r="AG102">
        <v>0.55833333333333302</v>
      </c>
      <c r="AH102">
        <v>1.34069895744323</v>
      </c>
      <c r="AI102">
        <v>0.55025591652577199</v>
      </c>
      <c r="AJ102">
        <v>0.55025591652577199</v>
      </c>
      <c r="AK102">
        <v>0.63520329760763905</v>
      </c>
      <c r="AL102">
        <v>0.63520329760763905</v>
      </c>
      <c r="AM102">
        <v>0.55833333333333302</v>
      </c>
      <c r="AN102">
        <v>0.55833333333333302</v>
      </c>
      <c r="AO102">
        <v>0.83668104157399303</v>
      </c>
      <c r="AP102">
        <v>0.84281464568155295</v>
      </c>
      <c r="AQ102">
        <v>0.212599554698752</v>
      </c>
      <c r="AR102">
        <v>0.51536491290804098</v>
      </c>
      <c r="AS102">
        <v>0.23913043478260801</v>
      </c>
      <c r="AT102">
        <v>0.36871508379888202</v>
      </c>
      <c r="AU102">
        <v>0.69607843137254899</v>
      </c>
      <c r="AV102">
        <v>0.92050209205020905</v>
      </c>
      <c r="AW102">
        <v>0.76995305164319205</v>
      </c>
      <c r="AX102">
        <v>0.63829787234042501</v>
      </c>
      <c r="AY102">
        <v>0.71755725190839703</v>
      </c>
      <c r="AZ102">
        <v>0.64444444444444404</v>
      </c>
      <c r="BA102">
        <v>0.42671614100185501</v>
      </c>
      <c r="BB102">
        <v>0.62765957446808496</v>
      </c>
      <c r="BC102">
        <v>0.554016620498615</v>
      </c>
      <c r="BD102">
        <v>0</v>
      </c>
    </row>
    <row r="103" spans="2:56" x14ac:dyDescent="0.2">
      <c r="B103" t="s">
        <v>2233</v>
      </c>
      <c r="C103">
        <v>1E-3</v>
      </c>
      <c r="D103">
        <v>0.1</v>
      </c>
      <c r="E103">
        <v>24</v>
      </c>
      <c r="F103">
        <v>500</v>
      </c>
      <c r="G103" s="2" t="b">
        <v>1</v>
      </c>
      <c r="H103">
        <v>8</v>
      </c>
      <c r="I103">
        <v>20</v>
      </c>
      <c r="J103">
        <v>64</v>
      </c>
      <c r="K103">
        <v>1000</v>
      </c>
      <c r="L103">
        <v>4</v>
      </c>
      <c r="M103">
        <v>20</v>
      </c>
      <c r="N103">
        <v>450</v>
      </c>
      <c r="O103">
        <v>12</v>
      </c>
      <c r="P103">
        <v>20</v>
      </c>
      <c r="Q103">
        <v>110</v>
      </c>
      <c r="R103">
        <v>1</v>
      </c>
      <c r="S103">
        <v>78</v>
      </c>
      <c r="T103" s="2">
        <v>128</v>
      </c>
      <c r="U103" s="2">
        <v>64</v>
      </c>
      <c r="V103" t="s">
        <v>729</v>
      </c>
      <c r="W103">
        <v>0.84638281250000003</v>
      </c>
      <c r="X103">
        <v>0.46654111713170998</v>
      </c>
      <c r="Y103">
        <v>0.66634611111110997</v>
      </c>
      <c r="Z103">
        <v>0.80374383407831196</v>
      </c>
      <c r="AA103">
        <v>0.60902002697531699</v>
      </c>
      <c r="AB103">
        <v>0.60902002697531699</v>
      </c>
      <c r="AC103">
        <v>0.66444541811358104</v>
      </c>
      <c r="AD103">
        <v>0.66444541811358104</v>
      </c>
      <c r="AE103">
        <v>0.66634611111110997</v>
      </c>
      <c r="AF103">
        <v>0.66634611111110997</v>
      </c>
      <c r="AG103">
        <v>0.68333333333333302</v>
      </c>
      <c r="AH103">
        <v>0.99154084920883101</v>
      </c>
      <c r="AI103">
        <v>0.65604631143149095</v>
      </c>
      <c r="AJ103">
        <v>0.65604631143149195</v>
      </c>
      <c r="AK103">
        <v>0.66817494403373601</v>
      </c>
      <c r="AL103">
        <v>0.66817494403373601</v>
      </c>
      <c r="AM103">
        <v>0.68333333333333302</v>
      </c>
      <c r="AN103">
        <v>0.68333333333333302</v>
      </c>
      <c r="AO103">
        <v>0.84020462928967798</v>
      </c>
      <c r="AP103">
        <v>0.80588271171486403</v>
      </c>
      <c r="AQ103">
        <v>0.21963940186608299</v>
      </c>
      <c r="AR103">
        <v>0.57035336503064404</v>
      </c>
      <c r="AS103">
        <v>0.37391304347825999</v>
      </c>
      <c r="AT103">
        <v>0.55837563451776595</v>
      </c>
      <c r="AU103">
        <v>0.83105022831050201</v>
      </c>
      <c r="AV103">
        <v>0.96035242290748901</v>
      </c>
      <c r="AW103">
        <v>0.86274509803921495</v>
      </c>
      <c r="AX103">
        <v>0.65476190476190399</v>
      </c>
      <c r="AY103">
        <v>0.74782608695652097</v>
      </c>
      <c r="AZ103">
        <v>0.713513513513513</v>
      </c>
      <c r="BA103">
        <v>0.732600732600732</v>
      </c>
      <c r="BB103">
        <v>0.81203007518796999</v>
      </c>
      <c r="BC103">
        <v>0</v>
      </c>
      <c r="BD103">
        <v>0.625386996904024</v>
      </c>
    </row>
    <row r="104" spans="2:56" x14ac:dyDescent="0.2">
      <c r="B104" t="s">
        <v>2234</v>
      </c>
      <c r="C104">
        <v>1E-3</v>
      </c>
      <c r="D104">
        <v>0.5</v>
      </c>
      <c r="E104">
        <v>256</v>
      </c>
      <c r="F104">
        <v>100</v>
      </c>
      <c r="G104" s="2" t="b">
        <v>0</v>
      </c>
      <c r="H104">
        <v>8</v>
      </c>
      <c r="I104">
        <v>20</v>
      </c>
      <c r="J104">
        <v>128</v>
      </c>
      <c r="K104">
        <v>1000</v>
      </c>
      <c r="L104">
        <v>4</v>
      </c>
      <c r="M104">
        <v>20</v>
      </c>
      <c r="N104">
        <v>450</v>
      </c>
      <c r="O104">
        <v>12</v>
      </c>
      <c r="P104">
        <v>20</v>
      </c>
      <c r="Q104">
        <v>110</v>
      </c>
      <c r="R104">
        <v>1</v>
      </c>
      <c r="S104">
        <v>78</v>
      </c>
      <c r="T104" s="2">
        <v>64</v>
      </c>
      <c r="U104" s="2">
        <v>128</v>
      </c>
      <c r="V104" t="s">
        <v>729</v>
      </c>
      <c r="W104">
        <v>0.69940429687500005</v>
      </c>
      <c r="X104">
        <v>0.87622500181198104</v>
      </c>
      <c r="Y104">
        <v>0.66631888888888902</v>
      </c>
      <c r="Z104">
        <v>0.972604899525642</v>
      </c>
      <c r="AA104">
        <v>0.59846209577954701</v>
      </c>
      <c r="AB104">
        <v>0.59846209577954701</v>
      </c>
      <c r="AC104">
        <v>0.63177495487398105</v>
      </c>
      <c r="AD104">
        <v>0.63177495487398105</v>
      </c>
      <c r="AE104">
        <v>0.66631888888888902</v>
      </c>
      <c r="AF104">
        <v>0.66631888888888902</v>
      </c>
      <c r="AG104">
        <v>0.59242424242424196</v>
      </c>
      <c r="AH104">
        <v>1.2425072193145701</v>
      </c>
      <c r="AI104">
        <v>0.57953324959905705</v>
      </c>
      <c r="AJ104">
        <v>0.57953324959905705</v>
      </c>
      <c r="AK104">
        <v>0.65818798802376799</v>
      </c>
      <c r="AL104">
        <v>0.65818798802376799</v>
      </c>
      <c r="AM104">
        <v>0.59242424242424196</v>
      </c>
      <c r="AN104">
        <v>0.59242424242424196</v>
      </c>
      <c r="AO104">
        <v>0.84644078349304996</v>
      </c>
      <c r="AP104">
        <v>0.81704393994153801</v>
      </c>
      <c r="AQ104">
        <v>0.18370850898261501</v>
      </c>
      <c r="AR104">
        <v>0.54665515070098702</v>
      </c>
      <c r="AS104">
        <v>0.148148148148148</v>
      </c>
      <c r="AT104">
        <v>0.37777777777777699</v>
      </c>
      <c r="AU104">
        <v>0.72131147540983598</v>
      </c>
      <c r="AV104">
        <v>0.95575221238938002</v>
      </c>
      <c r="AW104">
        <v>0.74074074074074003</v>
      </c>
      <c r="AX104">
        <v>0.79381443298969001</v>
      </c>
      <c r="AY104">
        <v>0.79620853080568699</v>
      </c>
      <c r="AZ104">
        <v>0.72448979591836704</v>
      </c>
      <c r="BA104">
        <v>0.41666666666666602</v>
      </c>
      <c r="BB104">
        <v>0.67469879518072196</v>
      </c>
      <c r="BC104">
        <v>0</v>
      </c>
      <c r="BD104">
        <v>0.60479041916167597</v>
      </c>
    </row>
    <row r="105" spans="2:56" x14ac:dyDescent="0.2">
      <c r="B105" t="s">
        <v>2235</v>
      </c>
      <c r="C105">
        <v>1E-3</v>
      </c>
      <c r="D105">
        <v>0.1</v>
      </c>
      <c r="E105">
        <v>256</v>
      </c>
      <c r="F105">
        <v>100</v>
      </c>
      <c r="G105" s="2" t="b">
        <v>0</v>
      </c>
      <c r="H105">
        <v>8</v>
      </c>
      <c r="I105">
        <v>10</v>
      </c>
      <c r="J105">
        <v>256</v>
      </c>
      <c r="K105">
        <v>1000</v>
      </c>
      <c r="L105">
        <v>4</v>
      </c>
      <c r="M105">
        <v>10</v>
      </c>
      <c r="N105">
        <v>460</v>
      </c>
      <c r="O105">
        <v>12</v>
      </c>
      <c r="P105">
        <v>10</v>
      </c>
      <c r="Q105">
        <v>120</v>
      </c>
      <c r="R105">
        <v>1</v>
      </c>
      <c r="S105">
        <v>78</v>
      </c>
      <c r="T105" s="2">
        <v>128</v>
      </c>
      <c r="U105" s="2">
        <v>64</v>
      </c>
      <c r="V105" t="s">
        <v>729</v>
      </c>
      <c r="W105">
        <v>0.63624999999999998</v>
      </c>
      <c r="X105">
        <v>1.1021974766254401</v>
      </c>
      <c r="Y105">
        <v>0.66625543478260896</v>
      </c>
      <c r="Z105">
        <v>0.96469812649488396</v>
      </c>
      <c r="AA105">
        <v>0.60071774431008995</v>
      </c>
      <c r="AB105">
        <v>0.60071774431008995</v>
      </c>
      <c r="AC105">
        <v>0.63776523350997305</v>
      </c>
      <c r="AD105">
        <v>0.63776523350997305</v>
      </c>
      <c r="AE105">
        <v>0.66625543478260896</v>
      </c>
      <c r="AF105">
        <v>0.66625543478260896</v>
      </c>
      <c r="AG105">
        <v>0.530555555555555</v>
      </c>
      <c r="AH105">
        <v>1.47484183311462</v>
      </c>
      <c r="AI105">
        <v>0.51444618238777595</v>
      </c>
      <c r="AJ105">
        <v>0.51444618238777595</v>
      </c>
      <c r="AK105">
        <v>0.61979313665384705</v>
      </c>
      <c r="AL105">
        <v>0.61979313665384705</v>
      </c>
      <c r="AM105">
        <v>0.530555555555555</v>
      </c>
      <c r="AN105">
        <v>0.530555555555555</v>
      </c>
      <c r="AO105">
        <v>0.87641114766883699</v>
      </c>
      <c r="AP105">
        <v>0.80594664232366198</v>
      </c>
      <c r="AQ105">
        <v>0.216227573453773</v>
      </c>
      <c r="AR105">
        <v>0.50428561379408599</v>
      </c>
      <c r="AS105">
        <v>7.6335877862595394E-2</v>
      </c>
      <c r="AT105">
        <v>0.39106145251396601</v>
      </c>
      <c r="AU105">
        <v>0.73170731707317005</v>
      </c>
      <c r="AV105">
        <v>0.91596638655462104</v>
      </c>
      <c r="AW105">
        <v>0.624</v>
      </c>
      <c r="AX105">
        <v>0.62827225130889996</v>
      </c>
      <c r="AY105">
        <v>0.55614973262031997</v>
      </c>
      <c r="AZ105">
        <v>0.71153846153846101</v>
      </c>
      <c r="BA105">
        <v>0.40410958904109501</v>
      </c>
      <c r="BB105">
        <v>0.63043478260869501</v>
      </c>
      <c r="BC105">
        <v>0.50377833753148604</v>
      </c>
      <c r="BD105">
        <v>0</v>
      </c>
    </row>
    <row r="106" spans="2:56" x14ac:dyDescent="0.2">
      <c r="B106" t="s">
        <v>2236</v>
      </c>
      <c r="C106">
        <v>1E-3</v>
      </c>
      <c r="D106">
        <v>0.5</v>
      </c>
      <c r="E106">
        <v>256</v>
      </c>
      <c r="F106">
        <v>100</v>
      </c>
      <c r="G106" s="2" t="b">
        <v>0</v>
      </c>
      <c r="H106">
        <v>8</v>
      </c>
      <c r="I106">
        <v>25</v>
      </c>
      <c r="J106">
        <v>420</v>
      </c>
      <c r="K106">
        <v>1000</v>
      </c>
      <c r="L106">
        <v>4</v>
      </c>
      <c r="M106">
        <v>25</v>
      </c>
      <c r="N106">
        <v>445</v>
      </c>
      <c r="O106">
        <v>12</v>
      </c>
      <c r="P106">
        <v>25</v>
      </c>
      <c r="Q106">
        <v>105</v>
      </c>
      <c r="R106">
        <v>1</v>
      </c>
      <c r="S106">
        <v>78</v>
      </c>
      <c r="T106" s="2">
        <v>128</v>
      </c>
      <c r="U106" s="2">
        <v>64</v>
      </c>
      <c r="V106" t="s">
        <v>729</v>
      </c>
      <c r="W106">
        <v>0.72166666666666601</v>
      </c>
      <c r="X106">
        <v>0.76979809582233405</v>
      </c>
      <c r="Y106">
        <v>0.66589494382022296</v>
      </c>
      <c r="Z106">
        <v>0.90062097018957099</v>
      </c>
      <c r="AA106">
        <v>0.60185208658019995</v>
      </c>
      <c r="AB106">
        <v>0.60185208658019995</v>
      </c>
      <c r="AC106">
        <v>0.61669986391714204</v>
      </c>
      <c r="AD106">
        <v>0.61669986391714204</v>
      </c>
      <c r="AE106">
        <v>0.66589494382022296</v>
      </c>
      <c r="AF106">
        <v>0.66589494382022296</v>
      </c>
      <c r="AG106">
        <v>0.56031746031745999</v>
      </c>
      <c r="AH106">
        <v>1.27925133705139</v>
      </c>
      <c r="AI106">
        <v>0.55565263239367801</v>
      </c>
      <c r="AJ106">
        <v>0.55565263239367801</v>
      </c>
      <c r="AK106">
        <v>0.65637804747702999</v>
      </c>
      <c r="AL106">
        <v>0.65637804747702999</v>
      </c>
      <c r="AM106">
        <v>0.56031746031745999</v>
      </c>
      <c r="AN106">
        <v>0.56031746031745999</v>
      </c>
      <c r="AO106">
        <v>0.83924051686017698</v>
      </c>
      <c r="AP106">
        <v>0.852306290360762</v>
      </c>
      <c r="AQ106">
        <v>0.14066178897280601</v>
      </c>
      <c r="AR106">
        <v>0.57519975012705804</v>
      </c>
      <c r="AS106">
        <v>0.20472440944881801</v>
      </c>
      <c r="AT106">
        <v>0.46464646464646397</v>
      </c>
      <c r="AU106">
        <v>0.71111111111111103</v>
      </c>
      <c r="AV106">
        <v>0.94930875576036799</v>
      </c>
      <c r="AW106">
        <v>0.73563218390804597</v>
      </c>
      <c r="AX106">
        <v>0.68263473053892199</v>
      </c>
      <c r="AY106">
        <v>0.52571428571428502</v>
      </c>
      <c r="AZ106">
        <v>0.72316384180790905</v>
      </c>
      <c r="BA106">
        <v>0.44052863436123302</v>
      </c>
      <c r="BB106">
        <v>0.65030674846625702</v>
      </c>
      <c r="BC106">
        <v>0</v>
      </c>
      <c r="BD106">
        <v>0.58006042296072502</v>
      </c>
    </row>
    <row r="107" spans="2:56" x14ac:dyDescent="0.2">
      <c r="B107" t="s">
        <v>738</v>
      </c>
      <c r="C107">
        <v>1E-3</v>
      </c>
      <c r="D107">
        <v>0.5</v>
      </c>
      <c r="E107">
        <v>256</v>
      </c>
      <c r="F107">
        <v>100</v>
      </c>
      <c r="G107" s="2" t="b">
        <v>0</v>
      </c>
      <c r="H107">
        <v>8</v>
      </c>
      <c r="I107">
        <v>15</v>
      </c>
      <c r="J107">
        <v>64</v>
      </c>
      <c r="K107">
        <v>1000</v>
      </c>
      <c r="L107">
        <v>4</v>
      </c>
      <c r="M107">
        <v>15</v>
      </c>
      <c r="N107">
        <v>455</v>
      </c>
      <c r="O107">
        <v>12</v>
      </c>
      <c r="P107">
        <v>15</v>
      </c>
      <c r="Q107">
        <v>115</v>
      </c>
      <c r="R107">
        <v>1</v>
      </c>
      <c r="S107">
        <v>78</v>
      </c>
      <c r="T107" s="2">
        <v>128</v>
      </c>
      <c r="U107" s="2">
        <v>128</v>
      </c>
      <c r="V107" t="s">
        <v>729</v>
      </c>
      <c r="W107">
        <v>0.70328124999999997</v>
      </c>
      <c r="X107">
        <v>0.86007131218910204</v>
      </c>
      <c r="Y107">
        <v>0.66586153846153795</v>
      </c>
      <c r="Z107">
        <v>0.89810920798778504</v>
      </c>
      <c r="AA107">
        <v>0.59736130399738196</v>
      </c>
      <c r="AB107">
        <v>0.59736130399738196</v>
      </c>
      <c r="AC107">
        <v>0.60982989505749996</v>
      </c>
      <c r="AD107">
        <v>0.60982989505749996</v>
      </c>
      <c r="AE107">
        <v>0.66586153846153795</v>
      </c>
      <c r="AF107">
        <v>0.66586153846153795</v>
      </c>
      <c r="AG107">
        <v>0.577536231884058</v>
      </c>
      <c r="AH107">
        <v>1.3096837997436499</v>
      </c>
      <c r="AI107">
        <v>0.55948707424539401</v>
      </c>
      <c r="AJ107">
        <v>0.55948707424539401</v>
      </c>
      <c r="AK107">
        <v>0.64258329820400795</v>
      </c>
      <c r="AL107">
        <v>0.64258329820400795</v>
      </c>
      <c r="AM107">
        <v>0.57753623188405701</v>
      </c>
      <c r="AN107">
        <v>0.577536231884058</v>
      </c>
      <c r="AO107">
        <v>0.84441507548453898</v>
      </c>
      <c r="AP107">
        <v>0.82994167302184496</v>
      </c>
      <c r="AQ107">
        <v>0.172645791783471</v>
      </c>
      <c r="AR107">
        <v>0.54244267569967597</v>
      </c>
      <c r="AS107">
        <v>0.16666666666666599</v>
      </c>
      <c r="AT107">
        <v>0.39269406392694001</v>
      </c>
      <c r="AU107">
        <v>0.78571428571428503</v>
      </c>
      <c r="AV107">
        <v>0.90598290598290598</v>
      </c>
      <c r="AW107">
        <v>0.67777777777777704</v>
      </c>
      <c r="AX107">
        <v>0.66326530612244805</v>
      </c>
      <c r="AY107">
        <v>0.71551724137931005</v>
      </c>
      <c r="AZ107">
        <v>0.72277227722772197</v>
      </c>
      <c r="BA107">
        <v>0.42209072978303702</v>
      </c>
      <c r="BB107">
        <v>0.625</v>
      </c>
      <c r="BC107">
        <v>0</v>
      </c>
      <c r="BD107">
        <v>0.63636363636363602</v>
      </c>
    </row>
    <row r="108" spans="2:56" x14ac:dyDescent="0.2">
      <c r="B108" t="s">
        <v>2237</v>
      </c>
      <c r="C108">
        <v>1E-3</v>
      </c>
      <c r="D108">
        <v>0.1</v>
      </c>
      <c r="E108">
        <v>256</v>
      </c>
      <c r="F108">
        <v>100</v>
      </c>
      <c r="G108" s="2" t="b">
        <v>0</v>
      </c>
      <c r="H108">
        <v>8</v>
      </c>
      <c r="I108">
        <v>10</v>
      </c>
      <c r="J108">
        <v>256</v>
      </c>
      <c r="K108">
        <v>1000</v>
      </c>
      <c r="L108">
        <v>4</v>
      </c>
      <c r="M108">
        <v>10</v>
      </c>
      <c r="N108">
        <v>460</v>
      </c>
      <c r="O108">
        <v>12</v>
      </c>
      <c r="P108">
        <v>10</v>
      </c>
      <c r="Q108">
        <v>120</v>
      </c>
      <c r="R108">
        <v>1</v>
      </c>
      <c r="S108">
        <v>78</v>
      </c>
      <c r="T108" s="2">
        <v>64</v>
      </c>
      <c r="U108" s="2">
        <v>128</v>
      </c>
      <c r="V108" t="s">
        <v>729</v>
      </c>
      <c r="W108">
        <v>0.59529296875000004</v>
      </c>
      <c r="X108">
        <v>1.38217948675155</v>
      </c>
      <c r="Y108">
        <v>0.66580869565217404</v>
      </c>
      <c r="Z108">
        <v>1.3985127697587001</v>
      </c>
      <c r="AA108">
        <v>0.59599330305048503</v>
      </c>
      <c r="AB108">
        <v>0.59599330305048503</v>
      </c>
      <c r="AC108">
        <v>0.63501158166470395</v>
      </c>
      <c r="AD108">
        <v>0.63501158166470395</v>
      </c>
      <c r="AE108">
        <v>0.66580869565217404</v>
      </c>
      <c r="AF108">
        <v>0.66580869565217404</v>
      </c>
      <c r="AG108">
        <v>0.49791666666666601</v>
      </c>
      <c r="AH108">
        <v>1.5906897783279399</v>
      </c>
      <c r="AI108">
        <v>0.47488163396626298</v>
      </c>
      <c r="AJ108">
        <v>0.47488163396626298</v>
      </c>
      <c r="AK108">
        <v>0.55208996822488499</v>
      </c>
      <c r="AL108">
        <v>0.55208996822488499</v>
      </c>
      <c r="AM108">
        <v>0.49791666666666601</v>
      </c>
      <c r="AN108">
        <v>0.49791666666666601</v>
      </c>
      <c r="AO108">
        <v>0.86692141218544105</v>
      </c>
      <c r="AP108">
        <v>0.79893702280483703</v>
      </c>
      <c r="AQ108">
        <v>0.22915007329338399</v>
      </c>
      <c r="AR108">
        <v>0.48896470391827501</v>
      </c>
      <c r="AS108">
        <v>0</v>
      </c>
      <c r="AT108">
        <v>0.29946524064171098</v>
      </c>
      <c r="AU108">
        <v>0.48192771084337299</v>
      </c>
      <c r="AV108">
        <v>0.87068965517241304</v>
      </c>
      <c r="AW108">
        <v>0.723618090452261</v>
      </c>
      <c r="AX108">
        <v>0.60085836909871204</v>
      </c>
      <c r="AY108">
        <v>0.50476190476190397</v>
      </c>
      <c r="AZ108">
        <v>0.65306122448979598</v>
      </c>
      <c r="BA108">
        <v>0.39867109634551401</v>
      </c>
      <c r="BB108">
        <v>0.61052631578947303</v>
      </c>
      <c r="BC108">
        <v>0</v>
      </c>
      <c r="BD108">
        <v>0.55500000000000005</v>
      </c>
    </row>
    <row r="109" spans="2:56" x14ac:dyDescent="0.2">
      <c r="B109" t="s">
        <v>1679</v>
      </c>
      <c r="C109">
        <v>1E-3</v>
      </c>
      <c r="D109">
        <v>0.1</v>
      </c>
      <c r="E109">
        <v>256</v>
      </c>
      <c r="F109">
        <v>100</v>
      </c>
      <c r="G109" s="2" t="b">
        <v>0</v>
      </c>
      <c r="H109">
        <v>8</v>
      </c>
      <c r="I109">
        <v>20</v>
      </c>
      <c r="J109">
        <v>256</v>
      </c>
      <c r="K109">
        <v>1000</v>
      </c>
      <c r="L109">
        <v>4</v>
      </c>
      <c r="M109">
        <v>20</v>
      </c>
      <c r="N109">
        <v>450</v>
      </c>
      <c r="O109">
        <v>12</v>
      </c>
      <c r="P109">
        <v>20</v>
      </c>
      <c r="Q109">
        <v>110</v>
      </c>
      <c r="R109">
        <v>1</v>
      </c>
      <c r="S109">
        <v>78</v>
      </c>
      <c r="T109" s="2">
        <v>128</v>
      </c>
      <c r="U109" s="2">
        <v>128</v>
      </c>
      <c r="V109" t="s">
        <v>729</v>
      </c>
      <c r="W109">
        <v>0.63689941406249995</v>
      </c>
      <c r="X109">
        <v>1.0830584114789901</v>
      </c>
      <c r="Y109">
        <v>0.66567555555555602</v>
      </c>
      <c r="Z109">
        <v>0.99115248018503199</v>
      </c>
      <c r="AA109">
        <v>0.598323927301745</v>
      </c>
      <c r="AB109">
        <v>0.598323927301745</v>
      </c>
      <c r="AC109">
        <v>0.63304709428345396</v>
      </c>
      <c r="AD109">
        <v>0.63304709428345396</v>
      </c>
      <c r="AE109">
        <v>0.66567555555555602</v>
      </c>
      <c r="AF109">
        <v>0.66567555555555602</v>
      </c>
      <c r="AG109">
        <v>0.53939393939393898</v>
      </c>
      <c r="AH109">
        <v>1.3943405151367101</v>
      </c>
      <c r="AI109">
        <v>0.52706082980088798</v>
      </c>
      <c r="AJ109">
        <v>0.52706082980088798</v>
      </c>
      <c r="AK109">
        <v>0.63546133276350003</v>
      </c>
      <c r="AL109">
        <v>0.63546133276350003</v>
      </c>
      <c r="AM109">
        <v>0.53939393939393898</v>
      </c>
      <c r="AN109">
        <v>0.53939393939393898</v>
      </c>
      <c r="AO109">
        <v>0.88748564906001104</v>
      </c>
      <c r="AP109">
        <v>0.81150240671151697</v>
      </c>
      <c r="AQ109">
        <v>0.17458413291101199</v>
      </c>
      <c r="AR109">
        <v>0.51972352052444204</v>
      </c>
      <c r="AS109">
        <v>0.114942528735632</v>
      </c>
      <c r="AT109">
        <v>0.379746835443037</v>
      </c>
      <c r="AU109">
        <v>0.62111801242235998</v>
      </c>
      <c r="AV109">
        <v>0.93859649122806998</v>
      </c>
      <c r="AW109">
        <v>0.733668341708542</v>
      </c>
      <c r="AX109">
        <v>0.78222222222222204</v>
      </c>
      <c r="AY109">
        <v>0.57142857142857095</v>
      </c>
      <c r="AZ109">
        <v>0.65882352941176403</v>
      </c>
      <c r="BA109">
        <v>0.43495934959349503</v>
      </c>
      <c r="BB109">
        <v>0.61714285714285699</v>
      </c>
      <c r="BC109">
        <v>0.47208121827411098</v>
      </c>
      <c r="BD109">
        <v>0</v>
      </c>
    </row>
    <row r="110" spans="2:56" x14ac:dyDescent="0.2">
      <c r="B110" t="s">
        <v>739</v>
      </c>
      <c r="C110">
        <v>1E-3</v>
      </c>
      <c r="D110">
        <v>0.5</v>
      </c>
      <c r="E110">
        <v>256</v>
      </c>
      <c r="F110">
        <v>500</v>
      </c>
      <c r="G110" s="2" t="b">
        <v>1</v>
      </c>
      <c r="H110">
        <v>8</v>
      </c>
      <c r="I110">
        <v>10</v>
      </c>
      <c r="J110">
        <v>128</v>
      </c>
      <c r="K110">
        <v>1000</v>
      </c>
      <c r="L110">
        <v>4</v>
      </c>
      <c r="M110">
        <v>10</v>
      </c>
      <c r="N110">
        <v>460</v>
      </c>
      <c r="O110">
        <v>12</v>
      </c>
      <c r="P110">
        <v>10</v>
      </c>
      <c r="Q110">
        <v>120</v>
      </c>
      <c r="R110">
        <v>1</v>
      </c>
      <c r="S110">
        <v>78</v>
      </c>
      <c r="T110" s="2">
        <v>128</v>
      </c>
      <c r="U110" s="2">
        <v>128</v>
      </c>
      <c r="V110" t="s">
        <v>729</v>
      </c>
      <c r="W110">
        <v>0.91548632812499997</v>
      </c>
      <c r="X110">
        <v>0.31493034943938197</v>
      </c>
      <c r="Y110">
        <v>0.66551358695652096</v>
      </c>
      <c r="Z110">
        <v>0.81852970266342095</v>
      </c>
      <c r="AA110">
        <v>0.60700221138786004</v>
      </c>
      <c r="AB110">
        <v>0.60700221138786004</v>
      </c>
      <c r="AC110">
        <v>0.64946107952561405</v>
      </c>
      <c r="AD110">
        <v>0.64946107952561405</v>
      </c>
      <c r="AE110">
        <v>0.66551358695652096</v>
      </c>
      <c r="AF110">
        <v>0.66551358695652096</v>
      </c>
      <c r="AG110">
        <v>0.74652777777777701</v>
      </c>
      <c r="AH110">
        <v>0.90412920713424605</v>
      </c>
      <c r="AI110">
        <v>0.70768512169208897</v>
      </c>
      <c r="AJ110">
        <v>0.70768512169208997</v>
      </c>
      <c r="AK110">
        <v>0.71853115353872798</v>
      </c>
      <c r="AL110">
        <v>0.71853115353872798</v>
      </c>
      <c r="AM110">
        <v>0.74652777777777701</v>
      </c>
      <c r="AN110">
        <v>0.74652777777777701</v>
      </c>
      <c r="AO110">
        <v>0.81333365563952198</v>
      </c>
      <c r="AP110">
        <v>0.85195394240494304</v>
      </c>
      <c r="AQ110">
        <v>0.22232033372558699</v>
      </c>
      <c r="AR110">
        <v>0.54040091378139099</v>
      </c>
      <c r="AS110">
        <v>0.33333333333333298</v>
      </c>
      <c r="AT110">
        <v>0.59040590405904003</v>
      </c>
      <c r="AU110">
        <v>0.962025316455696</v>
      </c>
      <c r="AV110">
        <v>0.94117647058823495</v>
      </c>
      <c r="AW110">
        <v>0.90666666666666595</v>
      </c>
      <c r="AX110">
        <v>0.81159420289855</v>
      </c>
      <c r="AY110">
        <v>0.81578947368420995</v>
      </c>
      <c r="AZ110">
        <v>0.88979591836734695</v>
      </c>
      <c r="BA110">
        <v>0.76527331189710601</v>
      </c>
      <c r="BB110">
        <v>0.81944444444444398</v>
      </c>
      <c r="BC110">
        <v>0</v>
      </c>
      <c r="BD110">
        <v>0.65671641791044699</v>
      </c>
    </row>
    <row r="111" spans="2:56" x14ac:dyDescent="0.2">
      <c r="B111" t="s">
        <v>2238</v>
      </c>
      <c r="C111">
        <v>1E-3</v>
      </c>
      <c r="D111">
        <v>0.1</v>
      </c>
      <c r="E111">
        <v>131</v>
      </c>
      <c r="F111">
        <v>500</v>
      </c>
      <c r="G111" s="2" t="b">
        <v>1</v>
      </c>
      <c r="H111">
        <v>8</v>
      </c>
      <c r="I111">
        <v>50</v>
      </c>
      <c r="J111">
        <v>420</v>
      </c>
      <c r="K111">
        <v>1000</v>
      </c>
      <c r="L111">
        <v>4</v>
      </c>
      <c r="M111">
        <v>50</v>
      </c>
      <c r="N111">
        <v>420</v>
      </c>
      <c r="O111">
        <v>12</v>
      </c>
      <c r="P111">
        <v>50</v>
      </c>
      <c r="Q111">
        <v>80</v>
      </c>
      <c r="R111">
        <v>1</v>
      </c>
      <c r="S111">
        <v>78</v>
      </c>
      <c r="T111" s="2">
        <v>64</v>
      </c>
      <c r="U111" s="2">
        <v>128</v>
      </c>
      <c r="V111" t="s">
        <v>729</v>
      </c>
      <c r="W111">
        <v>0.82609523809523799</v>
      </c>
      <c r="X111">
        <v>0.50230727529525698</v>
      </c>
      <c r="Y111">
        <v>0.665381547619047</v>
      </c>
      <c r="Z111">
        <v>1.2180487037301</v>
      </c>
      <c r="AA111">
        <v>0.58954264686677404</v>
      </c>
      <c r="AB111">
        <v>0.58954264686677404</v>
      </c>
      <c r="AC111">
        <v>0.65422303750292699</v>
      </c>
      <c r="AD111">
        <v>0.65422303750292699</v>
      </c>
      <c r="AE111">
        <v>0.665381547619047</v>
      </c>
      <c r="AF111">
        <v>0.665381547619047</v>
      </c>
      <c r="AG111">
        <v>0.69791666666666596</v>
      </c>
      <c r="AH111">
        <v>1.2402639389037999</v>
      </c>
      <c r="AI111">
        <v>0.660843673430072</v>
      </c>
      <c r="AJ111">
        <v>0.660843673430072</v>
      </c>
      <c r="AK111">
        <v>0.67109326767349098</v>
      </c>
      <c r="AL111">
        <v>0.67109326767349098</v>
      </c>
      <c r="AM111">
        <v>0.69791666666666596</v>
      </c>
      <c r="AN111">
        <v>0.69791666666666596</v>
      </c>
      <c r="AO111">
        <v>0.84663880818177495</v>
      </c>
      <c r="AP111">
        <v>0.79382157272097897</v>
      </c>
      <c r="AQ111">
        <v>0.109200684566867</v>
      </c>
      <c r="AR111">
        <v>0.60850952199747799</v>
      </c>
      <c r="AS111">
        <v>0.25454545454545402</v>
      </c>
      <c r="AT111">
        <v>0.52287581699346397</v>
      </c>
      <c r="AU111">
        <v>0.86092715231787997</v>
      </c>
      <c r="AV111">
        <v>0.94674556213017702</v>
      </c>
      <c r="AW111">
        <v>0.89032258064516101</v>
      </c>
      <c r="AX111">
        <v>0.805755395683453</v>
      </c>
      <c r="AY111">
        <v>0.81379310344827505</v>
      </c>
      <c r="AZ111">
        <v>0.75167785234899298</v>
      </c>
      <c r="BA111">
        <v>0.66086956521739104</v>
      </c>
      <c r="BB111">
        <v>0.78431372549019596</v>
      </c>
      <c r="BC111">
        <v>0</v>
      </c>
      <c r="BD111">
        <v>0.63829787234042501</v>
      </c>
    </row>
    <row r="112" spans="2:56" x14ac:dyDescent="0.2">
      <c r="B112" t="s">
        <v>945</v>
      </c>
      <c r="C112">
        <v>1E-3</v>
      </c>
      <c r="D112">
        <v>0.5</v>
      </c>
      <c r="E112">
        <v>255</v>
      </c>
      <c r="F112">
        <v>100</v>
      </c>
      <c r="G112" s="2" t="b">
        <v>1</v>
      </c>
      <c r="H112">
        <v>8</v>
      </c>
      <c r="I112">
        <v>15</v>
      </c>
      <c r="J112">
        <v>256</v>
      </c>
      <c r="K112">
        <v>1000</v>
      </c>
      <c r="L112">
        <v>4</v>
      </c>
      <c r="M112">
        <v>15</v>
      </c>
      <c r="N112">
        <v>455</v>
      </c>
      <c r="O112">
        <v>12</v>
      </c>
      <c r="P112">
        <v>15</v>
      </c>
      <c r="Q112">
        <v>115</v>
      </c>
      <c r="R112">
        <v>1</v>
      </c>
      <c r="S112">
        <v>78</v>
      </c>
      <c r="T112" s="2">
        <v>64</v>
      </c>
      <c r="U112" s="2">
        <v>64</v>
      </c>
      <c r="V112" t="s">
        <v>729</v>
      </c>
      <c r="W112">
        <v>0.71500976562499996</v>
      </c>
      <c r="X112">
        <v>0.81584051251411405</v>
      </c>
      <c r="Y112">
        <v>0.66481373626373597</v>
      </c>
      <c r="Z112">
        <v>0.79963958382606504</v>
      </c>
      <c r="AA112">
        <v>0.60017476859901198</v>
      </c>
      <c r="AB112">
        <v>0.60017476859901198</v>
      </c>
      <c r="AC112">
        <v>0.62079022235339898</v>
      </c>
      <c r="AD112">
        <v>0.62079022235339898</v>
      </c>
      <c r="AE112">
        <v>0.66481373626373597</v>
      </c>
      <c r="AF112">
        <v>0.66481373626373597</v>
      </c>
      <c r="AG112">
        <v>0.57391304347826</v>
      </c>
      <c r="AH112">
        <v>1.2359522581100399</v>
      </c>
      <c r="AI112">
        <v>0.56077983153283795</v>
      </c>
      <c r="AJ112">
        <v>0.56077983153283795</v>
      </c>
      <c r="AK112">
        <v>0.65178006221499796</v>
      </c>
      <c r="AL112">
        <v>0.65178006221499796</v>
      </c>
      <c r="AM112">
        <v>0.573913043478261</v>
      </c>
      <c r="AN112">
        <v>0.57391304347826</v>
      </c>
      <c r="AO112">
        <v>0.83721336541600799</v>
      </c>
      <c r="AP112">
        <v>0.84072411144743997</v>
      </c>
      <c r="AQ112">
        <v>0.19904613276630601</v>
      </c>
      <c r="AR112">
        <v>0.52371546476629505</v>
      </c>
      <c r="AS112">
        <v>0.14925373134328301</v>
      </c>
      <c r="AT112">
        <v>0.41777777777777703</v>
      </c>
      <c r="AU112">
        <v>0.70157068062827199</v>
      </c>
      <c r="AV112">
        <v>0.95358649789029504</v>
      </c>
      <c r="AW112">
        <v>0.73958333333333304</v>
      </c>
      <c r="AX112">
        <v>0.688888888888888</v>
      </c>
      <c r="AY112">
        <v>0.73809523809523803</v>
      </c>
      <c r="AZ112">
        <v>0.710280373831775</v>
      </c>
      <c r="BA112">
        <v>0.42236024844720499</v>
      </c>
      <c r="BB112">
        <v>0.64705882352941102</v>
      </c>
      <c r="BC112">
        <v>0.54597701149425204</v>
      </c>
      <c r="BD112">
        <v>1.4925373134328301E-2</v>
      </c>
    </row>
    <row r="113" spans="2:56" x14ac:dyDescent="0.2">
      <c r="B113" t="s">
        <v>832</v>
      </c>
      <c r="C113">
        <v>1E-3</v>
      </c>
      <c r="D113">
        <v>0.1</v>
      </c>
      <c r="E113">
        <v>256</v>
      </c>
      <c r="F113">
        <v>100</v>
      </c>
      <c r="G113" s="2" t="b">
        <v>0</v>
      </c>
      <c r="H113">
        <v>8</v>
      </c>
      <c r="I113">
        <v>10</v>
      </c>
      <c r="J113">
        <v>420</v>
      </c>
      <c r="K113">
        <v>1000</v>
      </c>
      <c r="L113">
        <v>4</v>
      </c>
      <c r="M113">
        <v>10</v>
      </c>
      <c r="N113">
        <v>460</v>
      </c>
      <c r="O113">
        <v>12</v>
      </c>
      <c r="P113">
        <v>10</v>
      </c>
      <c r="Q113">
        <v>120</v>
      </c>
      <c r="R113">
        <v>1</v>
      </c>
      <c r="S113">
        <v>78</v>
      </c>
      <c r="T113" s="2">
        <v>128</v>
      </c>
      <c r="U113" s="2">
        <v>128</v>
      </c>
      <c r="V113" t="s">
        <v>729</v>
      </c>
      <c r="W113">
        <v>0.59126785714285701</v>
      </c>
      <c r="X113">
        <v>1.3768753123283299</v>
      </c>
      <c r="Y113">
        <v>0.66466250000000104</v>
      </c>
      <c r="Z113">
        <v>1.4355647516846599</v>
      </c>
      <c r="AA113">
        <v>0.595709932376141</v>
      </c>
      <c r="AB113">
        <v>0.595709932376141</v>
      </c>
      <c r="AC113">
        <v>0.63095674182212202</v>
      </c>
      <c r="AD113">
        <v>0.63095674182212202</v>
      </c>
      <c r="AE113">
        <v>0.66466250000000104</v>
      </c>
      <c r="AF113">
        <v>0.66466250000000104</v>
      </c>
      <c r="AG113">
        <v>0.53541666666666599</v>
      </c>
      <c r="AH113">
        <v>1.66161465644836</v>
      </c>
      <c r="AI113">
        <v>0.52815457621988904</v>
      </c>
      <c r="AJ113">
        <v>0.52815457621988904</v>
      </c>
      <c r="AK113">
        <v>0.65092067119310104</v>
      </c>
      <c r="AL113">
        <v>0.65092067119310104</v>
      </c>
      <c r="AM113">
        <v>0.53541666666666599</v>
      </c>
      <c r="AN113">
        <v>0.53541666666666599</v>
      </c>
      <c r="AO113">
        <v>0.88046557363778799</v>
      </c>
      <c r="AP113">
        <v>0.80164572537164602</v>
      </c>
      <c r="AQ113">
        <v>0.22577215071481299</v>
      </c>
      <c r="AR113">
        <v>0.47495627978031602</v>
      </c>
      <c r="AS113">
        <v>0.11267605633802801</v>
      </c>
      <c r="AT113">
        <v>0.4</v>
      </c>
      <c r="AU113">
        <v>0.44871794871794801</v>
      </c>
      <c r="AV113">
        <v>0.91358024691357997</v>
      </c>
      <c r="AW113">
        <v>0.68722466960352402</v>
      </c>
      <c r="AX113">
        <v>0.80869565217391304</v>
      </c>
      <c r="AY113">
        <v>0.55172413793103403</v>
      </c>
      <c r="AZ113">
        <v>0.70935960591132996</v>
      </c>
      <c r="BA113">
        <v>0.40137221269296702</v>
      </c>
      <c r="BB113">
        <v>0.651685393258426</v>
      </c>
      <c r="BC113">
        <v>0</v>
      </c>
      <c r="BD113">
        <v>0.65281899109792196</v>
      </c>
    </row>
    <row r="114" spans="2:56" x14ac:dyDescent="0.2">
      <c r="B114" t="s">
        <v>946</v>
      </c>
      <c r="C114">
        <v>1E-3</v>
      </c>
      <c r="D114">
        <v>0.5</v>
      </c>
      <c r="E114">
        <v>122</v>
      </c>
      <c r="F114">
        <v>100</v>
      </c>
      <c r="G114" s="2" t="b">
        <v>1</v>
      </c>
      <c r="H114">
        <v>8</v>
      </c>
      <c r="I114">
        <v>25</v>
      </c>
      <c r="J114">
        <v>420</v>
      </c>
      <c r="K114">
        <v>1000</v>
      </c>
      <c r="L114">
        <v>4</v>
      </c>
      <c r="M114">
        <v>25</v>
      </c>
      <c r="N114">
        <v>445</v>
      </c>
      <c r="O114">
        <v>12</v>
      </c>
      <c r="P114">
        <v>25</v>
      </c>
      <c r="Q114">
        <v>105</v>
      </c>
      <c r="R114">
        <v>1</v>
      </c>
      <c r="S114">
        <v>78</v>
      </c>
      <c r="T114" s="2">
        <v>64</v>
      </c>
      <c r="U114" s="2">
        <v>64</v>
      </c>
      <c r="V114" t="s">
        <v>729</v>
      </c>
      <c r="W114">
        <v>0.70804166666666601</v>
      </c>
      <c r="X114">
        <v>0.81349386394023804</v>
      </c>
      <c r="Y114">
        <v>0.66460842696628897</v>
      </c>
      <c r="Z114">
        <v>1.0725207096338201</v>
      </c>
      <c r="AA114">
        <v>0.59932438378472697</v>
      </c>
      <c r="AB114">
        <v>0.59932438378472697</v>
      </c>
      <c r="AC114">
        <v>0.63864673823361096</v>
      </c>
      <c r="AD114">
        <v>0.63864673823361096</v>
      </c>
      <c r="AE114">
        <v>0.66460842696628897</v>
      </c>
      <c r="AF114">
        <v>0.66460842696628897</v>
      </c>
      <c r="AG114">
        <v>0.58492063492063495</v>
      </c>
      <c r="AH114">
        <v>1.2731472253799401</v>
      </c>
      <c r="AI114">
        <v>0.57939597913403995</v>
      </c>
      <c r="AJ114">
        <v>0.57939597913403995</v>
      </c>
      <c r="AK114">
        <v>0.66465678416613005</v>
      </c>
      <c r="AL114">
        <v>0.66465678416613005</v>
      </c>
      <c r="AM114">
        <v>0.58492063492063495</v>
      </c>
      <c r="AN114">
        <v>0.58492063492063495</v>
      </c>
      <c r="AO114">
        <v>0.837546965111443</v>
      </c>
      <c r="AP114">
        <v>0.82231197547034796</v>
      </c>
      <c r="AQ114">
        <v>0.17375119844624001</v>
      </c>
      <c r="AR114">
        <v>0.56368739611087704</v>
      </c>
      <c r="AS114">
        <v>0.20895522388059701</v>
      </c>
      <c r="AT114">
        <v>0.37158469945355099</v>
      </c>
      <c r="AU114">
        <v>0.7</v>
      </c>
      <c r="AV114">
        <v>0.95412844036697197</v>
      </c>
      <c r="AW114">
        <v>0.739884393063583</v>
      </c>
      <c r="AX114">
        <v>0.73255813953488302</v>
      </c>
      <c r="AY114">
        <v>0.75961538461538403</v>
      </c>
      <c r="AZ114">
        <v>0.73913043478260798</v>
      </c>
      <c r="BA114">
        <v>0.42918454935622302</v>
      </c>
      <c r="BB114">
        <v>0.66242038216560495</v>
      </c>
      <c r="BC114">
        <v>0</v>
      </c>
      <c r="BD114">
        <v>0.65529010238907803</v>
      </c>
    </row>
    <row r="115" spans="2:56" x14ac:dyDescent="0.2">
      <c r="B115" t="s">
        <v>2239</v>
      </c>
      <c r="C115">
        <v>1E-3</v>
      </c>
      <c r="D115">
        <v>0.1</v>
      </c>
      <c r="E115">
        <v>256</v>
      </c>
      <c r="F115">
        <v>500</v>
      </c>
      <c r="G115" s="2" t="b">
        <v>0</v>
      </c>
      <c r="H115">
        <v>8</v>
      </c>
      <c r="I115">
        <v>15</v>
      </c>
      <c r="J115">
        <v>128</v>
      </c>
      <c r="K115">
        <v>1000</v>
      </c>
      <c r="L115">
        <v>4</v>
      </c>
      <c r="M115">
        <v>15</v>
      </c>
      <c r="N115">
        <v>455</v>
      </c>
      <c r="O115">
        <v>12</v>
      </c>
      <c r="P115">
        <v>15</v>
      </c>
      <c r="Q115">
        <v>115</v>
      </c>
      <c r="R115">
        <v>1</v>
      </c>
      <c r="S115">
        <v>78</v>
      </c>
      <c r="T115" s="2">
        <v>128</v>
      </c>
      <c r="U115" s="2">
        <v>64</v>
      </c>
      <c r="V115" t="s">
        <v>729</v>
      </c>
      <c r="W115">
        <v>0.81342187499999996</v>
      </c>
      <c r="X115">
        <v>0.56683520883321703</v>
      </c>
      <c r="Y115">
        <v>0.66447252747252805</v>
      </c>
      <c r="Z115">
        <v>0.91263802009820905</v>
      </c>
      <c r="AA115">
        <v>0.594669366906172</v>
      </c>
      <c r="AB115">
        <v>0.594669366906172</v>
      </c>
      <c r="AC115">
        <v>0.63946462144068095</v>
      </c>
      <c r="AD115">
        <v>0.63946462144068095</v>
      </c>
      <c r="AE115">
        <v>0.66447252747252805</v>
      </c>
      <c r="AF115">
        <v>0.66447252747252805</v>
      </c>
      <c r="AG115">
        <v>0.68695652173913002</v>
      </c>
      <c r="AH115">
        <v>1.0113934278488099</v>
      </c>
      <c r="AI115">
        <v>0.65985367212248902</v>
      </c>
      <c r="AJ115">
        <v>0.65985367212248902</v>
      </c>
      <c r="AK115">
        <v>0.66510293423482203</v>
      </c>
      <c r="AL115">
        <v>0.66510293423482203</v>
      </c>
      <c r="AM115">
        <v>0.68695652173913002</v>
      </c>
      <c r="AN115">
        <v>0.68695652173913002</v>
      </c>
      <c r="AO115">
        <v>0.830339393746233</v>
      </c>
      <c r="AP115">
        <v>0.82477707094212604</v>
      </c>
      <c r="AQ115">
        <v>0.187941446201221</v>
      </c>
      <c r="AR115">
        <v>0.53561955673511097</v>
      </c>
      <c r="AS115">
        <v>0.316239316239316</v>
      </c>
      <c r="AT115">
        <v>0.38048780487804801</v>
      </c>
      <c r="AU115">
        <v>0.863436123348017</v>
      </c>
      <c r="AV115">
        <v>0.93117408906882604</v>
      </c>
      <c r="AW115">
        <v>0.87850467289719603</v>
      </c>
      <c r="AX115">
        <v>0.80612244897959096</v>
      </c>
      <c r="AY115">
        <v>0.84545454545454501</v>
      </c>
      <c r="AZ115">
        <v>0.70833333333333304</v>
      </c>
      <c r="BA115">
        <v>0.73793103448275799</v>
      </c>
      <c r="BB115">
        <v>0.821818181818181</v>
      </c>
      <c r="BC115">
        <v>0</v>
      </c>
      <c r="BD115">
        <v>0.62874251497005895</v>
      </c>
    </row>
    <row r="116" spans="2:56" x14ac:dyDescent="0.2">
      <c r="B116" t="s">
        <v>2240</v>
      </c>
      <c r="C116">
        <v>1E-3</v>
      </c>
      <c r="D116">
        <v>0.1</v>
      </c>
      <c r="E116">
        <v>27</v>
      </c>
      <c r="F116">
        <v>500</v>
      </c>
      <c r="G116" s="2" t="b">
        <v>1</v>
      </c>
      <c r="H116">
        <v>8</v>
      </c>
      <c r="I116">
        <v>25</v>
      </c>
      <c r="J116">
        <v>128</v>
      </c>
      <c r="K116">
        <v>1000</v>
      </c>
      <c r="L116">
        <v>4</v>
      </c>
      <c r="M116">
        <v>25</v>
      </c>
      <c r="N116">
        <v>445</v>
      </c>
      <c r="O116">
        <v>12</v>
      </c>
      <c r="P116">
        <v>25</v>
      </c>
      <c r="Q116">
        <v>105</v>
      </c>
      <c r="R116">
        <v>1</v>
      </c>
      <c r="S116">
        <v>78</v>
      </c>
      <c r="T116" s="2">
        <v>128</v>
      </c>
      <c r="U116" s="2">
        <v>64</v>
      </c>
      <c r="V116" t="s">
        <v>729</v>
      </c>
      <c r="W116">
        <v>0.85235546875000001</v>
      </c>
      <c r="X116">
        <v>0.45177520465850801</v>
      </c>
      <c r="Y116">
        <v>0.66437640449437996</v>
      </c>
      <c r="Z116">
        <v>1.2421773975491499</v>
      </c>
      <c r="AA116">
        <v>0.60272836727541401</v>
      </c>
      <c r="AB116">
        <v>0.60272836727541401</v>
      </c>
      <c r="AC116">
        <v>0.64770438008117603</v>
      </c>
      <c r="AD116">
        <v>0.64770438008117603</v>
      </c>
      <c r="AE116">
        <v>0.66437640449437996</v>
      </c>
      <c r="AF116">
        <v>0.66437640449437996</v>
      </c>
      <c r="AG116">
        <v>0.74444444444444402</v>
      </c>
      <c r="AH116">
        <v>0.96637624502181996</v>
      </c>
      <c r="AI116">
        <v>0.73717564013779302</v>
      </c>
      <c r="AJ116">
        <v>0.73717564013779302</v>
      </c>
      <c r="AK116">
        <v>0.74899859533967295</v>
      </c>
      <c r="AL116">
        <v>0.74899859533967295</v>
      </c>
      <c r="AM116">
        <v>0.74444444444444402</v>
      </c>
      <c r="AN116">
        <v>0.74444444444444402</v>
      </c>
      <c r="AO116">
        <v>0.83594185635053597</v>
      </c>
      <c r="AP116">
        <v>0.81106850725893198</v>
      </c>
      <c r="AQ116">
        <v>0.180164619784319</v>
      </c>
      <c r="AR116">
        <v>0.58373848570787101</v>
      </c>
      <c r="AS116">
        <v>0.43979057591623</v>
      </c>
      <c r="AT116">
        <v>0.72</v>
      </c>
      <c r="AU116">
        <v>0.90410958904109595</v>
      </c>
      <c r="AV116">
        <v>0.94594594594594605</v>
      </c>
      <c r="AW116">
        <v>0.87254901960784303</v>
      </c>
      <c r="AX116">
        <v>0.79999999999999905</v>
      </c>
      <c r="AY116">
        <v>0.81188118811881105</v>
      </c>
      <c r="AZ116">
        <v>0.70588235294117596</v>
      </c>
      <c r="BA116">
        <v>0.72586872586872497</v>
      </c>
      <c r="BB116">
        <v>0.83870967741935398</v>
      </c>
      <c r="BC116">
        <v>0.44067796610169402</v>
      </c>
      <c r="BD116">
        <v>0.64069264069263998</v>
      </c>
    </row>
    <row r="117" spans="2:56" x14ac:dyDescent="0.2">
      <c r="B117" t="s">
        <v>2241</v>
      </c>
      <c r="C117">
        <v>1E-3</v>
      </c>
      <c r="D117">
        <v>0.1</v>
      </c>
      <c r="E117">
        <v>256</v>
      </c>
      <c r="F117">
        <v>100</v>
      </c>
      <c r="G117" s="2" t="b">
        <v>0</v>
      </c>
      <c r="H117">
        <v>8</v>
      </c>
      <c r="I117">
        <v>20</v>
      </c>
      <c r="J117">
        <v>64</v>
      </c>
      <c r="K117">
        <v>1000</v>
      </c>
      <c r="L117">
        <v>4</v>
      </c>
      <c r="M117">
        <v>20</v>
      </c>
      <c r="N117">
        <v>450</v>
      </c>
      <c r="O117">
        <v>12</v>
      </c>
      <c r="P117">
        <v>20</v>
      </c>
      <c r="Q117">
        <v>110</v>
      </c>
      <c r="R117">
        <v>1</v>
      </c>
      <c r="S117">
        <v>78</v>
      </c>
      <c r="T117" s="2">
        <v>128</v>
      </c>
      <c r="U117" s="2">
        <v>64</v>
      </c>
      <c r="V117" t="s">
        <v>729</v>
      </c>
      <c r="W117">
        <v>0.64546875000000004</v>
      </c>
      <c r="X117">
        <v>1.04405978560447</v>
      </c>
      <c r="Y117">
        <v>0.66425166666666702</v>
      </c>
      <c r="Z117">
        <v>0.963415635704994</v>
      </c>
      <c r="AA117">
        <v>0.590764633939029</v>
      </c>
      <c r="AB117">
        <v>0.590764633939029</v>
      </c>
      <c r="AC117">
        <v>0.62843752670945296</v>
      </c>
      <c r="AD117">
        <v>0.62843752670945296</v>
      </c>
      <c r="AE117">
        <v>0.66425166666666702</v>
      </c>
      <c r="AF117">
        <v>0.66425166666666702</v>
      </c>
      <c r="AG117">
        <v>0.51893939393939303</v>
      </c>
      <c r="AH117">
        <v>1.5275343656539899</v>
      </c>
      <c r="AI117">
        <v>0.48627630637476799</v>
      </c>
      <c r="AJ117">
        <v>0.48627630637476799</v>
      </c>
      <c r="AK117">
        <v>0.57230856838856903</v>
      </c>
      <c r="AL117">
        <v>0.57230856838856903</v>
      </c>
      <c r="AM117">
        <v>0.51893939393939303</v>
      </c>
      <c r="AN117">
        <v>0.51893939393939303</v>
      </c>
      <c r="AO117">
        <v>0.86718514281799897</v>
      </c>
      <c r="AP117">
        <v>0.80194833224815698</v>
      </c>
      <c r="AQ117">
        <v>0.194004244237927</v>
      </c>
      <c r="AR117">
        <v>0.49992081645203001</v>
      </c>
      <c r="AS117">
        <v>0.11023622047244</v>
      </c>
      <c r="AT117">
        <v>0.4375</v>
      </c>
      <c r="AU117">
        <v>0.64739884393063496</v>
      </c>
      <c r="AV117">
        <v>0.90909090909090895</v>
      </c>
      <c r="AW117">
        <v>0.69696969696969702</v>
      </c>
      <c r="AX117">
        <v>0.67206477732793501</v>
      </c>
      <c r="AY117">
        <v>0.08</v>
      </c>
      <c r="AZ117">
        <v>0.66285714285714203</v>
      </c>
      <c r="BA117">
        <v>0.430894308943089</v>
      </c>
      <c r="BB117">
        <v>0.62650602409638501</v>
      </c>
      <c r="BC117">
        <v>0</v>
      </c>
      <c r="BD117">
        <v>0.56179775280898803</v>
      </c>
    </row>
    <row r="118" spans="2:56" x14ac:dyDescent="0.2">
      <c r="B118" t="s">
        <v>740</v>
      </c>
      <c r="C118">
        <v>1E-3</v>
      </c>
      <c r="D118">
        <v>0.1</v>
      </c>
      <c r="E118">
        <v>256</v>
      </c>
      <c r="F118">
        <v>100</v>
      </c>
      <c r="G118" s="2" t="b">
        <v>0</v>
      </c>
      <c r="H118">
        <v>8</v>
      </c>
      <c r="I118">
        <v>15</v>
      </c>
      <c r="J118">
        <v>64</v>
      </c>
      <c r="K118">
        <v>1000</v>
      </c>
      <c r="L118">
        <v>4</v>
      </c>
      <c r="M118">
        <v>15</v>
      </c>
      <c r="N118">
        <v>455</v>
      </c>
      <c r="O118">
        <v>12</v>
      </c>
      <c r="P118">
        <v>15</v>
      </c>
      <c r="Q118">
        <v>115</v>
      </c>
      <c r="R118">
        <v>1</v>
      </c>
      <c r="S118">
        <v>78</v>
      </c>
      <c r="T118" s="2">
        <v>128</v>
      </c>
      <c r="U118" s="2">
        <v>128</v>
      </c>
      <c r="V118" t="s">
        <v>729</v>
      </c>
      <c r="W118">
        <v>0.66712890624999999</v>
      </c>
      <c r="X118">
        <v>1.02035474419593</v>
      </c>
      <c r="Y118">
        <v>0.66415219780219803</v>
      </c>
      <c r="Z118">
        <v>0.99480376064777298</v>
      </c>
      <c r="AA118">
        <v>0.59722433984434198</v>
      </c>
      <c r="AB118">
        <v>0.59722433984434198</v>
      </c>
      <c r="AC118">
        <v>0.62589310386072095</v>
      </c>
      <c r="AD118">
        <v>0.62589310386072095</v>
      </c>
      <c r="AE118">
        <v>0.66415219780219803</v>
      </c>
      <c r="AF118">
        <v>0.66415219780219803</v>
      </c>
      <c r="AG118">
        <v>0.48043478260869499</v>
      </c>
      <c r="AH118">
        <v>1.4711389541625901</v>
      </c>
      <c r="AI118">
        <v>0.46062125099414902</v>
      </c>
      <c r="AJ118">
        <v>0.46062125099414902</v>
      </c>
      <c r="AK118">
        <v>0.55571672450358001</v>
      </c>
      <c r="AL118">
        <v>0.55571672450358001</v>
      </c>
      <c r="AM118">
        <v>0.48043478260869499</v>
      </c>
      <c r="AN118">
        <v>0.48043478260869499</v>
      </c>
      <c r="AO118">
        <v>0.86570852319047997</v>
      </c>
      <c r="AP118">
        <v>0.81262789960228499</v>
      </c>
      <c r="AQ118">
        <v>0.196086116344387</v>
      </c>
      <c r="AR118">
        <v>0.51447482024021995</v>
      </c>
      <c r="AS118">
        <v>0.10294117647058799</v>
      </c>
      <c r="AT118">
        <v>0.32926829268292601</v>
      </c>
      <c r="AU118">
        <v>0.57803468208092401</v>
      </c>
      <c r="AV118">
        <v>0.92173913043478195</v>
      </c>
      <c r="AW118">
        <v>0.56842105263157905</v>
      </c>
      <c r="AX118">
        <v>0.53932584269662898</v>
      </c>
      <c r="AY118">
        <v>0.197368421052631</v>
      </c>
      <c r="AZ118">
        <v>0.74611398963730502</v>
      </c>
      <c r="BA118">
        <v>0.41090909090909</v>
      </c>
      <c r="BB118">
        <v>0.57777777777777695</v>
      </c>
      <c r="BC118">
        <v>0.55555555555555503</v>
      </c>
      <c r="BD118">
        <v>0</v>
      </c>
    </row>
    <row r="119" spans="2:56" x14ac:dyDescent="0.2">
      <c r="B119" t="s">
        <v>947</v>
      </c>
      <c r="C119">
        <v>1E-3</v>
      </c>
      <c r="D119">
        <v>0.1</v>
      </c>
      <c r="E119">
        <v>47</v>
      </c>
      <c r="F119">
        <v>500</v>
      </c>
      <c r="G119" s="2" t="b">
        <v>1</v>
      </c>
      <c r="H119">
        <v>8</v>
      </c>
      <c r="I119">
        <v>10</v>
      </c>
      <c r="J119">
        <v>128</v>
      </c>
      <c r="K119">
        <v>1000</v>
      </c>
      <c r="L119">
        <v>4</v>
      </c>
      <c r="M119">
        <v>10</v>
      </c>
      <c r="N119">
        <v>460</v>
      </c>
      <c r="O119">
        <v>12</v>
      </c>
      <c r="P119">
        <v>10</v>
      </c>
      <c r="Q119">
        <v>120</v>
      </c>
      <c r="R119">
        <v>1</v>
      </c>
      <c r="S119">
        <v>78</v>
      </c>
      <c r="T119" s="2">
        <v>64</v>
      </c>
      <c r="U119" s="2">
        <v>64</v>
      </c>
      <c r="V119" t="s">
        <v>729</v>
      </c>
      <c r="W119">
        <v>0.72479296874999999</v>
      </c>
      <c r="X119">
        <v>0.77097014594077995</v>
      </c>
      <c r="Y119">
        <v>0.66414076086956497</v>
      </c>
      <c r="Z119">
        <v>0.80710657548904396</v>
      </c>
      <c r="AA119">
        <v>0.59566561981196298</v>
      </c>
      <c r="AB119">
        <v>0.59566561981196298</v>
      </c>
      <c r="AC119">
        <v>0.61236644676560004</v>
      </c>
      <c r="AD119">
        <v>0.61236644676560004</v>
      </c>
      <c r="AE119">
        <v>0.66414076086956497</v>
      </c>
      <c r="AF119">
        <v>0.66414076086956497</v>
      </c>
      <c r="AG119">
        <v>0.57152777777777697</v>
      </c>
      <c r="AH119">
        <v>1.19995641708374</v>
      </c>
      <c r="AI119">
        <v>0.54786343870794696</v>
      </c>
      <c r="AJ119">
        <v>0.54786343870794696</v>
      </c>
      <c r="AK119">
        <v>0.63054252540211497</v>
      </c>
      <c r="AL119">
        <v>0.63054252540211497</v>
      </c>
      <c r="AM119">
        <v>0.57152777777777697</v>
      </c>
      <c r="AN119">
        <v>0.57152777777777697</v>
      </c>
      <c r="AO119">
        <v>0.84504437739198401</v>
      </c>
      <c r="AP119">
        <v>0.82647662884669304</v>
      </c>
      <c r="AQ119">
        <v>0.194209062625605</v>
      </c>
      <c r="AR119">
        <v>0.51693241038356996</v>
      </c>
      <c r="AS119">
        <v>0.118518518518518</v>
      </c>
      <c r="AT119">
        <v>0.35874439461883401</v>
      </c>
      <c r="AU119">
        <v>0.68</v>
      </c>
      <c r="AV119">
        <v>0.92664092664092601</v>
      </c>
      <c r="AW119">
        <v>0.78846153846153799</v>
      </c>
      <c r="AX119">
        <v>0.71042471042471</v>
      </c>
      <c r="AY119">
        <v>0.58563535911602205</v>
      </c>
      <c r="AZ119">
        <v>0.72897196261682196</v>
      </c>
      <c r="BA119">
        <v>0.437499999999999</v>
      </c>
      <c r="BB119">
        <v>0.63783783783783699</v>
      </c>
      <c r="BC119">
        <v>0</v>
      </c>
      <c r="BD119">
        <v>0.60162601626016199</v>
      </c>
    </row>
    <row r="120" spans="2:56" x14ac:dyDescent="0.2">
      <c r="B120" t="s">
        <v>2242</v>
      </c>
      <c r="C120">
        <v>1E-3</v>
      </c>
      <c r="D120">
        <v>0.1</v>
      </c>
      <c r="E120">
        <v>24</v>
      </c>
      <c r="F120">
        <v>500</v>
      </c>
      <c r="G120" s="2" t="b">
        <v>1</v>
      </c>
      <c r="H120">
        <v>8</v>
      </c>
      <c r="I120">
        <v>25</v>
      </c>
      <c r="J120">
        <v>420</v>
      </c>
      <c r="K120">
        <v>1000</v>
      </c>
      <c r="L120">
        <v>4</v>
      </c>
      <c r="M120">
        <v>25</v>
      </c>
      <c r="N120">
        <v>445</v>
      </c>
      <c r="O120">
        <v>12</v>
      </c>
      <c r="P120">
        <v>25</v>
      </c>
      <c r="Q120">
        <v>105</v>
      </c>
      <c r="R120">
        <v>1</v>
      </c>
      <c r="S120">
        <v>78</v>
      </c>
      <c r="T120" s="2">
        <v>128</v>
      </c>
      <c r="U120" s="2">
        <v>64</v>
      </c>
      <c r="V120" t="s">
        <v>729</v>
      </c>
      <c r="W120">
        <v>0.84663630952380897</v>
      </c>
      <c r="X120">
        <v>0.45872866088151898</v>
      </c>
      <c r="Y120">
        <v>0.66392134831460503</v>
      </c>
      <c r="Z120">
        <v>0.95898428404331204</v>
      </c>
      <c r="AA120">
        <v>0.59393126800239004</v>
      </c>
      <c r="AB120">
        <v>0.59393126800239004</v>
      </c>
      <c r="AC120">
        <v>0.59522871935915</v>
      </c>
      <c r="AD120">
        <v>0.59522871935915</v>
      </c>
      <c r="AE120">
        <v>0.66392134831460503</v>
      </c>
      <c r="AF120">
        <v>0.66392134831460503</v>
      </c>
      <c r="AG120">
        <v>0.71190476190476104</v>
      </c>
      <c r="AH120">
        <v>0.98527544736862105</v>
      </c>
      <c r="AI120">
        <v>0.69111617751327703</v>
      </c>
      <c r="AJ120">
        <v>0.69111617751327703</v>
      </c>
      <c r="AK120">
        <v>0.70612486915617401</v>
      </c>
      <c r="AL120">
        <v>0.70612486915617401</v>
      </c>
      <c r="AM120">
        <v>0.71190476190476204</v>
      </c>
      <c r="AN120">
        <v>0.71190476190476104</v>
      </c>
      <c r="AO120">
        <v>0.84307146948332301</v>
      </c>
      <c r="AP120">
        <v>0.836766941249943</v>
      </c>
      <c r="AQ120">
        <v>9.7885118012338498E-2</v>
      </c>
      <c r="AR120">
        <v>0.59800154326395505</v>
      </c>
      <c r="AS120">
        <v>0.52325581395348797</v>
      </c>
      <c r="AT120">
        <v>0.66666666666666596</v>
      </c>
      <c r="AU120">
        <v>0.73913043478260798</v>
      </c>
      <c r="AV120">
        <v>0.96744186046511604</v>
      </c>
      <c r="AW120">
        <v>0.89340101522842597</v>
      </c>
      <c r="AX120">
        <v>0.82233502538071002</v>
      </c>
      <c r="AY120">
        <v>0.77083333333333304</v>
      </c>
      <c r="AZ120">
        <v>0.85185185185185097</v>
      </c>
      <c r="BA120">
        <v>0.71482889733840305</v>
      </c>
      <c r="BB120">
        <v>0.8046875</v>
      </c>
      <c r="BC120">
        <v>0.52201257861635197</v>
      </c>
      <c r="BD120">
        <v>1.6949152542372801E-2</v>
      </c>
    </row>
    <row r="121" spans="2:56" x14ac:dyDescent="0.2">
      <c r="B121" t="s">
        <v>2243</v>
      </c>
      <c r="C121">
        <v>1E-3</v>
      </c>
      <c r="D121">
        <v>0.5</v>
      </c>
      <c r="E121">
        <v>18</v>
      </c>
      <c r="F121">
        <v>500</v>
      </c>
      <c r="G121" s="2" t="b">
        <v>1</v>
      </c>
      <c r="H121">
        <v>8</v>
      </c>
      <c r="I121">
        <v>50</v>
      </c>
      <c r="J121">
        <v>420</v>
      </c>
      <c r="K121">
        <v>1000</v>
      </c>
      <c r="L121">
        <v>4</v>
      </c>
      <c r="M121">
        <v>50</v>
      </c>
      <c r="N121">
        <v>420</v>
      </c>
      <c r="O121">
        <v>12</v>
      </c>
      <c r="P121">
        <v>50</v>
      </c>
      <c r="Q121">
        <v>80</v>
      </c>
      <c r="R121">
        <v>1</v>
      </c>
      <c r="S121">
        <v>78</v>
      </c>
      <c r="T121" s="2">
        <v>128</v>
      </c>
      <c r="U121" s="2">
        <v>64</v>
      </c>
      <c r="V121" t="s">
        <v>729</v>
      </c>
      <c r="W121">
        <v>0.94536488095238203</v>
      </c>
      <c r="X121">
        <v>0.18288374677300401</v>
      </c>
      <c r="Y121">
        <v>0.66364523809523801</v>
      </c>
      <c r="Z121">
        <v>1.5568067729473101</v>
      </c>
      <c r="AA121">
        <v>0.59502580811696204</v>
      </c>
      <c r="AB121">
        <v>0.59502580811696204</v>
      </c>
      <c r="AC121">
        <v>0.63408238686511098</v>
      </c>
      <c r="AD121">
        <v>0.63408238686511098</v>
      </c>
      <c r="AE121">
        <v>0.66364523809523801</v>
      </c>
      <c r="AF121">
        <v>0.66364523809523801</v>
      </c>
      <c r="AG121">
        <v>0.79374999999999996</v>
      </c>
      <c r="AH121">
        <v>1.06595134735107</v>
      </c>
      <c r="AI121">
        <v>0.76162637733515504</v>
      </c>
      <c r="AJ121">
        <v>0.76162637733515504</v>
      </c>
      <c r="AK121">
        <v>0.753506356173684</v>
      </c>
      <c r="AL121">
        <v>0.753506356173684</v>
      </c>
      <c r="AM121">
        <v>0.79374999999999996</v>
      </c>
      <c r="AN121">
        <v>0.79374999999999996</v>
      </c>
      <c r="AO121">
        <v>0.79886733966757195</v>
      </c>
      <c r="AP121">
        <v>0.83157939732747599</v>
      </c>
      <c r="AQ121">
        <v>9.6476283314095496E-2</v>
      </c>
      <c r="AR121">
        <v>0.65318021215870903</v>
      </c>
      <c r="AS121">
        <v>0.64383561643835596</v>
      </c>
      <c r="AT121">
        <v>0.80722891566264998</v>
      </c>
      <c r="AU121">
        <v>0.94409937888198703</v>
      </c>
      <c r="AV121">
        <v>0.94117647058823495</v>
      </c>
      <c r="AW121">
        <v>0.92105263157894701</v>
      </c>
      <c r="AX121">
        <v>0.687499999999999</v>
      </c>
      <c r="AY121">
        <v>0.83333333333333304</v>
      </c>
      <c r="AZ121">
        <v>0.95</v>
      </c>
      <c r="BA121">
        <v>0.89772727272727204</v>
      </c>
      <c r="BB121">
        <v>0.85869565217391297</v>
      </c>
      <c r="BC121">
        <v>0</v>
      </c>
      <c r="BD121">
        <v>0.65486725663716805</v>
      </c>
    </row>
    <row r="122" spans="2:56" x14ac:dyDescent="0.2">
      <c r="B122" t="s">
        <v>948</v>
      </c>
      <c r="C122">
        <v>1E-3</v>
      </c>
      <c r="D122">
        <v>0.5</v>
      </c>
      <c r="E122">
        <v>77</v>
      </c>
      <c r="F122">
        <v>500</v>
      </c>
      <c r="G122" s="2" t="b">
        <v>1</v>
      </c>
      <c r="H122">
        <v>8</v>
      </c>
      <c r="I122">
        <v>15</v>
      </c>
      <c r="J122">
        <v>256</v>
      </c>
      <c r="K122">
        <v>1000</v>
      </c>
      <c r="L122">
        <v>4</v>
      </c>
      <c r="M122">
        <v>15</v>
      </c>
      <c r="N122">
        <v>455</v>
      </c>
      <c r="O122">
        <v>12</v>
      </c>
      <c r="P122">
        <v>15</v>
      </c>
      <c r="Q122">
        <v>115</v>
      </c>
      <c r="R122">
        <v>1</v>
      </c>
      <c r="S122">
        <v>78</v>
      </c>
      <c r="T122" s="2">
        <v>64</v>
      </c>
      <c r="U122" s="2">
        <v>64</v>
      </c>
      <c r="V122" t="s">
        <v>729</v>
      </c>
      <c r="W122">
        <v>0.920015625</v>
      </c>
      <c r="X122">
        <v>0.30205499702692001</v>
      </c>
      <c r="Y122">
        <v>0.66364230769230703</v>
      </c>
      <c r="Z122">
        <v>0.96112428689003004</v>
      </c>
      <c r="AA122">
        <v>0.62208727450062695</v>
      </c>
      <c r="AB122">
        <v>0.62208727450062695</v>
      </c>
      <c r="AC122">
        <v>0.66386162262238702</v>
      </c>
      <c r="AD122">
        <v>0.66386162262238702</v>
      </c>
      <c r="AE122">
        <v>0.66364230769230703</v>
      </c>
      <c r="AF122">
        <v>0.66364230769230703</v>
      </c>
      <c r="AG122">
        <v>0.76666666666666605</v>
      </c>
      <c r="AH122">
        <v>0.86633318662643399</v>
      </c>
      <c r="AI122">
        <v>0.73687957504929302</v>
      </c>
      <c r="AJ122">
        <v>0.73687957504929302</v>
      </c>
      <c r="AK122">
        <v>0.735469087426045</v>
      </c>
      <c r="AL122">
        <v>0.735469087426045</v>
      </c>
      <c r="AM122">
        <v>0.76666666666666605</v>
      </c>
      <c r="AN122">
        <v>0.76666666666666605</v>
      </c>
      <c r="AO122">
        <v>0.85114494726352297</v>
      </c>
      <c r="AP122">
        <v>0.82365422036509395</v>
      </c>
      <c r="AQ122">
        <v>0.26519933826277597</v>
      </c>
      <c r="AR122">
        <v>0.54835059211111603</v>
      </c>
      <c r="AS122">
        <v>0.54545454545454497</v>
      </c>
      <c r="AT122">
        <v>0.68122270742358004</v>
      </c>
      <c r="AU122">
        <v>0.94782608695652104</v>
      </c>
      <c r="AV122">
        <v>0.94650205761316797</v>
      </c>
      <c r="AW122">
        <v>0.90265486725663702</v>
      </c>
      <c r="AX122">
        <v>0.78974358974358905</v>
      </c>
      <c r="AY122">
        <v>0.85067873303167396</v>
      </c>
      <c r="AZ122">
        <v>0.893805309734513</v>
      </c>
      <c r="BA122">
        <v>0.75838926174496601</v>
      </c>
      <c r="BB122">
        <v>0.86590038314176199</v>
      </c>
      <c r="BC122">
        <v>0</v>
      </c>
      <c r="BD122">
        <v>0.660377358490566</v>
      </c>
    </row>
    <row r="123" spans="2:56" x14ac:dyDescent="0.2">
      <c r="B123" t="s">
        <v>2244</v>
      </c>
      <c r="C123">
        <v>1E-3</v>
      </c>
      <c r="D123">
        <v>0.1</v>
      </c>
      <c r="E123">
        <v>75</v>
      </c>
      <c r="F123">
        <v>500</v>
      </c>
      <c r="G123" s="2" t="b">
        <v>1</v>
      </c>
      <c r="H123">
        <v>8</v>
      </c>
      <c r="I123">
        <v>25</v>
      </c>
      <c r="J123">
        <v>128</v>
      </c>
      <c r="K123">
        <v>1000</v>
      </c>
      <c r="L123">
        <v>4</v>
      </c>
      <c r="M123">
        <v>25</v>
      </c>
      <c r="N123">
        <v>445</v>
      </c>
      <c r="O123">
        <v>12</v>
      </c>
      <c r="P123">
        <v>25</v>
      </c>
      <c r="Q123">
        <v>105</v>
      </c>
      <c r="R123">
        <v>1</v>
      </c>
      <c r="S123">
        <v>78</v>
      </c>
      <c r="T123" s="2">
        <v>64</v>
      </c>
      <c r="U123" s="2">
        <v>128</v>
      </c>
      <c r="V123" t="s">
        <v>729</v>
      </c>
      <c r="W123">
        <v>0.77062890625000002</v>
      </c>
      <c r="X123">
        <v>0.61454264366626699</v>
      </c>
      <c r="Y123">
        <v>0.66324550561797602</v>
      </c>
      <c r="Z123">
        <v>0.84681880456209102</v>
      </c>
      <c r="AA123">
        <v>0.58087878623514799</v>
      </c>
      <c r="AB123">
        <v>0.58087878623514799</v>
      </c>
      <c r="AC123">
        <v>0.65057396651027899</v>
      </c>
      <c r="AD123">
        <v>0.65057396651027899</v>
      </c>
      <c r="AE123">
        <v>0.66324550561797602</v>
      </c>
      <c r="AF123">
        <v>0.66324550561797602</v>
      </c>
      <c r="AG123">
        <v>0.59841269841269795</v>
      </c>
      <c r="AH123">
        <v>1.1178162097930899</v>
      </c>
      <c r="AI123">
        <v>0.58930143289817305</v>
      </c>
      <c r="AJ123">
        <v>0.58930143289817305</v>
      </c>
      <c r="AK123">
        <v>0.66150781276940795</v>
      </c>
      <c r="AL123">
        <v>0.66150781276940795</v>
      </c>
      <c r="AM123">
        <v>0.59841269841269795</v>
      </c>
      <c r="AN123">
        <v>0.59841269841269795</v>
      </c>
      <c r="AO123">
        <v>0.81164967976534996</v>
      </c>
      <c r="AP123">
        <v>0.83215775417500903</v>
      </c>
      <c r="AQ123">
        <v>0.119603248274444</v>
      </c>
      <c r="AR123">
        <v>0.56010446272578795</v>
      </c>
      <c r="AS123">
        <v>0.35294117647058798</v>
      </c>
      <c r="AT123">
        <v>0.43850267379679098</v>
      </c>
      <c r="AU123">
        <v>0.69613259668508198</v>
      </c>
      <c r="AV123">
        <v>0.92380952380952397</v>
      </c>
      <c r="AW123">
        <v>0.84210526315789402</v>
      </c>
      <c r="AX123">
        <v>0.72941176470588198</v>
      </c>
      <c r="AY123">
        <v>0.74766355140186902</v>
      </c>
      <c r="AZ123">
        <v>0.69148936170212705</v>
      </c>
      <c r="BA123">
        <v>0.42105263157894701</v>
      </c>
      <c r="BB123">
        <v>0.63636363636363602</v>
      </c>
      <c r="BC123">
        <v>0</v>
      </c>
      <c r="BD123">
        <v>0.59214501510574002</v>
      </c>
    </row>
    <row r="124" spans="2:56" x14ac:dyDescent="0.2">
      <c r="B124" t="s">
        <v>2245</v>
      </c>
      <c r="C124">
        <v>1E-3</v>
      </c>
      <c r="D124">
        <v>0.1</v>
      </c>
      <c r="E124">
        <v>256</v>
      </c>
      <c r="F124">
        <v>500</v>
      </c>
      <c r="G124" s="2" t="b">
        <v>0</v>
      </c>
      <c r="H124">
        <v>8</v>
      </c>
      <c r="I124">
        <v>25</v>
      </c>
      <c r="J124">
        <v>256</v>
      </c>
      <c r="K124">
        <v>1000</v>
      </c>
      <c r="L124">
        <v>4</v>
      </c>
      <c r="M124">
        <v>25</v>
      </c>
      <c r="N124">
        <v>445</v>
      </c>
      <c r="O124">
        <v>12</v>
      </c>
      <c r="P124">
        <v>25</v>
      </c>
      <c r="Q124">
        <v>105</v>
      </c>
      <c r="R124">
        <v>1</v>
      </c>
      <c r="S124">
        <v>78</v>
      </c>
      <c r="T124" s="2">
        <v>64</v>
      </c>
      <c r="U124" s="2">
        <v>128</v>
      </c>
      <c r="V124" t="s">
        <v>729</v>
      </c>
      <c r="W124">
        <v>0.77720703125000001</v>
      </c>
      <c r="X124">
        <v>0.62400600659847205</v>
      </c>
      <c r="Y124">
        <v>0.66323707865168302</v>
      </c>
      <c r="Z124">
        <v>1.0223472506403899</v>
      </c>
      <c r="AA124">
        <v>0.58838992422456204</v>
      </c>
      <c r="AB124">
        <v>0.58838992422456204</v>
      </c>
      <c r="AC124">
        <v>0.61886303549442101</v>
      </c>
      <c r="AD124">
        <v>0.61886303549442101</v>
      </c>
      <c r="AE124">
        <v>0.66323707865168302</v>
      </c>
      <c r="AF124">
        <v>0.66323707865168302</v>
      </c>
      <c r="AG124">
        <v>0.68174603174603099</v>
      </c>
      <c r="AH124">
        <v>1.0721843242645199</v>
      </c>
      <c r="AI124">
        <v>0.65323993194777996</v>
      </c>
      <c r="AJ124">
        <v>0.65323993194777996</v>
      </c>
      <c r="AK124">
        <v>0.68890093943180597</v>
      </c>
      <c r="AL124">
        <v>0.68890093943180597</v>
      </c>
      <c r="AM124">
        <v>0.68174603174603099</v>
      </c>
      <c r="AN124">
        <v>0.68174603174603099</v>
      </c>
      <c r="AO124">
        <v>0.80634599017462605</v>
      </c>
      <c r="AP124">
        <v>0.85176151038734904</v>
      </c>
      <c r="AQ124">
        <v>0.13069623044037901</v>
      </c>
      <c r="AR124">
        <v>0.56475596589589405</v>
      </c>
      <c r="AS124">
        <v>0.43243243243243201</v>
      </c>
      <c r="AT124">
        <v>0.45859872611464902</v>
      </c>
      <c r="AU124">
        <v>0.88995215311004705</v>
      </c>
      <c r="AV124">
        <v>0.95370370370370305</v>
      </c>
      <c r="AW124">
        <v>0.83582089552238803</v>
      </c>
      <c r="AX124">
        <v>0.76404494382022403</v>
      </c>
      <c r="AY124">
        <v>0.78095238095238095</v>
      </c>
      <c r="AZ124">
        <v>0.73513513513513495</v>
      </c>
      <c r="BA124">
        <v>0.57223796033994301</v>
      </c>
      <c r="BB124">
        <v>0.82539682539682502</v>
      </c>
      <c r="BC124">
        <v>0.59060402684563695</v>
      </c>
      <c r="BD124">
        <v>0</v>
      </c>
    </row>
    <row r="125" spans="2:56" x14ac:dyDescent="0.2">
      <c r="B125" t="s">
        <v>1680</v>
      </c>
      <c r="C125">
        <v>1E-3</v>
      </c>
      <c r="D125">
        <v>0.5</v>
      </c>
      <c r="E125">
        <v>256</v>
      </c>
      <c r="F125">
        <v>100</v>
      </c>
      <c r="G125" s="2" t="b">
        <v>0</v>
      </c>
      <c r="H125">
        <v>8</v>
      </c>
      <c r="I125">
        <v>20</v>
      </c>
      <c r="J125">
        <v>64</v>
      </c>
      <c r="K125">
        <v>1000</v>
      </c>
      <c r="L125">
        <v>4</v>
      </c>
      <c r="M125">
        <v>20</v>
      </c>
      <c r="N125">
        <v>450</v>
      </c>
      <c r="O125">
        <v>12</v>
      </c>
      <c r="P125">
        <v>20</v>
      </c>
      <c r="Q125">
        <v>110</v>
      </c>
      <c r="R125">
        <v>1</v>
      </c>
      <c r="S125">
        <v>78</v>
      </c>
      <c r="T125" s="2">
        <v>128</v>
      </c>
      <c r="U125" s="2">
        <v>128</v>
      </c>
      <c r="V125" t="s">
        <v>729</v>
      </c>
      <c r="W125">
        <v>0.70615234375000002</v>
      </c>
      <c r="X125">
        <v>0.83346708059310903</v>
      </c>
      <c r="Y125">
        <v>0.66294666666666702</v>
      </c>
      <c r="Z125">
        <v>0.98025749266147599</v>
      </c>
      <c r="AA125">
        <v>0.595284363402515</v>
      </c>
      <c r="AB125">
        <v>0.595284363402515</v>
      </c>
      <c r="AC125">
        <v>0.62306971288110102</v>
      </c>
      <c r="AD125">
        <v>0.62306971288110102</v>
      </c>
      <c r="AE125">
        <v>0.66294666666666702</v>
      </c>
      <c r="AF125">
        <v>0.66294666666666702</v>
      </c>
      <c r="AG125">
        <v>0.59090909090909005</v>
      </c>
      <c r="AH125">
        <v>1.2296512126922601</v>
      </c>
      <c r="AI125">
        <v>0.57606531789038995</v>
      </c>
      <c r="AJ125">
        <v>0.57606531789038995</v>
      </c>
      <c r="AK125">
        <v>0.66779269219385196</v>
      </c>
      <c r="AL125">
        <v>0.66779269219385196</v>
      </c>
      <c r="AM125">
        <v>0.59090909090909005</v>
      </c>
      <c r="AN125">
        <v>0.59090909090909005</v>
      </c>
      <c r="AO125">
        <v>0.85407213266114301</v>
      </c>
      <c r="AP125">
        <v>0.79925680700525703</v>
      </c>
      <c r="AQ125">
        <v>0.193118705344414</v>
      </c>
      <c r="AR125">
        <v>0.53468980859924198</v>
      </c>
      <c r="AS125">
        <v>0.18897637795275499</v>
      </c>
      <c r="AT125">
        <v>0.34736842105263099</v>
      </c>
      <c r="AU125">
        <v>0.77948717948717905</v>
      </c>
      <c r="AV125">
        <v>0.94736842105263097</v>
      </c>
      <c r="AW125">
        <v>0.74074074074074003</v>
      </c>
      <c r="AX125">
        <v>0.70391061452513903</v>
      </c>
      <c r="AY125">
        <v>0.76923076923076905</v>
      </c>
      <c r="AZ125">
        <v>0.72916666666666596</v>
      </c>
      <c r="BA125">
        <v>0.432</v>
      </c>
      <c r="BB125">
        <v>0.63529411764705801</v>
      </c>
      <c r="BC125">
        <v>0</v>
      </c>
      <c r="BD125">
        <v>0.639240506329113</v>
      </c>
    </row>
    <row r="126" spans="2:56" x14ac:dyDescent="0.2">
      <c r="B126" t="s">
        <v>2246</v>
      </c>
      <c r="C126">
        <v>1E-3</v>
      </c>
      <c r="D126">
        <v>0.1</v>
      </c>
      <c r="E126">
        <v>211</v>
      </c>
      <c r="F126">
        <v>500</v>
      </c>
      <c r="G126" s="2" t="b">
        <v>1</v>
      </c>
      <c r="H126">
        <v>8</v>
      </c>
      <c r="I126">
        <v>50</v>
      </c>
      <c r="J126">
        <v>420</v>
      </c>
      <c r="K126">
        <v>1000</v>
      </c>
      <c r="L126">
        <v>4</v>
      </c>
      <c r="M126">
        <v>50</v>
      </c>
      <c r="N126">
        <v>420</v>
      </c>
      <c r="O126">
        <v>12</v>
      </c>
      <c r="P126">
        <v>50</v>
      </c>
      <c r="Q126">
        <v>80</v>
      </c>
      <c r="R126">
        <v>1</v>
      </c>
      <c r="S126">
        <v>78</v>
      </c>
      <c r="T126" s="2">
        <v>128</v>
      </c>
      <c r="U126" s="2">
        <v>64</v>
      </c>
      <c r="V126" t="s">
        <v>729</v>
      </c>
      <c r="W126">
        <v>0.89831369047619103</v>
      </c>
      <c r="X126">
        <v>0.357741312086582</v>
      </c>
      <c r="Y126">
        <v>0.66293869047618903</v>
      </c>
      <c r="Z126">
        <v>1.54003884762525</v>
      </c>
      <c r="AA126">
        <v>0.61674785286984901</v>
      </c>
      <c r="AB126">
        <v>0.61674785286984901</v>
      </c>
      <c r="AC126">
        <v>0.64914168239562797</v>
      </c>
      <c r="AD126">
        <v>0.64914168239562797</v>
      </c>
      <c r="AE126">
        <v>0.66293869047618903</v>
      </c>
      <c r="AF126">
        <v>0.66293869047618903</v>
      </c>
      <c r="AG126">
        <v>0.75520833333333304</v>
      </c>
      <c r="AH126">
        <v>1.13630735874176</v>
      </c>
      <c r="AI126">
        <v>0.745117782281149</v>
      </c>
      <c r="AJ126">
        <v>0.745117782281149</v>
      </c>
      <c r="AK126">
        <v>0.76971231324784195</v>
      </c>
      <c r="AL126">
        <v>0.76971231324784195</v>
      </c>
      <c r="AM126">
        <v>0.75520833333333304</v>
      </c>
      <c r="AN126">
        <v>0.75520833333333304</v>
      </c>
      <c r="AO126">
        <v>0.838828434719745</v>
      </c>
      <c r="AP126">
        <v>0.78991052151174501</v>
      </c>
      <c r="AQ126">
        <v>0.18516598704069001</v>
      </c>
      <c r="AR126">
        <v>0.65308646820721294</v>
      </c>
      <c r="AS126">
        <v>0.5</v>
      </c>
      <c r="AT126">
        <v>0.67114093959731502</v>
      </c>
      <c r="AU126">
        <v>0.86301369863013599</v>
      </c>
      <c r="AV126">
        <v>0.91860465116279</v>
      </c>
      <c r="AW126">
        <v>0.89610389610389596</v>
      </c>
      <c r="AX126">
        <v>0.70769230769230695</v>
      </c>
      <c r="AY126">
        <v>0.79012345679012297</v>
      </c>
      <c r="AZ126">
        <v>0.87209302325581395</v>
      </c>
      <c r="BA126">
        <v>0.74747474747474696</v>
      </c>
      <c r="BB126">
        <v>0.8125</v>
      </c>
      <c r="BC126">
        <v>0.496</v>
      </c>
      <c r="BD126">
        <v>0.66666666666666596</v>
      </c>
    </row>
    <row r="127" spans="2:56" x14ac:dyDescent="0.2">
      <c r="B127" t="s">
        <v>2247</v>
      </c>
      <c r="C127">
        <v>1E-3</v>
      </c>
      <c r="D127">
        <v>0.5</v>
      </c>
      <c r="E127">
        <v>256</v>
      </c>
      <c r="F127">
        <v>100</v>
      </c>
      <c r="G127" s="2" t="b">
        <v>0</v>
      </c>
      <c r="H127">
        <v>8</v>
      </c>
      <c r="I127">
        <v>10</v>
      </c>
      <c r="J127">
        <v>420</v>
      </c>
      <c r="K127">
        <v>1000</v>
      </c>
      <c r="L127">
        <v>4</v>
      </c>
      <c r="M127">
        <v>10</v>
      </c>
      <c r="N127">
        <v>460</v>
      </c>
      <c r="O127">
        <v>12</v>
      </c>
      <c r="P127">
        <v>10</v>
      </c>
      <c r="Q127">
        <v>120</v>
      </c>
      <c r="R127">
        <v>1</v>
      </c>
      <c r="S127">
        <v>78</v>
      </c>
      <c r="T127" s="2">
        <v>64</v>
      </c>
      <c r="U127" s="2">
        <v>128</v>
      </c>
      <c r="V127" t="s">
        <v>729</v>
      </c>
      <c r="W127">
        <v>0.69131547619047595</v>
      </c>
      <c r="X127">
        <v>0.92004668653011301</v>
      </c>
      <c r="Y127">
        <v>0.66285869565217304</v>
      </c>
      <c r="Z127">
        <v>1.0272367518544101</v>
      </c>
      <c r="AA127">
        <v>0.60317752198749797</v>
      </c>
      <c r="AB127">
        <v>0.60317752198749797</v>
      </c>
      <c r="AC127">
        <v>0.62313324502816503</v>
      </c>
      <c r="AD127">
        <v>0.62313324502816503</v>
      </c>
      <c r="AE127">
        <v>0.66285869565217304</v>
      </c>
      <c r="AF127">
        <v>0.66285869565217304</v>
      </c>
      <c r="AG127">
        <v>0.52500000000000002</v>
      </c>
      <c r="AH127">
        <v>1.50408446788787</v>
      </c>
      <c r="AI127">
        <v>0.50497044222920695</v>
      </c>
      <c r="AJ127">
        <v>0.50497044222920695</v>
      </c>
      <c r="AK127">
        <v>0.57741865997892805</v>
      </c>
      <c r="AL127">
        <v>0.57741865997892805</v>
      </c>
      <c r="AM127">
        <v>0.52499999999999902</v>
      </c>
      <c r="AN127">
        <v>0.52500000000000002</v>
      </c>
      <c r="AO127">
        <v>0.85250851619731205</v>
      </c>
      <c r="AP127">
        <v>0.82133364586897994</v>
      </c>
      <c r="AQ127">
        <v>0.213103287402297</v>
      </c>
      <c r="AR127">
        <v>0.52576463848140098</v>
      </c>
      <c r="AS127">
        <v>0.122222222222222</v>
      </c>
      <c r="AT127">
        <v>0.108433734939759</v>
      </c>
      <c r="AU127">
        <v>0.71219512195121903</v>
      </c>
      <c r="AV127">
        <v>0.92181069958847695</v>
      </c>
      <c r="AW127">
        <v>0.72815533980582503</v>
      </c>
      <c r="AX127">
        <v>0.64044943820224698</v>
      </c>
      <c r="AY127">
        <v>0.50228310502283102</v>
      </c>
      <c r="AZ127">
        <v>0.73429951690821205</v>
      </c>
      <c r="BA127">
        <v>0.434137291280148</v>
      </c>
      <c r="BB127">
        <v>0.62105263157894697</v>
      </c>
      <c r="BC127">
        <v>0</v>
      </c>
      <c r="BD127">
        <v>0.53460620525059599</v>
      </c>
    </row>
    <row r="128" spans="2:56" x14ac:dyDescent="0.2">
      <c r="B128" t="s">
        <v>2248</v>
      </c>
      <c r="C128">
        <v>1E-3</v>
      </c>
      <c r="D128">
        <v>0.1</v>
      </c>
      <c r="E128">
        <v>256</v>
      </c>
      <c r="F128">
        <v>100</v>
      </c>
      <c r="G128" s="2" t="b">
        <v>0</v>
      </c>
      <c r="H128">
        <v>8</v>
      </c>
      <c r="I128">
        <v>25</v>
      </c>
      <c r="J128">
        <v>64</v>
      </c>
      <c r="K128">
        <v>1000</v>
      </c>
      <c r="L128">
        <v>4</v>
      </c>
      <c r="M128">
        <v>25</v>
      </c>
      <c r="N128">
        <v>445</v>
      </c>
      <c r="O128">
        <v>12</v>
      </c>
      <c r="P128">
        <v>25</v>
      </c>
      <c r="Q128">
        <v>105</v>
      </c>
      <c r="R128">
        <v>1</v>
      </c>
      <c r="S128">
        <v>78</v>
      </c>
      <c r="T128" s="2">
        <v>128</v>
      </c>
      <c r="U128" s="2">
        <v>64</v>
      </c>
      <c r="V128" t="s">
        <v>729</v>
      </c>
      <c r="W128">
        <v>0.65654296874999996</v>
      </c>
      <c r="X128">
        <v>0.98268206715583795</v>
      </c>
      <c r="Y128">
        <v>0.66279662921348204</v>
      </c>
      <c r="Z128">
        <v>0.97617197960615099</v>
      </c>
      <c r="AA128">
        <v>0.58874433765923895</v>
      </c>
      <c r="AB128">
        <v>0.58874433765923895</v>
      </c>
      <c r="AC128">
        <v>0.61035207497047195</v>
      </c>
      <c r="AD128">
        <v>0.61035207497047195</v>
      </c>
      <c r="AE128">
        <v>0.66279662921348204</v>
      </c>
      <c r="AF128">
        <v>0.66279662921348204</v>
      </c>
      <c r="AG128">
        <v>0.51984126984126899</v>
      </c>
      <c r="AH128">
        <v>1.53620994091033</v>
      </c>
      <c r="AI128">
        <v>0.50602096642865801</v>
      </c>
      <c r="AJ128">
        <v>0.50602096642865801</v>
      </c>
      <c r="AK128">
        <v>0.56697341512881905</v>
      </c>
      <c r="AL128">
        <v>0.56697341512881905</v>
      </c>
      <c r="AM128">
        <v>0.51984126984126899</v>
      </c>
      <c r="AN128">
        <v>0.51984126984126899</v>
      </c>
      <c r="AO128">
        <v>0.85346645047283098</v>
      </c>
      <c r="AP128">
        <v>0.80039374121020401</v>
      </c>
      <c r="AQ128">
        <v>0.172270874932442</v>
      </c>
      <c r="AR128">
        <v>0.52884628402147804</v>
      </c>
      <c r="AS128">
        <v>0</v>
      </c>
      <c r="AT128">
        <v>0.375</v>
      </c>
      <c r="AU128">
        <v>0.59887005649717495</v>
      </c>
      <c r="AV128">
        <v>0.92753623188405798</v>
      </c>
      <c r="AW128">
        <v>0.68181818181818099</v>
      </c>
      <c r="AX128">
        <v>0.63276836158191996</v>
      </c>
      <c r="AY128">
        <v>0.5</v>
      </c>
      <c r="AZ128">
        <v>0.70056497175141197</v>
      </c>
      <c r="BA128">
        <v>0.41393442622950799</v>
      </c>
      <c r="BB128">
        <v>0.61635220125786105</v>
      </c>
      <c r="BC128">
        <v>0</v>
      </c>
      <c r="BD128">
        <v>0.625407166123778</v>
      </c>
    </row>
    <row r="129" spans="2:56" x14ac:dyDescent="0.2">
      <c r="B129" t="s">
        <v>2249</v>
      </c>
      <c r="C129">
        <v>1E-3</v>
      </c>
      <c r="D129">
        <v>0.1</v>
      </c>
      <c r="E129">
        <v>256</v>
      </c>
      <c r="F129">
        <v>100</v>
      </c>
      <c r="G129" s="2" t="b">
        <v>0</v>
      </c>
      <c r="H129">
        <v>8</v>
      </c>
      <c r="I129">
        <v>15</v>
      </c>
      <c r="J129">
        <v>64</v>
      </c>
      <c r="K129">
        <v>1000</v>
      </c>
      <c r="L129">
        <v>4</v>
      </c>
      <c r="M129">
        <v>15</v>
      </c>
      <c r="N129">
        <v>455</v>
      </c>
      <c r="O129">
        <v>12</v>
      </c>
      <c r="P129">
        <v>15</v>
      </c>
      <c r="Q129">
        <v>115</v>
      </c>
      <c r="R129">
        <v>1</v>
      </c>
      <c r="S129">
        <v>78</v>
      </c>
      <c r="T129" s="2">
        <v>128</v>
      </c>
      <c r="U129" s="2">
        <v>64</v>
      </c>
      <c r="V129" t="s">
        <v>729</v>
      </c>
      <c r="W129">
        <v>0.63236328124999996</v>
      </c>
      <c r="X129">
        <v>1.10309893488883</v>
      </c>
      <c r="Y129">
        <v>0.66262142857142803</v>
      </c>
      <c r="Z129">
        <v>1.13125758576393</v>
      </c>
      <c r="AA129">
        <v>0.59059860134512199</v>
      </c>
      <c r="AB129">
        <v>0.59059860134512199</v>
      </c>
      <c r="AC129">
        <v>0.62299196724490802</v>
      </c>
      <c r="AD129">
        <v>0.62299196724490802</v>
      </c>
      <c r="AE129">
        <v>0.66262142857142903</v>
      </c>
      <c r="AF129">
        <v>0.66262142857142903</v>
      </c>
      <c r="AG129">
        <v>0.51159420289854995</v>
      </c>
      <c r="AH129">
        <v>1.6149276494979801</v>
      </c>
      <c r="AI129">
        <v>0.48356616690343901</v>
      </c>
      <c r="AJ129">
        <v>0.48356616690343901</v>
      </c>
      <c r="AK129">
        <v>0.56269861064488902</v>
      </c>
      <c r="AL129">
        <v>0.56269861064488902</v>
      </c>
      <c r="AM129">
        <v>0.51159420289854995</v>
      </c>
      <c r="AN129">
        <v>0.51159420289854995</v>
      </c>
      <c r="AO129">
        <v>0.87785725630523104</v>
      </c>
      <c r="AP129">
        <v>0.77610515330318997</v>
      </c>
      <c r="AQ129">
        <v>0.20109809597498399</v>
      </c>
      <c r="AR129">
        <v>0.50733389979708399</v>
      </c>
      <c r="AS129">
        <v>0</v>
      </c>
      <c r="AT129">
        <v>0.46774193548387</v>
      </c>
      <c r="AU129">
        <v>0.41610738255033503</v>
      </c>
      <c r="AV129">
        <v>0.90612244897959104</v>
      </c>
      <c r="AW129">
        <v>0.68544600938967104</v>
      </c>
      <c r="AX129">
        <v>0.61702127659574402</v>
      </c>
      <c r="AY129">
        <v>0.49740932642487001</v>
      </c>
      <c r="AZ129">
        <v>0.63687150837988804</v>
      </c>
      <c r="BA129">
        <v>0.43700787401574798</v>
      </c>
      <c r="BB129">
        <v>0.60335195530726204</v>
      </c>
      <c r="BC129">
        <v>0</v>
      </c>
      <c r="BD129">
        <v>0.53571428571428503</v>
      </c>
    </row>
    <row r="130" spans="2:56" x14ac:dyDescent="0.2">
      <c r="B130" t="s">
        <v>1681</v>
      </c>
      <c r="C130">
        <v>1E-3</v>
      </c>
      <c r="D130">
        <v>0.1</v>
      </c>
      <c r="E130">
        <v>256</v>
      </c>
      <c r="F130">
        <v>100</v>
      </c>
      <c r="G130" s="2" t="b">
        <v>0</v>
      </c>
      <c r="H130">
        <v>8</v>
      </c>
      <c r="I130">
        <v>20</v>
      </c>
      <c r="J130">
        <v>64</v>
      </c>
      <c r="K130">
        <v>1000</v>
      </c>
      <c r="L130">
        <v>4</v>
      </c>
      <c r="M130">
        <v>20</v>
      </c>
      <c r="N130">
        <v>450</v>
      </c>
      <c r="O130">
        <v>12</v>
      </c>
      <c r="P130">
        <v>20</v>
      </c>
      <c r="Q130">
        <v>110</v>
      </c>
      <c r="R130">
        <v>1</v>
      </c>
      <c r="S130">
        <v>78</v>
      </c>
      <c r="T130" s="2">
        <v>128</v>
      </c>
      <c r="U130" s="2">
        <v>128</v>
      </c>
      <c r="V130" t="s">
        <v>729</v>
      </c>
      <c r="W130">
        <v>0.64484375000000005</v>
      </c>
      <c r="X130">
        <v>1.0411501073837199</v>
      </c>
      <c r="Y130">
        <v>0.662588333333334</v>
      </c>
      <c r="Z130">
        <v>1.1300004021525301</v>
      </c>
      <c r="AA130">
        <v>0.59013551358249705</v>
      </c>
      <c r="AB130">
        <v>0.59013551358249705</v>
      </c>
      <c r="AC130">
        <v>0.62357587452480701</v>
      </c>
      <c r="AD130">
        <v>0.62357587452480701</v>
      </c>
      <c r="AE130">
        <v>0.662588333333334</v>
      </c>
      <c r="AF130">
        <v>0.662588333333334</v>
      </c>
      <c r="AG130">
        <v>0.54166666666666596</v>
      </c>
      <c r="AH130">
        <v>1.4200627803802399</v>
      </c>
      <c r="AI130">
        <v>0.52452863287737395</v>
      </c>
      <c r="AJ130">
        <v>0.52452863287737395</v>
      </c>
      <c r="AK130">
        <v>0.64768482069547695</v>
      </c>
      <c r="AL130">
        <v>0.64768482069547695</v>
      </c>
      <c r="AM130">
        <v>0.54166666666666596</v>
      </c>
      <c r="AN130">
        <v>0.54166666666666596</v>
      </c>
      <c r="AO130">
        <v>0.86663735769197203</v>
      </c>
      <c r="AP130">
        <v>0.79546266414466305</v>
      </c>
      <c r="AQ130">
        <v>0.17581341290991201</v>
      </c>
      <c r="AR130">
        <v>0.52262861958344298</v>
      </c>
      <c r="AS130">
        <v>0.13114754098360601</v>
      </c>
      <c r="AT130">
        <v>0.38095238095237999</v>
      </c>
      <c r="AU130">
        <v>0.547770700636942</v>
      </c>
      <c r="AV130">
        <v>0.94273127753303898</v>
      </c>
      <c r="AW130">
        <v>0.67961165048543604</v>
      </c>
      <c r="AX130">
        <v>0.74033149171270696</v>
      </c>
      <c r="AY130">
        <v>0.52631578947368396</v>
      </c>
      <c r="AZ130">
        <v>0.77157360406091302</v>
      </c>
      <c r="BA130">
        <v>0.40761904761904699</v>
      </c>
      <c r="BB130">
        <v>0.62275449101796398</v>
      </c>
      <c r="BC130">
        <v>0</v>
      </c>
      <c r="BD130">
        <v>0.54353562005277001</v>
      </c>
    </row>
    <row r="131" spans="2:56" x14ac:dyDescent="0.2">
      <c r="B131" t="s">
        <v>833</v>
      </c>
      <c r="C131">
        <v>1E-3</v>
      </c>
      <c r="D131">
        <v>0.1</v>
      </c>
      <c r="E131">
        <v>256</v>
      </c>
      <c r="F131">
        <v>100</v>
      </c>
      <c r="G131" s="2" t="b">
        <v>0</v>
      </c>
      <c r="H131">
        <v>8</v>
      </c>
      <c r="I131">
        <v>50</v>
      </c>
      <c r="J131">
        <v>420</v>
      </c>
      <c r="K131">
        <v>1000</v>
      </c>
      <c r="L131">
        <v>4</v>
      </c>
      <c r="M131">
        <v>50</v>
      </c>
      <c r="N131">
        <v>420</v>
      </c>
      <c r="O131">
        <v>12</v>
      </c>
      <c r="P131">
        <v>50</v>
      </c>
      <c r="Q131">
        <v>80</v>
      </c>
      <c r="R131">
        <v>1</v>
      </c>
      <c r="S131">
        <v>78</v>
      </c>
      <c r="T131" s="2">
        <v>128</v>
      </c>
      <c r="U131" s="2">
        <v>128</v>
      </c>
      <c r="V131" t="s">
        <v>729</v>
      </c>
      <c r="W131">
        <v>0.66230357142857099</v>
      </c>
      <c r="X131">
        <v>0.95648909687995898</v>
      </c>
      <c r="Y131">
        <v>0.662554166666668</v>
      </c>
      <c r="Z131">
        <v>1.3669859167337399</v>
      </c>
      <c r="AA131">
        <v>0.58761997440534297</v>
      </c>
      <c r="AB131">
        <v>0.58761997440534297</v>
      </c>
      <c r="AC131">
        <v>0.64909008539423896</v>
      </c>
      <c r="AD131">
        <v>0.64909008539423896</v>
      </c>
      <c r="AE131">
        <v>0.662554166666668</v>
      </c>
      <c r="AF131">
        <v>0.662554166666668</v>
      </c>
      <c r="AG131">
        <v>0.51979166666666599</v>
      </c>
      <c r="AH131">
        <v>1.41200828552246</v>
      </c>
      <c r="AI131">
        <v>0.51115673816083995</v>
      </c>
      <c r="AJ131">
        <v>0.51115673816083995</v>
      </c>
      <c r="AK131">
        <v>0.60653619008025506</v>
      </c>
      <c r="AL131">
        <v>0.60653619008025506</v>
      </c>
      <c r="AM131">
        <v>0.51979166666666599</v>
      </c>
      <c r="AN131">
        <v>0.51979166666666599</v>
      </c>
      <c r="AO131">
        <v>0.86270909196765</v>
      </c>
      <c r="AP131">
        <v>0.75741469173777298</v>
      </c>
      <c r="AQ131">
        <v>0.14000816853424899</v>
      </c>
      <c r="AR131">
        <v>0.59034794538170599</v>
      </c>
      <c r="AS131">
        <v>6.5934065934065894E-2</v>
      </c>
      <c r="AT131">
        <v>0.35114503816793802</v>
      </c>
      <c r="AU131">
        <v>0.6</v>
      </c>
      <c r="AV131">
        <v>0.94871794871794801</v>
      </c>
      <c r="AW131">
        <v>0.713286713286713</v>
      </c>
      <c r="AX131">
        <v>0.71428571428571397</v>
      </c>
      <c r="AY131">
        <v>0.50381679389312894</v>
      </c>
      <c r="AZ131">
        <v>0.6</v>
      </c>
      <c r="BA131">
        <v>0.39897698209718602</v>
      </c>
      <c r="BB131">
        <v>0.59090909090909005</v>
      </c>
      <c r="BC131">
        <v>0</v>
      </c>
      <c r="BD131">
        <v>0.64680851063829703</v>
      </c>
    </row>
    <row r="132" spans="2:56" x14ac:dyDescent="0.2">
      <c r="B132" t="s">
        <v>834</v>
      </c>
      <c r="C132">
        <v>1E-3</v>
      </c>
      <c r="D132">
        <v>0.1</v>
      </c>
      <c r="E132">
        <v>256</v>
      </c>
      <c r="F132">
        <v>500</v>
      </c>
      <c r="G132" s="2" t="b">
        <v>0</v>
      </c>
      <c r="H132">
        <v>8</v>
      </c>
      <c r="I132">
        <v>50</v>
      </c>
      <c r="J132">
        <v>256</v>
      </c>
      <c r="K132">
        <v>1000</v>
      </c>
      <c r="L132">
        <v>4</v>
      </c>
      <c r="M132">
        <v>50</v>
      </c>
      <c r="N132">
        <v>420</v>
      </c>
      <c r="O132">
        <v>12</v>
      </c>
      <c r="P132">
        <v>50</v>
      </c>
      <c r="Q132">
        <v>80</v>
      </c>
      <c r="R132">
        <v>1</v>
      </c>
      <c r="S132">
        <v>78</v>
      </c>
      <c r="T132" s="2">
        <v>128</v>
      </c>
      <c r="U132" s="2">
        <v>128</v>
      </c>
      <c r="V132" t="s">
        <v>729</v>
      </c>
      <c r="W132">
        <v>0.86250878906249995</v>
      </c>
      <c r="X132">
        <v>0.42106121635436999</v>
      </c>
      <c r="Y132">
        <v>0.66255238095238</v>
      </c>
      <c r="Z132">
        <v>1.01763595360517</v>
      </c>
      <c r="AA132">
        <v>0.58492782978259605</v>
      </c>
      <c r="AB132">
        <v>0.58492782978259605</v>
      </c>
      <c r="AC132">
        <v>0.61524347810074298</v>
      </c>
      <c r="AD132">
        <v>0.61524347810074298</v>
      </c>
      <c r="AE132">
        <v>0.66255238095238</v>
      </c>
      <c r="AF132">
        <v>0.66255238095238</v>
      </c>
      <c r="AG132">
        <v>0.6875</v>
      </c>
      <c r="AH132">
        <v>1.0159622430801301</v>
      </c>
      <c r="AI132">
        <v>0.66196641747602303</v>
      </c>
      <c r="AJ132">
        <v>0.66196641747602303</v>
      </c>
      <c r="AK132">
        <v>0.66871791399043101</v>
      </c>
      <c r="AL132">
        <v>0.66871791399043101</v>
      </c>
      <c r="AM132">
        <v>0.6875</v>
      </c>
      <c r="AN132">
        <v>0.6875</v>
      </c>
      <c r="AO132">
        <v>0.81243265439321899</v>
      </c>
      <c r="AP132">
        <v>0.82889895864013297</v>
      </c>
      <c r="AQ132">
        <v>8.5283906181201893E-2</v>
      </c>
      <c r="AR132">
        <v>0.61309579991582897</v>
      </c>
      <c r="AS132">
        <v>0.42528735632183901</v>
      </c>
      <c r="AT132">
        <v>0.45070422535211202</v>
      </c>
      <c r="AU132">
        <v>0.75912408759123995</v>
      </c>
      <c r="AV132">
        <v>0.94117647058823495</v>
      </c>
      <c r="AW132">
        <v>0.90909090909090895</v>
      </c>
      <c r="AX132">
        <v>0.76595744680850997</v>
      </c>
      <c r="AY132">
        <v>0.76510067114093905</v>
      </c>
      <c r="AZ132">
        <v>0.72727272727272696</v>
      </c>
      <c r="BA132">
        <v>0.73737373737373701</v>
      </c>
      <c r="BB132">
        <v>0.86813186813186805</v>
      </c>
      <c r="BC132">
        <v>0</v>
      </c>
      <c r="BD132">
        <v>0.59437751004016004</v>
      </c>
    </row>
    <row r="133" spans="2:56" x14ac:dyDescent="0.2">
      <c r="B133" t="s">
        <v>2250</v>
      </c>
      <c r="C133">
        <v>1E-3</v>
      </c>
      <c r="D133">
        <v>0.5</v>
      </c>
      <c r="E133">
        <v>218</v>
      </c>
      <c r="F133">
        <v>500</v>
      </c>
      <c r="G133" s="2" t="b">
        <v>1</v>
      </c>
      <c r="H133">
        <v>8</v>
      </c>
      <c r="I133">
        <v>10</v>
      </c>
      <c r="J133">
        <v>128</v>
      </c>
      <c r="K133">
        <v>1000</v>
      </c>
      <c r="L133">
        <v>4</v>
      </c>
      <c r="M133">
        <v>10</v>
      </c>
      <c r="N133">
        <v>460</v>
      </c>
      <c r="O133">
        <v>12</v>
      </c>
      <c r="P133">
        <v>10</v>
      </c>
      <c r="Q133">
        <v>120</v>
      </c>
      <c r="R133">
        <v>1</v>
      </c>
      <c r="S133">
        <v>78</v>
      </c>
      <c r="T133" s="2">
        <v>64</v>
      </c>
      <c r="U133" s="2">
        <v>128</v>
      </c>
      <c r="V133" t="s">
        <v>729</v>
      </c>
      <c r="W133">
        <v>0.87917773437500002</v>
      </c>
      <c r="X133">
        <v>0.400938931584358</v>
      </c>
      <c r="Y133">
        <v>0.66245380434782597</v>
      </c>
      <c r="Z133">
        <v>1.1996530015468501</v>
      </c>
      <c r="AA133">
        <v>0.61149415161100895</v>
      </c>
      <c r="AB133">
        <v>0.61149415161100895</v>
      </c>
      <c r="AC133">
        <v>0.66084005284579495</v>
      </c>
      <c r="AD133">
        <v>0.66084005284579495</v>
      </c>
      <c r="AE133">
        <v>0.66245380434782597</v>
      </c>
      <c r="AF133">
        <v>0.66245380434782597</v>
      </c>
      <c r="AG133">
        <v>0.73402777777777695</v>
      </c>
      <c r="AH133">
        <v>0.87885302305221502</v>
      </c>
      <c r="AI133">
        <v>0.70721479882771099</v>
      </c>
      <c r="AJ133">
        <v>0.70721479882771099</v>
      </c>
      <c r="AK133">
        <v>0.74357081781328505</v>
      </c>
      <c r="AL133">
        <v>0.74357081781328505</v>
      </c>
      <c r="AM133">
        <v>0.73402777777777695</v>
      </c>
      <c r="AN133">
        <v>0.73402777777777695</v>
      </c>
      <c r="AO133">
        <v>0.83287498696433204</v>
      </c>
      <c r="AP133">
        <v>0.80967398140822899</v>
      </c>
      <c r="AQ133">
        <v>0.25462844194508599</v>
      </c>
      <c r="AR133">
        <v>0.54879919612639505</v>
      </c>
      <c r="AS133">
        <v>0.46590909090909</v>
      </c>
      <c r="AT133">
        <v>0.66382978723404196</v>
      </c>
      <c r="AU133">
        <v>0.91428571428571404</v>
      </c>
      <c r="AV133">
        <v>0.952380952380952</v>
      </c>
      <c r="AW133">
        <v>0.87719298245613997</v>
      </c>
      <c r="AX133">
        <v>0.82692307692307698</v>
      </c>
      <c r="AY133">
        <v>0.83700440528634301</v>
      </c>
      <c r="AZ133">
        <v>0.74396135265700403</v>
      </c>
      <c r="BA133">
        <v>0.67638483965014495</v>
      </c>
      <c r="BB133">
        <v>0.81379310344827505</v>
      </c>
      <c r="BC133">
        <v>6.01503759398496E-2</v>
      </c>
      <c r="BD133">
        <v>0.65476190476190399</v>
      </c>
    </row>
    <row r="134" spans="2:56" x14ac:dyDescent="0.2">
      <c r="B134" t="s">
        <v>2251</v>
      </c>
      <c r="C134">
        <v>1E-3</v>
      </c>
      <c r="D134">
        <v>0.1</v>
      </c>
      <c r="E134">
        <v>256</v>
      </c>
      <c r="F134">
        <v>100</v>
      </c>
      <c r="G134" s="2" t="b">
        <v>0</v>
      </c>
      <c r="H134">
        <v>8</v>
      </c>
      <c r="I134">
        <v>10</v>
      </c>
      <c r="J134">
        <v>420</v>
      </c>
      <c r="K134">
        <v>1000</v>
      </c>
      <c r="L134">
        <v>4</v>
      </c>
      <c r="M134">
        <v>10</v>
      </c>
      <c r="N134">
        <v>460</v>
      </c>
      <c r="O134">
        <v>12</v>
      </c>
      <c r="P134">
        <v>10</v>
      </c>
      <c r="Q134">
        <v>120</v>
      </c>
      <c r="R134">
        <v>1</v>
      </c>
      <c r="S134">
        <v>78</v>
      </c>
      <c r="T134" s="2">
        <v>64</v>
      </c>
      <c r="U134" s="2">
        <v>128</v>
      </c>
      <c r="V134" t="s">
        <v>729</v>
      </c>
      <c r="W134">
        <v>0.60862797619047604</v>
      </c>
      <c r="X134">
        <v>1.2085960388183501</v>
      </c>
      <c r="Y134">
        <v>0.66244565217391305</v>
      </c>
      <c r="Z134">
        <v>1.0430570057630499</v>
      </c>
      <c r="AA134">
        <v>0.59813479396064195</v>
      </c>
      <c r="AB134">
        <v>0.59813479396064195</v>
      </c>
      <c r="AC134">
        <v>0.62622284734456302</v>
      </c>
      <c r="AD134">
        <v>0.62622284734456302</v>
      </c>
      <c r="AE134">
        <v>0.66244565217391305</v>
      </c>
      <c r="AF134">
        <v>0.66244565217391305</v>
      </c>
      <c r="AG134">
        <v>0.49861111111111101</v>
      </c>
      <c r="AH134">
        <v>1.7176369428634599</v>
      </c>
      <c r="AI134">
        <v>0.48347044263691302</v>
      </c>
      <c r="AJ134">
        <v>0.48347044263691302</v>
      </c>
      <c r="AK134">
        <v>0.57309899213396098</v>
      </c>
      <c r="AL134">
        <v>0.57309899213396098</v>
      </c>
      <c r="AM134">
        <v>0.49861111111111101</v>
      </c>
      <c r="AN134">
        <v>0.49861111111111101</v>
      </c>
      <c r="AO134">
        <v>0.87169393694205199</v>
      </c>
      <c r="AP134">
        <v>0.80864332506456804</v>
      </c>
      <c r="AQ134">
        <v>0.21019785368594801</v>
      </c>
      <c r="AR134">
        <v>0.50200406014999699</v>
      </c>
      <c r="AS134">
        <v>0.12345679012345601</v>
      </c>
      <c r="AT134">
        <v>0.34408602150537598</v>
      </c>
      <c r="AU134">
        <v>0.44311377245508898</v>
      </c>
      <c r="AV134">
        <v>0.90666666666666595</v>
      </c>
      <c r="AW134">
        <v>0.66375545851528295</v>
      </c>
      <c r="AX134">
        <v>0.58883248730964399</v>
      </c>
      <c r="AY134">
        <v>0.49107142857142799</v>
      </c>
      <c r="AZ134">
        <v>0.67027027027026997</v>
      </c>
      <c r="BA134">
        <v>0.41622574955908198</v>
      </c>
      <c r="BB134">
        <v>0.60416666666666596</v>
      </c>
      <c r="BC134">
        <v>0</v>
      </c>
      <c r="BD134">
        <v>0.55000000000000004</v>
      </c>
    </row>
    <row r="135" spans="2:56" x14ac:dyDescent="0.2">
      <c r="B135" t="s">
        <v>2252</v>
      </c>
      <c r="C135">
        <v>1E-3</v>
      </c>
      <c r="D135">
        <v>0.5</v>
      </c>
      <c r="E135">
        <v>256</v>
      </c>
      <c r="F135">
        <v>100</v>
      </c>
      <c r="G135" s="2" t="b">
        <v>0</v>
      </c>
      <c r="H135">
        <v>8</v>
      </c>
      <c r="I135">
        <v>5</v>
      </c>
      <c r="J135">
        <v>128</v>
      </c>
      <c r="K135">
        <v>1000</v>
      </c>
      <c r="L135">
        <v>4</v>
      </c>
      <c r="M135">
        <v>5</v>
      </c>
      <c r="N135">
        <v>465</v>
      </c>
      <c r="O135">
        <v>12</v>
      </c>
      <c r="P135">
        <v>5</v>
      </c>
      <c r="Q135">
        <v>125</v>
      </c>
      <c r="R135">
        <v>1</v>
      </c>
      <c r="S135">
        <v>78</v>
      </c>
      <c r="T135" s="2">
        <v>128</v>
      </c>
      <c r="U135" s="2">
        <v>64</v>
      </c>
      <c r="V135" t="s">
        <v>729</v>
      </c>
      <c r="W135">
        <v>0.67106445312499996</v>
      </c>
      <c r="X135">
        <v>0.97791597783565498</v>
      </c>
      <c r="Y135">
        <v>0.662424193548385</v>
      </c>
      <c r="Z135">
        <v>0.88138577365875204</v>
      </c>
      <c r="AA135">
        <v>0.61362416274631304</v>
      </c>
      <c r="AB135">
        <v>0.61362416274631304</v>
      </c>
      <c r="AC135">
        <v>0.63327938158658004</v>
      </c>
      <c r="AD135">
        <v>0.63327938158658004</v>
      </c>
      <c r="AE135">
        <v>0.662424193548385</v>
      </c>
      <c r="AF135">
        <v>0.662424193548385</v>
      </c>
      <c r="AG135">
        <v>0.53066666666666595</v>
      </c>
      <c r="AH135">
        <v>1.3772783279418901</v>
      </c>
      <c r="AI135">
        <v>0.50871674338258799</v>
      </c>
      <c r="AJ135">
        <v>0.50871674338258799</v>
      </c>
      <c r="AK135">
        <v>0.58424642665498805</v>
      </c>
      <c r="AL135">
        <v>0.58424642665498805</v>
      </c>
      <c r="AM135">
        <v>0.53066666666666595</v>
      </c>
      <c r="AN135">
        <v>0.53066666666666595</v>
      </c>
      <c r="AO135">
        <v>0.858738481477333</v>
      </c>
      <c r="AP135">
        <v>0.82335665652161805</v>
      </c>
      <c r="AQ135">
        <v>0.27896206206216201</v>
      </c>
      <c r="AR135">
        <v>0.49343945092414299</v>
      </c>
      <c r="AS135">
        <v>0.23030303030303001</v>
      </c>
      <c r="AT135">
        <v>5.95238095238095E-2</v>
      </c>
      <c r="AU135">
        <v>0.59685863874345502</v>
      </c>
      <c r="AV135">
        <v>0.89626556016597503</v>
      </c>
      <c r="AW135">
        <v>0.70535714285714202</v>
      </c>
      <c r="AX135">
        <v>0.68918918918918903</v>
      </c>
      <c r="AY135">
        <v>0.469135802469135</v>
      </c>
      <c r="AZ135">
        <v>0.74178403755868505</v>
      </c>
      <c r="BA135">
        <v>0.43010752688171999</v>
      </c>
      <c r="BB135">
        <v>0.62105263157894697</v>
      </c>
      <c r="BC135">
        <v>7.8431372549019607E-2</v>
      </c>
      <c r="BD135">
        <v>0.58659217877094905</v>
      </c>
    </row>
    <row r="136" spans="2:56" x14ac:dyDescent="0.2">
      <c r="B136" t="s">
        <v>949</v>
      </c>
      <c r="C136">
        <v>1E-3</v>
      </c>
      <c r="D136">
        <v>0.1</v>
      </c>
      <c r="E136">
        <v>256</v>
      </c>
      <c r="F136">
        <v>100</v>
      </c>
      <c r="G136" s="2" t="b">
        <v>0</v>
      </c>
      <c r="H136">
        <v>8</v>
      </c>
      <c r="I136">
        <v>10</v>
      </c>
      <c r="J136">
        <v>420</v>
      </c>
      <c r="K136">
        <v>1000</v>
      </c>
      <c r="L136">
        <v>4</v>
      </c>
      <c r="M136">
        <v>10</v>
      </c>
      <c r="N136">
        <v>460</v>
      </c>
      <c r="O136">
        <v>12</v>
      </c>
      <c r="P136">
        <v>10</v>
      </c>
      <c r="Q136">
        <v>120</v>
      </c>
      <c r="R136">
        <v>1</v>
      </c>
      <c r="S136">
        <v>78</v>
      </c>
      <c r="T136" s="2">
        <v>64</v>
      </c>
      <c r="U136" s="2">
        <v>64</v>
      </c>
      <c r="V136" t="s">
        <v>729</v>
      </c>
      <c r="W136">
        <v>0.62787499999999996</v>
      </c>
      <c r="X136">
        <v>1.1219304960966101</v>
      </c>
      <c r="Y136">
        <v>0.66241304347826102</v>
      </c>
      <c r="Z136">
        <v>1.06508300554752</v>
      </c>
      <c r="AA136">
        <v>0.59394123325288894</v>
      </c>
      <c r="AB136">
        <v>0.59394123325288894</v>
      </c>
      <c r="AC136">
        <v>0.63020101523651695</v>
      </c>
      <c r="AD136">
        <v>0.63020101523651695</v>
      </c>
      <c r="AE136">
        <v>0.66241304347826102</v>
      </c>
      <c r="AF136">
        <v>0.66241304347826102</v>
      </c>
      <c r="AG136">
        <v>0.50833333333333297</v>
      </c>
      <c r="AH136">
        <v>1.55575299263</v>
      </c>
      <c r="AI136">
        <v>0.48712311335816699</v>
      </c>
      <c r="AJ136">
        <v>0.48712311335816699</v>
      </c>
      <c r="AK136">
        <v>0.55708009128148395</v>
      </c>
      <c r="AL136">
        <v>0.55708009128148395</v>
      </c>
      <c r="AM136">
        <v>0.50833333333333297</v>
      </c>
      <c r="AN136">
        <v>0.50833333333333297</v>
      </c>
      <c r="AO136">
        <v>0.85609357759453497</v>
      </c>
      <c r="AP136">
        <v>0.79789176204222201</v>
      </c>
      <c r="AQ136">
        <v>0.23800015413705</v>
      </c>
      <c r="AR136">
        <v>0.48377943923774702</v>
      </c>
      <c r="AS136">
        <v>6.9364161849710906E-2</v>
      </c>
      <c r="AT136">
        <v>0.137566137566137</v>
      </c>
      <c r="AU136">
        <v>0.52873563218390796</v>
      </c>
      <c r="AV136">
        <v>0.91358024691357997</v>
      </c>
      <c r="AW136">
        <v>0.66101694915254205</v>
      </c>
      <c r="AX136">
        <v>0.78703703703703698</v>
      </c>
      <c r="AY136">
        <v>0.50526315789473597</v>
      </c>
      <c r="AZ136">
        <v>0.673684210526315</v>
      </c>
      <c r="BA136">
        <v>0.42279411764705799</v>
      </c>
      <c r="BB136">
        <v>0.58947368421052604</v>
      </c>
      <c r="BC136">
        <v>0</v>
      </c>
      <c r="BD136">
        <v>0.556962025316455</v>
      </c>
    </row>
    <row r="137" spans="2:56" x14ac:dyDescent="0.2">
      <c r="B137" t="s">
        <v>1682</v>
      </c>
      <c r="C137">
        <v>1E-3</v>
      </c>
      <c r="D137">
        <v>0.1</v>
      </c>
      <c r="E137">
        <v>256</v>
      </c>
      <c r="F137">
        <v>100</v>
      </c>
      <c r="G137" s="2" t="b">
        <v>0</v>
      </c>
      <c r="H137">
        <v>8</v>
      </c>
      <c r="I137">
        <v>20</v>
      </c>
      <c r="J137">
        <v>420</v>
      </c>
      <c r="K137">
        <v>1000</v>
      </c>
      <c r="L137">
        <v>4</v>
      </c>
      <c r="M137">
        <v>20</v>
      </c>
      <c r="N137">
        <v>450</v>
      </c>
      <c r="O137">
        <v>12</v>
      </c>
      <c r="P137">
        <v>20</v>
      </c>
      <c r="Q137">
        <v>110</v>
      </c>
      <c r="R137">
        <v>1</v>
      </c>
      <c r="S137">
        <v>78</v>
      </c>
      <c r="T137" s="2">
        <v>128</v>
      </c>
      <c r="U137" s="2">
        <v>128</v>
      </c>
      <c r="V137" t="s">
        <v>729</v>
      </c>
      <c r="W137">
        <v>0.61788392857142804</v>
      </c>
      <c r="X137">
        <v>1.20257152438163</v>
      </c>
      <c r="Y137">
        <v>0.66222055555555603</v>
      </c>
      <c r="Z137">
        <v>1.2364901236891701</v>
      </c>
      <c r="AA137">
        <v>0.588104952927057</v>
      </c>
      <c r="AB137">
        <v>0.588104952927057</v>
      </c>
      <c r="AC137">
        <v>0.61329152570620404</v>
      </c>
      <c r="AD137">
        <v>0.61329152570620404</v>
      </c>
      <c r="AE137">
        <v>0.66222055555555603</v>
      </c>
      <c r="AF137">
        <v>0.66222055555555603</v>
      </c>
      <c r="AG137">
        <v>0.53636363636363604</v>
      </c>
      <c r="AH137">
        <v>1.65174412727355</v>
      </c>
      <c r="AI137">
        <v>0.53050308250365397</v>
      </c>
      <c r="AJ137">
        <v>0.53050308250365397</v>
      </c>
      <c r="AK137">
        <v>0.65643812416848102</v>
      </c>
      <c r="AL137">
        <v>0.65643812416848102</v>
      </c>
      <c r="AM137">
        <v>0.53636363636363604</v>
      </c>
      <c r="AN137">
        <v>0.53636363636363604</v>
      </c>
      <c r="AO137">
        <v>0.88117151995327403</v>
      </c>
      <c r="AP137">
        <v>0.78294374494846297</v>
      </c>
      <c r="AQ137">
        <v>0.17715759684903101</v>
      </c>
      <c r="AR137">
        <v>0.51114694995746401</v>
      </c>
      <c r="AS137">
        <v>0.12598425196850299</v>
      </c>
      <c r="AT137">
        <v>0.37104072398190002</v>
      </c>
      <c r="AU137">
        <v>0.48648648648648601</v>
      </c>
      <c r="AV137">
        <v>0.93805309734513198</v>
      </c>
      <c r="AW137">
        <v>0.66666666666666596</v>
      </c>
      <c r="AX137">
        <v>0.84313725490196001</v>
      </c>
      <c r="AY137">
        <v>0.54088050314465397</v>
      </c>
      <c r="AZ137">
        <v>0.65895953757225401</v>
      </c>
      <c r="BA137">
        <v>0.42484969939879702</v>
      </c>
      <c r="BB137">
        <v>0.66666666666666596</v>
      </c>
      <c r="BC137">
        <v>0</v>
      </c>
      <c r="BD137">
        <v>0.64331210191082799</v>
      </c>
    </row>
    <row r="138" spans="2:56" x14ac:dyDescent="0.2">
      <c r="B138" t="s">
        <v>950</v>
      </c>
      <c r="C138">
        <v>1E-3</v>
      </c>
      <c r="D138">
        <v>0.5</v>
      </c>
      <c r="E138">
        <v>29</v>
      </c>
      <c r="F138">
        <v>500</v>
      </c>
      <c r="G138" s="2" t="b">
        <v>1</v>
      </c>
      <c r="H138">
        <v>8</v>
      </c>
      <c r="I138">
        <v>10</v>
      </c>
      <c r="J138">
        <v>420</v>
      </c>
      <c r="K138">
        <v>1000</v>
      </c>
      <c r="L138">
        <v>4</v>
      </c>
      <c r="M138">
        <v>10</v>
      </c>
      <c r="N138">
        <v>460</v>
      </c>
      <c r="O138">
        <v>12</v>
      </c>
      <c r="P138">
        <v>10</v>
      </c>
      <c r="Q138">
        <v>120</v>
      </c>
      <c r="R138">
        <v>1</v>
      </c>
      <c r="S138">
        <v>78</v>
      </c>
      <c r="T138" s="2">
        <v>64</v>
      </c>
      <c r="U138" s="2">
        <v>64</v>
      </c>
      <c r="V138" t="s">
        <v>729</v>
      </c>
      <c r="W138">
        <v>0.90268511904761894</v>
      </c>
      <c r="X138">
        <v>0.346111375987529</v>
      </c>
      <c r="Y138">
        <v>0.66213913043478201</v>
      </c>
      <c r="Z138">
        <v>0.804172618448734</v>
      </c>
      <c r="AA138">
        <v>0.61635274966488596</v>
      </c>
      <c r="AB138">
        <v>0.61635274966488596</v>
      </c>
      <c r="AC138">
        <v>0.65789662501061597</v>
      </c>
      <c r="AD138">
        <v>0.65789662501061597</v>
      </c>
      <c r="AE138">
        <v>0.66213913043478201</v>
      </c>
      <c r="AF138">
        <v>0.66213913043478201</v>
      </c>
      <c r="AG138">
        <v>0.75208333333333299</v>
      </c>
      <c r="AH138">
        <v>0.75476473569869995</v>
      </c>
      <c r="AI138">
        <v>0.71994174263744304</v>
      </c>
      <c r="AJ138">
        <v>0.71994174263744304</v>
      </c>
      <c r="AK138">
        <v>0.71084162621436198</v>
      </c>
      <c r="AL138">
        <v>0.71084162621436198</v>
      </c>
      <c r="AM138">
        <v>0.75208333333333299</v>
      </c>
      <c r="AN138">
        <v>0.75208333333333299</v>
      </c>
      <c r="AO138">
        <v>0.81506837647497998</v>
      </c>
      <c r="AP138">
        <v>0.84756564249004296</v>
      </c>
      <c r="AQ138">
        <v>0.26220157208181799</v>
      </c>
      <c r="AR138">
        <v>0.54057540761270795</v>
      </c>
      <c r="AS138">
        <v>0.57777777777777695</v>
      </c>
      <c r="AT138">
        <v>0.54883720930232505</v>
      </c>
      <c r="AU138">
        <v>0.93442622950819598</v>
      </c>
      <c r="AV138">
        <v>0.94488188976377896</v>
      </c>
      <c r="AW138">
        <v>0.88288288288288297</v>
      </c>
      <c r="AX138">
        <v>0.81105990783410098</v>
      </c>
      <c r="AY138">
        <v>0.80357142857142805</v>
      </c>
      <c r="AZ138">
        <v>0.88979591836734695</v>
      </c>
      <c r="BA138">
        <v>0.74747474747474696</v>
      </c>
      <c r="BB138">
        <v>0.83392226148409898</v>
      </c>
      <c r="BC138">
        <v>0</v>
      </c>
      <c r="BD138">
        <v>0.66467065868263397</v>
      </c>
    </row>
    <row r="139" spans="2:56" x14ac:dyDescent="0.2">
      <c r="B139" t="s">
        <v>951</v>
      </c>
      <c r="C139">
        <v>1E-3</v>
      </c>
      <c r="D139">
        <v>0.5</v>
      </c>
      <c r="E139">
        <v>211</v>
      </c>
      <c r="F139">
        <v>500</v>
      </c>
      <c r="G139" s="2" t="b">
        <v>1</v>
      </c>
      <c r="H139">
        <v>8</v>
      </c>
      <c r="I139">
        <v>15</v>
      </c>
      <c r="J139">
        <v>64</v>
      </c>
      <c r="K139">
        <v>1000</v>
      </c>
      <c r="L139">
        <v>4</v>
      </c>
      <c r="M139">
        <v>15</v>
      </c>
      <c r="N139">
        <v>455</v>
      </c>
      <c r="O139">
        <v>12</v>
      </c>
      <c r="P139">
        <v>15</v>
      </c>
      <c r="Q139">
        <v>115</v>
      </c>
      <c r="R139">
        <v>1</v>
      </c>
      <c r="S139">
        <v>78</v>
      </c>
      <c r="T139" s="2">
        <v>64</v>
      </c>
      <c r="U139" s="2">
        <v>64</v>
      </c>
      <c r="V139" t="s">
        <v>729</v>
      </c>
      <c r="W139">
        <v>0.90412890624999998</v>
      </c>
      <c r="X139">
        <v>0.34686945879459302</v>
      </c>
      <c r="Y139">
        <v>0.66168351648351598</v>
      </c>
      <c r="Z139">
        <v>0.97007267558574595</v>
      </c>
      <c r="AA139">
        <v>0.60727490508366</v>
      </c>
      <c r="AB139">
        <v>0.60727490508366</v>
      </c>
      <c r="AC139">
        <v>0.65652285802386301</v>
      </c>
      <c r="AD139">
        <v>0.65652285802386301</v>
      </c>
      <c r="AE139">
        <v>0.66168351648351598</v>
      </c>
      <c r="AF139">
        <v>0.66168351648351598</v>
      </c>
      <c r="AG139">
        <v>0.73188405797101397</v>
      </c>
      <c r="AH139">
        <v>0.87262195348739602</v>
      </c>
      <c r="AI139">
        <v>0.71171024066895905</v>
      </c>
      <c r="AJ139">
        <v>0.71171024066895905</v>
      </c>
      <c r="AK139">
        <v>0.74144009488212703</v>
      </c>
      <c r="AL139">
        <v>0.74144009488212803</v>
      </c>
      <c r="AM139">
        <v>0.73188405797101397</v>
      </c>
      <c r="AN139">
        <v>0.73188405797101397</v>
      </c>
      <c r="AO139">
        <v>0.814933097207582</v>
      </c>
      <c r="AP139">
        <v>0.82565656521662001</v>
      </c>
      <c r="AQ139">
        <v>0.25549562133201198</v>
      </c>
      <c r="AR139">
        <v>0.53301433657842501</v>
      </c>
      <c r="AS139">
        <v>0.58767772511848304</v>
      </c>
      <c r="AT139">
        <v>0.57391304347826</v>
      </c>
      <c r="AU139">
        <v>0.87441860465116195</v>
      </c>
      <c r="AV139">
        <v>0.95435684647302899</v>
      </c>
      <c r="AW139">
        <v>0.89302325581395303</v>
      </c>
      <c r="AX139">
        <v>0.67045454545454497</v>
      </c>
      <c r="AY139">
        <v>0.76348547717842297</v>
      </c>
      <c r="AZ139">
        <v>0.88479262672810999</v>
      </c>
      <c r="BA139">
        <v>0.73548387096774104</v>
      </c>
      <c r="BB139">
        <v>0.89411764705882302</v>
      </c>
      <c r="BC139">
        <v>0.10370370370370301</v>
      </c>
      <c r="BD139">
        <v>0.60509554140127297</v>
      </c>
    </row>
    <row r="140" spans="2:56" x14ac:dyDescent="0.2">
      <c r="B140" t="s">
        <v>952</v>
      </c>
      <c r="C140">
        <v>1E-3</v>
      </c>
      <c r="D140">
        <v>0.5</v>
      </c>
      <c r="E140">
        <v>256</v>
      </c>
      <c r="F140">
        <v>100</v>
      </c>
      <c r="G140" s="2" t="b">
        <v>0</v>
      </c>
      <c r="H140">
        <v>8</v>
      </c>
      <c r="I140">
        <v>25</v>
      </c>
      <c r="J140">
        <v>128</v>
      </c>
      <c r="K140">
        <v>1000</v>
      </c>
      <c r="L140">
        <v>4</v>
      </c>
      <c r="M140">
        <v>25</v>
      </c>
      <c r="N140">
        <v>445</v>
      </c>
      <c r="O140">
        <v>12</v>
      </c>
      <c r="P140">
        <v>25</v>
      </c>
      <c r="Q140">
        <v>105</v>
      </c>
      <c r="R140">
        <v>1</v>
      </c>
      <c r="S140">
        <v>78</v>
      </c>
      <c r="T140" s="2">
        <v>64</v>
      </c>
      <c r="U140" s="2">
        <v>64</v>
      </c>
      <c r="V140" t="s">
        <v>729</v>
      </c>
      <c r="W140">
        <v>0.71334960937500003</v>
      </c>
      <c r="X140">
        <v>0.80182323873043004</v>
      </c>
      <c r="Y140">
        <v>0.66150112359550495</v>
      </c>
      <c r="Z140">
        <v>0.98997354680299698</v>
      </c>
      <c r="AA140">
        <v>0.59116834915216099</v>
      </c>
      <c r="AB140">
        <v>0.59116834915216099</v>
      </c>
      <c r="AC140">
        <v>0.63448134947407497</v>
      </c>
      <c r="AD140">
        <v>0.63448134947407497</v>
      </c>
      <c r="AE140">
        <v>0.66150112359550495</v>
      </c>
      <c r="AF140">
        <v>0.66150112359550495</v>
      </c>
      <c r="AG140">
        <v>0.58650793650793598</v>
      </c>
      <c r="AH140">
        <v>1.20895183086395</v>
      </c>
      <c r="AI140">
        <v>0.57482090575142297</v>
      </c>
      <c r="AJ140">
        <v>0.57482090575142297</v>
      </c>
      <c r="AK140">
        <v>0.66846922657030505</v>
      </c>
      <c r="AL140">
        <v>0.66846922657030505</v>
      </c>
      <c r="AM140">
        <v>0.58650793650793598</v>
      </c>
      <c r="AN140">
        <v>0.58650793650793598</v>
      </c>
      <c r="AO140">
        <v>0.82866342382600899</v>
      </c>
      <c r="AP140">
        <v>0.806657105747418</v>
      </c>
      <c r="AQ140">
        <v>0.15409216105142101</v>
      </c>
      <c r="AR140">
        <v>0.57526070598379497</v>
      </c>
      <c r="AS140">
        <v>0.18032786885245899</v>
      </c>
      <c r="AT140">
        <v>0.33333333333333298</v>
      </c>
      <c r="AU140">
        <v>0.78260869565217395</v>
      </c>
      <c r="AV140">
        <v>0.928909952606635</v>
      </c>
      <c r="AW140">
        <v>0.76923076923076905</v>
      </c>
      <c r="AX140">
        <v>0.764397905759162</v>
      </c>
      <c r="AY140">
        <v>0.77551020408163196</v>
      </c>
      <c r="AZ140">
        <v>0.67901234567901203</v>
      </c>
      <c r="BA140">
        <v>0.42918454935622302</v>
      </c>
      <c r="BB140">
        <v>0.63354037267080698</v>
      </c>
      <c r="BC140">
        <v>0</v>
      </c>
      <c r="BD140">
        <v>0.62179487179487103</v>
      </c>
    </row>
    <row r="141" spans="2:56" x14ac:dyDescent="0.2">
      <c r="B141" t="s">
        <v>741</v>
      </c>
      <c r="C141">
        <v>1E-3</v>
      </c>
      <c r="D141">
        <v>0.5</v>
      </c>
      <c r="E141">
        <v>256</v>
      </c>
      <c r="F141">
        <v>100</v>
      </c>
      <c r="G141" s="2" t="b">
        <v>0</v>
      </c>
      <c r="H141">
        <v>8</v>
      </c>
      <c r="I141">
        <v>10</v>
      </c>
      <c r="J141">
        <v>64</v>
      </c>
      <c r="K141">
        <v>1000</v>
      </c>
      <c r="L141">
        <v>4</v>
      </c>
      <c r="M141">
        <v>10</v>
      </c>
      <c r="N141">
        <v>460</v>
      </c>
      <c r="O141">
        <v>12</v>
      </c>
      <c r="P141">
        <v>10</v>
      </c>
      <c r="Q141">
        <v>120</v>
      </c>
      <c r="R141">
        <v>1</v>
      </c>
      <c r="S141">
        <v>78</v>
      </c>
      <c r="T141" s="2">
        <v>128</v>
      </c>
      <c r="U141" s="2">
        <v>128</v>
      </c>
      <c r="V141" t="s">
        <v>729</v>
      </c>
      <c r="W141">
        <v>0.70814453124999999</v>
      </c>
      <c r="X141">
        <v>0.84946549236774405</v>
      </c>
      <c r="Y141">
        <v>0.661426630434783</v>
      </c>
      <c r="Z141">
        <v>0.92838936364650704</v>
      </c>
      <c r="AA141">
        <v>0.59585855645887598</v>
      </c>
      <c r="AB141">
        <v>0.59585855645887598</v>
      </c>
      <c r="AC141">
        <v>0.61093222979489903</v>
      </c>
      <c r="AD141">
        <v>0.61093222979489903</v>
      </c>
      <c r="AE141">
        <v>0.661426630434783</v>
      </c>
      <c r="AF141">
        <v>0.661426630434783</v>
      </c>
      <c r="AG141">
        <v>0.58194444444444404</v>
      </c>
      <c r="AH141">
        <v>1.2637577056884699</v>
      </c>
      <c r="AI141">
        <v>0.57243574106337403</v>
      </c>
      <c r="AJ141">
        <v>0.57243574106337403</v>
      </c>
      <c r="AK141">
        <v>0.65450509132156698</v>
      </c>
      <c r="AL141">
        <v>0.65450509132156698</v>
      </c>
      <c r="AM141">
        <v>0.58194444444444404</v>
      </c>
      <c r="AN141">
        <v>0.58194444444444404</v>
      </c>
      <c r="AO141">
        <v>0.83839671618926004</v>
      </c>
      <c r="AP141">
        <v>0.828495890393247</v>
      </c>
      <c r="AQ141">
        <v>0.192437198502867</v>
      </c>
      <c r="AR141">
        <v>0.52410442075012698</v>
      </c>
      <c r="AS141">
        <v>0.29347826086956502</v>
      </c>
      <c r="AT141">
        <v>0.325842696629213</v>
      </c>
      <c r="AU141">
        <v>0.77064220183486198</v>
      </c>
      <c r="AV141">
        <v>0.94262295081967196</v>
      </c>
      <c r="AW141">
        <v>0.72081218274111603</v>
      </c>
      <c r="AX141">
        <v>0.72164948453608202</v>
      </c>
      <c r="AY141">
        <v>0.73983739837398299</v>
      </c>
      <c r="AZ141">
        <v>0.67357512953367804</v>
      </c>
      <c r="BA141">
        <v>0.42314647377938502</v>
      </c>
      <c r="BB141">
        <v>0.64480874316939796</v>
      </c>
      <c r="BC141">
        <v>0</v>
      </c>
      <c r="BD141">
        <v>0.61281337047353701</v>
      </c>
    </row>
    <row r="142" spans="2:56" x14ac:dyDescent="0.2">
      <c r="B142" t="s">
        <v>2253</v>
      </c>
      <c r="C142">
        <v>1E-3</v>
      </c>
      <c r="D142">
        <v>0.5</v>
      </c>
      <c r="E142">
        <v>256</v>
      </c>
      <c r="F142">
        <v>100</v>
      </c>
      <c r="G142" s="2" t="b">
        <v>0</v>
      </c>
      <c r="H142">
        <v>8</v>
      </c>
      <c r="I142">
        <v>5</v>
      </c>
      <c r="J142">
        <v>256</v>
      </c>
      <c r="K142">
        <v>1000</v>
      </c>
      <c r="L142">
        <v>4</v>
      </c>
      <c r="M142">
        <v>5</v>
      </c>
      <c r="N142">
        <v>465</v>
      </c>
      <c r="O142">
        <v>12</v>
      </c>
      <c r="P142">
        <v>5</v>
      </c>
      <c r="Q142">
        <v>125</v>
      </c>
      <c r="R142">
        <v>1</v>
      </c>
      <c r="S142">
        <v>78</v>
      </c>
      <c r="T142" s="2">
        <v>128</v>
      </c>
      <c r="U142" s="2">
        <v>64</v>
      </c>
      <c r="V142" t="s">
        <v>729</v>
      </c>
      <c r="W142">
        <v>0.68433593749999999</v>
      </c>
      <c r="X142">
        <v>0.91738808810710903</v>
      </c>
      <c r="Y142">
        <v>0.66119838709677203</v>
      </c>
      <c r="Z142">
        <v>0.85359314018487897</v>
      </c>
      <c r="AA142">
        <v>0.60268599866921302</v>
      </c>
      <c r="AB142">
        <v>0.60268599866921302</v>
      </c>
      <c r="AC142">
        <v>0.60813450101171695</v>
      </c>
      <c r="AD142">
        <v>0.60813450101171695</v>
      </c>
      <c r="AE142">
        <v>0.66119838709677203</v>
      </c>
      <c r="AF142">
        <v>0.66119838709677203</v>
      </c>
      <c r="AG142">
        <v>0.56999999999999995</v>
      </c>
      <c r="AH142">
        <v>1.3250981569290099</v>
      </c>
      <c r="AI142">
        <v>0.54777134668787697</v>
      </c>
      <c r="AJ142">
        <v>0.54777134668787697</v>
      </c>
      <c r="AK142">
        <v>0.59825846659318704</v>
      </c>
      <c r="AL142">
        <v>0.59825846659318704</v>
      </c>
      <c r="AM142">
        <v>0.56999999999999995</v>
      </c>
      <c r="AN142">
        <v>0.56999999999999995</v>
      </c>
      <c r="AO142">
        <v>0.83160525751899605</v>
      </c>
      <c r="AP142">
        <v>0.82106485646806404</v>
      </c>
      <c r="AQ142">
        <v>0.24852191798972401</v>
      </c>
      <c r="AR142">
        <v>0.50955196270006797</v>
      </c>
      <c r="AS142">
        <v>1.4084507042253501E-2</v>
      </c>
      <c r="AT142">
        <v>0.47169811320754701</v>
      </c>
      <c r="AU142">
        <v>0.66</v>
      </c>
      <c r="AV142">
        <v>0.93385214007782003</v>
      </c>
      <c r="AW142">
        <v>0.70175438596491202</v>
      </c>
      <c r="AX142">
        <v>0.63255813953488305</v>
      </c>
      <c r="AY142">
        <v>0.73643410852713098</v>
      </c>
      <c r="AZ142">
        <v>0.71748878923766801</v>
      </c>
      <c r="BA142">
        <v>0.42530755711774998</v>
      </c>
      <c r="BB142">
        <v>0.62105263157894697</v>
      </c>
      <c r="BC142">
        <v>0</v>
      </c>
      <c r="BD142">
        <v>0.65902578796561595</v>
      </c>
    </row>
    <row r="143" spans="2:56" x14ac:dyDescent="0.2">
      <c r="B143" t="s">
        <v>2254</v>
      </c>
      <c r="C143">
        <v>1E-3</v>
      </c>
      <c r="D143">
        <v>0.1</v>
      </c>
      <c r="E143">
        <v>210</v>
      </c>
      <c r="F143">
        <v>500</v>
      </c>
      <c r="G143" s="2" t="b">
        <v>1</v>
      </c>
      <c r="H143">
        <v>8</v>
      </c>
      <c r="I143">
        <v>10</v>
      </c>
      <c r="J143">
        <v>128</v>
      </c>
      <c r="K143">
        <v>1000</v>
      </c>
      <c r="L143">
        <v>4</v>
      </c>
      <c r="M143">
        <v>10</v>
      </c>
      <c r="N143">
        <v>460</v>
      </c>
      <c r="O143">
        <v>12</v>
      </c>
      <c r="P143">
        <v>10</v>
      </c>
      <c r="Q143">
        <v>120</v>
      </c>
      <c r="R143">
        <v>1</v>
      </c>
      <c r="S143">
        <v>78</v>
      </c>
      <c r="T143" s="2">
        <v>128</v>
      </c>
      <c r="U143" s="2">
        <v>64</v>
      </c>
      <c r="V143" t="s">
        <v>729</v>
      </c>
      <c r="W143">
        <v>0.7372578125</v>
      </c>
      <c r="X143">
        <v>0.72838358867168396</v>
      </c>
      <c r="Y143">
        <v>0.66055271739130395</v>
      </c>
      <c r="Z143">
        <v>0.85286652719974498</v>
      </c>
      <c r="AA143">
        <v>0.59164385842452605</v>
      </c>
      <c r="AB143">
        <v>0.59164385842452605</v>
      </c>
      <c r="AC143">
        <v>0.61147188831727695</v>
      </c>
      <c r="AD143">
        <v>0.61147188831727695</v>
      </c>
      <c r="AE143">
        <v>0.66055271739130395</v>
      </c>
      <c r="AF143">
        <v>0.66055271739130395</v>
      </c>
      <c r="AG143">
        <v>0.595138888888888</v>
      </c>
      <c r="AH143">
        <v>1.19888591766357</v>
      </c>
      <c r="AI143">
        <v>0.58179655693894405</v>
      </c>
      <c r="AJ143">
        <v>0.58179655693894405</v>
      </c>
      <c r="AK143">
        <v>0.68193820701798202</v>
      </c>
      <c r="AL143">
        <v>0.68193820701798202</v>
      </c>
      <c r="AM143">
        <v>0.595138888888888</v>
      </c>
      <c r="AN143">
        <v>0.595138888888888</v>
      </c>
      <c r="AO143">
        <v>0.81338302557572795</v>
      </c>
      <c r="AP143">
        <v>0.84677116252678997</v>
      </c>
      <c r="AQ143">
        <v>0.18139525361421799</v>
      </c>
      <c r="AR143">
        <v>0.52502599198136901</v>
      </c>
      <c r="AS143">
        <v>0.224215246636771</v>
      </c>
      <c r="AT143">
        <v>0.33333333333333298</v>
      </c>
      <c r="AU143">
        <v>0.78301886792452802</v>
      </c>
      <c r="AV143">
        <v>0.95934959349593496</v>
      </c>
      <c r="AW143">
        <v>0.79464285714285698</v>
      </c>
      <c r="AX143">
        <v>0.659340659340659</v>
      </c>
      <c r="AY143">
        <v>0.72796934865900298</v>
      </c>
      <c r="AZ143">
        <v>0.71889400921658897</v>
      </c>
      <c r="BA143">
        <v>0.45962732919254601</v>
      </c>
      <c r="BB143">
        <v>0.65921787709497204</v>
      </c>
      <c r="BC143">
        <v>5.7553956834532301E-2</v>
      </c>
      <c r="BD143">
        <v>0.60439560439560402</v>
      </c>
    </row>
    <row r="144" spans="2:56" x14ac:dyDescent="0.2">
      <c r="B144" t="s">
        <v>2255</v>
      </c>
      <c r="C144">
        <v>1E-3</v>
      </c>
      <c r="D144">
        <v>0.5</v>
      </c>
      <c r="E144">
        <v>256</v>
      </c>
      <c r="F144">
        <v>500</v>
      </c>
      <c r="G144" s="2" t="b">
        <v>0</v>
      </c>
      <c r="H144">
        <v>8</v>
      </c>
      <c r="I144">
        <v>25</v>
      </c>
      <c r="J144">
        <v>64</v>
      </c>
      <c r="K144">
        <v>1000</v>
      </c>
      <c r="L144">
        <v>4</v>
      </c>
      <c r="M144">
        <v>25</v>
      </c>
      <c r="N144">
        <v>445</v>
      </c>
      <c r="O144">
        <v>12</v>
      </c>
      <c r="P144">
        <v>25</v>
      </c>
      <c r="Q144">
        <v>105</v>
      </c>
      <c r="R144">
        <v>1</v>
      </c>
      <c r="S144">
        <v>78</v>
      </c>
      <c r="T144" s="2">
        <v>64</v>
      </c>
      <c r="U144" s="2">
        <v>128</v>
      </c>
      <c r="V144" t="s">
        <v>729</v>
      </c>
      <c r="W144">
        <v>0.90937500000000004</v>
      </c>
      <c r="X144">
        <v>0.31794928005337703</v>
      </c>
      <c r="Y144">
        <v>0.66041348314606596</v>
      </c>
      <c r="Z144">
        <v>0.95517480552196499</v>
      </c>
      <c r="AA144">
        <v>0.59882289223603102</v>
      </c>
      <c r="AB144">
        <v>0.59882289223603102</v>
      </c>
      <c r="AC144">
        <v>0.69783559752819602</v>
      </c>
      <c r="AD144">
        <v>0.69783559752819602</v>
      </c>
      <c r="AE144">
        <v>0.66041348314606596</v>
      </c>
      <c r="AF144">
        <v>0.66041348314606596</v>
      </c>
      <c r="AG144">
        <v>0.77063492063492001</v>
      </c>
      <c r="AH144">
        <v>1.02105832099914</v>
      </c>
      <c r="AI144">
        <v>0.76431173411093101</v>
      </c>
      <c r="AJ144">
        <v>0.76431173411093101</v>
      </c>
      <c r="AK144">
        <v>0.79069671152502397</v>
      </c>
      <c r="AL144">
        <v>0.79069671152502397</v>
      </c>
      <c r="AM144">
        <v>0.77063492063492001</v>
      </c>
      <c r="AN144">
        <v>0.77063492063492001</v>
      </c>
      <c r="AO144">
        <v>0.80677793627280503</v>
      </c>
      <c r="AP144">
        <v>0.80311195919521505</v>
      </c>
      <c r="AQ144">
        <v>0.199929297172491</v>
      </c>
      <c r="AR144">
        <v>0.58547237630361204</v>
      </c>
      <c r="AS144">
        <v>0.66310160427807496</v>
      </c>
      <c r="AT144">
        <v>0.69109947643978997</v>
      </c>
      <c r="AU144">
        <v>0.85858585858585801</v>
      </c>
      <c r="AV144">
        <v>0.94170403587443896</v>
      </c>
      <c r="AW144">
        <v>0.88888888888888795</v>
      </c>
      <c r="AX144">
        <v>0.78651685393258397</v>
      </c>
      <c r="AY144">
        <v>0.83248730964466999</v>
      </c>
      <c r="AZ144">
        <v>0.90731707317073096</v>
      </c>
      <c r="BA144">
        <v>0.74100719424460404</v>
      </c>
      <c r="BB144">
        <v>0.83333333333333304</v>
      </c>
      <c r="BC144">
        <v>0.392405063291139</v>
      </c>
      <c r="BD144">
        <v>0.63529411764705801</v>
      </c>
    </row>
    <row r="145" spans="2:56" x14ac:dyDescent="0.2">
      <c r="B145" t="s">
        <v>2256</v>
      </c>
      <c r="C145">
        <v>1E-3</v>
      </c>
      <c r="D145">
        <v>0.5</v>
      </c>
      <c r="E145">
        <v>16</v>
      </c>
      <c r="F145">
        <v>500</v>
      </c>
      <c r="G145" s="2" t="b">
        <v>1</v>
      </c>
      <c r="H145">
        <v>8</v>
      </c>
      <c r="I145">
        <v>20</v>
      </c>
      <c r="J145">
        <v>128</v>
      </c>
      <c r="K145">
        <v>1000</v>
      </c>
      <c r="L145">
        <v>4</v>
      </c>
      <c r="M145">
        <v>20</v>
      </c>
      <c r="N145">
        <v>450</v>
      </c>
      <c r="O145">
        <v>12</v>
      </c>
      <c r="P145">
        <v>20</v>
      </c>
      <c r="Q145">
        <v>110</v>
      </c>
      <c r="R145">
        <v>1</v>
      </c>
      <c r="S145">
        <v>78</v>
      </c>
      <c r="T145" s="2">
        <v>128</v>
      </c>
      <c r="U145" s="2">
        <v>64</v>
      </c>
      <c r="V145" t="s">
        <v>729</v>
      </c>
      <c r="W145">
        <v>0.92250390625000001</v>
      </c>
      <c r="X145">
        <v>0.28011767727136599</v>
      </c>
      <c r="Y145">
        <v>0.66023888888888904</v>
      </c>
      <c r="Z145">
        <v>0.8622179453969</v>
      </c>
      <c r="AA145">
        <v>0.598363935297067</v>
      </c>
      <c r="AB145">
        <v>0.598363935297067</v>
      </c>
      <c r="AC145">
        <v>0.64169767148077395</v>
      </c>
      <c r="AD145">
        <v>0.64169767148077395</v>
      </c>
      <c r="AE145">
        <v>0.66023888888888904</v>
      </c>
      <c r="AF145">
        <v>0.66023888888888904</v>
      </c>
      <c r="AG145">
        <v>0.75075757575757496</v>
      </c>
      <c r="AH145">
        <v>0.77100092172622603</v>
      </c>
      <c r="AI145">
        <v>0.71579802656676395</v>
      </c>
      <c r="AJ145">
        <v>0.71579802656676395</v>
      </c>
      <c r="AK145">
        <v>0.71326729558267798</v>
      </c>
      <c r="AL145">
        <v>0.71326729558267798</v>
      </c>
      <c r="AM145">
        <v>0.75075757575757496</v>
      </c>
      <c r="AN145">
        <v>0.75075757575757496</v>
      </c>
      <c r="AO145">
        <v>0.79849083806402599</v>
      </c>
      <c r="AP145">
        <v>0.83933739893002202</v>
      </c>
      <c r="AQ145">
        <v>0.17336344376517299</v>
      </c>
      <c r="AR145">
        <v>0.58226406042904499</v>
      </c>
      <c r="AS145">
        <v>0.57740585774058495</v>
      </c>
      <c r="AT145">
        <v>0.42424242424242398</v>
      </c>
      <c r="AU145">
        <v>0.94642857142857095</v>
      </c>
      <c r="AV145">
        <v>0.94420600858369097</v>
      </c>
      <c r="AW145">
        <v>0.89215686274509798</v>
      </c>
      <c r="AX145">
        <v>0.81052631578947298</v>
      </c>
      <c r="AY145">
        <v>0.84210526315789402</v>
      </c>
      <c r="AZ145">
        <v>0.89956331877729201</v>
      </c>
      <c r="BA145">
        <v>0.749999999999999</v>
      </c>
      <c r="BB145">
        <v>0.84496124031007702</v>
      </c>
      <c r="BC145">
        <v>0</v>
      </c>
      <c r="BD145">
        <v>0.65798045602605804</v>
      </c>
    </row>
    <row r="146" spans="2:56" x14ac:dyDescent="0.2">
      <c r="B146" t="s">
        <v>835</v>
      </c>
      <c r="C146">
        <v>1E-3</v>
      </c>
      <c r="D146">
        <v>0.5</v>
      </c>
      <c r="E146">
        <v>256</v>
      </c>
      <c r="F146">
        <v>500</v>
      </c>
      <c r="G146" s="2" t="b">
        <v>1</v>
      </c>
      <c r="H146">
        <v>8</v>
      </c>
      <c r="I146">
        <v>25</v>
      </c>
      <c r="J146">
        <v>256</v>
      </c>
      <c r="K146">
        <v>1000</v>
      </c>
      <c r="L146">
        <v>4</v>
      </c>
      <c r="M146">
        <v>25</v>
      </c>
      <c r="N146">
        <v>445</v>
      </c>
      <c r="O146">
        <v>12</v>
      </c>
      <c r="P146">
        <v>25</v>
      </c>
      <c r="Q146">
        <v>105</v>
      </c>
      <c r="R146">
        <v>1</v>
      </c>
      <c r="S146">
        <v>78</v>
      </c>
      <c r="T146" s="2">
        <v>128</v>
      </c>
      <c r="U146" s="2">
        <v>128</v>
      </c>
      <c r="V146" t="s">
        <v>729</v>
      </c>
      <c r="W146">
        <v>0.93440429687500004</v>
      </c>
      <c r="X146">
        <v>0.23061417913436799</v>
      </c>
      <c r="Y146">
        <v>0.66010730337078505</v>
      </c>
      <c r="Z146">
        <v>1.1088748657107299</v>
      </c>
      <c r="AA146">
        <v>0.58972748942801501</v>
      </c>
      <c r="AB146">
        <v>0.58972748942801501</v>
      </c>
      <c r="AC146">
        <v>0.59329813140127696</v>
      </c>
      <c r="AD146">
        <v>0.59329813140127696</v>
      </c>
      <c r="AE146">
        <v>0.66010730337078505</v>
      </c>
      <c r="AF146">
        <v>0.66010730337078505</v>
      </c>
      <c r="AG146">
        <v>0.77222222222222203</v>
      </c>
      <c r="AH146">
        <v>0.91836500167846602</v>
      </c>
      <c r="AI146">
        <v>0.74255680271296698</v>
      </c>
      <c r="AJ146">
        <v>0.74255680271296698</v>
      </c>
      <c r="AK146">
        <v>0.73222928625493899</v>
      </c>
      <c r="AL146">
        <v>0.73222928625493899</v>
      </c>
      <c r="AM146">
        <v>0.77222222222222203</v>
      </c>
      <c r="AN146">
        <v>0.77222222222222203</v>
      </c>
      <c r="AO146">
        <v>0.82417279149245204</v>
      </c>
      <c r="AP146">
        <v>0.82485555464732396</v>
      </c>
      <c r="AQ146">
        <v>0.104968199216773</v>
      </c>
      <c r="AR146">
        <v>0.60491341235551499</v>
      </c>
      <c r="AS146">
        <v>0.60606060606060597</v>
      </c>
      <c r="AT146">
        <v>0.64705882352941102</v>
      </c>
      <c r="AU146">
        <v>0.95774647887323905</v>
      </c>
      <c r="AV146">
        <v>0.93273542600896797</v>
      </c>
      <c r="AW146">
        <v>0.89795918367346905</v>
      </c>
      <c r="AX146">
        <v>0.76756756756756706</v>
      </c>
      <c r="AY146">
        <v>0.85572139303482597</v>
      </c>
      <c r="AZ146">
        <v>0.92380952380952397</v>
      </c>
      <c r="BA146">
        <v>0.80971659919028305</v>
      </c>
      <c r="BB146">
        <v>0.854771784232365</v>
      </c>
      <c r="BC146">
        <v>0</v>
      </c>
      <c r="BD146">
        <v>0.65753424657534199</v>
      </c>
    </row>
    <row r="147" spans="2:56" x14ac:dyDescent="0.2">
      <c r="B147" t="s">
        <v>2257</v>
      </c>
      <c r="C147">
        <v>1E-3</v>
      </c>
      <c r="D147">
        <v>0.1</v>
      </c>
      <c r="E147">
        <v>256</v>
      </c>
      <c r="F147">
        <v>100</v>
      </c>
      <c r="G147" s="2" t="b">
        <v>0</v>
      </c>
      <c r="H147">
        <v>8</v>
      </c>
      <c r="I147">
        <v>10</v>
      </c>
      <c r="J147">
        <v>128</v>
      </c>
      <c r="K147">
        <v>1000</v>
      </c>
      <c r="L147">
        <v>4</v>
      </c>
      <c r="M147">
        <v>10</v>
      </c>
      <c r="N147">
        <v>460</v>
      </c>
      <c r="O147">
        <v>12</v>
      </c>
      <c r="P147">
        <v>10</v>
      </c>
      <c r="Q147">
        <v>120</v>
      </c>
      <c r="R147">
        <v>1</v>
      </c>
      <c r="S147">
        <v>78</v>
      </c>
      <c r="T147" s="2">
        <v>64</v>
      </c>
      <c r="U147" s="2">
        <v>128</v>
      </c>
      <c r="V147" t="s">
        <v>729</v>
      </c>
      <c r="W147">
        <v>0.60470703125000003</v>
      </c>
      <c r="X147">
        <v>1.24372685790061</v>
      </c>
      <c r="Y147">
        <v>0.66002499999999897</v>
      </c>
      <c r="Z147">
        <v>1.1028949040770499</v>
      </c>
      <c r="AA147">
        <v>0.594455468787222</v>
      </c>
      <c r="AB147">
        <v>0.594455468787222</v>
      </c>
      <c r="AC147">
        <v>0.62219051830057004</v>
      </c>
      <c r="AD147">
        <v>0.62219051830057004</v>
      </c>
      <c r="AE147">
        <v>0.66002499999999897</v>
      </c>
      <c r="AF147">
        <v>0.66002499999999897</v>
      </c>
      <c r="AG147">
        <v>0.50555555555555498</v>
      </c>
      <c r="AH147">
        <v>1.58939385414123</v>
      </c>
      <c r="AI147">
        <v>0.493898901744795</v>
      </c>
      <c r="AJ147">
        <v>0.493898901744795</v>
      </c>
      <c r="AK147">
        <v>0.58508846116490698</v>
      </c>
      <c r="AL147">
        <v>0.58508846116490698</v>
      </c>
      <c r="AM147">
        <v>0.50555555555555498</v>
      </c>
      <c r="AN147">
        <v>0.50555555555555498</v>
      </c>
      <c r="AO147">
        <v>0.86020568255013097</v>
      </c>
      <c r="AP147">
        <v>0.79486844020992597</v>
      </c>
      <c r="AQ147">
        <v>0.22873016620943001</v>
      </c>
      <c r="AR147">
        <v>0.4940175861794</v>
      </c>
      <c r="AS147">
        <v>5.8394160583941597E-2</v>
      </c>
      <c r="AT147">
        <v>0.36158192090395402</v>
      </c>
      <c r="AU147">
        <v>0.54545454545454497</v>
      </c>
      <c r="AV147">
        <v>0.87553648068669498</v>
      </c>
      <c r="AW147">
        <v>0.70319634703196299</v>
      </c>
      <c r="AX147">
        <v>0.63917525773195805</v>
      </c>
      <c r="AY147">
        <v>0.511848341232227</v>
      </c>
      <c r="AZ147">
        <v>0.65591397849462296</v>
      </c>
      <c r="BA147">
        <v>0.40414507772020702</v>
      </c>
      <c r="BB147">
        <v>0.54794520547945202</v>
      </c>
      <c r="BC147">
        <v>0</v>
      </c>
      <c r="BD147">
        <v>0.62359550561797705</v>
      </c>
    </row>
    <row r="148" spans="2:56" x14ac:dyDescent="0.2">
      <c r="B148" t="s">
        <v>2258</v>
      </c>
      <c r="C148">
        <v>1E-3</v>
      </c>
      <c r="D148">
        <v>0.1</v>
      </c>
      <c r="E148">
        <v>256</v>
      </c>
      <c r="F148">
        <v>500</v>
      </c>
      <c r="G148" s="2" t="b">
        <v>0</v>
      </c>
      <c r="H148">
        <v>8</v>
      </c>
      <c r="I148">
        <v>15</v>
      </c>
      <c r="J148">
        <v>256</v>
      </c>
      <c r="K148">
        <v>1000</v>
      </c>
      <c r="L148">
        <v>4</v>
      </c>
      <c r="M148">
        <v>15</v>
      </c>
      <c r="N148">
        <v>455</v>
      </c>
      <c r="O148">
        <v>12</v>
      </c>
      <c r="P148">
        <v>15</v>
      </c>
      <c r="Q148">
        <v>115</v>
      </c>
      <c r="R148">
        <v>1</v>
      </c>
      <c r="S148">
        <v>78</v>
      </c>
      <c r="T148" s="2">
        <v>128</v>
      </c>
      <c r="U148" s="2">
        <v>64</v>
      </c>
      <c r="V148" t="s">
        <v>729</v>
      </c>
      <c r="W148">
        <v>0.82308203125000001</v>
      </c>
      <c r="X148">
        <v>0.56286381983756995</v>
      </c>
      <c r="Y148">
        <v>0.66001868131868002</v>
      </c>
      <c r="Z148">
        <v>0.89046192842721905</v>
      </c>
      <c r="AA148">
        <v>0.59381824914683101</v>
      </c>
      <c r="AB148">
        <v>0.59381824914683101</v>
      </c>
      <c r="AC148">
        <v>0.64291909866921904</v>
      </c>
      <c r="AD148">
        <v>0.64291909866921904</v>
      </c>
      <c r="AE148">
        <v>0.66001868131868002</v>
      </c>
      <c r="AF148">
        <v>0.66001868131868002</v>
      </c>
      <c r="AG148">
        <v>0.62608695652173896</v>
      </c>
      <c r="AH148">
        <v>1.0121221542358301</v>
      </c>
      <c r="AI148">
        <v>0.58774836042991097</v>
      </c>
      <c r="AJ148">
        <v>0.58774836042991097</v>
      </c>
      <c r="AK148">
        <v>0.62466083265982897</v>
      </c>
      <c r="AL148">
        <v>0.62466083265982897</v>
      </c>
      <c r="AM148">
        <v>0.62608695652173896</v>
      </c>
      <c r="AN148">
        <v>0.62608695652173896</v>
      </c>
      <c r="AO148">
        <v>0.81813767890111899</v>
      </c>
      <c r="AP148">
        <v>0.81888558086289098</v>
      </c>
      <c r="AQ148">
        <v>0.194992316568397</v>
      </c>
      <c r="AR148">
        <v>0.54325742025491897</v>
      </c>
      <c r="AS148">
        <v>0.188405797101449</v>
      </c>
      <c r="AT148">
        <v>0.37696335078533999</v>
      </c>
      <c r="AU148">
        <v>0.84018264840182599</v>
      </c>
      <c r="AV148">
        <v>0.92116182572614103</v>
      </c>
      <c r="AW148">
        <v>0.86757990867579904</v>
      </c>
      <c r="AX148">
        <v>0.79439252336448496</v>
      </c>
      <c r="AY148">
        <v>0.71836734693877502</v>
      </c>
      <c r="AZ148">
        <v>0.52413793103448203</v>
      </c>
      <c r="BA148">
        <v>0.58918918918918906</v>
      </c>
      <c r="BB148">
        <v>0.61271676300578004</v>
      </c>
      <c r="BC148">
        <v>0</v>
      </c>
      <c r="BD148">
        <v>0.61988304093567204</v>
      </c>
    </row>
    <row r="149" spans="2:56" x14ac:dyDescent="0.2">
      <c r="B149" t="s">
        <v>953</v>
      </c>
      <c r="C149">
        <v>1E-3</v>
      </c>
      <c r="D149">
        <v>0.5</v>
      </c>
      <c r="E149">
        <v>256</v>
      </c>
      <c r="F149">
        <v>100</v>
      </c>
      <c r="G149" s="2" t="b">
        <v>0</v>
      </c>
      <c r="H149">
        <v>8</v>
      </c>
      <c r="I149">
        <v>10</v>
      </c>
      <c r="J149">
        <v>420</v>
      </c>
      <c r="K149">
        <v>1000</v>
      </c>
      <c r="L149">
        <v>4</v>
      </c>
      <c r="M149">
        <v>10</v>
      </c>
      <c r="N149">
        <v>460</v>
      </c>
      <c r="O149">
        <v>12</v>
      </c>
      <c r="P149">
        <v>10</v>
      </c>
      <c r="Q149">
        <v>120</v>
      </c>
      <c r="R149">
        <v>1</v>
      </c>
      <c r="S149">
        <v>78</v>
      </c>
      <c r="T149" s="2">
        <v>64</v>
      </c>
      <c r="U149" s="2">
        <v>64</v>
      </c>
      <c r="V149" t="s">
        <v>729</v>
      </c>
      <c r="W149">
        <v>0.69925595238095195</v>
      </c>
      <c r="X149">
        <v>0.87096687495708403</v>
      </c>
      <c r="Y149">
        <v>0.65982228260869402</v>
      </c>
      <c r="Z149">
        <v>0.87649863725900601</v>
      </c>
      <c r="AA149">
        <v>0.59075338557495904</v>
      </c>
      <c r="AB149">
        <v>0.59075338557495904</v>
      </c>
      <c r="AC149">
        <v>0.61204964581857901</v>
      </c>
      <c r="AD149">
        <v>0.61204964581857901</v>
      </c>
      <c r="AE149">
        <v>0.65982228260869402</v>
      </c>
      <c r="AF149">
        <v>0.65982228260869402</v>
      </c>
      <c r="AG149">
        <v>0.53958333333333297</v>
      </c>
      <c r="AH149">
        <v>1.3460321426391599</v>
      </c>
      <c r="AI149">
        <v>0.51487618187848805</v>
      </c>
      <c r="AJ149">
        <v>0.51487618187848805</v>
      </c>
      <c r="AK149">
        <v>0.56825631381486397</v>
      </c>
      <c r="AL149">
        <v>0.56825631381486397</v>
      </c>
      <c r="AM149">
        <v>0.53958333333333297</v>
      </c>
      <c r="AN149">
        <v>0.53958333333333297</v>
      </c>
      <c r="AO149">
        <v>0.83420866666390603</v>
      </c>
      <c r="AP149">
        <v>0.81875271359496704</v>
      </c>
      <c r="AQ149">
        <v>0.19377448955712601</v>
      </c>
      <c r="AR149">
        <v>0.51627767248383605</v>
      </c>
      <c r="AS149">
        <v>0</v>
      </c>
      <c r="AT149">
        <v>0.26168224299065401</v>
      </c>
      <c r="AU149">
        <v>0.68020304568527901</v>
      </c>
      <c r="AV149">
        <v>0.96356275303643701</v>
      </c>
      <c r="AW149">
        <v>0.72115384615384603</v>
      </c>
      <c r="AX149">
        <v>0.71287128712871295</v>
      </c>
      <c r="AY149">
        <v>0.48979591836734598</v>
      </c>
      <c r="AZ149">
        <v>0.71111111111111103</v>
      </c>
      <c r="BA149">
        <v>0.41391304347826002</v>
      </c>
      <c r="BB149">
        <v>0.63440860215053696</v>
      </c>
      <c r="BC149">
        <v>0</v>
      </c>
      <c r="BD149">
        <v>0.58981233243967801</v>
      </c>
    </row>
    <row r="150" spans="2:56" x14ac:dyDescent="0.2">
      <c r="B150" t="s">
        <v>836</v>
      </c>
      <c r="C150">
        <v>1E-3</v>
      </c>
      <c r="D150">
        <v>0.5</v>
      </c>
      <c r="E150">
        <v>256</v>
      </c>
      <c r="F150">
        <v>100</v>
      </c>
      <c r="G150" s="2" t="b">
        <v>1</v>
      </c>
      <c r="H150">
        <v>8</v>
      </c>
      <c r="I150">
        <v>50</v>
      </c>
      <c r="J150">
        <v>256</v>
      </c>
      <c r="K150">
        <v>1000</v>
      </c>
      <c r="L150">
        <v>4</v>
      </c>
      <c r="M150">
        <v>50</v>
      </c>
      <c r="N150">
        <v>420</v>
      </c>
      <c r="O150">
        <v>12</v>
      </c>
      <c r="P150">
        <v>50</v>
      </c>
      <c r="Q150">
        <v>80</v>
      </c>
      <c r="R150">
        <v>1</v>
      </c>
      <c r="S150">
        <v>78</v>
      </c>
      <c r="T150" s="2">
        <v>128</v>
      </c>
      <c r="U150" s="2">
        <v>128</v>
      </c>
      <c r="V150" t="s">
        <v>729</v>
      </c>
      <c r="W150">
        <v>0.73668457031250001</v>
      </c>
      <c r="X150">
        <v>0.70911282539367604</v>
      </c>
      <c r="Y150">
        <v>0.65979107142856996</v>
      </c>
      <c r="Z150">
        <v>1.17333645147085</v>
      </c>
      <c r="AA150">
        <v>0.58138158795142703</v>
      </c>
      <c r="AB150">
        <v>0.58138158795142703</v>
      </c>
      <c r="AC150">
        <v>0.59204100977709695</v>
      </c>
      <c r="AD150">
        <v>0.59204100977709695</v>
      </c>
      <c r="AE150">
        <v>0.65979107142856996</v>
      </c>
      <c r="AF150">
        <v>0.65979107142856996</v>
      </c>
      <c r="AG150">
        <v>0.59895833333333304</v>
      </c>
      <c r="AH150">
        <v>1.2623543739318801</v>
      </c>
      <c r="AI150">
        <v>0.58073957366811702</v>
      </c>
      <c r="AJ150">
        <v>0.58073957366811702</v>
      </c>
      <c r="AK150">
        <v>0.67095291517459899</v>
      </c>
      <c r="AL150">
        <v>0.67095291517459899</v>
      </c>
      <c r="AM150">
        <v>0.59895833333333304</v>
      </c>
      <c r="AN150">
        <v>0.59895833333333304</v>
      </c>
      <c r="AO150">
        <v>0.81985763895796304</v>
      </c>
      <c r="AP150">
        <v>0.81652751602787199</v>
      </c>
      <c r="AQ150">
        <v>6.5447896921688398E-2</v>
      </c>
      <c r="AR150">
        <v>0.623693299898193</v>
      </c>
      <c r="AS150">
        <v>0.11363636363636299</v>
      </c>
      <c r="AT150">
        <v>0.35555555555555501</v>
      </c>
      <c r="AU150">
        <v>0.74820143884891999</v>
      </c>
      <c r="AV150">
        <v>0.96385542168674698</v>
      </c>
      <c r="AW150">
        <v>0.78832116788321105</v>
      </c>
      <c r="AX150">
        <v>0.81159420289855</v>
      </c>
      <c r="AY150">
        <v>0.80254777070063599</v>
      </c>
      <c r="AZ150">
        <v>0.71428571428571397</v>
      </c>
      <c r="BA150">
        <v>0.42506811989100801</v>
      </c>
      <c r="BB150">
        <v>0.64</v>
      </c>
      <c r="BC150">
        <v>0</v>
      </c>
      <c r="BD150">
        <v>0.60580912863070502</v>
      </c>
    </row>
    <row r="151" spans="2:56" x14ac:dyDescent="0.2">
      <c r="B151" t="s">
        <v>2259</v>
      </c>
      <c r="C151">
        <v>1E-3</v>
      </c>
      <c r="D151">
        <v>0.1</v>
      </c>
      <c r="E151">
        <v>178</v>
      </c>
      <c r="F151">
        <v>500</v>
      </c>
      <c r="G151" s="2" t="b">
        <v>1</v>
      </c>
      <c r="H151">
        <v>8</v>
      </c>
      <c r="I151">
        <v>5</v>
      </c>
      <c r="J151">
        <v>256</v>
      </c>
      <c r="K151">
        <v>1000</v>
      </c>
      <c r="L151">
        <v>4</v>
      </c>
      <c r="M151">
        <v>5</v>
      </c>
      <c r="N151">
        <v>465</v>
      </c>
      <c r="O151">
        <v>12</v>
      </c>
      <c r="P151">
        <v>5</v>
      </c>
      <c r="Q151">
        <v>125</v>
      </c>
      <c r="R151">
        <v>1</v>
      </c>
      <c r="S151">
        <v>78</v>
      </c>
      <c r="T151" s="2">
        <v>128</v>
      </c>
      <c r="U151" s="2">
        <v>64</v>
      </c>
      <c r="V151" t="s">
        <v>729</v>
      </c>
      <c r="W151">
        <v>0.75474023437500004</v>
      </c>
      <c r="X151">
        <v>0.72626086676120705</v>
      </c>
      <c r="Y151">
        <v>0.65968709677419002</v>
      </c>
      <c r="Z151">
        <v>0.83584649109840303</v>
      </c>
      <c r="AA151">
        <v>0.60551714565459902</v>
      </c>
      <c r="AB151">
        <v>0.60551714565459902</v>
      </c>
      <c r="AC151">
        <v>0.63243902256783202</v>
      </c>
      <c r="AD151">
        <v>0.63243902256783202</v>
      </c>
      <c r="AE151">
        <v>0.65968709677419002</v>
      </c>
      <c r="AF151">
        <v>0.65968709677419002</v>
      </c>
      <c r="AG151">
        <v>0.56466666666666598</v>
      </c>
      <c r="AH151">
        <v>1.18379998207092</v>
      </c>
      <c r="AI151">
        <v>0.58169363083828296</v>
      </c>
      <c r="AJ151">
        <v>0.58169363083828296</v>
      </c>
      <c r="AK151">
        <v>0.68597497894938797</v>
      </c>
      <c r="AL151">
        <v>0.68597497894938797</v>
      </c>
      <c r="AM151">
        <v>0.56466666666666598</v>
      </c>
      <c r="AN151">
        <v>0.56466666666666598</v>
      </c>
      <c r="AO151">
        <v>0.82395650958852196</v>
      </c>
      <c r="AP151">
        <v>0.82922738193738799</v>
      </c>
      <c r="AQ151">
        <v>0.26618571961600401</v>
      </c>
      <c r="AR151">
        <v>0.50269897147648401</v>
      </c>
      <c r="AS151">
        <v>0.195804195804195</v>
      </c>
      <c r="AT151">
        <v>0.23706896551724099</v>
      </c>
      <c r="AU151">
        <v>0.68599033816425103</v>
      </c>
      <c r="AV151">
        <v>0.92800000000000005</v>
      </c>
      <c r="AW151">
        <v>0.88135593220338904</v>
      </c>
      <c r="AX151">
        <v>0.66666666666666596</v>
      </c>
      <c r="AY151">
        <v>0.64536741214057503</v>
      </c>
      <c r="AZ151">
        <v>0.71681415929203496</v>
      </c>
      <c r="BA151">
        <v>0.434782608695652</v>
      </c>
      <c r="BB151">
        <v>0.62827225130889996</v>
      </c>
      <c r="BC151">
        <v>0.47887323943661902</v>
      </c>
      <c r="BD151">
        <v>0.48132780082987497</v>
      </c>
    </row>
    <row r="152" spans="2:56" x14ac:dyDescent="0.2">
      <c r="B152" t="s">
        <v>742</v>
      </c>
      <c r="C152">
        <v>1E-3</v>
      </c>
      <c r="D152">
        <v>0.1</v>
      </c>
      <c r="E152">
        <v>256</v>
      </c>
      <c r="F152">
        <v>100</v>
      </c>
      <c r="G152" s="2" t="b">
        <v>0</v>
      </c>
      <c r="H152">
        <v>8</v>
      </c>
      <c r="I152">
        <v>15</v>
      </c>
      <c r="J152">
        <v>128</v>
      </c>
      <c r="K152">
        <v>1000</v>
      </c>
      <c r="L152">
        <v>4</v>
      </c>
      <c r="M152">
        <v>15</v>
      </c>
      <c r="N152">
        <v>455</v>
      </c>
      <c r="O152">
        <v>12</v>
      </c>
      <c r="P152">
        <v>15</v>
      </c>
      <c r="Q152">
        <v>115</v>
      </c>
      <c r="R152">
        <v>1</v>
      </c>
      <c r="S152">
        <v>78</v>
      </c>
      <c r="T152" s="2">
        <v>128</v>
      </c>
      <c r="U152" s="2">
        <v>128</v>
      </c>
      <c r="V152" t="s">
        <v>729</v>
      </c>
      <c r="W152">
        <v>0.63980468749999997</v>
      </c>
      <c r="X152">
        <v>1.07444059848785</v>
      </c>
      <c r="Y152">
        <v>0.65962087912087797</v>
      </c>
      <c r="Z152">
        <v>1.1745596431493699</v>
      </c>
      <c r="AA152">
        <v>0.59052701364543503</v>
      </c>
      <c r="AB152">
        <v>0.59052701364543503</v>
      </c>
      <c r="AC152">
        <v>0.632929337236392</v>
      </c>
      <c r="AD152">
        <v>0.632929337236392</v>
      </c>
      <c r="AE152">
        <v>0.65962087912087797</v>
      </c>
      <c r="AF152">
        <v>0.65962087912087797</v>
      </c>
      <c r="AG152">
        <v>0.53405797101449204</v>
      </c>
      <c r="AH152">
        <v>1.38004457950592</v>
      </c>
      <c r="AI152">
        <v>0.51626513219500303</v>
      </c>
      <c r="AJ152">
        <v>0.51626513219500303</v>
      </c>
      <c r="AK152">
        <v>0.64597606006869202</v>
      </c>
      <c r="AL152">
        <v>0.64597606006869202</v>
      </c>
      <c r="AM152">
        <v>0.53405797101449204</v>
      </c>
      <c r="AN152">
        <v>0.53405797101449204</v>
      </c>
      <c r="AO152">
        <v>0.87546740563149805</v>
      </c>
      <c r="AP152">
        <v>0.781330737842865</v>
      </c>
      <c r="AQ152">
        <v>0.174955588782196</v>
      </c>
      <c r="AR152">
        <v>0.53035432232517898</v>
      </c>
      <c r="AS152">
        <v>0.128</v>
      </c>
      <c r="AT152">
        <v>0.404371584699453</v>
      </c>
      <c r="AU152">
        <v>0.52760736196319002</v>
      </c>
      <c r="AV152">
        <v>0.93775933609958495</v>
      </c>
      <c r="AW152">
        <v>0.69090909090909003</v>
      </c>
      <c r="AX152">
        <v>0.71502590673575095</v>
      </c>
      <c r="AY152">
        <v>0.53968253968253899</v>
      </c>
      <c r="AZ152">
        <v>0.72115384615384603</v>
      </c>
      <c r="BA152">
        <v>0.41573033707865098</v>
      </c>
      <c r="BB152">
        <v>0.644067796610169</v>
      </c>
      <c r="BC152">
        <v>0.470873786407767</v>
      </c>
      <c r="BD152">
        <v>0</v>
      </c>
    </row>
    <row r="153" spans="2:56" x14ac:dyDescent="0.2">
      <c r="B153" t="s">
        <v>2260</v>
      </c>
      <c r="C153">
        <v>1E-3</v>
      </c>
      <c r="D153">
        <v>0.1</v>
      </c>
      <c r="E153">
        <v>256</v>
      </c>
      <c r="F153">
        <v>100</v>
      </c>
      <c r="G153" s="2" t="b">
        <v>0</v>
      </c>
      <c r="H153">
        <v>8</v>
      </c>
      <c r="I153">
        <v>15</v>
      </c>
      <c r="J153">
        <v>420</v>
      </c>
      <c r="K153">
        <v>1000</v>
      </c>
      <c r="L153">
        <v>4</v>
      </c>
      <c r="M153">
        <v>15</v>
      </c>
      <c r="N153">
        <v>455</v>
      </c>
      <c r="O153">
        <v>12</v>
      </c>
      <c r="P153">
        <v>15</v>
      </c>
      <c r="Q153">
        <v>115</v>
      </c>
      <c r="R153">
        <v>1</v>
      </c>
      <c r="S153">
        <v>78</v>
      </c>
      <c r="T153" s="2">
        <v>128</v>
      </c>
      <c r="U153" s="2">
        <v>64</v>
      </c>
      <c r="V153" t="s">
        <v>729</v>
      </c>
      <c r="W153">
        <v>0.66074404761904704</v>
      </c>
      <c r="X153">
        <v>1.0200621742010101</v>
      </c>
      <c r="Y153">
        <v>0.65961813186813001</v>
      </c>
      <c r="Z153">
        <v>1.0198626398444099</v>
      </c>
      <c r="AA153">
        <v>0.59051082895251805</v>
      </c>
      <c r="AB153">
        <v>0.59051082895251805</v>
      </c>
      <c r="AC153">
        <v>0.63597387239158298</v>
      </c>
      <c r="AD153">
        <v>0.63597387239158298</v>
      </c>
      <c r="AE153">
        <v>0.65961813186813001</v>
      </c>
      <c r="AF153">
        <v>0.65961813186813001</v>
      </c>
      <c r="AG153">
        <v>0.50652173913043397</v>
      </c>
      <c r="AH153">
        <v>1.4914852380752499</v>
      </c>
      <c r="AI153">
        <v>0.48018143546077902</v>
      </c>
      <c r="AJ153">
        <v>0.48018143546077902</v>
      </c>
      <c r="AK153">
        <v>0.62404293075233297</v>
      </c>
      <c r="AL153">
        <v>0.62404293075233297</v>
      </c>
      <c r="AM153">
        <v>0.50652173913043397</v>
      </c>
      <c r="AN153">
        <v>0.50652173913043397</v>
      </c>
      <c r="AO153">
        <v>0.84232750622387598</v>
      </c>
      <c r="AP153">
        <v>0.79642020109633405</v>
      </c>
      <c r="AQ153">
        <v>0.196144428218927</v>
      </c>
      <c r="AR153">
        <v>0.52715118027093699</v>
      </c>
      <c r="AS153">
        <v>0.109375</v>
      </c>
      <c r="AT153">
        <v>0.35294117647058798</v>
      </c>
      <c r="AU153">
        <v>0.67032967032966995</v>
      </c>
      <c r="AV153">
        <v>0.94067796610169496</v>
      </c>
      <c r="AW153">
        <v>0.62931034482758597</v>
      </c>
      <c r="AX153">
        <v>0.58149779735682805</v>
      </c>
      <c r="AY153">
        <v>0.217054263565891</v>
      </c>
      <c r="AZ153">
        <v>0.66285714285714203</v>
      </c>
      <c r="BA153">
        <v>0.41495327102803697</v>
      </c>
      <c r="BB153">
        <v>0.61714285714285699</v>
      </c>
      <c r="BC153">
        <v>0</v>
      </c>
      <c r="BD153">
        <v>0.56603773584905603</v>
      </c>
    </row>
    <row r="154" spans="2:56" x14ac:dyDescent="0.2">
      <c r="B154" t="s">
        <v>2261</v>
      </c>
      <c r="C154">
        <v>1E-3</v>
      </c>
      <c r="D154">
        <v>0.5</v>
      </c>
      <c r="E154">
        <v>28</v>
      </c>
      <c r="F154">
        <v>500</v>
      </c>
      <c r="G154" s="2" t="b">
        <v>1</v>
      </c>
      <c r="H154">
        <v>8</v>
      </c>
      <c r="I154">
        <v>15</v>
      </c>
      <c r="J154">
        <v>128</v>
      </c>
      <c r="K154">
        <v>1000</v>
      </c>
      <c r="L154">
        <v>4</v>
      </c>
      <c r="M154">
        <v>15</v>
      </c>
      <c r="N154">
        <v>455</v>
      </c>
      <c r="O154">
        <v>12</v>
      </c>
      <c r="P154">
        <v>15</v>
      </c>
      <c r="Q154">
        <v>115</v>
      </c>
      <c r="R154">
        <v>1</v>
      </c>
      <c r="S154">
        <v>78</v>
      </c>
      <c r="T154" s="2">
        <v>128</v>
      </c>
      <c r="U154" s="2">
        <v>64</v>
      </c>
      <c r="V154" t="s">
        <v>729</v>
      </c>
      <c r="W154">
        <v>0.93749218749999996</v>
      </c>
      <c r="X154">
        <v>0.21911002853512701</v>
      </c>
      <c r="Y154">
        <v>0.65961648351648405</v>
      </c>
      <c r="Z154">
        <v>0.86972342038154604</v>
      </c>
      <c r="AA154">
        <v>0.62634845688477503</v>
      </c>
      <c r="AB154">
        <v>0.62634845688477503</v>
      </c>
      <c r="AC154">
        <v>0.64244770377723104</v>
      </c>
      <c r="AD154">
        <v>0.64244770377723104</v>
      </c>
      <c r="AE154">
        <v>0.65961648351648405</v>
      </c>
      <c r="AF154">
        <v>0.65961648351648405</v>
      </c>
      <c r="AG154">
        <v>0.78188405797101401</v>
      </c>
      <c r="AH154">
        <v>0.76098531484603804</v>
      </c>
      <c r="AI154">
        <v>0.75288209407912698</v>
      </c>
      <c r="AJ154">
        <v>0.75288209407912698</v>
      </c>
      <c r="AK154">
        <v>0.74500893147108405</v>
      </c>
      <c r="AL154">
        <v>0.74500893147108405</v>
      </c>
      <c r="AM154">
        <v>0.78188405797101401</v>
      </c>
      <c r="AN154">
        <v>0.78188405797101401</v>
      </c>
      <c r="AO154">
        <v>0.80452875571167304</v>
      </c>
      <c r="AP154">
        <v>0.87759180688356897</v>
      </c>
      <c r="AQ154">
        <v>0.24740130874720301</v>
      </c>
      <c r="AR154">
        <v>0.57587195619665399</v>
      </c>
      <c r="AS154">
        <v>0.66079295154185003</v>
      </c>
      <c r="AT154">
        <v>0.70935960591132996</v>
      </c>
      <c r="AU154">
        <v>0.94782608695652104</v>
      </c>
      <c r="AV154">
        <v>0.94262295081967196</v>
      </c>
      <c r="AW154">
        <v>0.89719626168224298</v>
      </c>
      <c r="AX154">
        <v>0.79411764705882304</v>
      </c>
      <c r="AY154">
        <v>0.81034482758620696</v>
      </c>
      <c r="AZ154">
        <v>0.92511013215858995</v>
      </c>
      <c r="BA154">
        <v>0.83394833948339397</v>
      </c>
      <c r="BB154">
        <v>0.85283018867924498</v>
      </c>
      <c r="BC154">
        <v>0</v>
      </c>
      <c r="BD154">
        <v>0.66043613707165105</v>
      </c>
    </row>
    <row r="155" spans="2:56" x14ac:dyDescent="0.2">
      <c r="B155" t="s">
        <v>2262</v>
      </c>
      <c r="C155">
        <v>1E-3</v>
      </c>
      <c r="D155">
        <v>0.5</v>
      </c>
      <c r="E155">
        <v>256</v>
      </c>
      <c r="F155">
        <v>100</v>
      </c>
      <c r="G155" s="2" t="b">
        <v>0</v>
      </c>
      <c r="H155">
        <v>8</v>
      </c>
      <c r="I155">
        <v>5</v>
      </c>
      <c r="J155">
        <v>420</v>
      </c>
      <c r="K155">
        <v>1000</v>
      </c>
      <c r="L155">
        <v>4</v>
      </c>
      <c r="M155">
        <v>5</v>
      </c>
      <c r="N155">
        <v>465</v>
      </c>
      <c r="O155">
        <v>12</v>
      </c>
      <c r="P155">
        <v>5</v>
      </c>
      <c r="Q155">
        <v>125</v>
      </c>
      <c r="R155">
        <v>1</v>
      </c>
      <c r="S155">
        <v>78</v>
      </c>
      <c r="T155" s="2">
        <v>128</v>
      </c>
      <c r="U155" s="2">
        <v>64</v>
      </c>
      <c r="V155" t="s">
        <v>729</v>
      </c>
      <c r="W155">
        <v>0.68576190476190402</v>
      </c>
      <c r="X155">
        <v>0.92773469507694195</v>
      </c>
      <c r="Y155">
        <v>0.65945913978494497</v>
      </c>
      <c r="Z155">
        <v>0.87107150965929003</v>
      </c>
      <c r="AA155">
        <v>0.60171985765809199</v>
      </c>
      <c r="AB155">
        <v>0.60171985765809199</v>
      </c>
      <c r="AC155">
        <v>0.62392060542210903</v>
      </c>
      <c r="AD155">
        <v>0.62392060542210903</v>
      </c>
      <c r="AE155">
        <v>0.65945913978494497</v>
      </c>
      <c r="AF155">
        <v>0.65945913978494497</v>
      </c>
      <c r="AG155">
        <v>0.55733333333333301</v>
      </c>
      <c r="AH155">
        <v>1.44447529315948</v>
      </c>
      <c r="AI155">
        <v>0.53338241167876899</v>
      </c>
      <c r="AJ155">
        <v>0.53338241167876899</v>
      </c>
      <c r="AK155">
        <v>0.58734784736327195</v>
      </c>
      <c r="AL155">
        <v>0.58734784736327195</v>
      </c>
      <c r="AM155">
        <v>0.55733333333333301</v>
      </c>
      <c r="AN155">
        <v>0.55733333333333301</v>
      </c>
      <c r="AO155">
        <v>0.81743078752710796</v>
      </c>
      <c r="AP155">
        <v>0.83105535954235399</v>
      </c>
      <c r="AQ155">
        <v>0.24150991610353201</v>
      </c>
      <c r="AR155">
        <v>0.51688336745938002</v>
      </c>
      <c r="AS155">
        <v>2.7027027027027001E-2</v>
      </c>
      <c r="AT155">
        <v>0.37755102040816302</v>
      </c>
      <c r="AU155">
        <v>0.65346534653465305</v>
      </c>
      <c r="AV155">
        <v>0.93233082706766901</v>
      </c>
      <c r="AW155">
        <v>0.68398268398268403</v>
      </c>
      <c r="AX155">
        <v>0.67961165048543604</v>
      </c>
      <c r="AY155">
        <v>0.74493927125505999</v>
      </c>
      <c r="AZ155">
        <v>0.70484581497797305</v>
      </c>
      <c r="BA155">
        <v>0.42508710801393701</v>
      </c>
      <c r="BB155">
        <v>0.61855670103092697</v>
      </c>
      <c r="BC155">
        <v>0.55319148936170204</v>
      </c>
      <c r="BD155">
        <v>0</v>
      </c>
    </row>
    <row r="156" spans="2:56" x14ac:dyDescent="0.2">
      <c r="B156" t="s">
        <v>2263</v>
      </c>
      <c r="C156">
        <v>1E-3</v>
      </c>
      <c r="D156">
        <v>0.5</v>
      </c>
      <c r="E156">
        <v>109</v>
      </c>
      <c r="F156">
        <v>500</v>
      </c>
      <c r="G156" s="2" t="b">
        <v>1</v>
      </c>
      <c r="H156">
        <v>8</v>
      </c>
      <c r="I156">
        <v>15</v>
      </c>
      <c r="J156">
        <v>256</v>
      </c>
      <c r="K156">
        <v>1000</v>
      </c>
      <c r="L156">
        <v>4</v>
      </c>
      <c r="M156">
        <v>15</v>
      </c>
      <c r="N156">
        <v>455</v>
      </c>
      <c r="O156">
        <v>12</v>
      </c>
      <c r="P156">
        <v>15</v>
      </c>
      <c r="Q156">
        <v>115</v>
      </c>
      <c r="R156">
        <v>1</v>
      </c>
      <c r="S156">
        <v>78</v>
      </c>
      <c r="T156" s="2">
        <v>64</v>
      </c>
      <c r="U156" s="2">
        <v>128</v>
      </c>
      <c r="V156" t="s">
        <v>729</v>
      </c>
      <c r="W156">
        <v>0.91463964843750001</v>
      </c>
      <c r="X156">
        <v>0.31783895093202502</v>
      </c>
      <c r="Y156">
        <v>0.65940824175824098</v>
      </c>
      <c r="Z156">
        <v>0.95673427456617299</v>
      </c>
      <c r="AA156">
        <v>0.60120650452717705</v>
      </c>
      <c r="AB156">
        <v>0.60120650452717705</v>
      </c>
      <c r="AC156">
        <v>0.65652813744237704</v>
      </c>
      <c r="AD156">
        <v>0.65652813744237704</v>
      </c>
      <c r="AE156">
        <v>0.65940824175824098</v>
      </c>
      <c r="AF156">
        <v>0.65940824175824098</v>
      </c>
      <c r="AG156">
        <v>0.74420289855072397</v>
      </c>
      <c r="AH156">
        <v>0.82449972629547097</v>
      </c>
      <c r="AI156">
        <v>0.73126292726602904</v>
      </c>
      <c r="AJ156">
        <v>0.73126292726602904</v>
      </c>
      <c r="AK156">
        <v>0.74749942333167596</v>
      </c>
      <c r="AL156">
        <v>0.74749942333167596</v>
      </c>
      <c r="AM156">
        <v>0.74420289855072397</v>
      </c>
      <c r="AN156">
        <v>0.74420289855072397</v>
      </c>
      <c r="AO156">
        <v>0.83000823369294696</v>
      </c>
      <c r="AP156">
        <v>0.80377008329232003</v>
      </c>
      <c r="AQ156">
        <v>0.20817815544472101</v>
      </c>
      <c r="AR156">
        <v>0.56286954567871605</v>
      </c>
      <c r="AS156">
        <v>0.58883248730964399</v>
      </c>
      <c r="AT156">
        <v>0.72463768115941996</v>
      </c>
      <c r="AU156">
        <v>0.936708860759493</v>
      </c>
      <c r="AV156">
        <v>0.93723849372384904</v>
      </c>
      <c r="AW156">
        <v>0.89814814814814803</v>
      </c>
      <c r="AX156">
        <v>0.80597014925373101</v>
      </c>
      <c r="AY156">
        <v>0.82456140350877105</v>
      </c>
      <c r="AZ156">
        <v>0.85714285714285698</v>
      </c>
      <c r="BA156">
        <v>0.73927392739273901</v>
      </c>
      <c r="BB156">
        <v>0.81884057971014401</v>
      </c>
      <c r="BC156">
        <v>0.49285714285714199</v>
      </c>
      <c r="BD156">
        <v>0.15094339622641501</v>
      </c>
    </row>
    <row r="157" spans="2:56" x14ac:dyDescent="0.2">
      <c r="B157" t="s">
        <v>1683</v>
      </c>
      <c r="C157">
        <v>1E-3</v>
      </c>
      <c r="D157">
        <v>0.1</v>
      </c>
      <c r="E157">
        <v>205</v>
      </c>
      <c r="F157">
        <v>100</v>
      </c>
      <c r="G157" s="2" t="b">
        <v>1</v>
      </c>
      <c r="H157">
        <v>8</v>
      </c>
      <c r="I157">
        <v>20</v>
      </c>
      <c r="J157">
        <v>128</v>
      </c>
      <c r="K157">
        <v>1000</v>
      </c>
      <c r="L157">
        <v>4</v>
      </c>
      <c r="M157">
        <v>20</v>
      </c>
      <c r="N157">
        <v>450</v>
      </c>
      <c r="O157">
        <v>12</v>
      </c>
      <c r="P157">
        <v>20</v>
      </c>
      <c r="Q157">
        <v>110</v>
      </c>
      <c r="R157">
        <v>1</v>
      </c>
      <c r="S157">
        <v>78</v>
      </c>
      <c r="T157" s="2">
        <v>128</v>
      </c>
      <c r="U157" s="2">
        <v>128</v>
      </c>
      <c r="V157" t="s">
        <v>729</v>
      </c>
      <c r="W157">
        <v>0.65337890624999995</v>
      </c>
      <c r="X157">
        <v>1.0837998211383799</v>
      </c>
      <c r="Y157">
        <v>0.65906888888888904</v>
      </c>
      <c r="Z157">
        <v>1.2844804906845</v>
      </c>
      <c r="AA157">
        <v>0.58972411862975405</v>
      </c>
      <c r="AB157">
        <v>0.58972411862975405</v>
      </c>
      <c r="AC157">
        <v>0.60803457855983201</v>
      </c>
      <c r="AD157">
        <v>0.60803457855983201</v>
      </c>
      <c r="AE157">
        <v>0.65906888888888904</v>
      </c>
      <c r="AF157">
        <v>0.65906888888888904</v>
      </c>
      <c r="AG157">
        <v>0.53863636363636302</v>
      </c>
      <c r="AH157">
        <v>1.43392038345336</v>
      </c>
      <c r="AI157">
        <v>0.52006621236152695</v>
      </c>
      <c r="AJ157">
        <v>0.52006621236152695</v>
      </c>
      <c r="AK157">
        <v>0.59439688644113398</v>
      </c>
      <c r="AL157">
        <v>0.59439688644113398</v>
      </c>
      <c r="AM157">
        <v>0.53863636363636302</v>
      </c>
      <c r="AN157">
        <v>0.53863636363636302</v>
      </c>
      <c r="AO157">
        <v>0.89222206524140002</v>
      </c>
      <c r="AP157">
        <v>0.77152997425595204</v>
      </c>
      <c r="AQ157">
        <v>0.17625091016053199</v>
      </c>
      <c r="AR157">
        <v>0.51889352486113705</v>
      </c>
      <c r="AS157">
        <v>0</v>
      </c>
      <c r="AT157">
        <v>0.38636363636363602</v>
      </c>
      <c r="AU157">
        <v>0.60919540229885005</v>
      </c>
      <c r="AV157">
        <v>0.93859649122806998</v>
      </c>
      <c r="AW157">
        <v>0.72538860103626901</v>
      </c>
      <c r="AX157">
        <v>0.76415094339622602</v>
      </c>
      <c r="AY157">
        <v>0.55555555555555503</v>
      </c>
      <c r="AZ157">
        <v>0.71957671957671898</v>
      </c>
      <c r="BA157">
        <v>0.41618497109826502</v>
      </c>
      <c r="BB157">
        <v>0.64705882352941102</v>
      </c>
      <c r="BC157">
        <v>0.47872340425531901</v>
      </c>
      <c r="BD157">
        <v>0</v>
      </c>
    </row>
    <row r="158" spans="2:56" x14ac:dyDescent="0.2">
      <c r="B158" t="s">
        <v>2264</v>
      </c>
      <c r="C158">
        <v>1E-3</v>
      </c>
      <c r="D158">
        <v>0.5</v>
      </c>
      <c r="E158">
        <v>197</v>
      </c>
      <c r="F158">
        <v>100</v>
      </c>
      <c r="G158" s="2" t="b">
        <v>1</v>
      </c>
      <c r="H158">
        <v>8</v>
      </c>
      <c r="I158">
        <v>15</v>
      </c>
      <c r="J158">
        <v>420</v>
      </c>
      <c r="K158">
        <v>1000</v>
      </c>
      <c r="L158">
        <v>4</v>
      </c>
      <c r="M158">
        <v>15</v>
      </c>
      <c r="N158">
        <v>455</v>
      </c>
      <c r="O158">
        <v>12</v>
      </c>
      <c r="P158">
        <v>15</v>
      </c>
      <c r="Q158">
        <v>115</v>
      </c>
      <c r="R158">
        <v>1</v>
      </c>
      <c r="S158">
        <v>78</v>
      </c>
      <c r="T158" s="2">
        <v>128</v>
      </c>
      <c r="U158" s="2">
        <v>64</v>
      </c>
      <c r="V158" t="s">
        <v>729</v>
      </c>
      <c r="W158">
        <v>0.71374702380952304</v>
      </c>
      <c r="X158">
        <v>0.79869111835956497</v>
      </c>
      <c r="Y158">
        <v>0.65893571428571396</v>
      </c>
      <c r="Z158">
        <v>0.84615282630920396</v>
      </c>
      <c r="AA158">
        <v>0.59147604721751701</v>
      </c>
      <c r="AB158">
        <v>0.59147604721751701</v>
      </c>
      <c r="AC158">
        <v>0.62947224531497104</v>
      </c>
      <c r="AD158">
        <v>0.62947224531497104</v>
      </c>
      <c r="AE158">
        <v>0.65893571428571396</v>
      </c>
      <c r="AF158">
        <v>0.65893571428571396</v>
      </c>
      <c r="AG158">
        <v>0.57536231884057898</v>
      </c>
      <c r="AH158">
        <v>1.18785059452056</v>
      </c>
      <c r="AI158">
        <v>0.55579771248726995</v>
      </c>
      <c r="AJ158">
        <v>0.55579771248726995</v>
      </c>
      <c r="AK158">
        <v>0.62589340178809205</v>
      </c>
      <c r="AL158">
        <v>0.62589340178809205</v>
      </c>
      <c r="AM158">
        <v>0.57536231884057898</v>
      </c>
      <c r="AN158">
        <v>0.57536231884057898</v>
      </c>
      <c r="AO158">
        <v>0.82267014197948096</v>
      </c>
      <c r="AP158">
        <v>0.80949603462770903</v>
      </c>
      <c r="AQ158">
        <v>0.177086850400556</v>
      </c>
      <c r="AR158">
        <v>0.556651161862323</v>
      </c>
      <c r="AS158">
        <v>0.19178082191780799</v>
      </c>
      <c r="AT158">
        <v>0.24598930481283399</v>
      </c>
      <c r="AU158">
        <v>0.70351758793969799</v>
      </c>
      <c r="AV158">
        <v>0.94915254237288105</v>
      </c>
      <c r="AW158">
        <v>0.73958333333333304</v>
      </c>
      <c r="AX158">
        <v>0.74876847290640303</v>
      </c>
      <c r="AY158">
        <v>0.65399239543726195</v>
      </c>
      <c r="AZ158">
        <v>0.74</v>
      </c>
      <c r="BA158">
        <v>0.44628099173553698</v>
      </c>
      <c r="BB158">
        <v>0.64705882352941102</v>
      </c>
      <c r="BC158">
        <v>0</v>
      </c>
      <c r="BD158">
        <v>0.60344827586206795</v>
      </c>
    </row>
    <row r="159" spans="2:56" x14ac:dyDescent="0.2">
      <c r="B159" t="s">
        <v>954</v>
      </c>
      <c r="C159">
        <v>1E-3</v>
      </c>
      <c r="D159">
        <v>0.5</v>
      </c>
      <c r="E159">
        <v>247</v>
      </c>
      <c r="F159">
        <v>500</v>
      </c>
      <c r="G159" s="2" t="b">
        <v>1</v>
      </c>
      <c r="H159">
        <v>8</v>
      </c>
      <c r="I159">
        <v>25</v>
      </c>
      <c r="J159">
        <v>64</v>
      </c>
      <c r="K159">
        <v>1000</v>
      </c>
      <c r="L159">
        <v>4</v>
      </c>
      <c r="M159">
        <v>25</v>
      </c>
      <c r="N159">
        <v>445</v>
      </c>
      <c r="O159">
        <v>12</v>
      </c>
      <c r="P159">
        <v>25</v>
      </c>
      <c r="Q159">
        <v>105</v>
      </c>
      <c r="R159">
        <v>1</v>
      </c>
      <c r="S159">
        <v>78</v>
      </c>
      <c r="T159" s="2">
        <v>64</v>
      </c>
      <c r="U159" s="2">
        <v>64</v>
      </c>
      <c r="V159" t="s">
        <v>729</v>
      </c>
      <c r="W159">
        <v>0.90250390624999999</v>
      </c>
      <c r="X159">
        <v>0.34210867968201603</v>
      </c>
      <c r="Y159">
        <v>0.65891123595505496</v>
      </c>
      <c r="Z159">
        <v>1.2288665927648501</v>
      </c>
      <c r="AA159">
        <v>0.59511880906807402</v>
      </c>
      <c r="AB159">
        <v>0.59511880906807402</v>
      </c>
      <c r="AC159">
        <v>0.64673950479347297</v>
      </c>
      <c r="AD159">
        <v>0.64673950479347297</v>
      </c>
      <c r="AE159">
        <v>0.65891123595505496</v>
      </c>
      <c r="AF159">
        <v>0.65891123595505496</v>
      </c>
      <c r="AG159">
        <v>0.73492063492063497</v>
      </c>
      <c r="AH159">
        <v>1.0566266775131199</v>
      </c>
      <c r="AI159">
        <v>0.70310451644104799</v>
      </c>
      <c r="AJ159">
        <v>0.70310451644104799</v>
      </c>
      <c r="AK159">
        <v>0.71681882134386998</v>
      </c>
      <c r="AL159">
        <v>0.71681882134386998</v>
      </c>
      <c r="AM159">
        <v>0.73492063492063497</v>
      </c>
      <c r="AN159">
        <v>0.73492063492063497</v>
      </c>
      <c r="AO159">
        <v>0.81432333397276402</v>
      </c>
      <c r="AP159">
        <v>0.81289763708901797</v>
      </c>
      <c r="AQ159">
        <v>0.14866920577540901</v>
      </c>
      <c r="AR159">
        <v>0.60458505943510399</v>
      </c>
      <c r="AS159">
        <v>0.56852791878172604</v>
      </c>
      <c r="AT159">
        <v>0.57608695652173902</v>
      </c>
      <c r="AU159">
        <v>0.91509433962264097</v>
      </c>
      <c r="AV159">
        <v>0.94594594594594605</v>
      </c>
      <c r="AW159">
        <v>0.90547263681592005</v>
      </c>
      <c r="AX159">
        <v>0.65408805031446504</v>
      </c>
      <c r="AY159">
        <v>0.73542600896860899</v>
      </c>
      <c r="AZ159">
        <v>0.88995215311004705</v>
      </c>
      <c r="BA159">
        <v>0.75486381322957197</v>
      </c>
      <c r="BB159">
        <v>0.82071713147410297</v>
      </c>
      <c r="BC159">
        <v>1.8018018018018001E-2</v>
      </c>
      <c r="BD159">
        <v>0.65306122448979598</v>
      </c>
    </row>
    <row r="160" spans="2:56" x14ac:dyDescent="0.2">
      <c r="B160" t="s">
        <v>1684</v>
      </c>
      <c r="C160">
        <v>1E-3</v>
      </c>
      <c r="D160">
        <v>0.5</v>
      </c>
      <c r="E160">
        <v>256</v>
      </c>
      <c r="F160">
        <v>500</v>
      </c>
      <c r="G160" s="2" t="b">
        <v>1</v>
      </c>
      <c r="H160">
        <v>8</v>
      </c>
      <c r="I160">
        <v>20</v>
      </c>
      <c r="J160">
        <v>64</v>
      </c>
      <c r="K160">
        <v>1000</v>
      </c>
      <c r="L160">
        <v>4</v>
      </c>
      <c r="M160">
        <v>20</v>
      </c>
      <c r="N160">
        <v>450</v>
      </c>
      <c r="O160">
        <v>12</v>
      </c>
      <c r="P160">
        <v>20</v>
      </c>
      <c r="Q160">
        <v>110</v>
      </c>
      <c r="R160">
        <v>1</v>
      </c>
      <c r="S160">
        <v>78</v>
      </c>
      <c r="T160" s="2">
        <v>64</v>
      </c>
      <c r="U160" s="2">
        <v>64</v>
      </c>
      <c r="V160" t="s">
        <v>729</v>
      </c>
      <c r="W160">
        <v>0.89729296874999998</v>
      </c>
      <c r="X160">
        <v>0.36543155920505499</v>
      </c>
      <c r="Y160">
        <v>0.65881666666666605</v>
      </c>
      <c r="Z160">
        <v>1.2117550905346799</v>
      </c>
      <c r="AA160">
        <v>0.61058761928161198</v>
      </c>
      <c r="AB160">
        <v>0.61058761928161198</v>
      </c>
      <c r="AC160">
        <v>0.65773338666758496</v>
      </c>
      <c r="AD160">
        <v>0.65773338666758496</v>
      </c>
      <c r="AE160">
        <v>0.65881666666666605</v>
      </c>
      <c r="AF160">
        <v>0.65881666666666605</v>
      </c>
      <c r="AG160">
        <v>0.73484848484848397</v>
      </c>
      <c r="AH160">
        <v>1.11851263046264</v>
      </c>
      <c r="AI160">
        <v>0.70124741003749103</v>
      </c>
      <c r="AJ160">
        <v>0.70124741003749103</v>
      </c>
      <c r="AK160">
        <v>0.71233349880927699</v>
      </c>
      <c r="AL160">
        <v>0.71233349880927699</v>
      </c>
      <c r="AM160">
        <v>0.73484848484848397</v>
      </c>
      <c r="AN160">
        <v>0.73484848484848397</v>
      </c>
      <c r="AO160">
        <v>0.809942746238004</v>
      </c>
      <c r="AP160">
        <v>0.838612484000129</v>
      </c>
      <c r="AQ160">
        <v>0.22944715819641301</v>
      </c>
      <c r="AR160">
        <v>0.56434808869189801</v>
      </c>
      <c r="AS160">
        <v>0.51136363636363602</v>
      </c>
      <c r="AT160">
        <v>0.66666666666666596</v>
      </c>
      <c r="AU160">
        <v>0.94930875576036799</v>
      </c>
      <c r="AV160">
        <v>0.94827586206896497</v>
      </c>
      <c r="AW160">
        <v>0.90654205607476601</v>
      </c>
      <c r="AX160">
        <v>0.66265060240963802</v>
      </c>
      <c r="AY160">
        <v>0.75324675324675305</v>
      </c>
      <c r="AZ160">
        <v>0.80808080808080796</v>
      </c>
      <c r="BA160">
        <v>0.71241830065359402</v>
      </c>
      <c r="BB160">
        <v>0.84046692607003803</v>
      </c>
      <c r="BC160">
        <v>0</v>
      </c>
      <c r="BD160">
        <v>0.65594855305466204</v>
      </c>
    </row>
    <row r="161" spans="2:56" x14ac:dyDescent="0.2">
      <c r="B161" t="s">
        <v>2265</v>
      </c>
      <c r="C161">
        <v>1E-3</v>
      </c>
      <c r="D161">
        <v>0.5</v>
      </c>
      <c r="E161">
        <v>256</v>
      </c>
      <c r="F161">
        <v>100</v>
      </c>
      <c r="G161" s="2" t="b">
        <v>0</v>
      </c>
      <c r="H161">
        <v>8</v>
      </c>
      <c r="I161">
        <v>15</v>
      </c>
      <c r="J161">
        <v>64</v>
      </c>
      <c r="K161">
        <v>1000</v>
      </c>
      <c r="L161">
        <v>4</v>
      </c>
      <c r="M161">
        <v>15</v>
      </c>
      <c r="N161">
        <v>455</v>
      </c>
      <c r="O161">
        <v>12</v>
      </c>
      <c r="P161">
        <v>15</v>
      </c>
      <c r="Q161">
        <v>115</v>
      </c>
      <c r="R161">
        <v>1</v>
      </c>
      <c r="S161">
        <v>78</v>
      </c>
      <c r="T161" s="2">
        <v>128</v>
      </c>
      <c r="U161" s="2">
        <v>64</v>
      </c>
      <c r="V161" t="s">
        <v>729</v>
      </c>
      <c r="W161">
        <v>0.71058593749999999</v>
      </c>
      <c r="X161">
        <v>0.83171458005905097</v>
      </c>
      <c r="Y161">
        <v>0.65880659340659298</v>
      </c>
      <c r="Z161">
        <v>0.859548258423805</v>
      </c>
      <c r="AA161">
        <v>0.59235410972758795</v>
      </c>
      <c r="AB161">
        <v>0.59235410972758795</v>
      </c>
      <c r="AC161">
        <v>0.60735365165243005</v>
      </c>
      <c r="AD161">
        <v>0.60735365165243005</v>
      </c>
      <c r="AE161">
        <v>0.65880659340659298</v>
      </c>
      <c r="AF161">
        <v>0.65880659340659298</v>
      </c>
      <c r="AG161">
        <v>0.586231884057971</v>
      </c>
      <c r="AH161">
        <v>1.21925592422485</v>
      </c>
      <c r="AI161">
        <v>0.571590967346428</v>
      </c>
      <c r="AJ161">
        <v>0.571590967346428</v>
      </c>
      <c r="AK161">
        <v>0.66486995328654797</v>
      </c>
      <c r="AL161">
        <v>0.66486995328654797</v>
      </c>
      <c r="AM161">
        <v>0.586231884057971</v>
      </c>
      <c r="AN161">
        <v>0.586231884057971</v>
      </c>
      <c r="AO161">
        <v>0.84255895661937497</v>
      </c>
      <c r="AP161">
        <v>0.82011470516936402</v>
      </c>
      <c r="AQ161">
        <v>0.18335724529811101</v>
      </c>
      <c r="AR161">
        <v>0.52338553182349901</v>
      </c>
      <c r="AS161">
        <v>0.19259259259259201</v>
      </c>
      <c r="AT161">
        <v>0.37837837837837801</v>
      </c>
      <c r="AU161">
        <v>0.68817204301075197</v>
      </c>
      <c r="AV161">
        <v>0.93449781659388598</v>
      </c>
      <c r="AW161">
        <v>0.730964467005076</v>
      </c>
      <c r="AX161">
        <v>0.83177570093457898</v>
      </c>
      <c r="AY161">
        <v>0.73362445414847099</v>
      </c>
      <c r="AZ161">
        <v>0.72636815920398001</v>
      </c>
      <c r="BA161">
        <v>0.41187384044526898</v>
      </c>
      <c r="BB161">
        <v>0.628571428571428</v>
      </c>
      <c r="BC161">
        <v>0</v>
      </c>
      <c r="BD161">
        <v>0.60227272727272696</v>
      </c>
    </row>
    <row r="162" spans="2:56" x14ac:dyDescent="0.2">
      <c r="B162" t="s">
        <v>2266</v>
      </c>
      <c r="C162">
        <v>1E-3</v>
      </c>
      <c r="D162">
        <v>0.1</v>
      </c>
      <c r="E162">
        <v>256</v>
      </c>
      <c r="F162">
        <v>100</v>
      </c>
      <c r="G162" s="2" t="b">
        <v>0</v>
      </c>
      <c r="H162">
        <v>8</v>
      </c>
      <c r="I162">
        <v>5</v>
      </c>
      <c r="J162">
        <v>128</v>
      </c>
      <c r="K162">
        <v>1000</v>
      </c>
      <c r="L162">
        <v>4</v>
      </c>
      <c r="M162">
        <v>5</v>
      </c>
      <c r="N162">
        <v>465</v>
      </c>
      <c r="O162">
        <v>12</v>
      </c>
      <c r="P162">
        <v>5</v>
      </c>
      <c r="Q162">
        <v>125</v>
      </c>
      <c r="R162">
        <v>1</v>
      </c>
      <c r="S162">
        <v>78</v>
      </c>
      <c r="T162" s="2">
        <v>128</v>
      </c>
      <c r="U162" s="2">
        <v>64</v>
      </c>
      <c r="V162" t="s">
        <v>729</v>
      </c>
      <c r="W162">
        <v>0.56582031249999998</v>
      </c>
      <c r="X162">
        <v>1.36444953083992</v>
      </c>
      <c r="Y162">
        <v>0.65879462365591202</v>
      </c>
      <c r="Z162">
        <v>1.0823039949536299</v>
      </c>
      <c r="AA162">
        <v>0.60509178833406796</v>
      </c>
      <c r="AB162">
        <v>0.60509178833406796</v>
      </c>
      <c r="AC162">
        <v>0.65168023743961701</v>
      </c>
      <c r="AD162">
        <v>0.65168023743961701</v>
      </c>
      <c r="AE162">
        <v>0.65879462365591202</v>
      </c>
      <c r="AF162">
        <v>0.65879462365591202</v>
      </c>
      <c r="AG162">
        <v>0.43666666666666598</v>
      </c>
      <c r="AH162">
        <v>2.0454714298248202</v>
      </c>
      <c r="AI162">
        <v>0.41774387843570898</v>
      </c>
      <c r="AJ162">
        <v>0.41774387843570898</v>
      </c>
      <c r="AK162">
        <v>0.47966158572432499</v>
      </c>
      <c r="AL162">
        <v>0.47966158572432499</v>
      </c>
      <c r="AM162">
        <v>0.43666666666666598</v>
      </c>
      <c r="AN162">
        <v>0.43666666666666598</v>
      </c>
      <c r="AO162">
        <v>0.87959620419273499</v>
      </c>
      <c r="AP162">
        <v>0.780839178538284</v>
      </c>
      <c r="AQ162">
        <v>0.28027949670816499</v>
      </c>
      <c r="AR162">
        <v>0.47965227389708598</v>
      </c>
      <c r="AS162">
        <v>2.9126213592233E-2</v>
      </c>
      <c r="AT162">
        <v>0.16393442622950799</v>
      </c>
      <c r="AU162">
        <v>0.25961538461538403</v>
      </c>
      <c r="AV162">
        <v>0.88888888888888795</v>
      </c>
      <c r="AW162">
        <v>0</v>
      </c>
      <c r="AX162">
        <v>0.68363636363636304</v>
      </c>
      <c r="AY162">
        <v>0.54237288135593198</v>
      </c>
      <c r="AZ162">
        <v>0.60869565217391297</v>
      </c>
      <c r="BA162">
        <v>0.38969404186795498</v>
      </c>
      <c r="BB162">
        <v>0.60638297872340396</v>
      </c>
      <c r="BC162">
        <v>0.5</v>
      </c>
      <c r="BD162">
        <v>0.34057971014492699</v>
      </c>
    </row>
    <row r="163" spans="2:56" x14ac:dyDescent="0.2">
      <c r="B163" t="s">
        <v>955</v>
      </c>
      <c r="C163">
        <v>1E-3</v>
      </c>
      <c r="D163">
        <v>0.5</v>
      </c>
      <c r="E163">
        <v>256</v>
      </c>
      <c r="F163">
        <v>100</v>
      </c>
      <c r="G163" s="2" t="b">
        <v>0</v>
      </c>
      <c r="H163">
        <v>8</v>
      </c>
      <c r="I163">
        <v>50</v>
      </c>
      <c r="J163">
        <v>128</v>
      </c>
      <c r="K163">
        <v>1000</v>
      </c>
      <c r="L163">
        <v>4</v>
      </c>
      <c r="M163">
        <v>50</v>
      </c>
      <c r="N163">
        <v>420</v>
      </c>
      <c r="O163">
        <v>12</v>
      </c>
      <c r="P163">
        <v>50</v>
      </c>
      <c r="Q163">
        <v>80</v>
      </c>
      <c r="R163">
        <v>1</v>
      </c>
      <c r="S163">
        <v>78</v>
      </c>
      <c r="T163" s="2">
        <v>64</v>
      </c>
      <c r="U163" s="2">
        <v>64</v>
      </c>
      <c r="V163" t="s">
        <v>729</v>
      </c>
      <c r="W163">
        <v>0.726318359375</v>
      </c>
      <c r="X163">
        <v>0.73376596748828804</v>
      </c>
      <c r="Y163">
        <v>0.65876071428571403</v>
      </c>
      <c r="Z163">
        <v>1.0138982617259</v>
      </c>
      <c r="AA163">
        <v>0.58474213725354796</v>
      </c>
      <c r="AB163">
        <v>0.58474213725354796</v>
      </c>
      <c r="AC163">
        <v>0.60614414631347202</v>
      </c>
      <c r="AD163">
        <v>0.60614414631347202</v>
      </c>
      <c r="AE163">
        <v>0.65876071428571403</v>
      </c>
      <c r="AF163">
        <v>0.65876071428571403</v>
      </c>
      <c r="AG163">
        <v>0.60833333333333295</v>
      </c>
      <c r="AH163">
        <v>1.1280937194824201</v>
      </c>
      <c r="AI163">
        <v>0.59276985613375099</v>
      </c>
      <c r="AJ163">
        <v>0.59276985613375099</v>
      </c>
      <c r="AK163">
        <v>0.67111572184189205</v>
      </c>
      <c r="AL163">
        <v>0.67111572184189205</v>
      </c>
      <c r="AM163">
        <v>0.60833333333333295</v>
      </c>
      <c r="AN163">
        <v>0.60833333333333295</v>
      </c>
      <c r="AO163">
        <v>0.82110182508479301</v>
      </c>
      <c r="AP163">
        <v>0.81069915061460496</v>
      </c>
      <c r="AQ163">
        <v>7.4218763185308206E-2</v>
      </c>
      <c r="AR163">
        <v>0.63294881012948701</v>
      </c>
      <c r="AS163">
        <v>0.13043478260869501</v>
      </c>
      <c r="AT163">
        <v>0.46753246753246702</v>
      </c>
      <c r="AU163">
        <v>0.72058823529411697</v>
      </c>
      <c r="AV163">
        <v>0.91358024691357997</v>
      </c>
      <c r="AW163">
        <v>0.85915492957746398</v>
      </c>
      <c r="AX163">
        <v>0.85161290322580596</v>
      </c>
      <c r="AY163">
        <v>0.80281690140844997</v>
      </c>
      <c r="AZ163">
        <v>0.72727272727272696</v>
      </c>
      <c r="BA163">
        <v>0.421686746987951</v>
      </c>
      <c r="BB163">
        <v>0.62711864406779605</v>
      </c>
      <c r="BC163">
        <v>0</v>
      </c>
      <c r="BD163">
        <v>0.59143968871595298</v>
      </c>
    </row>
    <row r="164" spans="2:56" x14ac:dyDescent="0.2">
      <c r="B164" t="s">
        <v>837</v>
      </c>
      <c r="C164">
        <v>1E-3</v>
      </c>
      <c r="D164">
        <v>0.1</v>
      </c>
      <c r="E164">
        <v>256</v>
      </c>
      <c r="F164">
        <v>500</v>
      </c>
      <c r="G164" s="2" t="b">
        <v>0</v>
      </c>
      <c r="H164">
        <v>8</v>
      </c>
      <c r="I164">
        <v>10</v>
      </c>
      <c r="J164">
        <v>420</v>
      </c>
      <c r="K164">
        <v>1000</v>
      </c>
      <c r="L164">
        <v>4</v>
      </c>
      <c r="M164">
        <v>10</v>
      </c>
      <c r="N164">
        <v>460</v>
      </c>
      <c r="O164">
        <v>12</v>
      </c>
      <c r="P164">
        <v>10</v>
      </c>
      <c r="Q164">
        <v>120</v>
      </c>
      <c r="R164">
        <v>1</v>
      </c>
      <c r="S164">
        <v>78</v>
      </c>
      <c r="T164" s="2">
        <v>128</v>
      </c>
      <c r="U164" s="2">
        <v>128</v>
      </c>
      <c r="V164" t="s">
        <v>729</v>
      </c>
      <c r="W164">
        <v>0.75083869047618901</v>
      </c>
      <c r="X164">
        <v>0.69903502845764098</v>
      </c>
      <c r="Y164">
        <v>0.65859021739130497</v>
      </c>
      <c r="Z164">
        <v>0.82012016946077304</v>
      </c>
      <c r="AA164">
        <v>0.596695630945697</v>
      </c>
      <c r="AB164">
        <v>0.596695630945697</v>
      </c>
      <c r="AC164">
        <v>0.63404253858076298</v>
      </c>
      <c r="AD164">
        <v>0.63404253858076298</v>
      </c>
      <c r="AE164">
        <v>0.65859021739130497</v>
      </c>
      <c r="AF164">
        <v>0.65859021739130497</v>
      </c>
      <c r="AG164">
        <v>0.6</v>
      </c>
      <c r="AH164">
        <v>1.1113820075988701</v>
      </c>
      <c r="AI164">
        <v>0.580103684235868</v>
      </c>
      <c r="AJ164">
        <v>0.580103684235868</v>
      </c>
      <c r="AK164">
        <v>0.63626881936449997</v>
      </c>
      <c r="AL164">
        <v>0.63626881936449997</v>
      </c>
      <c r="AM164">
        <v>0.6</v>
      </c>
      <c r="AN164">
        <v>0.6</v>
      </c>
      <c r="AO164">
        <v>0.81677003918193403</v>
      </c>
      <c r="AP164">
        <v>0.82452329547418202</v>
      </c>
      <c r="AQ164">
        <v>0.215697216898732</v>
      </c>
      <c r="AR164">
        <v>0.52979197222794305</v>
      </c>
      <c r="AS164">
        <v>0.24870466321243501</v>
      </c>
      <c r="AT164">
        <v>0.33333333333333298</v>
      </c>
      <c r="AU164">
        <v>0.86991869918699105</v>
      </c>
      <c r="AV164">
        <v>0.92050209205020905</v>
      </c>
      <c r="AW164">
        <v>0.83760683760683696</v>
      </c>
      <c r="AX164">
        <v>0.70769230769230695</v>
      </c>
      <c r="AY164">
        <v>0.66428571428571404</v>
      </c>
      <c r="AZ164">
        <v>0.68108108108108101</v>
      </c>
      <c r="BA164">
        <v>0.44349680170575601</v>
      </c>
      <c r="BB164">
        <v>0.61878453038673997</v>
      </c>
      <c r="BC164">
        <v>0</v>
      </c>
      <c r="BD164">
        <v>0.63583815028901702</v>
      </c>
    </row>
    <row r="165" spans="2:56" x14ac:dyDescent="0.2">
      <c r="B165" t="s">
        <v>743</v>
      </c>
      <c r="C165">
        <v>1E-3</v>
      </c>
      <c r="D165">
        <v>0.5</v>
      </c>
      <c r="E165">
        <v>256</v>
      </c>
      <c r="F165">
        <v>500</v>
      </c>
      <c r="G165" s="2" t="b">
        <v>1</v>
      </c>
      <c r="H165">
        <v>8</v>
      </c>
      <c r="I165">
        <v>50</v>
      </c>
      <c r="J165">
        <v>64</v>
      </c>
      <c r="K165">
        <v>1000</v>
      </c>
      <c r="L165">
        <v>4</v>
      </c>
      <c r="M165">
        <v>50</v>
      </c>
      <c r="N165">
        <v>420</v>
      </c>
      <c r="O165">
        <v>12</v>
      </c>
      <c r="P165">
        <v>50</v>
      </c>
      <c r="Q165">
        <v>80</v>
      </c>
      <c r="R165">
        <v>1</v>
      </c>
      <c r="S165">
        <v>78</v>
      </c>
      <c r="T165" s="2">
        <v>128</v>
      </c>
      <c r="U165" s="2">
        <v>128</v>
      </c>
      <c r="V165" t="s">
        <v>729</v>
      </c>
      <c r="W165">
        <v>0.92692968750000004</v>
      </c>
      <c r="X165">
        <v>0.26543859705328898</v>
      </c>
      <c r="Y165">
        <v>0.65854285714285699</v>
      </c>
      <c r="Z165">
        <v>1.57573146647214</v>
      </c>
      <c r="AA165">
        <v>0.59034865396330205</v>
      </c>
      <c r="AB165">
        <v>0.59034865396330205</v>
      </c>
      <c r="AC165">
        <v>0.64231982082726502</v>
      </c>
      <c r="AD165">
        <v>0.64231982082726502</v>
      </c>
      <c r="AE165">
        <v>0.65854285714285699</v>
      </c>
      <c r="AF165">
        <v>0.65854285714285699</v>
      </c>
      <c r="AG165">
        <v>0.74479166666666596</v>
      </c>
      <c r="AH165">
        <v>1.58171069622039</v>
      </c>
      <c r="AI165">
        <v>0.71493097521458704</v>
      </c>
      <c r="AJ165">
        <v>0.71493097521458704</v>
      </c>
      <c r="AK165">
        <v>0.72646255231152701</v>
      </c>
      <c r="AL165">
        <v>0.72646255231152701</v>
      </c>
      <c r="AM165">
        <v>0.74479166666666596</v>
      </c>
      <c r="AN165">
        <v>0.74479166666666596</v>
      </c>
      <c r="AO165">
        <v>0.80927264050114101</v>
      </c>
      <c r="AP165">
        <v>0.80474021635656201</v>
      </c>
      <c r="AQ165">
        <v>0.104308631749936</v>
      </c>
      <c r="AR165">
        <v>0.64307312724557197</v>
      </c>
      <c r="AS165">
        <v>0.72727272727272696</v>
      </c>
      <c r="AT165">
        <v>0.61445783132530096</v>
      </c>
      <c r="AU165">
        <v>0.92105263157894701</v>
      </c>
      <c r="AV165">
        <v>0.88888888888888895</v>
      </c>
      <c r="AW165">
        <v>0.94736842105263097</v>
      </c>
      <c r="AX165">
        <v>0.60869565217391297</v>
      </c>
      <c r="AY165">
        <v>0.69090909090909003</v>
      </c>
      <c r="AZ165">
        <v>0.90909090909090895</v>
      </c>
      <c r="BA165">
        <v>0.74285714285714199</v>
      </c>
      <c r="BB165">
        <v>0.87640449438202195</v>
      </c>
      <c r="BC165">
        <v>0</v>
      </c>
      <c r="BD165">
        <v>0.65217391304347805</v>
      </c>
    </row>
    <row r="166" spans="2:56" x14ac:dyDescent="0.2">
      <c r="B166" t="s">
        <v>838</v>
      </c>
      <c r="C166">
        <v>1E-3</v>
      </c>
      <c r="D166">
        <v>0.5</v>
      </c>
      <c r="E166">
        <v>256</v>
      </c>
      <c r="F166">
        <v>500</v>
      </c>
      <c r="G166" s="2" t="b">
        <v>1</v>
      </c>
      <c r="H166">
        <v>8</v>
      </c>
      <c r="I166">
        <v>15</v>
      </c>
      <c r="J166">
        <v>420</v>
      </c>
      <c r="K166">
        <v>1000</v>
      </c>
      <c r="L166">
        <v>4</v>
      </c>
      <c r="M166">
        <v>15</v>
      </c>
      <c r="N166">
        <v>455</v>
      </c>
      <c r="O166">
        <v>12</v>
      </c>
      <c r="P166">
        <v>15</v>
      </c>
      <c r="Q166">
        <v>115</v>
      </c>
      <c r="R166">
        <v>1</v>
      </c>
      <c r="S166">
        <v>78</v>
      </c>
      <c r="T166" s="2">
        <v>128</v>
      </c>
      <c r="U166" s="2">
        <v>128</v>
      </c>
      <c r="V166" t="s">
        <v>729</v>
      </c>
      <c r="W166">
        <v>0.92094166666666599</v>
      </c>
      <c r="X166">
        <v>0.29118889415264099</v>
      </c>
      <c r="Y166">
        <v>0.65852472527472306</v>
      </c>
      <c r="Z166">
        <v>1.0487029592394801</v>
      </c>
      <c r="AA166">
        <v>0.60237567105618595</v>
      </c>
      <c r="AB166">
        <v>0.60237567105618595</v>
      </c>
      <c r="AC166">
        <v>0.66368620668752298</v>
      </c>
      <c r="AD166">
        <v>0.66368620668752298</v>
      </c>
      <c r="AE166">
        <v>0.65852472527472306</v>
      </c>
      <c r="AF166">
        <v>0.65852472527472306</v>
      </c>
      <c r="AG166">
        <v>0.74275362318840499</v>
      </c>
      <c r="AH166">
        <v>0.98206770420074396</v>
      </c>
      <c r="AI166">
        <v>0.70950041537549402</v>
      </c>
      <c r="AJ166">
        <v>0.70950041537549402</v>
      </c>
      <c r="AK166">
        <v>0.72421954964441004</v>
      </c>
      <c r="AL166">
        <v>0.72421954964441004</v>
      </c>
      <c r="AM166">
        <v>0.74275362318840499</v>
      </c>
      <c r="AN166">
        <v>0.74275362318840499</v>
      </c>
      <c r="AO166">
        <v>0.80535430480019499</v>
      </c>
      <c r="AP166">
        <v>0.83838052012428999</v>
      </c>
      <c r="AQ166">
        <v>0.225507633267575</v>
      </c>
      <c r="AR166">
        <v>0.54026022603268697</v>
      </c>
      <c r="AS166">
        <v>0.55230125523012497</v>
      </c>
      <c r="AT166">
        <v>0.407407407407407</v>
      </c>
      <c r="AU166">
        <v>0.92640692640692601</v>
      </c>
      <c r="AV166">
        <v>0.93004115226337403</v>
      </c>
      <c r="AW166">
        <v>0.88789237668161403</v>
      </c>
      <c r="AX166">
        <v>0.80808080808080796</v>
      </c>
      <c r="AY166">
        <v>0.84304932735425997</v>
      </c>
      <c r="AZ166">
        <v>0.874999999999999</v>
      </c>
      <c r="BA166">
        <v>0.76595744680850997</v>
      </c>
      <c r="BB166">
        <v>0.83394833948339397</v>
      </c>
      <c r="BC166">
        <v>3.1746031746031703E-2</v>
      </c>
      <c r="BD166">
        <v>0.65217391304347805</v>
      </c>
    </row>
    <row r="167" spans="2:56" x14ac:dyDescent="0.2">
      <c r="B167" t="s">
        <v>2267</v>
      </c>
      <c r="C167">
        <v>1E-3</v>
      </c>
      <c r="D167">
        <v>0.1</v>
      </c>
      <c r="E167">
        <v>256</v>
      </c>
      <c r="F167">
        <v>500</v>
      </c>
      <c r="G167" s="2" t="b">
        <v>0</v>
      </c>
      <c r="H167">
        <v>8</v>
      </c>
      <c r="I167">
        <v>10</v>
      </c>
      <c r="J167">
        <v>128</v>
      </c>
      <c r="K167">
        <v>1000</v>
      </c>
      <c r="L167">
        <v>4</v>
      </c>
      <c r="M167">
        <v>10</v>
      </c>
      <c r="N167">
        <v>460</v>
      </c>
      <c r="O167">
        <v>12</v>
      </c>
      <c r="P167">
        <v>10</v>
      </c>
      <c r="Q167">
        <v>120</v>
      </c>
      <c r="R167">
        <v>1</v>
      </c>
      <c r="S167">
        <v>78</v>
      </c>
      <c r="T167" s="2">
        <v>64</v>
      </c>
      <c r="U167" s="2">
        <v>128</v>
      </c>
      <c r="V167" t="s">
        <v>729</v>
      </c>
      <c r="W167">
        <v>0.72745898437500001</v>
      </c>
      <c r="X167">
        <v>0.76645485544204695</v>
      </c>
      <c r="Y167">
        <v>0.65830163043478096</v>
      </c>
      <c r="Z167">
        <v>0.82567554318904801</v>
      </c>
      <c r="AA167">
        <v>0.59171467589092697</v>
      </c>
      <c r="AB167">
        <v>0.59171467589092697</v>
      </c>
      <c r="AC167">
        <v>0.60890032150866302</v>
      </c>
      <c r="AD167">
        <v>0.60890032150866302</v>
      </c>
      <c r="AE167">
        <v>0.65830163043478096</v>
      </c>
      <c r="AF167">
        <v>0.65830163043478096</v>
      </c>
      <c r="AG167">
        <v>0.58958333333333302</v>
      </c>
      <c r="AH167">
        <v>1.12477731704711</v>
      </c>
      <c r="AI167">
        <v>0.57218941002079804</v>
      </c>
      <c r="AJ167">
        <v>0.57218941002079804</v>
      </c>
      <c r="AK167">
        <v>0.64016976320424102</v>
      </c>
      <c r="AL167">
        <v>0.64016976320424102</v>
      </c>
      <c r="AM167">
        <v>0.58958333333333302</v>
      </c>
      <c r="AN167">
        <v>0.58958333333333302</v>
      </c>
      <c r="AO167">
        <v>0.82293320592938102</v>
      </c>
      <c r="AP167">
        <v>0.82942365552164499</v>
      </c>
      <c r="AQ167">
        <v>0.195322866414646</v>
      </c>
      <c r="AR167">
        <v>0.51917897569803095</v>
      </c>
      <c r="AS167">
        <v>0.24489795918367299</v>
      </c>
      <c r="AT167">
        <v>0.17346938775510201</v>
      </c>
      <c r="AU167">
        <v>0.80542986425339302</v>
      </c>
      <c r="AV167">
        <v>0.96721311475409799</v>
      </c>
      <c r="AW167">
        <v>0.78538812785388101</v>
      </c>
      <c r="AX167">
        <v>0.81818181818181801</v>
      </c>
      <c r="AY167">
        <v>0.73684210526315697</v>
      </c>
      <c r="AZ167">
        <v>0.72811059907834097</v>
      </c>
      <c r="BA167">
        <v>0.42105263157894701</v>
      </c>
      <c r="BB167">
        <v>0.62921348314606695</v>
      </c>
      <c r="BC167">
        <v>0.556473829201102</v>
      </c>
      <c r="BD167">
        <v>0</v>
      </c>
    </row>
    <row r="168" spans="2:56" x14ac:dyDescent="0.2">
      <c r="B168" t="s">
        <v>956</v>
      </c>
      <c r="C168">
        <v>1E-3</v>
      </c>
      <c r="D168">
        <v>0.1</v>
      </c>
      <c r="E168">
        <v>256</v>
      </c>
      <c r="F168">
        <v>100</v>
      </c>
      <c r="G168" s="2" t="b">
        <v>0</v>
      </c>
      <c r="H168">
        <v>8</v>
      </c>
      <c r="I168">
        <v>10</v>
      </c>
      <c r="J168">
        <v>256</v>
      </c>
      <c r="K168">
        <v>1000</v>
      </c>
      <c r="L168">
        <v>4</v>
      </c>
      <c r="M168">
        <v>10</v>
      </c>
      <c r="N168">
        <v>460</v>
      </c>
      <c r="O168">
        <v>12</v>
      </c>
      <c r="P168">
        <v>10</v>
      </c>
      <c r="Q168">
        <v>120</v>
      </c>
      <c r="R168">
        <v>1</v>
      </c>
      <c r="S168">
        <v>78</v>
      </c>
      <c r="T168" s="2">
        <v>64</v>
      </c>
      <c r="U168" s="2">
        <v>64</v>
      </c>
      <c r="V168" t="s">
        <v>729</v>
      </c>
      <c r="W168">
        <v>0.64654296874999995</v>
      </c>
      <c r="X168">
        <v>1.0596753454208301</v>
      </c>
      <c r="Y168">
        <v>0.65830108695652101</v>
      </c>
      <c r="Z168">
        <v>1.10063643473386</v>
      </c>
      <c r="AA168">
        <v>0.59413059080761599</v>
      </c>
      <c r="AB168">
        <v>0.59413059080761599</v>
      </c>
      <c r="AC168">
        <v>0.63629862100104795</v>
      </c>
      <c r="AD168">
        <v>0.63629862100104795</v>
      </c>
      <c r="AE168">
        <v>0.65830108695652101</v>
      </c>
      <c r="AF168">
        <v>0.65830108695652101</v>
      </c>
      <c r="AG168">
        <v>0.51388888888888795</v>
      </c>
      <c r="AH168">
        <v>1.4678429365157999</v>
      </c>
      <c r="AI168">
        <v>0.50808690118476596</v>
      </c>
      <c r="AJ168">
        <v>0.50808690118476596</v>
      </c>
      <c r="AK168">
        <v>0.60804021363924798</v>
      </c>
      <c r="AL168">
        <v>0.60804021363924798</v>
      </c>
      <c r="AM168">
        <v>0.51388888888888895</v>
      </c>
      <c r="AN168">
        <v>0.51388888888888795</v>
      </c>
      <c r="AO168">
        <v>0.86041166263195301</v>
      </c>
      <c r="AP168">
        <v>0.79968385169838396</v>
      </c>
      <c r="AQ168">
        <v>0.23174395127625</v>
      </c>
      <c r="AR168">
        <v>0.48468289762387201</v>
      </c>
      <c r="AS168">
        <v>0.12765957446808501</v>
      </c>
      <c r="AT168">
        <v>0.36123348017621099</v>
      </c>
      <c r="AU168">
        <v>0.550561797752809</v>
      </c>
      <c r="AV168">
        <v>0.85201793721973096</v>
      </c>
      <c r="AW168">
        <v>0.69058295964125505</v>
      </c>
      <c r="AX168">
        <v>0.64601769911504403</v>
      </c>
      <c r="AY168">
        <v>0.492307692307692</v>
      </c>
      <c r="AZ168">
        <v>0.65263157894736801</v>
      </c>
      <c r="BA168">
        <v>0.42335766423357601</v>
      </c>
      <c r="BB168">
        <v>0.66666666666666596</v>
      </c>
      <c r="BC168">
        <v>0</v>
      </c>
      <c r="BD168">
        <v>0.63400576368876005</v>
      </c>
    </row>
    <row r="169" spans="2:56" x14ac:dyDescent="0.2">
      <c r="B169" t="s">
        <v>744</v>
      </c>
      <c r="C169">
        <v>1E-3</v>
      </c>
      <c r="D169">
        <v>0.5</v>
      </c>
      <c r="E169">
        <v>256</v>
      </c>
      <c r="F169">
        <v>500</v>
      </c>
      <c r="G169" s="2" t="b">
        <v>0</v>
      </c>
      <c r="H169">
        <v>8</v>
      </c>
      <c r="I169">
        <v>5</v>
      </c>
      <c r="J169">
        <v>128</v>
      </c>
      <c r="K169">
        <v>1000</v>
      </c>
      <c r="L169">
        <v>4</v>
      </c>
      <c r="M169">
        <v>5</v>
      </c>
      <c r="N169">
        <v>465</v>
      </c>
      <c r="O169">
        <v>12</v>
      </c>
      <c r="P169">
        <v>5</v>
      </c>
      <c r="Q169">
        <v>125</v>
      </c>
      <c r="R169">
        <v>1</v>
      </c>
      <c r="S169">
        <v>78</v>
      </c>
      <c r="T169" s="2">
        <v>128</v>
      </c>
      <c r="U169" s="2">
        <v>128</v>
      </c>
      <c r="V169" t="s">
        <v>729</v>
      </c>
      <c r="W169">
        <v>0.85208593749999995</v>
      </c>
      <c r="X169">
        <v>0.47900906479358601</v>
      </c>
      <c r="Y169">
        <v>0.65819784946236204</v>
      </c>
      <c r="Z169">
        <v>1.03492014515399</v>
      </c>
      <c r="AA169">
        <v>0.61694657246865603</v>
      </c>
      <c r="AB169">
        <v>0.61694657246865603</v>
      </c>
      <c r="AC169">
        <v>0.64900307056427597</v>
      </c>
      <c r="AD169">
        <v>0.64900307056427597</v>
      </c>
      <c r="AE169">
        <v>0.65819784946236204</v>
      </c>
      <c r="AF169">
        <v>0.65819784946236204</v>
      </c>
      <c r="AG169">
        <v>0.69866666666666599</v>
      </c>
      <c r="AH169">
        <v>1.05887031555175</v>
      </c>
      <c r="AI169">
        <v>0.66392780173795496</v>
      </c>
      <c r="AJ169">
        <v>0.66392780173795496</v>
      </c>
      <c r="AK169">
        <v>0.67970761725985296</v>
      </c>
      <c r="AL169">
        <v>0.67970761725985296</v>
      </c>
      <c r="AM169">
        <v>0.69866666666666599</v>
      </c>
      <c r="AN169">
        <v>0.69866666666666599</v>
      </c>
      <c r="AO169">
        <v>0.81711262289611297</v>
      </c>
      <c r="AP169">
        <v>0.84652076612165505</v>
      </c>
      <c r="AQ169">
        <v>0.30177511976918298</v>
      </c>
      <c r="AR169">
        <v>0.50237778108767805</v>
      </c>
      <c r="AS169">
        <v>0.208530805687203</v>
      </c>
      <c r="AT169">
        <v>0.39999999999999902</v>
      </c>
      <c r="AU169">
        <v>0.927203065134099</v>
      </c>
      <c r="AV169">
        <v>0.94696969696969602</v>
      </c>
      <c r="AW169">
        <v>0.84018264840182599</v>
      </c>
      <c r="AX169">
        <v>0.80184331797234998</v>
      </c>
      <c r="AY169">
        <v>0.82051282051282004</v>
      </c>
      <c r="AZ169">
        <v>0.84249084249084205</v>
      </c>
      <c r="BA169">
        <v>0.73981191222570497</v>
      </c>
      <c r="BB169">
        <v>0.80392156862745001</v>
      </c>
      <c r="BC169">
        <v>0.59154929577464699</v>
      </c>
      <c r="BD169">
        <v>4.4117647058823498E-2</v>
      </c>
    </row>
    <row r="170" spans="2:56" x14ac:dyDescent="0.2">
      <c r="B170" t="s">
        <v>745</v>
      </c>
      <c r="C170">
        <v>1E-3</v>
      </c>
      <c r="D170">
        <v>0.1</v>
      </c>
      <c r="E170">
        <v>256</v>
      </c>
      <c r="F170">
        <v>500</v>
      </c>
      <c r="G170" s="2" t="b">
        <v>0</v>
      </c>
      <c r="H170">
        <v>8</v>
      </c>
      <c r="I170">
        <v>25</v>
      </c>
      <c r="J170">
        <v>128</v>
      </c>
      <c r="K170">
        <v>1000</v>
      </c>
      <c r="L170">
        <v>4</v>
      </c>
      <c r="M170">
        <v>25</v>
      </c>
      <c r="N170">
        <v>445</v>
      </c>
      <c r="O170">
        <v>12</v>
      </c>
      <c r="P170">
        <v>25</v>
      </c>
      <c r="Q170">
        <v>105</v>
      </c>
      <c r="R170">
        <v>1</v>
      </c>
      <c r="S170">
        <v>78</v>
      </c>
      <c r="T170" s="2">
        <v>128</v>
      </c>
      <c r="U170" s="2">
        <v>128</v>
      </c>
      <c r="V170" t="s">
        <v>729</v>
      </c>
      <c r="W170">
        <v>0.81886914062500005</v>
      </c>
      <c r="X170">
        <v>0.55083466613292698</v>
      </c>
      <c r="Y170">
        <v>0.65818202247190805</v>
      </c>
      <c r="Z170">
        <v>0.87600789588689798</v>
      </c>
      <c r="AA170">
        <v>0.58318894475498795</v>
      </c>
      <c r="AB170">
        <v>0.58318894475498795</v>
      </c>
      <c r="AC170">
        <v>0.58018957113305303</v>
      </c>
      <c r="AD170">
        <v>0.58018957113305303</v>
      </c>
      <c r="AE170">
        <v>0.65818202247190805</v>
      </c>
      <c r="AF170">
        <v>0.65818202247190805</v>
      </c>
      <c r="AG170">
        <v>0.70158730158730098</v>
      </c>
      <c r="AH170">
        <v>1.0826102495193399</v>
      </c>
      <c r="AI170">
        <v>0.67077493318596404</v>
      </c>
      <c r="AJ170">
        <v>0.67077493318596404</v>
      </c>
      <c r="AK170">
        <v>0.69163837047037102</v>
      </c>
      <c r="AL170">
        <v>0.69163837047037102</v>
      </c>
      <c r="AM170">
        <v>0.70158730158730098</v>
      </c>
      <c r="AN170">
        <v>0.70158730158730098</v>
      </c>
      <c r="AO170">
        <v>0.84247086041687602</v>
      </c>
      <c r="AP170">
        <v>0.81518692314886898</v>
      </c>
      <c r="AQ170">
        <v>0.119682011322348</v>
      </c>
      <c r="AR170">
        <v>0.55541598413186499</v>
      </c>
      <c r="AS170">
        <v>0.32653061224489699</v>
      </c>
      <c r="AT170">
        <v>0.6875</v>
      </c>
      <c r="AU170">
        <v>0.82352941176470595</v>
      </c>
      <c r="AV170">
        <v>0.96261682242990598</v>
      </c>
      <c r="AW170">
        <v>0.86010362694300502</v>
      </c>
      <c r="AX170">
        <v>0.77966101694915202</v>
      </c>
      <c r="AY170">
        <v>0.798029556650246</v>
      </c>
      <c r="AZ170">
        <v>0.73298429319371705</v>
      </c>
      <c r="BA170">
        <v>0.63322884012539105</v>
      </c>
      <c r="BB170">
        <v>0.81081081081080997</v>
      </c>
      <c r="BC170">
        <v>0</v>
      </c>
      <c r="BD170">
        <v>0.634304207119741</v>
      </c>
    </row>
    <row r="171" spans="2:56" x14ac:dyDescent="0.2">
      <c r="B171" t="s">
        <v>2268</v>
      </c>
      <c r="C171">
        <v>1E-3</v>
      </c>
      <c r="D171">
        <v>0.5</v>
      </c>
      <c r="E171">
        <v>28</v>
      </c>
      <c r="F171">
        <v>100</v>
      </c>
      <c r="G171" s="2" t="b">
        <v>1</v>
      </c>
      <c r="H171">
        <v>8</v>
      </c>
      <c r="I171">
        <v>20</v>
      </c>
      <c r="J171">
        <v>128</v>
      </c>
      <c r="K171">
        <v>1000</v>
      </c>
      <c r="L171">
        <v>4</v>
      </c>
      <c r="M171">
        <v>20</v>
      </c>
      <c r="N171">
        <v>450</v>
      </c>
      <c r="O171">
        <v>12</v>
      </c>
      <c r="P171">
        <v>20</v>
      </c>
      <c r="Q171">
        <v>110</v>
      </c>
      <c r="R171">
        <v>1</v>
      </c>
      <c r="S171">
        <v>78</v>
      </c>
      <c r="T171" s="2">
        <v>128</v>
      </c>
      <c r="U171" s="2">
        <v>64</v>
      </c>
      <c r="V171" t="s">
        <v>729</v>
      </c>
      <c r="W171">
        <v>0.70816406249999997</v>
      </c>
      <c r="X171">
        <v>0.81919565677642803</v>
      </c>
      <c r="Y171">
        <v>0.65812666666666597</v>
      </c>
      <c r="Z171">
        <v>0.99117780923843302</v>
      </c>
      <c r="AA171">
        <v>0.59949782823222797</v>
      </c>
      <c r="AB171">
        <v>0.59949782823222797</v>
      </c>
      <c r="AC171">
        <v>0.60392626771712099</v>
      </c>
      <c r="AD171">
        <v>0.60392626771712099</v>
      </c>
      <c r="AE171">
        <v>0.65812666666666597</v>
      </c>
      <c r="AF171">
        <v>0.65812666666666597</v>
      </c>
      <c r="AG171">
        <v>0.58030303030302999</v>
      </c>
      <c r="AH171">
        <v>1.25160801410675</v>
      </c>
      <c r="AI171">
        <v>0.56276273090606699</v>
      </c>
      <c r="AJ171">
        <v>0.56276273090606699</v>
      </c>
      <c r="AK171">
        <v>0.64169704134833905</v>
      </c>
      <c r="AL171">
        <v>0.64169704134833905</v>
      </c>
      <c r="AM171">
        <v>0.58030303030302999</v>
      </c>
      <c r="AN171">
        <v>0.58030303030302999</v>
      </c>
      <c r="AO171">
        <v>0.89614866907824797</v>
      </c>
      <c r="AP171">
        <v>0.78891590358204999</v>
      </c>
      <c r="AQ171">
        <v>0.177047152645289</v>
      </c>
      <c r="AR171">
        <v>0.535879587623322</v>
      </c>
      <c r="AS171">
        <v>0.12598425196850299</v>
      </c>
      <c r="AT171">
        <v>0.34594594594594502</v>
      </c>
      <c r="AU171">
        <v>0.78350515463917503</v>
      </c>
      <c r="AV171">
        <v>0.94594594594594605</v>
      </c>
      <c r="AW171">
        <v>0.76756756756756706</v>
      </c>
      <c r="AX171">
        <v>0.651685393258426</v>
      </c>
      <c r="AY171">
        <v>0.74561403508771895</v>
      </c>
      <c r="AZ171">
        <v>0.71219512195121903</v>
      </c>
      <c r="BA171">
        <v>0.42857142857142799</v>
      </c>
      <c r="BB171">
        <v>0.62650602409638501</v>
      </c>
      <c r="BC171">
        <v>0</v>
      </c>
      <c r="BD171">
        <v>0.61963190184049</v>
      </c>
    </row>
    <row r="172" spans="2:56" x14ac:dyDescent="0.2">
      <c r="B172" t="s">
        <v>957</v>
      </c>
      <c r="C172">
        <v>1E-3</v>
      </c>
      <c r="D172">
        <v>0.1</v>
      </c>
      <c r="E172">
        <v>13</v>
      </c>
      <c r="F172">
        <v>500</v>
      </c>
      <c r="G172" s="2" t="b">
        <v>1</v>
      </c>
      <c r="H172">
        <v>8</v>
      </c>
      <c r="I172">
        <v>25</v>
      </c>
      <c r="J172">
        <v>420</v>
      </c>
      <c r="K172">
        <v>1000</v>
      </c>
      <c r="L172">
        <v>4</v>
      </c>
      <c r="M172">
        <v>25</v>
      </c>
      <c r="N172">
        <v>445</v>
      </c>
      <c r="O172">
        <v>12</v>
      </c>
      <c r="P172">
        <v>25</v>
      </c>
      <c r="Q172">
        <v>105</v>
      </c>
      <c r="R172">
        <v>1</v>
      </c>
      <c r="S172">
        <v>78</v>
      </c>
      <c r="T172" s="2">
        <v>64</v>
      </c>
      <c r="U172" s="2">
        <v>64</v>
      </c>
      <c r="V172" t="s">
        <v>729</v>
      </c>
      <c r="W172">
        <v>0.82284345238095102</v>
      </c>
      <c r="X172">
        <v>0.55856770551204604</v>
      </c>
      <c r="Y172">
        <v>0.65811123595505505</v>
      </c>
      <c r="Z172">
        <v>1.0277615187168101</v>
      </c>
      <c r="AA172">
        <v>0.58301254149106896</v>
      </c>
      <c r="AB172">
        <v>0.58301254149106896</v>
      </c>
      <c r="AC172">
        <v>0.58469373456771301</v>
      </c>
      <c r="AD172">
        <v>0.58469373456771301</v>
      </c>
      <c r="AE172">
        <v>0.65811123595505505</v>
      </c>
      <c r="AF172">
        <v>0.65811123595505505</v>
      </c>
      <c r="AG172">
        <v>0.66984126984126902</v>
      </c>
      <c r="AH172">
        <v>1.06555140018463</v>
      </c>
      <c r="AI172">
        <v>0.63808749924865205</v>
      </c>
      <c r="AJ172">
        <v>0.63808749924865205</v>
      </c>
      <c r="AK172">
        <v>0.64832944336387999</v>
      </c>
      <c r="AL172">
        <v>0.64832944336387999</v>
      </c>
      <c r="AM172">
        <v>0.66984126984126902</v>
      </c>
      <c r="AN172">
        <v>0.66984126984126902</v>
      </c>
      <c r="AO172">
        <v>0.81609740131398101</v>
      </c>
      <c r="AP172">
        <v>0.82998699130744502</v>
      </c>
      <c r="AQ172">
        <v>0.13719935025837901</v>
      </c>
      <c r="AR172">
        <v>0.54876642308447199</v>
      </c>
      <c r="AS172">
        <v>0.21052631578947301</v>
      </c>
      <c r="AT172">
        <v>0.52</v>
      </c>
      <c r="AU172">
        <v>0.77319587628865905</v>
      </c>
      <c r="AV172">
        <v>0.95370370370370305</v>
      </c>
      <c r="AW172">
        <v>0.84536082474226804</v>
      </c>
      <c r="AX172">
        <v>0.84210526315789402</v>
      </c>
      <c r="AY172">
        <v>0.8</v>
      </c>
      <c r="AZ172">
        <v>0.72527472527472503</v>
      </c>
      <c r="BA172">
        <v>0.66229508196721298</v>
      </c>
      <c r="BB172">
        <v>0.78490566037735798</v>
      </c>
      <c r="BC172">
        <v>0.53968253968253899</v>
      </c>
      <c r="BD172">
        <v>0</v>
      </c>
    </row>
    <row r="173" spans="2:56" x14ac:dyDescent="0.2">
      <c r="B173" t="s">
        <v>746</v>
      </c>
      <c r="C173">
        <v>1E-3</v>
      </c>
      <c r="D173">
        <v>0.5</v>
      </c>
      <c r="E173">
        <v>256</v>
      </c>
      <c r="F173">
        <v>100</v>
      </c>
      <c r="G173" s="2" t="b">
        <v>0</v>
      </c>
      <c r="H173">
        <v>8</v>
      </c>
      <c r="I173">
        <v>5</v>
      </c>
      <c r="J173">
        <v>64</v>
      </c>
      <c r="K173">
        <v>1000</v>
      </c>
      <c r="L173">
        <v>4</v>
      </c>
      <c r="M173">
        <v>5</v>
      </c>
      <c r="N173">
        <v>465</v>
      </c>
      <c r="O173">
        <v>12</v>
      </c>
      <c r="P173">
        <v>5</v>
      </c>
      <c r="Q173">
        <v>125</v>
      </c>
      <c r="R173">
        <v>1</v>
      </c>
      <c r="S173">
        <v>78</v>
      </c>
      <c r="T173" s="2">
        <v>128</v>
      </c>
      <c r="U173" s="2">
        <v>128</v>
      </c>
      <c r="V173" t="s">
        <v>729</v>
      </c>
      <c r="W173">
        <v>0.67710937500000001</v>
      </c>
      <c r="X173">
        <v>0.99201785087585403</v>
      </c>
      <c r="Y173">
        <v>0.65801397849462095</v>
      </c>
      <c r="Z173">
        <v>0.89399664342403395</v>
      </c>
      <c r="AA173">
        <v>0.60249729002423202</v>
      </c>
      <c r="AB173">
        <v>0.60249729002423202</v>
      </c>
      <c r="AC173">
        <v>0.61293259173284798</v>
      </c>
      <c r="AD173">
        <v>0.61293259173284798</v>
      </c>
      <c r="AE173">
        <v>0.65801397849462095</v>
      </c>
      <c r="AF173">
        <v>0.65801397849462095</v>
      </c>
      <c r="AG173">
        <v>0.55066666666666597</v>
      </c>
      <c r="AH173">
        <v>1.3898506164550699</v>
      </c>
      <c r="AI173">
        <v>0.53080611539102096</v>
      </c>
      <c r="AJ173">
        <v>0.53080611539102096</v>
      </c>
      <c r="AK173">
        <v>0.58206688755573999</v>
      </c>
      <c r="AL173">
        <v>0.58206688755573999</v>
      </c>
      <c r="AM173">
        <v>0.55066666666666597</v>
      </c>
      <c r="AN173">
        <v>0.55066666666666597</v>
      </c>
      <c r="AO173">
        <v>0.861970437897421</v>
      </c>
      <c r="AP173">
        <v>0.79206704895860303</v>
      </c>
      <c r="AQ173">
        <v>0.270097966308951</v>
      </c>
      <c r="AR173">
        <v>0.48585370693195401</v>
      </c>
      <c r="AS173">
        <v>4.6511627906976702E-2</v>
      </c>
      <c r="AT173">
        <v>0.34065934065934</v>
      </c>
      <c r="AU173">
        <v>0.66985645933014304</v>
      </c>
      <c r="AV173">
        <v>0.92063492063492003</v>
      </c>
      <c r="AW173">
        <v>0.70046082949308697</v>
      </c>
      <c r="AX173">
        <v>0.61538461538461497</v>
      </c>
      <c r="AY173">
        <v>0.721804511278195</v>
      </c>
      <c r="AZ173">
        <v>0.70175438596491202</v>
      </c>
      <c r="BA173">
        <v>0.46783625730994099</v>
      </c>
      <c r="BB173">
        <v>0.63157894736842102</v>
      </c>
      <c r="BC173">
        <v>0.55319148936170204</v>
      </c>
      <c r="BD173">
        <v>0</v>
      </c>
    </row>
    <row r="174" spans="2:56" x14ac:dyDescent="0.2">
      <c r="B174" t="s">
        <v>1685</v>
      </c>
      <c r="C174">
        <v>1E-3</v>
      </c>
      <c r="D174">
        <v>0.5</v>
      </c>
      <c r="E174">
        <v>15</v>
      </c>
      <c r="F174">
        <v>500</v>
      </c>
      <c r="G174" s="2" t="b">
        <v>1</v>
      </c>
      <c r="H174">
        <v>8</v>
      </c>
      <c r="I174">
        <v>20</v>
      </c>
      <c r="J174">
        <v>128</v>
      </c>
      <c r="K174">
        <v>1000</v>
      </c>
      <c r="L174">
        <v>4</v>
      </c>
      <c r="M174">
        <v>20</v>
      </c>
      <c r="N174">
        <v>450</v>
      </c>
      <c r="O174">
        <v>12</v>
      </c>
      <c r="P174">
        <v>20</v>
      </c>
      <c r="Q174">
        <v>110</v>
      </c>
      <c r="R174">
        <v>1</v>
      </c>
      <c r="S174">
        <v>78</v>
      </c>
      <c r="T174" s="2">
        <v>64</v>
      </c>
      <c r="U174" s="2">
        <v>64</v>
      </c>
      <c r="V174" t="s">
        <v>729</v>
      </c>
      <c r="W174">
        <v>0.91542968749999998</v>
      </c>
      <c r="X174">
        <v>0.311832489013671</v>
      </c>
      <c r="Y174">
        <v>0.65785833333333199</v>
      </c>
      <c r="Z174">
        <v>1.0139835996031701</v>
      </c>
      <c r="AA174">
        <v>0.58572309425237901</v>
      </c>
      <c r="AB174">
        <v>0.58572309425237901</v>
      </c>
      <c r="AC174">
        <v>0.62328348346360796</v>
      </c>
      <c r="AD174">
        <v>0.62328348346360796</v>
      </c>
      <c r="AE174">
        <v>0.65785833333333199</v>
      </c>
      <c r="AF174">
        <v>0.65785833333333199</v>
      </c>
      <c r="AG174">
        <v>0.75757575757575701</v>
      </c>
      <c r="AH174">
        <v>0.86035174131393399</v>
      </c>
      <c r="AI174">
        <v>0.72727547473207399</v>
      </c>
      <c r="AJ174">
        <v>0.72727547473207499</v>
      </c>
      <c r="AK174">
        <v>0.73119744896453698</v>
      </c>
      <c r="AL174">
        <v>0.73119744896453698</v>
      </c>
      <c r="AM174">
        <v>0.75757575757575701</v>
      </c>
      <c r="AN174">
        <v>0.75757575757575701</v>
      </c>
      <c r="AO174">
        <v>0.81619794452615502</v>
      </c>
      <c r="AP174">
        <v>0.79855939043926905</v>
      </c>
      <c r="AQ174">
        <v>0.15233574484635801</v>
      </c>
      <c r="AR174">
        <v>0.57579929719773504</v>
      </c>
      <c r="AS174">
        <v>0.54651162790697605</v>
      </c>
      <c r="AT174">
        <v>0.66046511627906901</v>
      </c>
      <c r="AU174">
        <v>0.931506849315068</v>
      </c>
      <c r="AV174">
        <v>0.94017094017094005</v>
      </c>
      <c r="AW174">
        <v>0.86666666666666603</v>
      </c>
      <c r="AX174">
        <v>0.82653061224489799</v>
      </c>
      <c r="AY174">
        <v>0.841584158415841</v>
      </c>
      <c r="AZ174">
        <v>0.88151658767772501</v>
      </c>
      <c r="BA174">
        <v>0.74740484429065701</v>
      </c>
      <c r="BB174">
        <v>0.82889733840304103</v>
      </c>
      <c r="BC174">
        <v>0</v>
      </c>
      <c r="BD174">
        <v>0.65605095541401204</v>
      </c>
    </row>
    <row r="175" spans="2:56" x14ac:dyDescent="0.2">
      <c r="B175" t="s">
        <v>2269</v>
      </c>
      <c r="C175">
        <v>1E-3</v>
      </c>
      <c r="D175">
        <v>0.1</v>
      </c>
      <c r="E175">
        <v>214</v>
      </c>
      <c r="F175">
        <v>500</v>
      </c>
      <c r="G175" s="2" t="b">
        <v>1</v>
      </c>
      <c r="H175">
        <v>8</v>
      </c>
      <c r="I175">
        <v>10</v>
      </c>
      <c r="J175">
        <v>420</v>
      </c>
      <c r="K175">
        <v>1000</v>
      </c>
      <c r="L175">
        <v>4</v>
      </c>
      <c r="M175">
        <v>10</v>
      </c>
      <c r="N175">
        <v>460</v>
      </c>
      <c r="O175">
        <v>12</v>
      </c>
      <c r="P175">
        <v>10</v>
      </c>
      <c r="Q175">
        <v>120</v>
      </c>
      <c r="R175">
        <v>1</v>
      </c>
      <c r="S175">
        <v>78</v>
      </c>
      <c r="T175" s="2">
        <v>128</v>
      </c>
      <c r="U175" s="2">
        <v>64</v>
      </c>
      <c r="V175" t="s">
        <v>729</v>
      </c>
      <c r="W175">
        <v>0.81225535714285702</v>
      </c>
      <c r="X175">
        <v>0.57670041072368605</v>
      </c>
      <c r="Y175">
        <v>0.65780271739130403</v>
      </c>
      <c r="Z175">
        <v>0.86853307515382705</v>
      </c>
      <c r="AA175">
        <v>0.59589505688875799</v>
      </c>
      <c r="AB175">
        <v>0.59589505688875799</v>
      </c>
      <c r="AC175">
        <v>0.61957026504913004</v>
      </c>
      <c r="AD175">
        <v>0.61957026504913004</v>
      </c>
      <c r="AE175">
        <v>0.65780271739130403</v>
      </c>
      <c r="AF175">
        <v>0.65780271739130403</v>
      </c>
      <c r="AG175">
        <v>0.69374999999999998</v>
      </c>
      <c r="AH175">
        <v>1.03323590755462</v>
      </c>
      <c r="AI175">
        <v>0.67271704700454105</v>
      </c>
      <c r="AJ175">
        <v>0.67271704700454105</v>
      </c>
      <c r="AK175">
        <v>0.72718921481360299</v>
      </c>
      <c r="AL175">
        <v>0.72718921481360299</v>
      </c>
      <c r="AM175">
        <v>0.69374999999999998</v>
      </c>
      <c r="AN175">
        <v>0.69374999999999998</v>
      </c>
      <c r="AO175">
        <v>0.83662578965688905</v>
      </c>
      <c r="AP175">
        <v>0.81221588203648099</v>
      </c>
      <c r="AQ175">
        <v>0.21825323702659899</v>
      </c>
      <c r="AR175">
        <v>0.51648531883506799</v>
      </c>
      <c r="AS175">
        <v>0.23021582733812901</v>
      </c>
      <c r="AT175">
        <v>0.68235294117647005</v>
      </c>
      <c r="AU175">
        <v>0.88</v>
      </c>
      <c r="AV175">
        <v>0.91538461538461502</v>
      </c>
      <c r="AW175">
        <v>0.84745762711864403</v>
      </c>
      <c r="AX175">
        <v>0.64974619289340096</v>
      </c>
      <c r="AY175">
        <v>0.782258064516129</v>
      </c>
      <c r="AZ175">
        <v>0.72549019607843102</v>
      </c>
      <c r="BA175">
        <v>0.63037249283667596</v>
      </c>
      <c r="BB175">
        <v>0.81786941580756001</v>
      </c>
      <c r="BC175">
        <v>0.58156028368794299</v>
      </c>
      <c r="BD175">
        <v>0.32989690721649401</v>
      </c>
    </row>
    <row r="176" spans="2:56" x14ac:dyDescent="0.2">
      <c r="B176" t="s">
        <v>1686</v>
      </c>
      <c r="C176">
        <v>1E-3</v>
      </c>
      <c r="D176">
        <v>0.1</v>
      </c>
      <c r="E176">
        <v>256</v>
      </c>
      <c r="F176">
        <v>500</v>
      </c>
      <c r="G176" s="2" t="b">
        <v>0</v>
      </c>
      <c r="H176">
        <v>8</v>
      </c>
      <c r="I176">
        <v>20</v>
      </c>
      <c r="J176">
        <v>64</v>
      </c>
      <c r="K176">
        <v>1000</v>
      </c>
      <c r="L176">
        <v>4</v>
      </c>
      <c r="M176">
        <v>20</v>
      </c>
      <c r="N176">
        <v>450</v>
      </c>
      <c r="O176">
        <v>12</v>
      </c>
      <c r="P176">
        <v>20</v>
      </c>
      <c r="Q176">
        <v>110</v>
      </c>
      <c r="R176">
        <v>1</v>
      </c>
      <c r="S176">
        <v>78</v>
      </c>
      <c r="T176" s="2">
        <v>64</v>
      </c>
      <c r="U176" s="2">
        <v>64</v>
      </c>
      <c r="V176" t="s">
        <v>729</v>
      </c>
      <c r="W176">
        <v>0.83955078125000004</v>
      </c>
      <c r="X176">
        <v>0.49728466361760998</v>
      </c>
      <c r="Y176">
        <v>0.657724999999999</v>
      </c>
      <c r="Z176">
        <v>1.0892772890329301</v>
      </c>
      <c r="AA176">
        <v>0.59675355655263795</v>
      </c>
      <c r="AB176">
        <v>0.59675355655263795</v>
      </c>
      <c r="AC176">
        <v>0.63087539236991697</v>
      </c>
      <c r="AD176">
        <v>0.63087539236991697</v>
      </c>
      <c r="AE176">
        <v>0.657724999999999</v>
      </c>
      <c r="AF176">
        <v>0.657724999999999</v>
      </c>
      <c r="AG176">
        <v>0.71893939393939399</v>
      </c>
      <c r="AH176">
        <v>1.0295261144637999</v>
      </c>
      <c r="AI176">
        <v>0.680364005583591</v>
      </c>
      <c r="AJ176">
        <v>0.680364005583592</v>
      </c>
      <c r="AK176">
        <v>0.69127291477725294</v>
      </c>
      <c r="AL176">
        <v>0.69127291477725294</v>
      </c>
      <c r="AM176">
        <v>0.71893939393939299</v>
      </c>
      <c r="AN176">
        <v>0.71893939393939399</v>
      </c>
      <c r="AO176">
        <v>0.84974916534955103</v>
      </c>
      <c r="AP176">
        <v>0.80611292945208501</v>
      </c>
      <c r="AQ176">
        <v>0.18815792660684</v>
      </c>
      <c r="AR176">
        <v>0.54299420480207605</v>
      </c>
      <c r="AS176">
        <v>0.27210884353741399</v>
      </c>
      <c r="AT176">
        <v>0.65486725663716805</v>
      </c>
      <c r="AU176">
        <v>0.91774891774891698</v>
      </c>
      <c r="AV176">
        <v>0.94017094017094005</v>
      </c>
      <c r="AW176">
        <v>0.89320388349514501</v>
      </c>
      <c r="AX176">
        <v>0.79792746113989599</v>
      </c>
      <c r="AY176">
        <v>0.81592039800994998</v>
      </c>
      <c r="AZ176">
        <v>0.73575129533678696</v>
      </c>
      <c r="BA176">
        <v>0.66253869969040202</v>
      </c>
      <c r="BB176">
        <v>0.81818181818181801</v>
      </c>
      <c r="BC176">
        <v>0</v>
      </c>
      <c r="BD176">
        <v>0.65594855305466204</v>
      </c>
    </row>
    <row r="177" spans="2:56" x14ac:dyDescent="0.2">
      <c r="B177" t="s">
        <v>747</v>
      </c>
      <c r="C177">
        <v>1E-3</v>
      </c>
      <c r="D177">
        <v>0.5</v>
      </c>
      <c r="E177">
        <v>256</v>
      </c>
      <c r="F177">
        <v>500</v>
      </c>
      <c r="G177" s="2" t="b">
        <v>1</v>
      </c>
      <c r="H177">
        <v>8</v>
      </c>
      <c r="I177">
        <v>15</v>
      </c>
      <c r="J177">
        <v>128</v>
      </c>
      <c r="K177">
        <v>1000</v>
      </c>
      <c r="L177">
        <v>4</v>
      </c>
      <c r="M177">
        <v>15</v>
      </c>
      <c r="N177">
        <v>455</v>
      </c>
      <c r="O177">
        <v>12</v>
      </c>
      <c r="P177">
        <v>15</v>
      </c>
      <c r="Q177">
        <v>115</v>
      </c>
      <c r="R177">
        <v>1</v>
      </c>
      <c r="S177">
        <v>78</v>
      </c>
      <c r="T177" s="2">
        <v>128</v>
      </c>
      <c r="U177" s="2">
        <v>128</v>
      </c>
      <c r="V177" t="s">
        <v>729</v>
      </c>
      <c r="W177">
        <v>0.92650976562499998</v>
      </c>
      <c r="X177">
        <v>0.27780908071994698</v>
      </c>
      <c r="Y177">
        <v>0.65764120879120802</v>
      </c>
      <c r="Z177">
        <v>1.1208335999846399</v>
      </c>
      <c r="AA177">
        <v>0.61037156957443806</v>
      </c>
      <c r="AB177">
        <v>0.61037156957443806</v>
      </c>
      <c r="AC177">
        <v>0.65523792230963296</v>
      </c>
      <c r="AD177">
        <v>0.65523792230963396</v>
      </c>
      <c r="AE177">
        <v>0.65764120879120802</v>
      </c>
      <c r="AF177">
        <v>0.65764120879120802</v>
      </c>
      <c r="AG177">
        <v>0.78478260869565197</v>
      </c>
      <c r="AH177">
        <v>1.0213433504104601</v>
      </c>
      <c r="AI177">
        <v>0.75476960371494095</v>
      </c>
      <c r="AJ177">
        <v>0.75476960371494095</v>
      </c>
      <c r="AK177">
        <v>0.752125097469443</v>
      </c>
      <c r="AL177">
        <v>0.752125097469443</v>
      </c>
      <c r="AM177">
        <v>0.78478260869565197</v>
      </c>
      <c r="AN177">
        <v>0.78478260869565197</v>
      </c>
      <c r="AO177">
        <v>0.83042739252078202</v>
      </c>
      <c r="AP177">
        <v>0.81196823682844799</v>
      </c>
      <c r="AQ177">
        <v>0.24226502158629401</v>
      </c>
      <c r="AR177">
        <v>0.55682562736222796</v>
      </c>
      <c r="AS177">
        <v>0.68571428571428505</v>
      </c>
      <c r="AT177">
        <v>0.73631840796019898</v>
      </c>
      <c r="AU177">
        <v>0.96137339055794002</v>
      </c>
      <c r="AV177">
        <v>0.95435684647302899</v>
      </c>
      <c r="AW177">
        <v>0.89814814814814803</v>
      </c>
      <c r="AX177">
        <v>0.80203045685279195</v>
      </c>
      <c r="AY177">
        <v>0.83555555555555505</v>
      </c>
      <c r="AZ177">
        <v>0.911392405063291</v>
      </c>
      <c r="BA177">
        <v>0.78200692041522402</v>
      </c>
      <c r="BB177">
        <v>0.82783882783882801</v>
      </c>
      <c r="BC177">
        <v>0</v>
      </c>
      <c r="BD177">
        <v>0.66249999999999998</v>
      </c>
    </row>
    <row r="178" spans="2:56" x14ac:dyDescent="0.2">
      <c r="B178" t="s">
        <v>958</v>
      </c>
      <c r="C178">
        <v>1E-3</v>
      </c>
      <c r="D178">
        <v>0.5</v>
      </c>
      <c r="E178">
        <v>256</v>
      </c>
      <c r="F178">
        <v>100</v>
      </c>
      <c r="G178" s="2" t="b">
        <v>0</v>
      </c>
      <c r="H178">
        <v>8</v>
      </c>
      <c r="I178">
        <v>5</v>
      </c>
      <c r="J178">
        <v>128</v>
      </c>
      <c r="K178">
        <v>1000</v>
      </c>
      <c r="L178">
        <v>4</v>
      </c>
      <c r="M178">
        <v>5</v>
      </c>
      <c r="N178">
        <v>465</v>
      </c>
      <c r="O178">
        <v>12</v>
      </c>
      <c r="P178">
        <v>5</v>
      </c>
      <c r="Q178">
        <v>125</v>
      </c>
      <c r="R178">
        <v>1</v>
      </c>
      <c r="S178">
        <v>78</v>
      </c>
      <c r="T178" s="2">
        <v>64</v>
      </c>
      <c r="U178" s="2">
        <v>64</v>
      </c>
      <c r="V178" t="s">
        <v>729</v>
      </c>
      <c r="W178">
        <v>0.64047851562500002</v>
      </c>
      <c r="X178">
        <v>1.07614908099174</v>
      </c>
      <c r="Y178">
        <v>0.65754408602150305</v>
      </c>
      <c r="Z178">
        <v>0.90203806912898998</v>
      </c>
      <c r="AA178">
        <v>0.60218172551250104</v>
      </c>
      <c r="AB178">
        <v>0.60218172551250104</v>
      </c>
      <c r="AC178">
        <v>0.625923492655443</v>
      </c>
      <c r="AD178">
        <v>0.625923492655443</v>
      </c>
      <c r="AE178">
        <v>0.65754408602150305</v>
      </c>
      <c r="AF178">
        <v>0.65754408602150305</v>
      </c>
      <c r="AG178">
        <v>0.541333333333333</v>
      </c>
      <c r="AH178">
        <v>1.3915334939956601</v>
      </c>
      <c r="AI178">
        <v>0.52942230206718999</v>
      </c>
      <c r="AJ178">
        <v>0.52942230206718999</v>
      </c>
      <c r="AK178">
        <v>0.59798979240092498</v>
      </c>
      <c r="AL178">
        <v>0.59798979240092498</v>
      </c>
      <c r="AM178">
        <v>0.541333333333333</v>
      </c>
      <c r="AN178">
        <v>0.541333333333333</v>
      </c>
      <c r="AO178">
        <v>0.84548263977312799</v>
      </c>
      <c r="AP178">
        <v>0.80242545913809304</v>
      </c>
      <c r="AQ178">
        <v>0.250151342839457</v>
      </c>
      <c r="AR178">
        <v>0.51066746029932797</v>
      </c>
      <c r="AS178">
        <v>0.108374384236453</v>
      </c>
      <c r="AT178">
        <v>0.403669724770642</v>
      </c>
      <c r="AU178">
        <v>0.58201058201058198</v>
      </c>
      <c r="AV178">
        <v>0.91269841269841201</v>
      </c>
      <c r="AW178">
        <v>0.68965517241379304</v>
      </c>
      <c r="AX178">
        <v>0.75982532751091703</v>
      </c>
      <c r="AY178">
        <v>0.56084656084656004</v>
      </c>
      <c r="AZ178">
        <v>0.71681415929203496</v>
      </c>
      <c r="BA178">
        <v>0.45679012345678999</v>
      </c>
      <c r="BB178">
        <v>0.625</v>
      </c>
      <c r="BC178">
        <v>0</v>
      </c>
      <c r="BD178">
        <v>0.53738317757009302</v>
      </c>
    </row>
    <row r="179" spans="2:56" x14ac:dyDescent="0.2">
      <c r="B179" t="s">
        <v>2270</v>
      </c>
      <c r="C179">
        <v>1E-3</v>
      </c>
      <c r="D179">
        <v>0.5</v>
      </c>
      <c r="E179">
        <v>131</v>
      </c>
      <c r="F179">
        <v>500</v>
      </c>
      <c r="G179" s="2" t="b">
        <v>1</v>
      </c>
      <c r="H179">
        <v>8</v>
      </c>
      <c r="I179">
        <v>5</v>
      </c>
      <c r="J179">
        <v>64</v>
      </c>
      <c r="K179">
        <v>1000</v>
      </c>
      <c r="L179">
        <v>4</v>
      </c>
      <c r="M179">
        <v>5</v>
      </c>
      <c r="N179">
        <v>465</v>
      </c>
      <c r="O179">
        <v>12</v>
      </c>
      <c r="P179">
        <v>5</v>
      </c>
      <c r="Q179">
        <v>125</v>
      </c>
      <c r="R179">
        <v>1</v>
      </c>
      <c r="S179">
        <v>78</v>
      </c>
      <c r="T179" s="2">
        <v>128</v>
      </c>
      <c r="U179" s="2">
        <v>64</v>
      </c>
      <c r="V179" t="s">
        <v>729</v>
      </c>
      <c r="W179">
        <v>0.87005078125000002</v>
      </c>
      <c r="X179">
        <v>0.42269137382507299</v>
      </c>
      <c r="Y179">
        <v>0.65753279569892398</v>
      </c>
      <c r="Z179">
        <v>0.78520883166790001</v>
      </c>
      <c r="AA179">
        <v>0.611605834321575</v>
      </c>
      <c r="AB179">
        <v>0.611605834321575</v>
      </c>
      <c r="AC179">
        <v>0.660297547127221</v>
      </c>
      <c r="AD179">
        <v>0.660297547127221</v>
      </c>
      <c r="AE179">
        <v>0.65753279569892298</v>
      </c>
      <c r="AF179">
        <v>0.65753279569892398</v>
      </c>
      <c r="AG179">
        <v>0.69399999999999995</v>
      </c>
      <c r="AH179">
        <v>0.84751707315444902</v>
      </c>
      <c r="AI179">
        <v>0.66022013023839499</v>
      </c>
      <c r="AJ179">
        <v>0.66022013023839499</v>
      </c>
      <c r="AK179">
        <v>0.66458813007859996</v>
      </c>
      <c r="AL179">
        <v>0.66458813007859996</v>
      </c>
      <c r="AM179">
        <v>0.69399999999999995</v>
      </c>
      <c r="AN179">
        <v>0.69399999999999995</v>
      </c>
      <c r="AO179">
        <v>0.79689250713593895</v>
      </c>
      <c r="AP179">
        <v>0.82532087341737903</v>
      </c>
      <c r="AQ179">
        <v>0.306873483611946</v>
      </c>
      <c r="AR179">
        <v>0.51733647312103503</v>
      </c>
      <c r="AS179">
        <v>0.403100775193798</v>
      </c>
      <c r="AT179">
        <v>0.25396825396825401</v>
      </c>
      <c r="AU179">
        <v>0.93280632411067199</v>
      </c>
      <c r="AV179">
        <v>0.93584905660377304</v>
      </c>
      <c r="AW179">
        <v>0.90128755364806801</v>
      </c>
      <c r="AX179">
        <v>0.80555555555555503</v>
      </c>
      <c r="AY179">
        <v>0.73835125448028605</v>
      </c>
      <c r="AZ179">
        <v>0.71627906976744105</v>
      </c>
      <c r="BA179">
        <v>0.73509933774834402</v>
      </c>
      <c r="BB179">
        <v>0.84827586206896499</v>
      </c>
      <c r="BC179">
        <v>1.47058823529411E-2</v>
      </c>
      <c r="BD179">
        <v>0.63736263736263699</v>
      </c>
    </row>
    <row r="180" spans="2:56" x14ac:dyDescent="0.2">
      <c r="B180" t="s">
        <v>748</v>
      </c>
      <c r="C180">
        <v>1E-3</v>
      </c>
      <c r="D180">
        <v>0.1</v>
      </c>
      <c r="E180">
        <v>256</v>
      </c>
      <c r="F180">
        <v>100</v>
      </c>
      <c r="G180" s="2" t="b">
        <v>0</v>
      </c>
      <c r="H180">
        <v>8</v>
      </c>
      <c r="I180">
        <v>5</v>
      </c>
      <c r="J180">
        <v>64</v>
      </c>
      <c r="K180">
        <v>1000</v>
      </c>
      <c r="L180">
        <v>4</v>
      </c>
      <c r="M180">
        <v>5</v>
      </c>
      <c r="N180">
        <v>465</v>
      </c>
      <c r="O180">
        <v>12</v>
      </c>
      <c r="P180">
        <v>5</v>
      </c>
      <c r="Q180">
        <v>125</v>
      </c>
      <c r="R180">
        <v>1</v>
      </c>
      <c r="S180">
        <v>78</v>
      </c>
      <c r="T180" s="2">
        <v>128</v>
      </c>
      <c r="U180" s="2">
        <v>128</v>
      </c>
      <c r="V180" t="s">
        <v>729</v>
      </c>
      <c r="W180">
        <v>0.59763671875000002</v>
      </c>
      <c r="X180">
        <v>1.3044723725318901</v>
      </c>
      <c r="Y180">
        <v>0.65750322580645004</v>
      </c>
      <c r="Z180">
        <v>1.47028373032808</v>
      </c>
      <c r="AA180">
        <v>0.60127323684805201</v>
      </c>
      <c r="AB180">
        <v>0.60127323684805201</v>
      </c>
      <c r="AC180">
        <v>0.62876930282568999</v>
      </c>
      <c r="AD180">
        <v>0.62876930282568999</v>
      </c>
      <c r="AE180">
        <v>0.65750322580644904</v>
      </c>
      <c r="AF180">
        <v>0.65750322580645004</v>
      </c>
      <c r="AG180">
        <v>0.47799999999999998</v>
      </c>
      <c r="AH180">
        <v>2.0254960060119598</v>
      </c>
      <c r="AI180">
        <v>0.48588073601187898</v>
      </c>
      <c r="AJ180">
        <v>0.48588073601187898</v>
      </c>
      <c r="AK180">
        <v>0.57682129591051901</v>
      </c>
      <c r="AL180">
        <v>0.57682129591051901</v>
      </c>
      <c r="AM180">
        <v>0.47799999999999998</v>
      </c>
      <c r="AN180">
        <v>0.47799999999999998</v>
      </c>
      <c r="AO180">
        <v>0.86664943406946104</v>
      </c>
      <c r="AP180">
        <v>0.78231873843605004</v>
      </c>
      <c r="AQ180">
        <v>0.26159164925265599</v>
      </c>
      <c r="AR180">
        <v>0.494533125634043</v>
      </c>
      <c r="AS180">
        <v>4.3715846994535498E-2</v>
      </c>
      <c r="AT180">
        <v>0.2265625</v>
      </c>
      <c r="AU180">
        <v>0.472727272727272</v>
      </c>
      <c r="AV180">
        <v>0.92741935483870896</v>
      </c>
      <c r="AW180">
        <v>0.67510548523206704</v>
      </c>
      <c r="AX180">
        <v>0.62376237623762298</v>
      </c>
      <c r="AY180">
        <v>0.5</v>
      </c>
      <c r="AZ180">
        <v>0.65968586387434502</v>
      </c>
      <c r="BA180">
        <v>0.42994241842610298</v>
      </c>
      <c r="BB180">
        <v>0.60696517412935302</v>
      </c>
      <c r="BC180">
        <v>0.23611111111111099</v>
      </c>
      <c r="BD180">
        <v>0.42857142857142799</v>
      </c>
    </row>
    <row r="181" spans="2:56" x14ac:dyDescent="0.2">
      <c r="B181" t="s">
        <v>749</v>
      </c>
      <c r="C181">
        <v>1E-3</v>
      </c>
      <c r="D181">
        <v>0.5</v>
      </c>
      <c r="E181">
        <v>256</v>
      </c>
      <c r="F181">
        <v>500</v>
      </c>
      <c r="G181" s="2" t="b">
        <v>1</v>
      </c>
      <c r="H181">
        <v>8</v>
      </c>
      <c r="I181">
        <v>15</v>
      </c>
      <c r="J181">
        <v>64</v>
      </c>
      <c r="K181">
        <v>1000</v>
      </c>
      <c r="L181">
        <v>4</v>
      </c>
      <c r="M181">
        <v>15</v>
      </c>
      <c r="N181">
        <v>455</v>
      </c>
      <c r="O181">
        <v>12</v>
      </c>
      <c r="P181">
        <v>15</v>
      </c>
      <c r="Q181">
        <v>115</v>
      </c>
      <c r="R181">
        <v>1</v>
      </c>
      <c r="S181">
        <v>78</v>
      </c>
      <c r="T181" s="2">
        <v>128</v>
      </c>
      <c r="U181" s="2">
        <v>128</v>
      </c>
      <c r="V181" t="s">
        <v>729</v>
      </c>
      <c r="W181">
        <v>0.90325</v>
      </c>
      <c r="X181">
        <v>0.34425424510240499</v>
      </c>
      <c r="Y181">
        <v>0.65726538461538397</v>
      </c>
      <c r="Z181">
        <v>0.97896463268995204</v>
      </c>
      <c r="AA181">
        <v>0.59642529675146905</v>
      </c>
      <c r="AB181">
        <v>0.59642529675146905</v>
      </c>
      <c r="AC181">
        <v>0.63276730184040897</v>
      </c>
      <c r="AD181">
        <v>0.63276730184040897</v>
      </c>
      <c r="AE181">
        <v>0.65726538461538397</v>
      </c>
      <c r="AF181">
        <v>0.65726538461538397</v>
      </c>
      <c r="AG181">
        <v>0.76231884057971</v>
      </c>
      <c r="AH181">
        <v>0.87776768207550004</v>
      </c>
      <c r="AI181">
        <v>0.75222536155486897</v>
      </c>
      <c r="AJ181">
        <v>0.75222536155486897</v>
      </c>
      <c r="AK181">
        <v>0.76642731511550199</v>
      </c>
      <c r="AL181">
        <v>0.76642731511550199</v>
      </c>
      <c r="AM181">
        <v>0.76231884057971</v>
      </c>
      <c r="AN181">
        <v>0.76231884057971</v>
      </c>
      <c r="AO181">
        <v>0.82818006487811702</v>
      </c>
      <c r="AP181">
        <v>0.81003076219310399</v>
      </c>
      <c r="AQ181">
        <v>0.18378815427539499</v>
      </c>
      <c r="AR181">
        <v>0.56370220565926399</v>
      </c>
      <c r="AS181">
        <v>0.63917525773195805</v>
      </c>
      <c r="AT181">
        <v>0.47058823529411697</v>
      </c>
      <c r="AU181">
        <v>0.94017094017094005</v>
      </c>
      <c r="AV181">
        <v>0.94650205761316797</v>
      </c>
      <c r="AW181">
        <v>0.91666666666666596</v>
      </c>
      <c r="AX181">
        <v>0.82125603864734198</v>
      </c>
      <c r="AY181">
        <v>0.71369294605809097</v>
      </c>
      <c r="AZ181">
        <v>0.90909090909090895</v>
      </c>
      <c r="BA181">
        <v>0.73835125448028605</v>
      </c>
      <c r="BB181">
        <v>0.83516483516483497</v>
      </c>
      <c r="BC181">
        <v>0.42937853107344598</v>
      </c>
      <c r="BD181">
        <v>0.66666666666666596</v>
      </c>
    </row>
    <row r="182" spans="2:56" x14ac:dyDescent="0.2">
      <c r="B182" t="s">
        <v>959</v>
      </c>
      <c r="C182">
        <v>1E-3</v>
      </c>
      <c r="D182">
        <v>0.5</v>
      </c>
      <c r="E182">
        <v>162</v>
      </c>
      <c r="F182">
        <v>100</v>
      </c>
      <c r="G182" s="2" t="b">
        <v>1</v>
      </c>
      <c r="H182">
        <v>8</v>
      </c>
      <c r="I182">
        <v>25</v>
      </c>
      <c r="J182">
        <v>256</v>
      </c>
      <c r="K182">
        <v>1000</v>
      </c>
      <c r="L182">
        <v>4</v>
      </c>
      <c r="M182">
        <v>25</v>
      </c>
      <c r="N182">
        <v>445</v>
      </c>
      <c r="O182">
        <v>12</v>
      </c>
      <c r="P182">
        <v>25</v>
      </c>
      <c r="Q182">
        <v>105</v>
      </c>
      <c r="R182">
        <v>1</v>
      </c>
      <c r="S182">
        <v>78</v>
      </c>
      <c r="T182" s="2">
        <v>64</v>
      </c>
      <c r="U182" s="2">
        <v>64</v>
      </c>
      <c r="V182" t="s">
        <v>729</v>
      </c>
      <c r="W182">
        <v>0.71916015624999996</v>
      </c>
      <c r="X182">
        <v>0.77465749323368005</v>
      </c>
      <c r="Y182">
        <v>0.65721516853932305</v>
      </c>
      <c r="Z182">
        <v>0.95161661326885205</v>
      </c>
      <c r="AA182">
        <v>0.58750206466386201</v>
      </c>
      <c r="AB182">
        <v>0.58750206466386201</v>
      </c>
      <c r="AC182">
        <v>0.59345306961349698</v>
      </c>
      <c r="AD182">
        <v>0.59345306961349797</v>
      </c>
      <c r="AE182">
        <v>0.65721516853932305</v>
      </c>
      <c r="AF182">
        <v>0.65721516853932305</v>
      </c>
      <c r="AG182">
        <v>0.59761904761904705</v>
      </c>
      <c r="AH182">
        <v>1.16760325431823</v>
      </c>
      <c r="AI182">
        <v>0.58433372439827602</v>
      </c>
      <c r="AJ182">
        <v>0.58433372439827602</v>
      </c>
      <c r="AK182">
        <v>0.67393365075849698</v>
      </c>
      <c r="AL182">
        <v>0.67393365075849698</v>
      </c>
      <c r="AM182">
        <v>0.59761904761904705</v>
      </c>
      <c r="AN182">
        <v>0.59761904761904705</v>
      </c>
      <c r="AO182">
        <v>0.848924945838056</v>
      </c>
      <c r="AP182">
        <v>0.81552825053171996</v>
      </c>
      <c r="AQ182">
        <v>0.13010857129039999</v>
      </c>
      <c r="AR182">
        <v>0.55544649099527399</v>
      </c>
      <c r="AS182">
        <v>0.17886178861788599</v>
      </c>
      <c r="AT182">
        <v>0.38341968911917101</v>
      </c>
      <c r="AU182">
        <v>0.72826086956521696</v>
      </c>
      <c r="AV182">
        <v>0.94977168949771595</v>
      </c>
      <c r="AW182">
        <v>0.81283422459892996</v>
      </c>
      <c r="AX182">
        <v>0.82412060301507495</v>
      </c>
      <c r="AY182">
        <v>0.83516483516483497</v>
      </c>
      <c r="AZ182">
        <v>0.67455621301775104</v>
      </c>
      <c r="BA182">
        <v>0.42918454935622302</v>
      </c>
      <c r="BB182">
        <v>0.60759493670886</v>
      </c>
      <c r="BC182">
        <v>0</v>
      </c>
      <c r="BD182">
        <v>0.58823529411764697</v>
      </c>
    </row>
    <row r="183" spans="2:56" x14ac:dyDescent="0.2">
      <c r="B183" t="s">
        <v>2271</v>
      </c>
      <c r="C183">
        <v>1E-3</v>
      </c>
      <c r="D183">
        <v>0.5</v>
      </c>
      <c r="E183">
        <v>256</v>
      </c>
      <c r="F183">
        <v>100</v>
      </c>
      <c r="G183" s="2" t="b">
        <v>0</v>
      </c>
      <c r="H183">
        <v>8</v>
      </c>
      <c r="I183">
        <v>20</v>
      </c>
      <c r="J183">
        <v>256</v>
      </c>
      <c r="K183">
        <v>1000</v>
      </c>
      <c r="L183">
        <v>4</v>
      </c>
      <c r="M183">
        <v>20</v>
      </c>
      <c r="N183">
        <v>450</v>
      </c>
      <c r="O183">
        <v>12</v>
      </c>
      <c r="P183">
        <v>20</v>
      </c>
      <c r="Q183">
        <v>110</v>
      </c>
      <c r="R183">
        <v>1</v>
      </c>
      <c r="S183">
        <v>78</v>
      </c>
      <c r="T183" s="2">
        <v>64</v>
      </c>
      <c r="U183" s="2">
        <v>128</v>
      </c>
      <c r="V183" t="s">
        <v>729</v>
      </c>
      <c r="W183">
        <v>0.68795898437500003</v>
      </c>
      <c r="X183">
        <v>0.88235726535320202</v>
      </c>
      <c r="Y183">
        <v>0.65703444444444403</v>
      </c>
      <c r="Z183">
        <v>1.30647651129961</v>
      </c>
      <c r="AA183">
        <v>0.59012731772622495</v>
      </c>
      <c r="AB183">
        <v>0.59012731772622495</v>
      </c>
      <c r="AC183">
        <v>0.63581833721704994</v>
      </c>
      <c r="AD183">
        <v>0.63581833721704994</v>
      </c>
      <c r="AE183">
        <v>0.65703444444444403</v>
      </c>
      <c r="AF183">
        <v>0.65703444444444403</v>
      </c>
      <c r="AG183">
        <v>0.55984848484848404</v>
      </c>
      <c r="AH183">
        <v>1.25016701221466</v>
      </c>
      <c r="AI183">
        <v>0.53978673237041896</v>
      </c>
      <c r="AJ183">
        <v>0.53978673237041896</v>
      </c>
      <c r="AK183">
        <v>0.63730128413023401</v>
      </c>
      <c r="AL183">
        <v>0.63730128413023501</v>
      </c>
      <c r="AM183">
        <v>0.55984848484848404</v>
      </c>
      <c r="AN183">
        <v>0.55984848484848404</v>
      </c>
      <c r="AO183">
        <v>0.852645063877701</v>
      </c>
      <c r="AP183">
        <v>0.76567279505109798</v>
      </c>
      <c r="AQ183">
        <v>0.18282676365181</v>
      </c>
      <c r="AR183">
        <v>0.55936464832428501</v>
      </c>
      <c r="AS183">
        <v>9.6774193548386997E-2</v>
      </c>
      <c r="AT183">
        <v>0.33142857142857102</v>
      </c>
      <c r="AU183">
        <v>0.66666666666666596</v>
      </c>
      <c r="AV183">
        <v>0.91964285714285698</v>
      </c>
      <c r="AW183">
        <v>0.74489795918367296</v>
      </c>
      <c r="AX183">
        <v>0.79629629629629595</v>
      </c>
      <c r="AY183">
        <v>0.54658385093167705</v>
      </c>
      <c r="AZ183">
        <v>0.74747474747474696</v>
      </c>
      <c r="BA183">
        <v>0.432539682539682</v>
      </c>
      <c r="BB183">
        <v>0.64285714285714202</v>
      </c>
      <c r="BC183">
        <v>0</v>
      </c>
      <c r="BD183">
        <v>0.55227882037533504</v>
      </c>
    </row>
    <row r="184" spans="2:56" x14ac:dyDescent="0.2">
      <c r="B184" t="s">
        <v>1687</v>
      </c>
      <c r="C184">
        <v>1E-3</v>
      </c>
      <c r="D184">
        <v>0.5</v>
      </c>
      <c r="E184">
        <v>256</v>
      </c>
      <c r="F184">
        <v>100</v>
      </c>
      <c r="G184" s="2" t="b">
        <v>0</v>
      </c>
      <c r="H184">
        <v>8</v>
      </c>
      <c r="I184">
        <v>20</v>
      </c>
      <c r="J184">
        <v>256</v>
      </c>
      <c r="K184">
        <v>1000</v>
      </c>
      <c r="L184">
        <v>4</v>
      </c>
      <c r="M184">
        <v>20</v>
      </c>
      <c r="N184">
        <v>450</v>
      </c>
      <c r="O184">
        <v>12</v>
      </c>
      <c r="P184">
        <v>20</v>
      </c>
      <c r="Q184">
        <v>110</v>
      </c>
      <c r="R184">
        <v>1</v>
      </c>
      <c r="S184">
        <v>78</v>
      </c>
      <c r="T184" s="2">
        <v>64</v>
      </c>
      <c r="U184" s="2">
        <v>64</v>
      </c>
      <c r="V184" t="s">
        <v>729</v>
      </c>
      <c r="W184">
        <v>0.71319824218750005</v>
      </c>
      <c r="X184">
        <v>0.81303607463836602</v>
      </c>
      <c r="Y184">
        <v>0.656928333333333</v>
      </c>
      <c r="Z184">
        <v>0.99355477327108399</v>
      </c>
      <c r="AA184">
        <v>0.596165958782092</v>
      </c>
      <c r="AB184">
        <v>0.596165958782092</v>
      </c>
      <c r="AC184">
        <v>0.60685269534256303</v>
      </c>
      <c r="AD184">
        <v>0.60685269534256303</v>
      </c>
      <c r="AE184">
        <v>0.656928333333333</v>
      </c>
      <c r="AF184">
        <v>0.656928333333333</v>
      </c>
      <c r="AG184">
        <v>0.59469696969696895</v>
      </c>
      <c r="AH184">
        <v>1.2414410114288299</v>
      </c>
      <c r="AI184">
        <v>0.58248548059043204</v>
      </c>
      <c r="AJ184">
        <v>0.58248548059043204</v>
      </c>
      <c r="AK184">
        <v>0.66366193196878598</v>
      </c>
      <c r="AL184">
        <v>0.66366193196878598</v>
      </c>
      <c r="AM184">
        <v>0.59469696969696895</v>
      </c>
      <c r="AN184">
        <v>0.59469696969696895</v>
      </c>
      <c r="AO184">
        <v>0.85866222494091404</v>
      </c>
      <c r="AP184">
        <v>0.82375304756336698</v>
      </c>
      <c r="AQ184">
        <v>0.155207571542368</v>
      </c>
      <c r="AR184">
        <v>0.547040991081721</v>
      </c>
      <c r="AS184">
        <v>0.18461538461538399</v>
      </c>
      <c r="AT184">
        <v>0.36363636363636298</v>
      </c>
      <c r="AU184">
        <v>0.74747474747474696</v>
      </c>
      <c r="AV184">
        <v>0.94372294372294296</v>
      </c>
      <c r="AW184">
        <v>0.74736842105263102</v>
      </c>
      <c r="AX184">
        <v>0.83168316831683098</v>
      </c>
      <c r="AY184">
        <v>0.80198019801980103</v>
      </c>
      <c r="AZ184">
        <v>0.74371859296482401</v>
      </c>
      <c r="BA184">
        <v>0.432323232323232</v>
      </c>
      <c r="BB184">
        <v>0.61077844311377205</v>
      </c>
      <c r="BC184">
        <v>0.58252427184466005</v>
      </c>
      <c r="BD184">
        <v>0</v>
      </c>
    </row>
    <row r="185" spans="2:56" x14ac:dyDescent="0.2">
      <c r="B185" t="s">
        <v>2272</v>
      </c>
      <c r="C185">
        <v>1E-3</v>
      </c>
      <c r="D185">
        <v>0.1</v>
      </c>
      <c r="E185">
        <v>256</v>
      </c>
      <c r="F185">
        <v>100</v>
      </c>
      <c r="G185" s="2" t="b">
        <v>0</v>
      </c>
      <c r="H185">
        <v>8</v>
      </c>
      <c r="I185">
        <v>10</v>
      </c>
      <c r="J185">
        <v>64</v>
      </c>
      <c r="K185">
        <v>1000</v>
      </c>
      <c r="L185">
        <v>4</v>
      </c>
      <c r="M185">
        <v>10</v>
      </c>
      <c r="N185">
        <v>460</v>
      </c>
      <c r="O185">
        <v>12</v>
      </c>
      <c r="P185">
        <v>10</v>
      </c>
      <c r="Q185">
        <v>120</v>
      </c>
      <c r="R185">
        <v>1</v>
      </c>
      <c r="S185">
        <v>78</v>
      </c>
      <c r="T185" s="2">
        <v>128</v>
      </c>
      <c r="U185" s="2">
        <v>64</v>
      </c>
      <c r="V185" t="s">
        <v>729</v>
      </c>
      <c r="W185">
        <v>0.67794921875000003</v>
      </c>
      <c r="X185">
        <v>0.97361922323703698</v>
      </c>
      <c r="Y185">
        <v>0.65687445652173904</v>
      </c>
      <c r="Z185">
        <v>0.90969814443588204</v>
      </c>
      <c r="AA185">
        <v>0.59534277263654201</v>
      </c>
      <c r="AB185">
        <v>0.59534277263654201</v>
      </c>
      <c r="AC185">
        <v>0.64360675446913096</v>
      </c>
      <c r="AD185">
        <v>0.64360675446913096</v>
      </c>
      <c r="AE185">
        <v>0.65687445652173904</v>
      </c>
      <c r="AF185">
        <v>0.65687445652173904</v>
      </c>
      <c r="AG185">
        <v>0.54583333333333295</v>
      </c>
      <c r="AH185">
        <v>1.4039326906204199</v>
      </c>
      <c r="AI185">
        <v>0.53757400318153403</v>
      </c>
      <c r="AJ185">
        <v>0.53757400318153403</v>
      </c>
      <c r="AK185">
        <v>0.61722683112399701</v>
      </c>
      <c r="AL185">
        <v>0.61722683112399701</v>
      </c>
      <c r="AM185">
        <v>0.54583333333333295</v>
      </c>
      <c r="AN185">
        <v>0.54583333333333295</v>
      </c>
      <c r="AO185">
        <v>0.84068787737483897</v>
      </c>
      <c r="AP185">
        <v>0.79361481752087004</v>
      </c>
      <c r="AQ185">
        <v>0.23471917636690201</v>
      </c>
      <c r="AR185">
        <v>0.51234921928355903</v>
      </c>
      <c r="AS185">
        <v>0.13071895424836599</v>
      </c>
      <c r="AT185">
        <v>0.348314606741573</v>
      </c>
      <c r="AU185">
        <v>0.74528301886792403</v>
      </c>
      <c r="AV185">
        <v>0.936708860759493</v>
      </c>
      <c r="AW185">
        <v>0.71232876712328697</v>
      </c>
      <c r="AX185">
        <v>0.64646464646464596</v>
      </c>
      <c r="AY185">
        <v>0.52216748768472898</v>
      </c>
      <c r="AZ185">
        <v>0.73429951690821205</v>
      </c>
      <c r="BA185">
        <v>0.40989399293286199</v>
      </c>
      <c r="BB185">
        <v>0.62702702702702695</v>
      </c>
      <c r="BC185">
        <v>0</v>
      </c>
      <c r="BD185">
        <v>0.63768115942028902</v>
      </c>
    </row>
    <row r="186" spans="2:56" x14ac:dyDescent="0.2">
      <c r="B186" t="s">
        <v>839</v>
      </c>
      <c r="C186">
        <v>1E-3</v>
      </c>
      <c r="D186">
        <v>0.1</v>
      </c>
      <c r="E186">
        <v>256</v>
      </c>
      <c r="F186">
        <v>100</v>
      </c>
      <c r="G186" s="2" t="b">
        <v>0</v>
      </c>
      <c r="H186">
        <v>8</v>
      </c>
      <c r="I186">
        <v>15</v>
      </c>
      <c r="J186">
        <v>420</v>
      </c>
      <c r="K186">
        <v>1000</v>
      </c>
      <c r="L186">
        <v>4</v>
      </c>
      <c r="M186">
        <v>15</v>
      </c>
      <c r="N186">
        <v>455</v>
      </c>
      <c r="O186">
        <v>12</v>
      </c>
      <c r="P186">
        <v>15</v>
      </c>
      <c r="Q186">
        <v>115</v>
      </c>
      <c r="R186">
        <v>1</v>
      </c>
      <c r="S186">
        <v>78</v>
      </c>
      <c r="T186" s="2">
        <v>128</v>
      </c>
      <c r="U186" s="2">
        <v>128</v>
      </c>
      <c r="V186" t="s">
        <v>729</v>
      </c>
      <c r="W186">
        <v>0.64402380952381</v>
      </c>
      <c r="X186">
        <v>1.04527041792869</v>
      </c>
      <c r="Y186">
        <v>0.65682912087911904</v>
      </c>
      <c r="Z186">
        <v>1.26743293368816</v>
      </c>
      <c r="AA186">
        <v>0.58452735955659896</v>
      </c>
      <c r="AB186">
        <v>0.58452735955659896</v>
      </c>
      <c r="AC186">
        <v>0.62137559112783003</v>
      </c>
      <c r="AD186">
        <v>0.62137559112783003</v>
      </c>
      <c r="AE186">
        <v>0.65682912087911904</v>
      </c>
      <c r="AF186">
        <v>0.65682912087911904</v>
      </c>
      <c r="AG186">
        <v>0.50144927536231798</v>
      </c>
      <c r="AH186">
        <v>1.4394437074661199</v>
      </c>
      <c r="AI186">
        <v>0.48987360808244101</v>
      </c>
      <c r="AJ186">
        <v>0.48987360808244101</v>
      </c>
      <c r="AK186">
        <v>0.580256519344719</v>
      </c>
      <c r="AL186">
        <v>0.580256519344719</v>
      </c>
      <c r="AM186">
        <v>0.50144927536231798</v>
      </c>
      <c r="AN186">
        <v>0.50144927536231798</v>
      </c>
      <c r="AO186">
        <v>0.85368123841116605</v>
      </c>
      <c r="AP186">
        <v>0.76703770084091305</v>
      </c>
      <c r="AQ186">
        <v>0.19444548941460099</v>
      </c>
      <c r="AR186">
        <v>0.52294500955971501</v>
      </c>
      <c r="AS186">
        <v>6.6298342541436406E-2</v>
      </c>
      <c r="AT186">
        <v>0.22077922077921999</v>
      </c>
      <c r="AU186">
        <v>0.54216867469879504</v>
      </c>
      <c r="AV186">
        <v>0.90517241379310298</v>
      </c>
      <c r="AW186">
        <v>0.64628820960698596</v>
      </c>
      <c r="AX186">
        <v>0.67326732673267298</v>
      </c>
      <c r="AY186">
        <v>0.520231213872832</v>
      </c>
      <c r="AZ186">
        <v>0.65921787709497204</v>
      </c>
      <c r="BA186">
        <v>0.42344045368619998</v>
      </c>
      <c r="BB186">
        <v>0.60215053763440796</v>
      </c>
      <c r="BC186">
        <v>0</v>
      </c>
      <c r="BD186">
        <v>0.61946902654867197</v>
      </c>
    </row>
    <row r="187" spans="2:56" x14ac:dyDescent="0.2">
      <c r="B187" t="s">
        <v>1688</v>
      </c>
      <c r="C187">
        <v>1E-3</v>
      </c>
      <c r="D187">
        <v>0.5</v>
      </c>
      <c r="E187">
        <v>256</v>
      </c>
      <c r="F187">
        <v>100</v>
      </c>
      <c r="G187" s="2" t="b">
        <v>0</v>
      </c>
      <c r="H187">
        <v>8</v>
      </c>
      <c r="I187">
        <v>20</v>
      </c>
      <c r="J187">
        <v>256</v>
      </c>
      <c r="K187">
        <v>1000</v>
      </c>
      <c r="L187">
        <v>4</v>
      </c>
      <c r="M187">
        <v>20</v>
      </c>
      <c r="N187">
        <v>450</v>
      </c>
      <c r="O187">
        <v>12</v>
      </c>
      <c r="P187">
        <v>20</v>
      </c>
      <c r="Q187">
        <v>110</v>
      </c>
      <c r="R187">
        <v>1</v>
      </c>
      <c r="S187">
        <v>78</v>
      </c>
      <c r="T187" s="2">
        <v>128</v>
      </c>
      <c r="U187" s="2">
        <v>128</v>
      </c>
      <c r="V187" t="s">
        <v>729</v>
      </c>
      <c r="W187">
        <v>0.70964843749999995</v>
      </c>
      <c r="X187">
        <v>0.83567575514316506</v>
      </c>
      <c r="Y187">
        <v>0.65666777777777696</v>
      </c>
      <c r="Z187">
        <v>0.99939618062973001</v>
      </c>
      <c r="AA187">
        <v>0.58261880329298499</v>
      </c>
      <c r="AB187">
        <v>0.58261880329298499</v>
      </c>
      <c r="AC187">
        <v>0.58338539334264705</v>
      </c>
      <c r="AD187">
        <v>0.58338539334264705</v>
      </c>
      <c r="AE187">
        <v>0.65666777777777696</v>
      </c>
      <c r="AF187">
        <v>0.65666777777777696</v>
      </c>
      <c r="AG187">
        <v>0.58257575757575697</v>
      </c>
      <c r="AH187">
        <v>1.2729672193527199</v>
      </c>
      <c r="AI187">
        <v>0.56624437934134697</v>
      </c>
      <c r="AJ187">
        <v>0.56624437934134697</v>
      </c>
      <c r="AK187">
        <v>0.63631732162587995</v>
      </c>
      <c r="AL187">
        <v>0.63631732162587995</v>
      </c>
      <c r="AM187">
        <v>0.58257575757575697</v>
      </c>
      <c r="AN187">
        <v>0.58257575757575697</v>
      </c>
      <c r="AO187">
        <v>0.841491499023022</v>
      </c>
      <c r="AP187">
        <v>0.80085146412966901</v>
      </c>
      <c r="AQ187">
        <v>0.11734845175638201</v>
      </c>
      <c r="AR187">
        <v>0.57078379826286596</v>
      </c>
      <c r="AS187">
        <v>0.112903225806451</v>
      </c>
      <c r="AT187">
        <v>0.46218487394957902</v>
      </c>
      <c r="AU187">
        <v>0.704663212435233</v>
      </c>
      <c r="AV187">
        <v>0.95964125560538105</v>
      </c>
      <c r="AW187">
        <v>0.72222222222222199</v>
      </c>
      <c r="AX187">
        <v>0.67980295566502402</v>
      </c>
      <c r="AY187">
        <v>0.77511961722487999</v>
      </c>
      <c r="AZ187">
        <v>0.7</v>
      </c>
      <c r="BA187">
        <v>0.43218390804597701</v>
      </c>
      <c r="BB187">
        <v>0.62275449101796398</v>
      </c>
      <c r="BC187">
        <v>0</v>
      </c>
      <c r="BD187">
        <v>0.62345679012345601</v>
      </c>
    </row>
    <row r="188" spans="2:56" x14ac:dyDescent="0.2">
      <c r="B188" t="s">
        <v>840</v>
      </c>
      <c r="C188">
        <v>1E-3</v>
      </c>
      <c r="D188">
        <v>0.1</v>
      </c>
      <c r="E188">
        <v>256</v>
      </c>
      <c r="F188">
        <v>100</v>
      </c>
      <c r="G188" s="2" t="b">
        <v>0</v>
      </c>
      <c r="H188">
        <v>8</v>
      </c>
      <c r="I188">
        <v>15</v>
      </c>
      <c r="J188">
        <v>256</v>
      </c>
      <c r="K188">
        <v>1000</v>
      </c>
      <c r="L188">
        <v>4</v>
      </c>
      <c r="M188">
        <v>15</v>
      </c>
      <c r="N188">
        <v>455</v>
      </c>
      <c r="O188">
        <v>12</v>
      </c>
      <c r="P188">
        <v>15</v>
      </c>
      <c r="Q188">
        <v>115</v>
      </c>
      <c r="R188">
        <v>1</v>
      </c>
      <c r="S188">
        <v>78</v>
      </c>
      <c r="T188" s="2">
        <v>128</v>
      </c>
      <c r="U188" s="2">
        <v>128</v>
      </c>
      <c r="V188" t="s">
        <v>729</v>
      </c>
      <c r="W188">
        <v>0.63669433593750002</v>
      </c>
      <c r="X188">
        <v>1.08377218067646</v>
      </c>
      <c r="Y188">
        <v>0.65658516483516305</v>
      </c>
      <c r="Z188">
        <v>1.13111440956592</v>
      </c>
      <c r="AA188">
        <v>0.59060397282089006</v>
      </c>
      <c r="AB188">
        <v>0.59060397282089006</v>
      </c>
      <c r="AC188">
        <v>0.60628068738044005</v>
      </c>
      <c r="AD188">
        <v>0.60628068738044005</v>
      </c>
      <c r="AE188">
        <v>0.65658516483516305</v>
      </c>
      <c r="AF188">
        <v>0.65658516483516305</v>
      </c>
      <c r="AG188">
        <v>0.50869565217391299</v>
      </c>
      <c r="AH188">
        <v>1.69544064998626</v>
      </c>
      <c r="AI188">
        <v>0.48508544443696799</v>
      </c>
      <c r="AJ188">
        <v>0.48508544443696799</v>
      </c>
      <c r="AK188">
        <v>0.57919232649088104</v>
      </c>
      <c r="AL188">
        <v>0.57919232649088104</v>
      </c>
      <c r="AM188">
        <v>0.50869565217391299</v>
      </c>
      <c r="AN188">
        <v>0.50869565217391299</v>
      </c>
      <c r="AO188">
        <v>0.88568715477693505</v>
      </c>
      <c r="AP188">
        <v>0.78037894658306395</v>
      </c>
      <c r="AQ188">
        <v>0.200776620087431</v>
      </c>
      <c r="AR188">
        <v>0.49557316983613198</v>
      </c>
      <c r="AS188">
        <v>3.1746031746031703E-2</v>
      </c>
      <c r="AT188">
        <v>0.35838150289017301</v>
      </c>
      <c r="AU188">
        <v>0.52564102564102499</v>
      </c>
      <c r="AV188">
        <v>0.94650205761316797</v>
      </c>
      <c r="AW188">
        <v>0.66359447004608296</v>
      </c>
      <c r="AX188">
        <v>0.57894736842105199</v>
      </c>
      <c r="AY188">
        <v>0.52736318407960203</v>
      </c>
      <c r="AZ188">
        <v>0.67045454545454497</v>
      </c>
      <c r="BA188">
        <v>0.40860215053763399</v>
      </c>
      <c r="BB188">
        <v>0.552763819095477</v>
      </c>
      <c r="BC188">
        <v>0</v>
      </c>
      <c r="BD188">
        <v>0.55702917771883198</v>
      </c>
    </row>
    <row r="189" spans="2:56" x14ac:dyDescent="0.2">
      <c r="B189" t="s">
        <v>2273</v>
      </c>
      <c r="C189">
        <v>1E-3</v>
      </c>
      <c r="D189">
        <v>0.5</v>
      </c>
      <c r="E189">
        <v>256</v>
      </c>
      <c r="F189">
        <v>100</v>
      </c>
      <c r="G189" s="2" t="b">
        <v>0</v>
      </c>
      <c r="H189">
        <v>8</v>
      </c>
      <c r="I189">
        <v>5</v>
      </c>
      <c r="J189">
        <v>128</v>
      </c>
      <c r="K189">
        <v>1000</v>
      </c>
      <c r="L189">
        <v>4</v>
      </c>
      <c r="M189">
        <v>5</v>
      </c>
      <c r="N189">
        <v>465</v>
      </c>
      <c r="O189">
        <v>12</v>
      </c>
      <c r="P189">
        <v>5</v>
      </c>
      <c r="Q189">
        <v>125</v>
      </c>
      <c r="R189">
        <v>1</v>
      </c>
      <c r="S189">
        <v>78</v>
      </c>
      <c r="T189" s="2">
        <v>64</v>
      </c>
      <c r="U189" s="2">
        <v>128</v>
      </c>
      <c r="V189" t="s">
        <v>729</v>
      </c>
      <c r="W189">
        <v>0.65986328125000004</v>
      </c>
      <c r="X189">
        <v>1.0224950295686701</v>
      </c>
      <c r="Y189">
        <v>0.65650161290322395</v>
      </c>
      <c r="Z189">
        <v>0.88140002310276</v>
      </c>
      <c r="AA189">
        <v>0.61104738104591705</v>
      </c>
      <c r="AB189">
        <v>0.61104738104591705</v>
      </c>
      <c r="AC189">
        <v>0.63889299712177094</v>
      </c>
      <c r="AD189">
        <v>0.63889299712177094</v>
      </c>
      <c r="AE189">
        <v>0.65650161290322395</v>
      </c>
      <c r="AF189">
        <v>0.65650161290322395</v>
      </c>
      <c r="AG189">
        <v>0.48599999999999999</v>
      </c>
      <c r="AH189">
        <v>1.57417476177215</v>
      </c>
      <c r="AI189">
        <v>0.493061092773599</v>
      </c>
      <c r="AJ189">
        <v>0.493061092773599</v>
      </c>
      <c r="AK189">
        <v>0.592382720974588</v>
      </c>
      <c r="AL189">
        <v>0.592382720974588</v>
      </c>
      <c r="AM189">
        <v>0.48599999999999999</v>
      </c>
      <c r="AN189">
        <v>0.48599999999999999</v>
      </c>
      <c r="AO189">
        <v>0.84466097910378302</v>
      </c>
      <c r="AP189">
        <v>0.81471652069387002</v>
      </c>
      <c r="AQ189">
        <v>0.28360764801075899</v>
      </c>
      <c r="AR189">
        <v>0.50120437637525805</v>
      </c>
      <c r="AS189">
        <v>0.158940397350993</v>
      </c>
      <c r="AT189">
        <v>0.27697841726618699</v>
      </c>
      <c r="AU189">
        <v>0.67661691542288505</v>
      </c>
      <c r="AV189">
        <v>0.91200000000000003</v>
      </c>
      <c r="AW189">
        <v>0.71493212669683204</v>
      </c>
      <c r="AX189">
        <v>0.69306930693069302</v>
      </c>
      <c r="AY189">
        <v>0.49261083743842299</v>
      </c>
      <c r="AZ189">
        <v>0.71748878923766801</v>
      </c>
      <c r="BA189">
        <v>3.4188034188034101E-2</v>
      </c>
      <c r="BB189">
        <v>0.64864864864864802</v>
      </c>
      <c r="BC189">
        <v>0</v>
      </c>
      <c r="BD189">
        <v>0.59125964010282706</v>
      </c>
    </row>
    <row r="190" spans="2:56" x14ac:dyDescent="0.2">
      <c r="B190" t="s">
        <v>2274</v>
      </c>
      <c r="C190">
        <v>1E-3</v>
      </c>
      <c r="D190">
        <v>0.1</v>
      </c>
      <c r="E190">
        <v>256</v>
      </c>
      <c r="F190">
        <v>100</v>
      </c>
      <c r="G190" s="2" t="b">
        <v>0</v>
      </c>
      <c r="H190">
        <v>8</v>
      </c>
      <c r="I190">
        <v>5</v>
      </c>
      <c r="J190">
        <v>64</v>
      </c>
      <c r="K190">
        <v>1000</v>
      </c>
      <c r="L190">
        <v>4</v>
      </c>
      <c r="M190">
        <v>5</v>
      </c>
      <c r="N190">
        <v>465</v>
      </c>
      <c r="O190">
        <v>12</v>
      </c>
      <c r="P190">
        <v>5</v>
      </c>
      <c r="Q190">
        <v>125</v>
      </c>
      <c r="R190">
        <v>1</v>
      </c>
      <c r="S190">
        <v>78</v>
      </c>
      <c r="T190" s="2">
        <v>64</v>
      </c>
      <c r="U190" s="2">
        <v>128</v>
      </c>
      <c r="V190" t="s">
        <v>729</v>
      </c>
      <c r="W190">
        <v>0.57751953125</v>
      </c>
      <c r="X190">
        <v>2.3978240454196902</v>
      </c>
      <c r="Y190">
        <v>0.65645376344086004</v>
      </c>
      <c r="Z190">
        <v>2.9764709669947602</v>
      </c>
      <c r="AA190">
        <v>0.59937603646398896</v>
      </c>
      <c r="AB190">
        <v>0.59937603646398896</v>
      </c>
      <c r="AC190">
        <v>0.65995755394452604</v>
      </c>
      <c r="AD190">
        <v>0.65995755394452604</v>
      </c>
      <c r="AE190">
        <v>0.65645376344086004</v>
      </c>
      <c r="AF190">
        <v>0.65645376344086004</v>
      </c>
      <c r="AG190">
        <v>0.51933333333333298</v>
      </c>
      <c r="AH190">
        <v>2.2761001586914</v>
      </c>
      <c r="AI190">
        <v>0.49182608998428101</v>
      </c>
      <c r="AJ190">
        <v>0.49182608998428101</v>
      </c>
      <c r="AK190">
        <v>0.60031374689288897</v>
      </c>
      <c r="AL190">
        <v>0.60031374689288897</v>
      </c>
      <c r="AM190">
        <v>0.51933333333333298</v>
      </c>
      <c r="AN190">
        <v>0.51933333333333298</v>
      </c>
      <c r="AO190">
        <v>0.87502372263851103</v>
      </c>
      <c r="AP190">
        <v>0.75963168327428998</v>
      </c>
      <c r="AQ190">
        <v>0.27897536156555203</v>
      </c>
      <c r="AR190">
        <v>0.48387337837760203</v>
      </c>
      <c r="AS190">
        <v>0.123287671232876</v>
      </c>
      <c r="AT190">
        <v>0.56484149855907695</v>
      </c>
      <c r="AU190">
        <v>0.44444444444444398</v>
      </c>
      <c r="AV190">
        <v>0.86192468619246798</v>
      </c>
      <c r="AW190">
        <v>0.56565656565656497</v>
      </c>
      <c r="AX190">
        <v>0.56666666666666599</v>
      </c>
      <c r="AY190">
        <v>0.502325581395348</v>
      </c>
      <c r="AZ190">
        <v>0.65608465608465605</v>
      </c>
      <c r="BA190">
        <v>0.47250509164969401</v>
      </c>
      <c r="BB190">
        <v>0.61928934010152203</v>
      </c>
      <c r="BC190">
        <v>0</v>
      </c>
      <c r="BD190">
        <v>0.52488687782805399</v>
      </c>
    </row>
    <row r="191" spans="2:56" x14ac:dyDescent="0.2">
      <c r="B191" t="s">
        <v>2275</v>
      </c>
      <c r="C191">
        <v>1E-3</v>
      </c>
      <c r="D191">
        <v>0.1</v>
      </c>
      <c r="E191">
        <v>256</v>
      </c>
      <c r="F191">
        <v>500</v>
      </c>
      <c r="G191" s="2" t="b">
        <v>0</v>
      </c>
      <c r="H191">
        <v>8</v>
      </c>
      <c r="I191">
        <v>5</v>
      </c>
      <c r="J191">
        <v>64</v>
      </c>
      <c r="K191">
        <v>1000</v>
      </c>
      <c r="L191">
        <v>4</v>
      </c>
      <c r="M191">
        <v>5</v>
      </c>
      <c r="N191">
        <v>465</v>
      </c>
      <c r="O191">
        <v>12</v>
      </c>
      <c r="P191">
        <v>5</v>
      </c>
      <c r="Q191">
        <v>125</v>
      </c>
      <c r="R191">
        <v>1</v>
      </c>
      <c r="S191">
        <v>78</v>
      </c>
      <c r="T191" s="2">
        <v>64</v>
      </c>
      <c r="U191" s="2">
        <v>128</v>
      </c>
      <c r="V191" t="s">
        <v>729</v>
      </c>
      <c r="W191">
        <v>0.71113671874999995</v>
      </c>
      <c r="X191">
        <v>0.84903348147869095</v>
      </c>
      <c r="Y191">
        <v>0.65645161290322596</v>
      </c>
      <c r="Z191">
        <v>0.85151528018712996</v>
      </c>
      <c r="AA191">
        <v>0.60155435595440399</v>
      </c>
      <c r="AB191">
        <v>0.60155435595440399</v>
      </c>
      <c r="AC191">
        <v>0.61604990367340096</v>
      </c>
      <c r="AD191">
        <v>0.61604990367340196</v>
      </c>
      <c r="AE191">
        <v>0.65645161290322496</v>
      </c>
      <c r="AF191">
        <v>0.65645161290322596</v>
      </c>
      <c r="AG191">
        <v>0.57666666666666599</v>
      </c>
      <c r="AH191">
        <v>1.19434213638305</v>
      </c>
      <c r="AI191">
        <v>0.55328263656204202</v>
      </c>
      <c r="AJ191">
        <v>0.55328263656204202</v>
      </c>
      <c r="AK191">
        <v>0.59551647929923501</v>
      </c>
      <c r="AL191">
        <v>0.59551647929923601</v>
      </c>
      <c r="AM191">
        <v>0.57666666666666599</v>
      </c>
      <c r="AN191">
        <v>0.57666666666666599</v>
      </c>
      <c r="AO191">
        <v>0.803862246910237</v>
      </c>
      <c r="AP191">
        <v>0.84541536777985304</v>
      </c>
      <c r="AQ191">
        <v>0.26541250845876702</v>
      </c>
      <c r="AR191">
        <v>0.49152730066875699</v>
      </c>
      <c r="AS191">
        <v>6.1728395061728301E-2</v>
      </c>
      <c r="AT191">
        <v>0.12621359223300899</v>
      </c>
      <c r="AU191">
        <v>0.81105990783410098</v>
      </c>
      <c r="AV191">
        <v>0.91699604743082996</v>
      </c>
      <c r="AW191">
        <v>0.77178423236514504</v>
      </c>
      <c r="AX191">
        <v>0.80508474576271105</v>
      </c>
      <c r="AY191">
        <v>0.79661016949152497</v>
      </c>
      <c r="AZ191">
        <v>0.71962616822429903</v>
      </c>
      <c r="BA191">
        <v>0.437499999999999</v>
      </c>
      <c r="BB191">
        <v>0.62827225130889996</v>
      </c>
      <c r="BC191">
        <v>0.56451612903225801</v>
      </c>
      <c r="BD191">
        <v>0</v>
      </c>
    </row>
    <row r="192" spans="2:56" x14ac:dyDescent="0.2">
      <c r="B192" t="s">
        <v>750</v>
      </c>
      <c r="C192">
        <v>1E-3</v>
      </c>
      <c r="D192">
        <v>0.5</v>
      </c>
      <c r="E192">
        <v>256</v>
      </c>
      <c r="F192">
        <v>500</v>
      </c>
      <c r="G192" s="2" t="b">
        <v>1</v>
      </c>
      <c r="H192">
        <v>8</v>
      </c>
      <c r="I192">
        <v>10</v>
      </c>
      <c r="J192">
        <v>64</v>
      </c>
      <c r="K192">
        <v>1000</v>
      </c>
      <c r="L192">
        <v>4</v>
      </c>
      <c r="M192">
        <v>10</v>
      </c>
      <c r="N192">
        <v>460</v>
      </c>
      <c r="O192">
        <v>12</v>
      </c>
      <c r="P192">
        <v>10</v>
      </c>
      <c r="Q192">
        <v>120</v>
      </c>
      <c r="R192">
        <v>1</v>
      </c>
      <c r="S192">
        <v>78</v>
      </c>
      <c r="T192" s="2">
        <v>128</v>
      </c>
      <c r="U192" s="2">
        <v>128</v>
      </c>
      <c r="V192" t="s">
        <v>729</v>
      </c>
      <c r="W192">
        <v>0.91355468750000002</v>
      </c>
      <c r="X192">
        <v>0.31842520520091</v>
      </c>
      <c r="Y192">
        <v>0.65630597826086901</v>
      </c>
      <c r="Z192">
        <v>0.80814812600612596</v>
      </c>
      <c r="AA192">
        <v>0.59815478093355501</v>
      </c>
      <c r="AB192">
        <v>0.59815478093355501</v>
      </c>
      <c r="AC192">
        <v>0.66123292746044304</v>
      </c>
      <c r="AD192">
        <v>0.66123292746044304</v>
      </c>
      <c r="AE192">
        <v>0.65630597826086901</v>
      </c>
      <c r="AF192">
        <v>0.65630597826086901</v>
      </c>
      <c r="AG192">
        <v>0.77638888888888802</v>
      </c>
      <c r="AH192">
        <v>0.78208130598068204</v>
      </c>
      <c r="AI192">
        <v>0.74686556024219297</v>
      </c>
      <c r="AJ192">
        <v>0.74686556024219297</v>
      </c>
      <c r="AK192">
        <v>0.74287423883818804</v>
      </c>
      <c r="AL192">
        <v>0.74287423883818804</v>
      </c>
      <c r="AM192">
        <v>0.77638888888888802</v>
      </c>
      <c r="AN192">
        <v>0.77638888888888802</v>
      </c>
      <c r="AO192">
        <v>0.78811886934858</v>
      </c>
      <c r="AP192">
        <v>0.84248873468522301</v>
      </c>
      <c r="AQ192">
        <v>0.23903927773745601</v>
      </c>
      <c r="AR192">
        <v>0.52297224196296299</v>
      </c>
      <c r="AS192">
        <v>0.65437788018433096</v>
      </c>
      <c r="AT192">
        <v>0.73584905660377298</v>
      </c>
      <c r="AU192">
        <v>0.94262295081967196</v>
      </c>
      <c r="AV192">
        <v>0.92800000000000005</v>
      </c>
      <c r="AW192">
        <v>0.90178571428571397</v>
      </c>
      <c r="AX192">
        <v>0.80508474576271105</v>
      </c>
      <c r="AY192">
        <v>0.820754716981132</v>
      </c>
      <c r="AZ192">
        <v>0.90909090909090895</v>
      </c>
      <c r="BA192">
        <v>0.76821192052980103</v>
      </c>
      <c r="BB192">
        <v>0.83392226148409898</v>
      </c>
      <c r="BC192">
        <v>0</v>
      </c>
      <c r="BD192">
        <v>0.66268656716417895</v>
      </c>
    </row>
    <row r="193" spans="2:56" x14ac:dyDescent="0.2">
      <c r="B193" t="s">
        <v>2276</v>
      </c>
      <c r="C193">
        <v>1E-3</v>
      </c>
      <c r="D193">
        <v>0.1</v>
      </c>
      <c r="E193">
        <v>256</v>
      </c>
      <c r="F193">
        <v>100</v>
      </c>
      <c r="G193" s="2" t="b">
        <v>0</v>
      </c>
      <c r="H193">
        <v>8</v>
      </c>
      <c r="I193">
        <v>5</v>
      </c>
      <c r="J193">
        <v>128</v>
      </c>
      <c r="K193">
        <v>1000</v>
      </c>
      <c r="L193">
        <v>4</v>
      </c>
      <c r="M193">
        <v>5</v>
      </c>
      <c r="N193">
        <v>465</v>
      </c>
      <c r="O193">
        <v>12</v>
      </c>
      <c r="P193">
        <v>5</v>
      </c>
      <c r="Q193">
        <v>125</v>
      </c>
      <c r="R193">
        <v>1</v>
      </c>
      <c r="S193">
        <v>78</v>
      </c>
      <c r="T193" s="2">
        <v>64</v>
      </c>
      <c r="U193" s="2">
        <v>128</v>
      </c>
      <c r="V193" t="s">
        <v>729</v>
      </c>
      <c r="W193">
        <v>0.59284179687500005</v>
      </c>
      <c r="X193">
        <v>1.5117227721214199</v>
      </c>
      <c r="Y193">
        <v>0.65620967741935599</v>
      </c>
      <c r="Z193">
        <v>2.2277639718055702</v>
      </c>
      <c r="AA193">
        <v>0.60174119256229897</v>
      </c>
      <c r="AB193">
        <v>0.60174119256229897</v>
      </c>
      <c r="AC193">
        <v>0.65654630264423397</v>
      </c>
      <c r="AD193">
        <v>0.65654630264423397</v>
      </c>
      <c r="AE193">
        <v>0.65620967741935499</v>
      </c>
      <c r="AF193">
        <v>0.65620967741935599</v>
      </c>
      <c r="AG193">
        <v>0.52133333333333298</v>
      </c>
      <c r="AH193">
        <v>1.9242200851440401</v>
      </c>
      <c r="AI193">
        <v>0.50797716427363704</v>
      </c>
      <c r="AJ193">
        <v>0.50797716427363704</v>
      </c>
      <c r="AK193">
        <v>0.60788018302128199</v>
      </c>
      <c r="AL193">
        <v>0.60788018302128199</v>
      </c>
      <c r="AM193">
        <v>0.52133333333333298</v>
      </c>
      <c r="AN193">
        <v>0.52133333333333298</v>
      </c>
      <c r="AO193">
        <v>0.86997212370158294</v>
      </c>
      <c r="AP193">
        <v>0.766409030712632</v>
      </c>
      <c r="AQ193">
        <v>0.27113120039935601</v>
      </c>
      <c r="AR193">
        <v>0.49945241543562902</v>
      </c>
      <c r="AS193">
        <v>3.8709677419354799E-2</v>
      </c>
      <c r="AT193">
        <v>0.34254143646408802</v>
      </c>
      <c r="AU193">
        <v>0.56353591160220995</v>
      </c>
      <c r="AV193">
        <v>0.90476190476190399</v>
      </c>
      <c r="AW193">
        <v>0.63745019920318702</v>
      </c>
      <c r="AX193">
        <v>0.80373831775700899</v>
      </c>
      <c r="AY193">
        <v>0.54999999999999905</v>
      </c>
      <c r="AZ193">
        <v>0.65284974093264203</v>
      </c>
      <c r="BA193">
        <v>0.39741518578352097</v>
      </c>
      <c r="BB193">
        <v>0.63541666666666596</v>
      </c>
      <c r="BC193">
        <v>0</v>
      </c>
      <c r="BD193">
        <v>0.56930693069306904</v>
      </c>
    </row>
    <row r="194" spans="2:56" x14ac:dyDescent="0.2">
      <c r="B194" t="s">
        <v>1689</v>
      </c>
      <c r="C194">
        <v>1E-3</v>
      </c>
      <c r="D194">
        <v>0.1</v>
      </c>
      <c r="E194">
        <v>50</v>
      </c>
      <c r="F194">
        <v>500</v>
      </c>
      <c r="G194" s="2" t="b">
        <v>1</v>
      </c>
      <c r="H194">
        <v>8</v>
      </c>
      <c r="I194">
        <v>20</v>
      </c>
      <c r="J194">
        <v>256</v>
      </c>
      <c r="K194">
        <v>1000</v>
      </c>
      <c r="L194">
        <v>4</v>
      </c>
      <c r="M194">
        <v>20</v>
      </c>
      <c r="N194">
        <v>450</v>
      </c>
      <c r="O194">
        <v>12</v>
      </c>
      <c r="P194">
        <v>20</v>
      </c>
      <c r="Q194">
        <v>110</v>
      </c>
      <c r="R194">
        <v>1</v>
      </c>
      <c r="S194">
        <v>78</v>
      </c>
      <c r="T194" s="2">
        <v>128</v>
      </c>
      <c r="U194" s="2">
        <v>128</v>
      </c>
      <c r="V194" t="s">
        <v>729</v>
      </c>
      <c r="W194">
        <v>0.81822167968750004</v>
      </c>
      <c r="X194">
        <v>0.56275236523151395</v>
      </c>
      <c r="Y194">
        <v>0.65580055555555505</v>
      </c>
      <c r="Z194">
        <v>1.0938920552134499</v>
      </c>
      <c r="AA194">
        <v>0.59207184300173799</v>
      </c>
      <c r="AB194">
        <v>0.59207184300173799</v>
      </c>
      <c r="AC194">
        <v>0.660505354309881</v>
      </c>
      <c r="AD194">
        <v>0.660505354309881</v>
      </c>
      <c r="AE194">
        <v>0.65580055555555505</v>
      </c>
      <c r="AF194">
        <v>0.65580055555555505</v>
      </c>
      <c r="AG194">
        <v>0.70454545454545403</v>
      </c>
      <c r="AH194">
        <v>0.99032396078109697</v>
      </c>
      <c r="AI194">
        <v>0.66803196152726996</v>
      </c>
      <c r="AJ194">
        <v>0.66803196152726996</v>
      </c>
      <c r="AK194">
        <v>0.69211853842185</v>
      </c>
      <c r="AL194">
        <v>0.69211853842185</v>
      </c>
      <c r="AM194">
        <v>0.70454545454545403</v>
      </c>
      <c r="AN194">
        <v>0.70454545454545403</v>
      </c>
      <c r="AO194">
        <v>0.82555504777538802</v>
      </c>
      <c r="AP194">
        <v>0.78773707789237302</v>
      </c>
      <c r="AQ194">
        <v>0.206507746307628</v>
      </c>
      <c r="AR194">
        <v>0.54848750003156399</v>
      </c>
      <c r="AS194">
        <v>0.22222222222222199</v>
      </c>
      <c r="AT194">
        <v>0.63111111111111096</v>
      </c>
      <c r="AU194">
        <v>0.863849765258215</v>
      </c>
      <c r="AV194">
        <v>0.97321428571428503</v>
      </c>
      <c r="AW194">
        <v>0.86792452830188604</v>
      </c>
      <c r="AX194">
        <v>0.82291666666666596</v>
      </c>
      <c r="AY194">
        <v>0.82926829268292601</v>
      </c>
      <c r="AZ194">
        <v>0.72448979591836704</v>
      </c>
      <c r="BA194">
        <v>0.61807580174927101</v>
      </c>
      <c r="BB194">
        <v>0.83206106870229002</v>
      </c>
      <c r="BC194">
        <v>0</v>
      </c>
      <c r="BD194">
        <v>0.63124999999999998</v>
      </c>
    </row>
    <row r="195" spans="2:56" x14ac:dyDescent="0.2">
      <c r="B195" t="s">
        <v>1690</v>
      </c>
      <c r="C195">
        <v>1E-3</v>
      </c>
      <c r="D195">
        <v>0.1</v>
      </c>
      <c r="E195">
        <v>256</v>
      </c>
      <c r="F195">
        <v>100</v>
      </c>
      <c r="G195" s="2" t="b">
        <v>0</v>
      </c>
      <c r="H195">
        <v>8</v>
      </c>
      <c r="I195">
        <v>20</v>
      </c>
      <c r="J195">
        <v>256</v>
      </c>
      <c r="K195">
        <v>1000</v>
      </c>
      <c r="L195">
        <v>4</v>
      </c>
      <c r="M195">
        <v>20</v>
      </c>
      <c r="N195">
        <v>450</v>
      </c>
      <c r="O195">
        <v>12</v>
      </c>
      <c r="P195">
        <v>20</v>
      </c>
      <c r="Q195">
        <v>110</v>
      </c>
      <c r="R195">
        <v>1</v>
      </c>
      <c r="S195">
        <v>78</v>
      </c>
      <c r="T195" s="2">
        <v>64</v>
      </c>
      <c r="U195" s="2">
        <v>64</v>
      </c>
      <c r="V195" t="s">
        <v>729</v>
      </c>
      <c r="W195">
        <v>0.61354003906249999</v>
      </c>
      <c r="X195">
        <v>1.1537050545215599</v>
      </c>
      <c r="Y195">
        <v>0.65563777777777899</v>
      </c>
      <c r="Z195">
        <v>1.22008177542686</v>
      </c>
      <c r="AA195">
        <v>0.58231553433241701</v>
      </c>
      <c r="AB195">
        <v>0.58231553433241701</v>
      </c>
      <c r="AC195">
        <v>0.63831916371226105</v>
      </c>
      <c r="AD195">
        <v>0.63831916371226105</v>
      </c>
      <c r="AE195">
        <v>0.65563777777777899</v>
      </c>
      <c r="AF195">
        <v>0.65563777777777899</v>
      </c>
      <c r="AG195">
        <v>0.523484848484848</v>
      </c>
      <c r="AH195">
        <v>1.46760821342468</v>
      </c>
      <c r="AI195">
        <v>0.51267790268873603</v>
      </c>
      <c r="AJ195">
        <v>0.51267790268873603</v>
      </c>
      <c r="AK195">
        <v>0.63838320490579403</v>
      </c>
      <c r="AL195">
        <v>0.63838320490579403</v>
      </c>
      <c r="AM195">
        <v>0.523484848484848</v>
      </c>
      <c r="AN195">
        <v>0.523484848484848</v>
      </c>
      <c r="AO195">
        <v>0.85440119076009102</v>
      </c>
      <c r="AP195">
        <v>0.76764736440307701</v>
      </c>
      <c r="AQ195">
        <v>0.196169213619481</v>
      </c>
      <c r="AR195">
        <v>0.51104436854701896</v>
      </c>
      <c r="AS195">
        <v>0.132231404958677</v>
      </c>
      <c r="AT195">
        <v>0.36274509803921501</v>
      </c>
      <c r="AU195">
        <v>0.54901960784313697</v>
      </c>
      <c r="AV195">
        <v>0.89302325581395303</v>
      </c>
      <c r="AW195">
        <v>0.71717171717171702</v>
      </c>
      <c r="AX195">
        <v>0.62765957446808496</v>
      </c>
      <c r="AY195">
        <v>0.51063829787234005</v>
      </c>
      <c r="AZ195">
        <v>0.71276595744680804</v>
      </c>
      <c r="BA195">
        <v>0.40917782026768601</v>
      </c>
      <c r="BB195">
        <v>0.64705882352941102</v>
      </c>
      <c r="BC195">
        <v>0</v>
      </c>
      <c r="BD195">
        <v>0.59064327485380097</v>
      </c>
    </row>
    <row r="196" spans="2:56" x14ac:dyDescent="0.2">
      <c r="B196" t="s">
        <v>960</v>
      </c>
      <c r="C196">
        <v>1E-3</v>
      </c>
      <c r="D196">
        <v>0.1</v>
      </c>
      <c r="E196">
        <v>256</v>
      </c>
      <c r="F196">
        <v>100</v>
      </c>
      <c r="G196" s="2" t="b">
        <v>0</v>
      </c>
      <c r="H196">
        <v>8</v>
      </c>
      <c r="I196">
        <v>15</v>
      </c>
      <c r="J196">
        <v>128</v>
      </c>
      <c r="K196">
        <v>1000</v>
      </c>
      <c r="L196">
        <v>4</v>
      </c>
      <c r="M196">
        <v>15</v>
      </c>
      <c r="N196">
        <v>455</v>
      </c>
      <c r="O196">
        <v>12</v>
      </c>
      <c r="P196">
        <v>15</v>
      </c>
      <c r="Q196">
        <v>115</v>
      </c>
      <c r="R196">
        <v>1</v>
      </c>
      <c r="S196">
        <v>78</v>
      </c>
      <c r="T196" s="2">
        <v>64</v>
      </c>
      <c r="U196" s="2">
        <v>64</v>
      </c>
      <c r="V196" t="s">
        <v>729</v>
      </c>
      <c r="W196">
        <v>0.666376953125</v>
      </c>
      <c r="X196">
        <v>0.97310727179050405</v>
      </c>
      <c r="Y196">
        <v>0.65550659340659301</v>
      </c>
      <c r="Z196">
        <v>1.1941984553336999</v>
      </c>
      <c r="AA196">
        <v>0.585835332911121</v>
      </c>
      <c r="AB196">
        <v>0.585835332911121</v>
      </c>
      <c r="AC196">
        <v>0.61538270741816703</v>
      </c>
      <c r="AD196">
        <v>0.61538270741816703</v>
      </c>
      <c r="AE196">
        <v>0.65550659340659301</v>
      </c>
      <c r="AF196">
        <v>0.65550659340659301</v>
      </c>
      <c r="AG196">
        <v>0.55942028985507197</v>
      </c>
      <c r="AH196">
        <v>1.44252276420593</v>
      </c>
      <c r="AI196">
        <v>0.54170263696607701</v>
      </c>
      <c r="AJ196">
        <v>0.54170263696607701</v>
      </c>
      <c r="AK196">
        <v>0.62353508707695904</v>
      </c>
      <c r="AL196">
        <v>0.62353508707695904</v>
      </c>
      <c r="AM196">
        <v>0.55942028985507197</v>
      </c>
      <c r="AN196">
        <v>0.55942028985507197</v>
      </c>
      <c r="AO196">
        <v>0.85600094557707895</v>
      </c>
      <c r="AP196">
        <v>0.77800205330116701</v>
      </c>
      <c r="AQ196">
        <v>0.18137743847129101</v>
      </c>
      <c r="AR196">
        <v>0.52796089429494797</v>
      </c>
      <c r="AS196">
        <v>0.193939393939393</v>
      </c>
      <c r="AT196">
        <v>0.33707865168539303</v>
      </c>
      <c r="AU196">
        <v>0.53416149068322905</v>
      </c>
      <c r="AV196">
        <v>0.95196506550218296</v>
      </c>
      <c r="AW196">
        <v>0.68161434977578395</v>
      </c>
      <c r="AX196">
        <v>0.78974358974358905</v>
      </c>
      <c r="AY196">
        <v>0.72727272727272696</v>
      </c>
      <c r="AZ196">
        <v>0.66298342541436395</v>
      </c>
      <c r="BA196">
        <v>0.42774566473988401</v>
      </c>
      <c r="BB196">
        <v>0.60439560439560402</v>
      </c>
      <c r="BC196">
        <v>0</v>
      </c>
      <c r="BD196">
        <v>0.58953168044077098</v>
      </c>
    </row>
    <row r="197" spans="2:56" x14ac:dyDescent="0.2">
      <c r="B197" t="s">
        <v>2277</v>
      </c>
      <c r="C197">
        <v>1E-3</v>
      </c>
      <c r="D197">
        <v>0.1</v>
      </c>
      <c r="E197">
        <v>256</v>
      </c>
      <c r="F197">
        <v>500</v>
      </c>
      <c r="G197" s="2" t="b">
        <v>0</v>
      </c>
      <c r="H197">
        <v>8</v>
      </c>
      <c r="I197">
        <v>25</v>
      </c>
      <c r="J197">
        <v>420</v>
      </c>
      <c r="K197">
        <v>1000</v>
      </c>
      <c r="L197">
        <v>4</v>
      </c>
      <c r="M197">
        <v>25</v>
      </c>
      <c r="N197">
        <v>445</v>
      </c>
      <c r="O197">
        <v>12</v>
      </c>
      <c r="P197">
        <v>25</v>
      </c>
      <c r="Q197">
        <v>105</v>
      </c>
      <c r="R197">
        <v>1</v>
      </c>
      <c r="S197">
        <v>78</v>
      </c>
      <c r="T197" s="2">
        <v>64</v>
      </c>
      <c r="U197" s="2">
        <v>128</v>
      </c>
      <c r="V197" t="s">
        <v>729</v>
      </c>
      <c r="W197">
        <v>0.793286904761905</v>
      </c>
      <c r="X197">
        <v>0.61046690940856896</v>
      </c>
      <c r="Y197">
        <v>0.65511741573033599</v>
      </c>
      <c r="Z197">
        <v>0.88535293281078298</v>
      </c>
      <c r="AA197">
        <v>0.58677635020373897</v>
      </c>
      <c r="AB197">
        <v>0.58677635020373897</v>
      </c>
      <c r="AC197">
        <v>0.62969902743277595</v>
      </c>
      <c r="AD197">
        <v>0.62969902743277595</v>
      </c>
      <c r="AE197">
        <v>0.65511741573033599</v>
      </c>
      <c r="AF197">
        <v>0.65511741573033599</v>
      </c>
      <c r="AG197">
        <v>0.682539682539682</v>
      </c>
      <c r="AH197">
        <v>1.0140135288238501</v>
      </c>
      <c r="AI197">
        <v>0.66794277541651703</v>
      </c>
      <c r="AJ197">
        <v>0.66794277541651703</v>
      </c>
      <c r="AK197">
        <v>0.72832909703300797</v>
      </c>
      <c r="AL197">
        <v>0.72832909703300697</v>
      </c>
      <c r="AM197">
        <v>0.682539682539682</v>
      </c>
      <c r="AN197">
        <v>0.682539682539682</v>
      </c>
      <c r="AO197">
        <v>0.83249873605461799</v>
      </c>
      <c r="AP197">
        <v>0.77836455931758197</v>
      </c>
      <c r="AQ197">
        <v>0.14050224392267299</v>
      </c>
      <c r="AR197">
        <v>0.59573986152008596</v>
      </c>
      <c r="AS197">
        <v>0.19512195121951201</v>
      </c>
      <c r="AT197">
        <v>0.46153846153846101</v>
      </c>
      <c r="AU197">
        <v>0.8125</v>
      </c>
      <c r="AV197">
        <v>0.95813953488372094</v>
      </c>
      <c r="AW197">
        <v>0.85858585858585801</v>
      </c>
      <c r="AX197">
        <v>0.80213903743315496</v>
      </c>
      <c r="AY197">
        <v>0.77319587628865905</v>
      </c>
      <c r="AZ197">
        <v>0.72631578947368403</v>
      </c>
      <c r="BA197">
        <v>0.55555555555555503</v>
      </c>
      <c r="BB197">
        <v>0.86307053941908696</v>
      </c>
      <c r="BC197">
        <v>0.38461538461538403</v>
      </c>
      <c r="BD197">
        <v>0.62453531598513001</v>
      </c>
    </row>
    <row r="198" spans="2:56" x14ac:dyDescent="0.2">
      <c r="B198" t="s">
        <v>2278</v>
      </c>
      <c r="C198">
        <v>1E-3</v>
      </c>
      <c r="D198">
        <v>0.5</v>
      </c>
      <c r="E198">
        <v>256</v>
      </c>
      <c r="F198">
        <v>100</v>
      </c>
      <c r="G198" s="2" t="b">
        <v>0</v>
      </c>
      <c r="H198">
        <v>8</v>
      </c>
      <c r="I198">
        <v>25</v>
      </c>
      <c r="J198">
        <v>256</v>
      </c>
      <c r="K198">
        <v>1000</v>
      </c>
      <c r="L198">
        <v>4</v>
      </c>
      <c r="M198">
        <v>25</v>
      </c>
      <c r="N198">
        <v>445</v>
      </c>
      <c r="O198">
        <v>12</v>
      </c>
      <c r="P198">
        <v>25</v>
      </c>
      <c r="Q198">
        <v>105</v>
      </c>
      <c r="R198">
        <v>1</v>
      </c>
      <c r="S198">
        <v>78</v>
      </c>
      <c r="T198" s="2">
        <v>64</v>
      </c>
      <c r="U198" s="2">
        <v>128</v>
      </c>
      <c r="V198" t="s">
        <v>729</v>
      </c>
      <c r="W198">
        <v>0.70464355468749995</v>
      </c>
      <c r="X198">
        <v>0.84513671815395297</v>
      </c>
      <c r="Y198">
        <v>0.655005056179773</v>
      </c>
      <c r="Z198">
        <v>1.1250197790265</v>
      </c>
      <c r="AA198">
        <v>0.58669938545622702</v>
      </c>
      <c r="AB198">
        <v>0.58669938545622702</v>
      </c>
      <c r="AC198">
        <v>0.62207334553887095</v>
      </c>
      <c r="AD198">
        <v>0.62207334553887095</v>
      </c>
      <c r="AE198">
        <v>0.655005056179773</v>
      </c>
      <c r="AF198">
        <v>0.655005056179773</v>
      </c>
      <c r="AG198">
        <v>0.57380952380952299</v>
      </c>
      <c r="AH198">
        <v>1.22870421409606</v>
      </c>
      <c r="AI198">
        <v>0.55496858846161901</v>
      </c>
      <c r="AJ198">
        <v>0.55496858846161901</v>
      </c>
      <c r="AK198">
        <v>0.63964177256660704</v>
      </c>
      <c r="AL198">
        <v>0.63964177256660704</v>
      </c>
      <c r="AM198">
        <v>0.57380952380952299</v>
      </c>
      <c r="AN198">
        <v>0.57380952380952299</v>
      </c>
      <c r="AO198">
        <v>0.83543121392780495</v>
      </c>
      <c r="AP198">
        <v>0.77607246881423697</v>
      </c>
      <c r="AQ198">
        <v>0.17373501571504599</v>
      </c>
      <c r="AR198">
        <v>0.56155884336781603</v>
      </c>
      <c r="AS198">
        <v>0.12068965517241299</v>
      </c>
      <c r="AT198">
        <v>0.36257309941520399</v>
      </c>
      <c r="AU198">
        <v>0.68181818181818099</v>
      </c>
      <c r="AV198">
        <v>0.90995260663507105</v>
      </c>
      <c r="AW198">
        <v>0.73796791443850196</v>
      </c>
      <c r="AX198">
        <v>0.80402010050251205</v>
      </c>
      <c r="AY198">
        <v>0.73170731707317005</v>
      </c>
      <c r="AZ198">
        <v>0.73684210526315697</v>
      </c>
      <c r="BA198">
        <v>0.42105263157894701</v>
      </c>
      <c r="BB198">
        <v>0.60869565217391297</v>
      </c>
      <c r="BC198">
        <v>0.544303797468354</v>
      </c>
      <c r="BD198">
        <v>0</v>
      </c>
    </row>
    <row r="199" spans="2:56" x14ac:dyDescent="0.2">
      <c r="B199" t="s">
        <v>841</v>
      </c>
      <c r="C199">
        <v>1E-3</v>
      </c>
      <c r="D199">
        <v>0.5</v>
      </c>
      <c r="E199">
        <v>256</v>
      </c>
      <c r="F199">
        <v>100</v>
      </c>
      <c r="G199" s="2" t="b">
        <v>0</v>
      </c>
      <c r="H199">
        <v>8</v>
      </c>
      <c r="I199">
        <v>15</v>
      </c>
      <c r="J199">
        <v>420</v>
      </c>
      <c r="K199">
        <v>1000</v>
      </c>
      <c r="L199">
        <v>4</v>
      </c>
      <c r="M199">
        <v>15</v>
      </c>
      <c r="N199">
        <v>455</v>
      </c>
      <c r="O199">
        <v>12</v>
      </c>
      <c r="P199">
        <v>15</v>
      </c>
      <c r="Q199">
        <v>115</v>
      </c>
      <c r="R199">
        <v>1</v>
      </c>
      <c r="S199">
        <v>78</v>
      </c>
      <c r="T199" s="2">
        <v>128</v>
      </c>
      <c r="U199" s="2">
        <v>128</v>
      </c>
      <c r="V199" t="s">
        <v>729</v>
      </c>
      <c r="W199">
        <v>0.71579166666666605</v>
      </c>
      <c r="X199">
        <v>0.80176308035850496</v>
      </c>
      <c r="Y199">
        <v>0.65493186813186799</v>
      </c>
      <c r="Z199">
        <v>0.88453944826126096</v>
      </c>
      <c r="AA199">
        <v>0.58941040432179304</v>
      </c>
      <c r="AB199">
        <v>0.58941040432179304</v>
      </c>
      <c r="AC199">
        <v>0.63322574377681995</v>
      </c>
      <c r="AD199">
        <v>0.63322574377681995</v>
      </c>
      <c r="AE199">
        <v>0.65493186813186799</v>
      </c>
      <c r="AF199">
        <v>0.65493186813186799</v>
      </c>
      <c r="AG199">
        <v>0.58260869565217299</v>
      </c>
      <c r="AH199">
        <v>1.22238433361053</v>
      </c>
      <c r="AI199">
        <v>0.56846139618476899</v>
      </c>
      <c r="AJ199">
        <v>0.56846139618476899</v>
      </c>
      <c r="AK199">
        <v>0.656636418704313</v>
      </c>
      <c r="AL199">
        <v>0.656636418704313</v>
      </c>
      <c r="AM199">
        <v>0.58260869565217299</v>
      </c>
      <c r="AN199">
        <v>0.58260869565217299</v>
      </c>
      <c r="AO199">
        <v>0.82892957904627396</v>
      </c>
      <c r="AP199">
        <v>0.78835794570928897</v>
      </c>
      <c r="AQ199">
        <v>0.20554809976480801</v>
      </c>
      <c r="AR199">
        <v>0.53480599276680296</v>
      </c>
      <c r="AS199">
        <v>0.184397163120567</v>
      </c>
      <c r="AT199">
        <v>0.34554973821989499</v>
      </c>
      <c r="AU199">
        <v>0.79611650485436802</v>
      </c>
      <c r="AV199">
        <v>0.92436974789915904</v>
      </c>
      <c r="AW199">
        <v>0.75897435897435805</v>
      </c>
      <c r="AX199">
        <v>0.66298342541436395</v>
      </c>
      <c r="AY199">
        <v>0.75409836065573699</v>
      </c>
      <c r="AZ199">
        <v>0.723618090452261</v>
      </c>
      <c r="BA199">
        <v>0.42145593869731801</v>
      </c>
      <c r="BB199">
        <v>0.62275449101796398</v>
      </c>
      <c r="BC199">
        <v>0</v>
      </c>
      <c r="BD199">
        <v>0.62721893491124203</v>
      </c>
    </row>
    <row r="200" spans="2:56" x14ac:dyDescent="0.2">
      <c r="B200" t="s">
        <v>961</v>
      </c>
      <c r="C200">
        <v>1E-3</v>
      </c>
      <c r="D200">
        <v>0.5</v>
      </c>
      <c r="E200">
        <v>192</v>
      </c>
      <c r="F200">
        <v>100</v>
      </c>
      <c r="G200" s="2" t="b">
        <v>1</v>
      </c>
      <c r="H200">
        <v>8</v>
      </c>
      <c r="I200">
        <v>15</v>
      </c>
      <c r="J200">
        <v>420</v>
      </c>
      <c r="K200">
        <v>1000</v>
      </c>
      <c r="L200">
        <v>4</v>
      </c>
      <c r="M200">
        <v>15</v>
      </c>
      <c r="N200">
        <v>455</v>
      </c>
      <c r="O200">
        <v>12</v>
      </c>
      <c r="P200">
        <v>15</v>
      </c>
      <c r="Q200">
        <v>115</v>
      </c>
      <c r="R200">
        <v>1</v>
      </c>
      <c r="S200">
        <v>78</v>
      </c>
      <c r="T200" s="2">
        <v>64</v>
      </c>
      <c r="U200" s="2">
        <v>64</v>
      </c>
      <c r="V200" t="s">
        <v>729</v>
      </c>
      <c r="W200">
        <v>0.70348214285714195</v>
      </c>
      <c r="X200">
        <v>0.85173746287822705</v>
      </c>
      <c r="Y200">
        <v>0.65479780219780104</v>
      </c>
      <c r="Z200">
        <v>1.0417963135242401</v>
      </c>
      <c r="AA200">
        <v>0.58974815748912501</v>
      </c>
      <c r="AB200">
        <v>0.58974815748912501</v>
      </c>
      <c r="AC200">
        <v>0.63703845578955698</v>
      </c>
      <c r="AD200">
        <v>0.63703845578955698</v>
      </c>
      <c r="AE200">
        <v>0.65479780219780104</v>
      </c>
      <c r="AF200">
        <v>0.65479780219780104</v>
      </c>
      <c r="AG200">
        <v>0.56666666666666599</v>
      </c>
      <c r="AH200">
        <v>1.4148539304733201</v>
      </c>
      <c r="AI200">
        <v>0.55542630840501095</v>
      </c>
      <c r="AJ200">
        <v>0.55542630840501095</v>
      </c>
      <c r="AK200">
        <v>0.64731897325541399</v>
      </c>
      <c r="AL200">
        <v>0.64731897325541399</v>
      </c>
      <c r="AM200">
        <v>0.56666666666666599</v>
      </c>
      <c r="AN200">
        <v>0.56666666666666599</v>
      </c>
      <c r="AO200">
        <v>0.83914512272017705</v>
      </c>
      <c r="AP200">
        <v>0.79761242994108295</v>
      </c>
      <c r="AQ200">
        <v>0.19302621048841101</v>
      </c>
      <c r="AR200">
        <v>0.52920886680682899</v>
      </c>
      <c r="AS200">
        <v>0.207792207792207</v>
      </c>
      <c r="AT200">
        <v>0.34682080924855402</v>
      </c>
      <c r="AU200">
        <v>0.69148936170212705</v>
      </c>
      <c r="AV200">
        <v>0.94957983193277296</v>
      </c>
      <c r="AW200">
        <v>0.733668341708542</v>
      </c>
      <c r="AX200">
        <v>0.64</v>
      </c>
      <c r="AY200">
        <v>0.75303643724696301</v>
      </c>
      <c r="AZ200">
        <v>0.71717171717171702</v>
      </c>
      <c r="BA200">
        <v>0.42344045368619998</v>
      </c>
      <c r="BB200">
        <v>0.66279069767441801</v>
      </c>
      <c r="BC200">
        <v>0.53932584269662898</v>
      </c>
      <c r="BD200">
        <v>0</v>
      </c>
    </row>
    <row r="201" spans="2:56" x14ac:dyDescent="0.2">
      <c r="B201" t="s">
        <v>2279</v>
      </c>
      <c r="C201">
        <v>1E-3</v>
      </c>
      <c r="D201">
        <v>0.5</v>
      </c>
      <c r="E201">
        <v>88</v>
      </c>
      <c r="F201">
        <v>500</v>
      </c>
      <c r="G201" s="2" t="b">
        <v>1</v>
      </c>
      <c r="H201">
        <v>8</v>
      </c>
      <c r="I201">
        <v>5</v>
      </c>
      <c r="J201">
        <v>128</v>
      </c>
      <c r="K201">
        <v>1000</v>
      </c>
      <c r="L201">
        <v>4</v>
      </c>
      <c r="M201">
        <v>5</v>
      </c>
      <c r="N201">
        <v>465</v>
      </c>
      <c r="O201">
        <v>12</v>
      </c>
      <c r="P201">
        <v>5</v>
      </c>
      <c r="Q201">
        <v>125</v>
      </c>
      <c r="R201">
        <v>1</v>
      </c>
      <c r="S201">
        <v>78</v>
      </c>
      <c r="T201" s="2">
        <v>64</v>
      </c>
      <c r="U201" s="2">
        <v>128</v>
      </c>
      <c r="V201" t="s">
        <v>729</v>
      </c>
      <c r="W201">
        <v>0.84367578124999998</v>
      </c>
      <c r="X201">
        <v>0.53776839244365604</v>
      </c>
      <c r="Y201">
        <v>0.65475860215053505</v>
      </c>
      <c r="Z201">
        <v>1.2151106191277501</v>
      </c>
      <c r="AA201">
        <v>0.60266168852910895</v>
      </c>
      <c r="AB201">
        <v>0.60266168852910895</v>
      </c>
      <c r="AC201">
        <v>0.61979580838119497</v>
      </c>
      <c r="AD201">
        <v>0.61979580838119497</v>
      </c>
      <c r="AE201">
        <v>0.65475860215053505</v>
      </c>
      <c r="AF201">
        <v>0.65475860215053505</v>
      </c>
      <c r="AG201">
        <v>0.68733333333333302</v>
      </c>
      <c r="AH201">
        <v>1.0795106887817301</v>
      </c>
      <c r="AI201">
        <v>0.65842296636175701</v>
      </c>
      <c r="AJ201">
        <v>0.65842296636175701</v>
      </c>
      <c r="AK201">
        <v>0.66504819525900305</v>
      </c>
      <c r="AL201">
        <v>0.66504819525900305</v>
      </c>
      <c r="AM201">
        <v>0.68733333333333302</v>
      </c>
      <c r="AN201">
        <v>0.68733333333333302</v>
      </c>
      <c r="AO201">
        <v>0.81116760751566797</v>
      </c>
      <c r="AP201">
        <v>0.83320610065400302</v>
      </c>
      <c r="AQ201">
        <v>0.26073226007634498</v>
      </c>
      <c r="AR201">
        <v>0.50554078587041495</v>
      </c>
      <c r="AS201">
        <v>0.37068965517241298</v>
      </c>
      <c r="AT201">
        <v>0.310924369747899</v>
      </c>
      <c r="AU201">
        <v>0.90763052208835304</v>
      </c>
      <c r="AV201">
        <v>0.94296577946768001</v>
      </c>
      <c r="AW201">
        <v>0.88702928870292796</v>
      </c>
      <c r="AX201">
        <v>0.80555555555555503</v>
      </c>
      <c r="AY201">
        <v>0.72791519434628904</v>
      </c>
      <c r="AZ201">
        <v>0.68421052631578905</v>
      </c>
      <c r="BA201">
        <v>0.75657894736842102</v>
      </c>
      <c r="BB201">
        <v>0.85416666666666596</v>
      </c>
      <c r="BC201">
        <v>0</v>
      </c>
      <c r="BD201">
        <v>0.65340909090909105</v>
      </c>
    </row>
    <row r="202" spans="2:56" x14ac:dyDescent="0.2">
      <c r="B202" t="s">
        <v>751</v>
      </c>
      <c r="C202">
        <v>1E-3</v>
      </c>
      <c r="D202">
        <v>0.1</v>
      </c>
      <c r="E202">
        <v>256</v>
      </c>
      <c r="F202">
        <v>100</v>
      </c>
      <c r="G202" s="2" t="b">
        <v>0</v>
      </c>
      <c r="H202">
        <v>8</v>
      </c>
      <c r="I202">
        <v>5</v>
      </c>
      <c r="J202">
        <v>128</v>
      </c>
      <c r="K202">
        <v>1000</v>
      </c>
      <c r="L202">
        <v>4</v>
      </c>
      <c r="M202">
        <v>5</v>
      </c>
      <c r="N202">
        <v>465</v>
      </c>
      <c r="O202">
        <v>12</v>
      </c>
      <c r="P202">
        <v>5</v>
      </c>
      <c r="Q202">
        <v>125</v>
      </c>
      <c r="R202">
        <v>1</v>
      </c>
      <c r="S202">
        <v>78</v>
      </c>
      <c r="T202" s="2">
        <v>128</v>
      </c>
      <c r="U202" s="2">
        <v>128</v>
      </c>
      <c r="V202" t="s">
        <v>729</v>
      </c>
      <c r="W202">
        <v>0.57786132812500002</v>
      </c>
      <c r="X202">
        <v>1.4642053258419001</v>
      </c>
      <c r="Y202">
        <v>0.65473387096774105</v>
      </c>
      <c r="Z202">
        <v>1.96094743525981</v>
      </c>
      <c r="AA202">
        <v>0.59904389890663301</v>
      </c>
      <c r="AB202">
        <v>0.59904389890663301</v>
      </c>
      <c r="AC202">
        <v>0.65042381525987003</v>
      </c>
      <c r="AD202">
        <v>0.65042381525987003</v>
      </c>
      <c r="AE202">
        <v>0.65473387096774105</v>
      </c>
      <c r="AF202">
        <v>0.65473387096774105</v>
      </c>
      <c r="AG202">
        <v>0.48399999999999999</v>
      </c>
      <c r="AH202">
        <v>1.7471909523010201</v>
      </c>
      <c r="AI202">
        <v>0.46796154563168002</v>
      </c>
      <c r="AJ202">
        <v>0.46796154563168002</v>
      </c>
      <c r="AK202">
        <v>0.61317863557711805</v>
      </c>
      <c r="AL202">
        <v>0.61317863557711805</v>
      </c>
      <c r="AM202">
        <v>0.48399999999999999</v>
      </c>
      <c r="AN202">
        <v>0.48399999999999999</v>
      </c>
      <c r="AO202">
        <v>0.86944791097548801</v>
      </c>
      <c r="AP202">
        <v>0.774436663917075</v>
      </c>
      <c r="AQ202">
        <v>0.27063779049518599</v>
      </c>
      <c r="AR202">
        <v>0.48165323023878698</v>
      </c>
      <c r="AS202">
        <v>0.10294117647058799</v>
      </c>
      <c r="AT202">
        <v>0.35416666666666602</v>
      </c>
      <c r="AU202">
        <v>0.367088607594936</v>
      </c>
      <c r="AV202">
        <v>0.83265306122448901</v>
      </c>
      <c r="AW202">
        <v>0.609375</v>
      </c>
      <c r="AX202">
        <v>0.60576923076922995</v>
      </c>
      <c r="AY202">
        <v>0.53551912568306004</v>
      </c>
      <c r="AZ202">
        <v>0.64</v>
      </c>
      <c r="BA202">
        <v>0.386996904024767</v>
      </c>
      <c r="BB202">
        <v>0.578431372549019</v>
      </c>
      <c r="BC202">
        <v>0</v>
      </c>
      <c r="BD202">
        <v>0.60259740259740202</v>
      </c>
    </row>
    <row r="203" spans="2:56" x14ac:dyDescent="0.2">
      <c r="B203" t="s">
        <v>2280</v>
      </c>
      <c r="C203">
        <v>1E-3</v>
      </c>
      <c r="D203">
        <v>0.5</v>
      </c>
      <c r="E203">
        <v>143</v>
      </c>
      <c r="F203">
        <v>100</v>
      </c>
      <c r="G203" s="2" t="b">
        <v>1</v>
      </c>
      <c r="H203">
        <v>8</v>
      </c>
      <c r="I203">
        <v>10</v>
      </c>
      <c r="J203">
        <v>256</v>
      </c>
      <c r="K203">
        <v>1000</v>
      </c>
      <c r="L203">
        <v>4</v>
      </c>
      <c r="M203">
        <v>10</v>
      </c>
      <c r="N203">
        <v>460</v>
      </c>
      <c r="O203">
        <v>12</v>
      </c>
      <c r="P203">
        <v>10</v>
      </c>
      <c r="Q203">
        <v>120</v>
      </c>
      <c r="R203">
        <v>1</v>
      </c>
      <c r="S203">
        <v>78</v>
      </c>
      <c r="T203" s="2">
        <v>64</v>
      </c>
      <c r="U203" s="2">
        <v>128</v>
      </c>
      <c r="V203" t="s">
        <v>729</v>
      </c>
      <c r="W203">
        <v>0.65824707031249996</v>
      </c>
      <c r="X203">
        <v>1.0167075651884001</v>
      </c>
      <c r="Y203">
        <v>0.65469782608695604</v>
      </c>
      <c r="Z203">
        <v>1.15266166579723</v>
      </c>
      <c r="AA203">
        <v>0.58738418687986604</v>
      </c>
      <c r="AB203">
        <v>0.58738418687986604</v>
      </c>
      <c r="AC203">
        <v>0.61877667995734997</v>
      </c>
      <c r="AD203">
        <v>0.61877667995734997</v>
      </c>
      <c r="AE203">
        <v>0.65469782608695604</v>
      </c>
      <c r="AF203">
        <v>0.65469782608695604</v>
      </c>
      <c r="AG203">
        <v>0.52291666666666603</v>
      </c>
      <c r="AH203">
        <v>1.46699631214141</v>
      </c>
      <c r="AI203">
        <v>0.51371649872270198</v>
      </c>
      <c r="AJ203">
        <v>0.51371649872270198</v>
      </c>
      <c r="AK203">
        <v>0.60935998874332398</v>
      </c>
      <c r="AL203">
        <v>0.60935998874332398</v>
      </c>
      <c r="AM203">
        <v>0.52291666666666603</v>
      </c>
      <c r="AN203">
        <v>0.52291666666666603</v>
      </c>
      <c r="AO203">
        <v>0.85000560675032699</v>
      </c>
      <c r="AP203">
        <v>0.76937725748054397</v>
      </c>
      <c r="AQ203">
        <v>0.22750851025844901</v>
      </c>
      <c r="AR203">
        <v>0.50264537303013801</v>
      </c>
      <c r="AS203">
        <v>0.17346938775510201</v>
      </c>
      <c r="AT203">
        <v>0.38596491228070101</v>
      </c>
      <c r="AU203">
        <v>0.59296482412060303</v>
      </c>
      <c r="AV203">
        <v>0.93975903614457801</v>
      </c>
      <c r="AW203">
        <v>0.67708333333333304</v>
      </c>
      <c r="AX203">
        <v>0.60869565217391297</v>
      </c>
      <c r="AY203">
        <v>0.50731707317073105</v>
      </c>
      <c r="AZ203">
        <v>0.66666666666666596</v>
      </c>
      <c r="BA203">
        <v>0.43122676579925601</v>
      </c>
      <c r="BB203">
        <v>0.64130434782608603</v>
      </c>
      <c r="BC203">
        <v>0</v>
      </c>
      <c r="BD203">
        <v>0.54014598540145897</v>
      </c>
    </row>
    <row r="204" spans="2:56" x14ac:dyDescent="0.2">
      <c r="B204" t="s">
        <v>962</v>
      </c>
      <c r="C204">
        <v>1E-3</v>
      </c>
      <c r="D204">
        <v>0.1</v>
      </c>
      <c r="E204">
        <v>256</v>
      </c>
      <c r="F204">
        <v>100</v>
      </c>
      <c r="G204" s="2" t="b">
        <v>0</v>
      </c>
      <c r="H204">
        <v>8</v>
      </c>
      <c r="I204">
        <v>5</v>
      </c>
      <c r="J204">
        <v>64</v>
      </c>
      <c r="K204">
        <v>1000</v>
      </c>
      <c r="L204">
        <v>4</v>
      </c>
      <c r="M204">
        <v>5</v>
      </c>
      <c r="N204">
        <v>465</v>
      </c>
      <c r="O204">
        <v>12</v>
      </c>
      <c r="P204">
        <v>5</v>
      </c>
      <c r="Q204">
        <v>125</v>
      </c>
      <c r="R204">
        <v>1</v>
      </c>
      <c r="S204">
        <v>78</v>
      </c>
      <c r="T204" s="2">
        <v>64</v>
      </c>
      <c r="U204" s="2">
        <v>64</v>
      </c>
      <c r="V204" t="s">
        <v>729</v>
      </c>
      <c r="W204">
        <v>0.57330078124999995</v>
      </c>
      <c r="X204">
        <v>1.36417122125625</v>
      </c>
      <c r="Y204">
        <v>0.65461827956989205</v>
      </c>
      <c r="Z204">
        <v>1.4997471244335101</v>
      </c>
      <c r="AA204">
        <v>0.60095322981991195</v>
      </c>
      <c r="AB204">
        <v>0.60095322981991195</v>
      </c>
      <c r="AC204">
        <v>0.65193278493501805</v>
      </c>
      <c r="AD204">
        <v>0.65193278493501805</v>
      </c>
      <c r="AE204">
        <v>0.65461827956989205</v>
      </c>
      <c r="AF204">
        <v>0.65461827956989205</v>
      </c>
      <c r="AG204">
        <v>0.49866666666666598</v>
      </c>
      <c r="AH204">
        <v>1.76327896118164</v>
      </c>
      <c r="AI204">
        <v>0.48204555883054301</v>
      </c>
      <c r="AJ204">
        <v>0.48204555883054301</v>
      </c>
      <c r="AK204">
        <v>0.57142806725540995</v>
      </c>
      <c r="AL204">
        <v>0.57142806725540995</v>
      </c>
      <c r="AM204">
        <v>0.49866666666666598</v>
      </c>
      <c r="AN204">
        <v>0.49866666666666598</v>
      </c>
      <c r="AO204">
        <v>0.86819204176125497</v>
      </c>
      <c r="AP204">
        <v>0.77145531509881804</v>
      </c>
      <c r="AQ204">
        <v>0.28840519328126002</v>
      </c>
      <c r="AR204">
        <v>0.47576036913831499</v>
      </c>
      <c r="AS204">
        <v>0</v>
      </c>
      <c r="AT204">
        <v>0.33913043478260801</v>
      </c>
      <c r="AU204">
        <v>0.48453608247422603</v>
      </c>
      <c r="AV204">
        <v>0.85039370078740095</v>
      </c>
      <c r="AW204">
        <v>0.68049792531120301</v>
      </c>
      <c r="AX204">
        <v>0.6875</v>
      </c>
      <c r="AY204">
        <v>0.51923076923076905</v>
      </c>
      <c r="AZ204">
        <v>0.65656565656565602</v>
      </c>
      <c r="BA204">
        <v>0.41156462585033998</v>
      </c>
      <c r="BB204">
        <v>0.64130434782608603</v>
      </c>
      <c r="BC204">
        <v>0.472727272727272</v>
      </c>
      <c r="BD204">
        <v>4.1095890410958902E-2</v>
      </c>
    </row>
    <row r="205" spans="2:56" x14ac:dyDescent="0.2">
      <c r="B205" t="s">
        <v>2281</v>
      </c>
      <c r="C205">
        <v>1E-3</v>
      </c>
      <c r="D205">
        <v>0.5</v>
      </c>
      <c r="E205">
        <v>256</v>
      </c>
      <c r="F205">
        <v>100</v>
      </c>
      <c r="G205" s="2" t="b">
        <v>0</v>
      </c>
      <c r="H205">
        <v>8</v>
      </c>
      <c r="I205">
        <v>10</v>
      </c>
      <c r="J205">
        <v>128</v>
      </c>
      <c r="K205">
        <v>1000</v>
      </c>
      <c r="L205">
        <v>4</v>
      </c>
      <c r="M205">
        <v>10</v>
      </c>
      <c r="N205">
        <v>460</v>
      </c>
      <c r="O205">
        <v>12</v>
      </c>
      <c r="P205">
        <v>10</v>
      </c>
      <c r="Q205">
        <v>120</v>
      </c>
      <c r="R205">
        <v>1</v>
      </c>
      <c r="S205">
        <v>78</v>
      </c>
      <c r="T205" s="2">
        <v>64</v>
      </c>
      <c r="U205" s="2">
        <v>128</v>
      </c>
      <c r="V205" t="s">
        <v>729</v>
      </c>
      <c r="W205">
        <v>0.67874999999999996</v>
      </c>
      <c r="X205">
        <v>0.93938708722591402</v>
      </c>
      <c r="Y205">
        <v>0.65456576086956497</v>
      </c>
      <c r="Z205">
        <v>1.0626082161068899</v>
      </c>
      <c r="AA205">
        <v>0.58793806450938702</v>
      </c>
      <c r="AB205">
        <v>0.58793806450938702</v>
      </c>
      <c r="AC205">
        <v>0.62832984941973702</v>
      </c>
      <c r="AD205">
        <v>0.62832984941973702</v>
      </c>
      <c r="AE205">
        <v>0.65456576086956497</v>
      </c>
      <c r="AF205">
        <v>0.65456576086956497</v>
      </c>
      <c r="AG205">
        <v>0.53333333333333299</v>
      </c>
      <c r="AH205">
        <v>1.3271719217300399</v>
      </c>
      <c r="AI205">
        <v>0.507570727220232</v>
      </c>
      <c r="AJ205">
        <v>0.507570727220233</v>
      </c>
      <c r="AK205">
        <v>0.609115153390417</v>
      </c>
      <c r="AL205">
        <v>0.609115153390417</v>
      </c>
      <c r="AM205">
        <v>0.53333333333333299</v>
      </c>
      <c r="AN205">
        <v>0.53333333333333299</v>
      </c>
      <c r="AO205">
        <v>0.85134394199518204</v>
      </c>
      <c r="AP205">
        <v>0.75440323622598504</v>
      </c>
      <c r="AQ205">
        <v>0.22130924115585199</v>
      </c>
      <c r="AR205">
        <v>0.52469583866052805</v>
      </c>
      <c r="AS205">
        <v>9.375E-2</v>
      </c>
      <c r="AT205">
        <v>0.119565217391304</v>
      </c>
      <c r="AU205">
        <v>0.69268292682926802</v>
      </c>
      <c r="AV205">
        <v>0.90909090909090895</v>
      </c>
      <c r="AW205">
        <v>0.72277227722772197</v>
      </c>
      <c r="AX205">
        <v>0.64356435643564303</v>
      </c>
      <c r="AY205">
        <v>0.62</v>
      </c>
      <c r="AZ205">
        <v>0.69230769230769196</v>
      </c>
      <c r="BA205">
        <v>0.42568807339449499</v>
      </c>
      <c r="BB205">
        <v>0.62295081967213095</v>
      </c>
      <c r="BC205">
        <v>0.54847645429362801</v>
      </c>
      <c r="BD205">
        <v>0</v>
      </c>
    </row>
    <row r="206" spans="2:56" x14ac:dyDescent="0.2">
      <c r="B206" t="s">
        <v>752</v>
      </c>
      <c r="C206">
        <v>1E-3</v>
      </c>
      <c r="D206">
        <v>0.5</v>
      </c>
      <c r="E206">
        <v>256</v>
      </c>
      <c r="F206">
        <v>500</v>
      </c>
      <c r="G206" s="2" t="b">
        <v>0</v>
      </c>
      <c r="H206">
        <v>8</v>
      </c>
      <c r="I206">
        <v>5</v>
      </c>
      <c r="J206">
        <v>64</v>
      </c>
      <c r="K206">
        <v>1000</v>
      </c>
      <c r="L206">
        <v>4</v>
      </c>
      <c r="M206">
        <v>5</v>
      </c>
      <c r="N206">
        <v>465</v>
      </c>
      <c r="O206">
        <v>12</v>
      </c>
      <c r="P206">
        <v>5</v>
      </c>
      <c r="Q206">
        <v>125</v>
      </c>
      <c r="R206">
        <v>1</v>
      </c>
      <c r="S206">
        <v>78</v>
      </c>
      <c r="T206" s="2">
        <v>128</v>
      </c>
      <c r="U206" s="2">
        <v>128</v>
      </c>
      <c r="V206" t="s">
        <v>729</v>
      </c>
      <c r="W206">
        <v>0.85603125000000002</v>
      </c>
      <c r="X206">
        <v>0.45272309297323199</v>
      </c>
      <c r="Y206">
        <v>0.65451505376343899</v>
      </c>
      <c r="Z206">
        <v>0.98418003791570596</v>
      </c>
      <c r="AA206">
        <v>0.61666609124092797</v>
      </c>
      <c r="AB206">
        <v>0.61666609124092797</v>
      </c>
      <c r="AC206">
        <v>0.66296324690602604</v>
      </c>
      <c r="AD206">
        <v>0.66296324690602604</v>
      </c>
      <c r="AE206">
        <v>0.65451505376343899</v>
      </c>
      <c r="AF206">
        <v>0.65451505376343899</v>
      </c>
      <c r="AG206">
        <v>0.69666666666666599</v>
      </c>
      <c r="AH206">
        <v>1.2877795696258501</v>
      </c>
      <c r="AI206">
        <v>0.66351494007703304</v>
      </c>
      <c r="AJ206">
        <v>0.66351494007703304</v>
      </c>
      <c r="AK206">
        <v>0.68170395229873104</v>
      </c>
      <c r="AL206">
        <v>0.68170395229873204</v>
      </c>
      <c r="AM206">
        <v>0.69666666666666599</v>
      </c>
      <c r="AN206">
        <v>0.69666666666666599</v>
      </c>
      <c r="AO206">
        <v>0.80045020280717205</v>
      </c>
      <c r="AP206">
        <v>0.83404372783464698</v>
      </c>
      <c r="AQ206">
        <v>0.32417305418442</v>
      </c>
      <c r="AR206">
        <v>0.50799738013747398</v>
      </c>
      <c r="AS206">
        <v>0.36170212765957399</v>
      </c>
      <c r="AT206">
        <v>0.48927038626609398</v>
      </c>
      <c r="AU206">
        <v>0.81208053691275095</v>
      </c>
      <c r="AV206">
        <v>0.93632958801498101</v>
      </c>
      <c r="AW206">
        <v>0.89361702127659504</v>
      </c>
      <c r="AX206">
        <v>0.64864864864864802</v>
      </c>
      <c r="AY206">
        <v>0.76515151515151503</v>
      </c>
      <c r="AZ206">
        <v>0.80341880341880301</v>
      </c>
      <c r="BA206">
        <v>0.74522292993630501</v>
      </c>
      <c r="BB206">
        <v>0.86619718309859095</v>
      </c>
      <c r="BC206">
        <v>0.6</v>
      </c>
      <c r="BD206">
        <v>4.0540540540540501E-2</v>
      </c>
    </row>
    <row r="207" spans="2:56" x14ac:dyDescent="0.2">
      <c r="B207" t="s">
        <v>2282</v>
      </c>
      <c r="C207">
        <v>1E-3</v>
      </c>
      <c r="D207">
        <v>0.5</v>
      </c>
      <c r="E207">
        <v>256</v>
      </c>
      <c r="F207">
        <v>100</v>
      </c>
      <c r="G207" s="2" t="b">
        <v>0</v>
      </c>
      <c r="H207">
        <v>8</v>
      </c>
      <c r="I207">
        <v>15</v>
      </c>
      <c r="J207">
        <v>420</v>
      </c>
      <c r="K207">
        <v>1000</v>
      </c>
      <c r="L207">
        <v>4</v>
      </c>
      <c r="M207">
        <v>15</v>
      </c>
      <c r="N207">
        <v>455</v>
      </c>
      <c r="O207">
        <v>12</v>
      </c>
      <c r="P207">
        <v>15</v>
      </c>
      <c r="Q207">
        <v>115</v>
      </c>
      <c r="R207">
        <v>1</v>
      </c>
      <c r="S207">
        <v>78</v>
      </c>
      <c r="T207" s="2">
        <v>64</v>
      </c>
      <c r="U207" s="2">
        <v>128</v>
      </c>
      <c r="V207" t="s">
        <v>729</v>
      </c>
      <c r="W207">
        <v>0.68769642857142799</v>
      </c>
      <c r="X207">
        <v>0.90748312354087801</v>
      </c>
      <c r="Y207">
        <v>0.65449340659340605</v>
      </c>
      <c r="Z207">
        <v>1.0247012513279901</v>
      </c>
      <c r="AA207">
        <v>0.59090085131255499</v>
      </c>
      <c r="AB207">
        <v>0.59090085131255499</v>
      </c>
      <c r="AC207">
        <v>0.61158933313326802</v>
      </c>
      <c r="AD207">
        <v>0.61158933313326802</v>
      </c>
      <c r="AE207">
        <v>0.65449340659340605</v>
      </c>
      <c r="AF207">
        <v>0.65449340659340605</v>
      </c>
      <c r="AG207">
        <v>0.59275362318840497</v>
      </c>
      <c r="AH207">
        <v>1.29800057411193</v>
      </c>
      <c r="AI207">
        <v>0.575614470361139</v>
      </c>
      <c r="AJ207">
        <v>0.575614470361139</v>
      </c>
      <c r="AK207">
        <v>0.64061407308662299</v>
      </c>
      <c r="AL207">
        <v>0.64061407308662299</v>
      </c>
      <c r="AM207">
        <v>0.59275362318840497</v>
      </c>
      <c r="AN207">
        <v>0.59275362318840497</v>
      </c>
      <c r="AO207">
        <v>0.87530315550554505</v>
      </c>
      <c r="AP207">
        <v>0.77890992005190496</v>
      </c>
      <c r="AQ207">
        <v>0.19055704064972701</v>
      </c>
      <c r="AR207">
        <v>0.51883328904304404</v>
      </c>
      <c r="AS207">
        <v>0.211920529801324</v>
      </c>
      <c r="AT207">
        <v>0.34636871508379802</v>
      </c>
      <c r="AU207">
        <v>0.75490196078431304</v>
      </c>
      <c r="AV207">
        <v>0.90517241379310298</v>
      </c>
      <c r="AW207">
        <v>0.71219512195121903</v>
      </c>
      <c r="AX207">
        <v>0.78947368421052599</v>
      </c>
      <c r="AY207">
        <v>0.79024390243902398</v>
      </c>
      <c r="AZ207">
        <v>0.73469387755102</v>
      </c>
      <c r="BA207">
        <v>0.43159922928708999</v>
      </c>
      <c r="BB207">
        <v>0.61452513966480404</v>
      </c>
      <c r="BC207">
        <v>0</v>
      </c>
      <c r="BD207">
        <v>0.61627906976744196</v>
      </c>
    </row>
    <row r="208" spans="2:56" x14ac:dyDescent="0.2">
      <c r="B208" t="s">
        <v>753</v>
      </c>
      <c r="C208">
        <v>1E-3</v>
      </c>
      <c r="D208">
        <v>0.5</v>
      </c>
      <c r="E208">
        <v>256</v>
      </c>
      <c r="F208">
        <v>100</v>
      </c>
      <c r="G208" s="2" t="b">
        <v>0</v>
      </c>
      <c r="H208">
        <v>8</v>
      </c>
      <c r="I208">
        <v>5</v>
      </c>
      <c r="J208">
        <v>128</v>
      </c>
      <c r="K208">
        <v>1000</v>
      </c>
      <c r="L208">
        <v>4</v>
      </c>
      <c r="M208">
        <v>5</v>
      </c>
      <c r="N208">
        <v>465</v>
      </c>
      <c r="O208">
        <v>12</v>
      </c>
      <c r="P208">
        <v>5</v>
      </c>
      <c r="Q208">
        <v>125</v>
      </c>
      <c r="R208">
        <v>1</v>
      </c>
      <c r="S208">
        <v>78</v>
      </c>
      <c r="T208" s="2">
        <v>128</v>
      </c>
      <c r="U208" s="2">
        <v>128</v>
      </c>
      <c r="V208" t="s">
        <v>729</v>
      </c>
      <c r="W208">
        <v>0.65326171875000005</v>
      </c>
      <c r="X208">
        <v>1.06102980613708</v>
      </c>
      <c r="Y208">
        <v>0.65446612903225698</v>
      </c>
      <c r="Z208">
        <v>0.95437121862173002</v>
      </c>
      <c r="AA208">
        <v>0.60572638103631304</v>
      </c>
      <c r="AB208">
        <v>0.60572638103631304</v>
      </c>
      <c r="AC208">
        <v>0.63434865078527003</v>
      </c>
      <c r="AD208">
        <v>0.63434865078527003</v>
      </c>
      <c r="AE208">
        <v>0.65446612903225698</v>
      </c>
      <c r="AF208">
        <v>0.65446612903225698</v>
      </c>
      <c r="AG208">
        <v>0.52866666666666595</v>
      </c>
      <c r="AH208">
        <v>1.4708776473998999</v>
      </c>
      <c r="AI208">
        <v>0.49871733137672603</v>
      </c>
      <c r="AJ208">
        <v>0.49871733137672603</v>
      </c>
      <c r="AK208">
        <v>0.60366116308351703</v>
      </c>
      <c r="AL208">
        <v>0.60366116308351703</v>
      </c>
      <c r="AM208">
        <v>0.52866666666666595</v>
      </c>
      <c r="AN208">
        <v>0.52866666666666595</v>
      </c>
      <c r="AO208">
        <v>0.86665072262963705</v>
      </c>
      <c r="AP208">
        <v>0.78300323024888296</v>
      </c>
      <c r="AQ208">
        <v>0.27979817511636501</v>
      </c>
      <c r="AR208">
        <v>0.49345339615037298</v>
      </c>
      <c r="AS208">
        <v>0.14285714285714199</v>
      </c>
      <c r="AT208">
        <v>0.43062200956937702</v>
      </c>
      <c r="AU208">
        <v>0.52747252747252704</v>
      </c>
      <c r="AV208">
        <v>0.93893129770992301</v>
      </c>
      <c r="AW208">
        <v>0.21052631578947301</v>
      </c>
      <c r="AX208">
        <v>0.67708333333333304</v>
      </c>
      <c r="AY208">
        <v>0.71910112359550504</v>
      </c>
      <c r="AZ208">
        <v>0.72</v>
      </c>
      <c r="BA208">
        <v>0.426056338028169</v>
      </c>
      <c r="BB208">
        <v>0.62827225130889996</v>
      </c>
      <c r="BC208">
        <v>0.56368563685636797</v>
      </c>
      <c r="BD208">
        <v>0</v>
      </c>
    </row>
    <row r="209" spans="2:56" x14ac:dyDescent="0.2">
      <c r="B209" t="s">
        <v>2283</v>
      </c>
      <c r="C209">
        <v>1E-3</v>
      </c>
      <c r="D209">
        <v>0.1</v>
      </c>
      <c r="E209">
        <v>256</v>
      </c>
      <c r="F209">
        <v>100</v>
      </c>
      <c r="G209" s="2" t="b">
        <v>0</v>
      </c>
      <c r="H209">
        <v>8</v>
      </c>
      <c r="I209">
        <v>20</v>
      </c>
      <c r="J209">
        <v>420</v>
      </c>
      <c r="K209">
        <v>1000</v>
      </c>
      <c r="L209">
        <v>4</v>
      </c>
      <c r="M209">
        <v>20</v>
      </c>
      <c r="N209">
        <v>450</v>
      </c>
      <c r="O209">
        <v>12</v>
      </c>
      <c r="P209">
        <v>20</v>
      </c>
      <c r="Q209">
        <v>110</v>
      </c>
      <c r="R209">
        <v>1</v>
      </c>
      <c r="S209">
        <v>78</v>
      </c>
      <c r="T209" s="2">
        <v>64</v>
      </c>
      <c r="U209" s="2">
        <v>128</v>
      </c>
      <c r="V209" t="s">
        <v>729</v>
      </c>
      <c r="W209">
        <v>0.63777083333333295</v>
      </c>
      <c r="X209">
        <v>1.12519577503204</v>
      </c>
      <c r="Y209">
        <v>0.65428166666666698</v>
      </c>
      <c r="Z209">
        <v>1.4098902398347799</v>
      </c>
      <c r="AA209">
        <v>0.58276578804463297</v>
      </c>
      <c r="AB209">
        <v>0.58276578804463297</v>
      </c>
      <c r="AC209">
        <v>0.59973763866658403</v>
      </c>
      <c r="AD209">
        <v>0.59973763866658403</v>
      </c>
      <c r="AE209">
        <v>0.65428166666666598</v>
      </c>
      <c r="AF209">
        <v>0.65428166666666698</v>
      </c>
      <c r="AG209">
        <v>0.51212121212121198</v>
      </c>
      <c r="AH209">
        <v>1.66243708133697</v>
      </c>
      <c r="AI209">
        <v>0.48722063849057101</v>
      </c>
      <c r="AJ209">
        <v>0.48722063849057101</v>
      </c>
      <c r="AK209">
        <v>0.56694752593235798</v>
      </c>
      <c r="AL209">
        <v>0.56694752593235798</v>
      </c>
      <c r="AM209">
        <v>0.51212121212121198</v>
      </c>
      <c r="AN209">
        <v>0.51212121212121198</v>
      </c>
      <c r="AO209">
        <v>0.86479490043004803</v>
      </c>
      <c r="AP209">
        <v>0.75364776726636695</v>
      </c>
      <c r="AQ209">
        <v>0.18623106103246501</v>
      </c>
      <c r="AR209">
        <v>0.52638942344965201</v>
      </c>
      <c r="AS209">
        <v>0</v>
      </c>
      <c r="AT209">
        <v>0.31182795698924698</v>
      </c>
      <c r="AU209">
        <v>0.50331125827814505</v>
      </c>
      <c r="AV209">
        <v>0.94323144104803402</v>
      </c>
      <c r="AW209">
        <v>0.59574468085106302</v>
      </c>
      <c r="AX209">
        <v>0.64480874316939896</v>
      </c>
      <c r="AY209">
        <v>0.55089820359281405</v>
      </c>
      <c r="AZ209">
        <v>0.72340425531914898</v>
      </c>
      <c r="BA209">
        <v>0.40761904761904699</v>
      </c>
      <c r="BB209">
        <v>0.60714285714285698</v>
      </c>
      <c r="BC209">
        <v>0</v>
      </c>
      <c r="BD209">
        <v>0.55865921787709405</v>
      </c>
    </row>
    <row r="210" spans="2:56" x14ac:dyDescent="0.2">
      <c r="B210" t="s">
        <v>2284</v>
      </c>
      <c r="C210">
        <v>1E-3</v>
      </c>
      <c r="D210">
        <v>0.1</v>
      </c>
      <c r="E210">
        <v>256</v>
      </c>
      <c r="F210">
        <v>100</v>
      </c>
      <c r="G210" s="2" t="b">
        <v>0</v>
      </c>
      <c r="H210">
        <v>8</v>
      </c>
      <c r="I210">
        <v>15</v>
      </c>
      <c r="J210">
        <v>128</v>
      </c>
      <c r="K210">
        <v>1000</v>
      </c>
      <c r="L210">
        <v>4</v>
      </c>
      <c r="M210">
        <v>15</v>
      </c>
      <c r="N210">
        <v>455</v>
      </c>
      <c r="O210">
        <v>12</v>
      </c>
      <c r="P210">
        <v>15</v>
      </c>
      <c r="Q210">
        <v>115</v>
      </c>
      <c r="R210">
        <v>1</v>
      </c>
      <c r="S210">
        <v>78</v>
      </c>
      <c r="T210" s="2">
        <v>64</v>
      </c>
      <c r="U210" s="2">
        <v>128</v>
      </c>
      <c r="V210" t="s">
        <v>729</v>
      </c>
      <c r="W210">
        <v>0.614130859375</v>
      </c>
      <c r="X210">
        <v>1.2796141254901801</v>
      </c>
      <c r="Y210">
        <v>0.65418791208791005</v>
      </c>
      <c r="Z210">
        <v>1.6948705734610501</v>
      </c>
      <c r="AA210">
        <v>0.57821888026373103</v>
      </c>
      <c r="AB210">
        <v>0.57821888026373103</v>
      </c>
      <c r="AC210">
        <v>0.62106832129596601</v>
      </c>
      <c r="AD210">
        <v>0.62106832129596601</v>
      </c>
      <c r="AE210">
        <v>0.65418791208791005</v>
      </c>
      <c r="AF210">
        <v>0.65418791208791005</v>
      </c>
      <c r="AG210">
        <v>0.53260869565217395</v>
      </c>
      <c r="AH210">
        <v>1.53636038303375</v>
      </c>
      <c r="AI210">
        <v>0.52572451719283098</v>
      </c>
      <c r="AJ210">
        <v>0.52572451719283098</v>
      </c>
      <c r="AK210">
        <v>0.63653342444267202</v>
      </c>
      <c r="AL210">
        <v>0.63653342444267103</v>
      </c>
      <c r="AM210">
        <v>0.53260869565217395</v>
      </c>
      <c r="AN210">
        <v>0.53260869565217395</v>
      </c>
      <c r="AO210">
        <v>0.86599069383226801</v>
      </c>
      <c r="AP210">
        <v>0.744206590069032</v>
      </c>
      <c r="AQ210">
        <v>0.20844106676011001</v>
      </c>
      <c r="AR210">
        <v>0.49423717039352</v>
      </c>
      <c r="AS210">
        <v>0.14705882352941099</v>
      </c>
      <c r="AT210">
        <v>0.34554973821989499</v>
      </c>
      <c r="AU210">
        <v>0.54999999999999905</v>
      </c>
      <c r="AV210">
        <v>0.936708860759493</v>
      </c>
      <c r="AW210">
        <v>0.73170731707317005</v>
      </c>
      <c r="AX210">
        <v>0.64676616915422802</v>
      </c>
      <c r="AY210">
        <v>0.52849740932642397</v>
      </c>
      <c r="AZ210">
        <v>0.71717171717171702</v>
      </c>
      <c r="BA210">
        <v>0.41758241758241699</v>
      </c>
      <c r="BB210">
        <v>0.643274853801169</v>
      </c>
      <c r="BC210">
        <v>0</v>
      </c>
      <c r="BD210">
        <v>0.64437689969604794</v>
      </c>
    </row>
    <row r="211" spans="2:56" x14ac:dyDescent="0.2">
      <c r="B211" t="s">
        <v>2285</v>
      </c>
      <c r="C211">
        <v>1E-3</v>
      </c>
      <c r="D211">
        <v>0.5</v>
      </c>
      <c r="E211">
        <v>256</v>
      </c>
      <c r="F211">
        <v>100</v>
      </c>
      <c r="G211" s="2" t="b">
        <v>0</v>
      </c>
      <c r="H211">
        <v>8</v>
      </c>
      <c r="I211">
        <v>5</v>
      </c>
      <c r="J211">
        <v>64</v>
      </c>
      <c r="K211">
        <v>1000</v>
      </c>
      <c r="L211">
        <v>4</v>
      </c>
      <c r="M211">
        <v>5</v>
      </c>
      <c r="N211">
        <v>465</v>
      </c>
      <c r="O211">
        <v>12</v>
      </c>
      <c r="P211">
        <v>5</v>
      </c>
      <c r="Q211">
        <v>125</v>
      </c>
      <c r="R211">
        <v>1</v>
      </c>
      <c r="S211">
        <v>78</v>
      </c>
      <c r="T211" s="2">
        <v>128</v>
      </c>
      <c r="U211" s="2">
        <v>64</v>
      </c>
      <c r="V211" t="s">
        <v>729</v>
      </c>
      <c r="W211">
        <v>0.68556640624999998</v>
      </c>
      <c r="X211">
        <v>0.94123723149299598</v>
      </c>
      <c r="Y211">
        <v>0.65411881720429899</v>
      </c>
      <c r="Z211">
        <v>0.90298480385541902</v>
      </c>
      <c r="AA211">
        <v>0.60072330710559996</v>
      </c>
      <c r="AB211">
        <v>0.60072330710559996</v>
      </c>
      <c r="AC211">
        <v>0.62782045548377496</v>
      </c>
      <c r="AD211">
        <v>0.62782045548377496</v>
      </c>
      <c r="AE211">
        <v>0.65411881720429899</v>
      </c>
      <c r="AF211">
        <v>0.65411881720429899</v>
      </c>
      <c r="AG211">
        <v>0.57666666666666599</v>
      </c>
      <c r="AH211">
        <v>1.33276998996734</v>
      </c>
      <c r="AI211">
        <v>0.55700108354945599</v>
      </c>
      <c r="AJ211">
        <v>0.55700108354945599</v>
      </c>
      <c r="AK211">
        <v>0.62525168351842597</v>
      </c>
      <c r="AL211">
        <v>0.62525168351842497</v>
      </c>
      <c r="AM211">
        <v>0.57666666666666599</v>
      </c>
      <c r="AN211">
        <v>0.57666666666666599</v>
      </c>
      <c r="AO211">
        <v>0.83402659876416796</v>
      </c>
      <c r="AP211">
        <v>0.80435878672641603</v>
      </c>
      <c r="AQ211">
        <v>0.27566684320059398</v>
      </c>
      <c r="AR211">
        <v>0.48884099973121897</v>
      </c>
      <c r="AS211">
        <v>0.11764705882352899</v>
      </c>
      <c r="AT211">
        <v>0.43220338983050799</v>
      </c>
      <c r="AU211">
        <v>0.68224299065420502</v>
      </c>
      <c r="AV211">
        <v>0.93233082706766901</v>
      </c>
      <c r="AW211">
        <v>0.69565217391304301</v>
      </c>
      <c r="AX211">
        <v>0.66331658291457296</v>
      </c>
      <c r="AY211">
        <v>0.77551020408163196</v>
      </c>
      <c r="AZ211">
        <v>0.72072072072072002</v>
      </c>
      <c r="BA211">
        <v>0.43715846994535501</v>
      </c>
      <c r="BB211">
        <v>0.62827225130889996</v>
      </c>
      <c r="BC211">
        <v>0</v>
      </c>
      <c r="BD211">
        <v>0.59895833333333304</v>
      </c>
    </row>
    <row r="212" spans="2:56" x14ac:dyDescent="0.2">
      <c r="B212" t="s">
        <v>2286</v>
      </c>
      <c r="C212">
        <v>1E-3</v>
      </c>
      <c r="D212">
        <v>0.1</v>
      </c>
      <c r="E212">
        <v>256</v>
      </c>
      <c r="F212">
        <v>100</v>
      </c>
      <c r="G212" s="2" t="b">
        <v>0</v>
      </c>
      <c r="H212">
        <v>8</v>
      </c>
      <c r="I212">
        <v>15</v>
      </c>
      <c r="J212">
        <v>256</v>
      </c>
      <c r="K212">
        <v>1000</v>
      </c>
      <c r="L212">
        <v>4</v>
      </c>
      <c r="M212">
        <v>15</v>
      </c>
      <c r="N212">
        <v>455</v>
      </c>
      <c r="O212">
        <v>12</v>
      </c>
      <c r="P212">
        <v>15</v>
      </c>
      <c r="Q212">
        <v>115</v>
      </c>
      <c r="R212">
        <v>1</v>
      </c>
      <c r="S212">
        <v>78</v>
      </c>
      <c r="T212" s="2">
        <v>64</v>
      </c>
      <c r="U212" s="2">
        <v>128</v>
      </c>
      <c r="V212" t="s">
        <v>729</v>
      </c>
      <c r="W212">
        <v>0.61037597656249998</v>
      </c>
      <c r="X212">
        <v>1.1554996502399399</v>
      </c>
      <c r="Y212">
        <v>0.65404340659340499</v>
      </c>
      <c r="Z212">
        <v>1.32780987143516</v>
      </c>
      <c r="AA212">
        <v>0.577762073971819</v>
      </c>
      <c r="AB212">
        <v>0.577762073971819</v>
      </c>
      <c r="AC212">
        <v>0.62086052183145801</v>
      </c>
      <c r="AD212">
        <v>0.62086052183145801</v>
      </c>
      <c r="AE212">
        <v>0.65404340659340499</v>
      </c>
      <c r="AF212">
        <v>0.65404340659340499</v>
      </c>
      <c r="AG212">
        <v>0.51739130434782599</v>
      </c>
      <c r="AH212">
        <v>1.60845470428466</v>
      </c>
      <c r="AI212">
        <v>0.49934140983945402</v>
      </c>
      <c r="AJ212">
        <v>0.49934140983945402</v>
      </c>
      <c r="AK212">
        <v>0.59940932953133697</v>
      </c>
      <c r="AL212">
        <v>0.59940932953133697</v>
      </c>
      <c r="AM212">
        <v>0.51739130434782599</v>
      </c>
      <c r="AN212">
        <v>0.51739130434782599</v>
      </c>
      <c r="AO212">
        <v>0.836182146581262</v>
      </c>
      <c r="AP212">
        <v>0.77492420129532202</v>
      </c>
      <c r="AQ212">
        <v>0.19268954652467901</v>
      </c>
      <c r="AR212">
        <v>0.50725240148601103</v>
      </c>
      <c r="AS212">
        <v>0.104477611940298</v>
      </c>
      <c r="AT212">
        <v>0.37777777777777699</v>
      </c>
      <c r="AU212">
        <v>0.56097560975609695</v>
      </c>
      <c r="AV212">
        <v>0.90987124463519298</v>
      </c>
      <c r="AW212">
        <v>0.68932038834951403</v>
      </c>
      <c r="AX212">
        <v>0.69747899159663795</v>
      </c>
      <c r="AY212">
        <v>0.25675675675675602</v>
      </c>
      <c r="AZ212">
        <v>0.72906403940886699</v>
      </c>
      <c r="BA212">
        <v>0.40144665461121098</v>
      </c>
      <c r="BB212">
        <v>0.62637362637362604</v>
      </c>
      <c r="BC212">
        <v>0</v>
      </c>
      <c r="BD212">
        <v>0.63855421686746905</v>
      </c>
    </row>
    <row r="213" spans="2:56" x14ac:dyDescent="0.2">
      <c r="B213" t="s">
        <v>2287</v>
      </c>
      <c r="C213">
        <v>1E-3</v>
      </c>
      <c r="D213">
        <v>0.5</v>
      </c>
      <c r="E213">
        <v>256</v>
      </c>
      <c r="F213">
        <v>500</v>
      </c>
      <c r="G213" s="2" t="b">
        <v>0</v>
      </c>
      <c r="H213">
        <v>8</v>
      </c>
      <c r="I213">
        <v>5</v>
      </c>
      <c r="J213">
        <v>256</v>
      </c>
      <c r="K213">
        <v>1000</v>
      </c>
      <c r="L213">
        <v>4</v>
      </c>
      <c r="M213">
        <v>5</v>
      </c>
      <c r="N213">
        <v>465</v>
      </c>
      <c r="O213">
        <v>12</v>
      </c>
      <c r="P213">
        <v>5</v>
      </c>
      <c r="Q213">
        <v>125</v>
      </c>
      <c r="R213">
        <v>1</v>
      </c>
      <c r="S213">
        <v>78</v>
      </c>
      <c r="T213" s="2">
        <v>64</v>
      </c>
      <c r="U213" s="2">
        <v>128</v>
      </c>
      <c r="V213" t="s">
        <v>729</v>
      </c>
      <c r="W213">
        <v>0.86077050781249997</v>
      </c>
      <c r="X213">
        <v>0.45149947810173002</v>
      </c>
      <c r="Y213">
        <v>0.65401774193548201</v>
      </c>
      <c r="Z213">
        <v>0.92975650948286004</v>
      </c>
      <c r="AA213">
        <v>0.61176365309388803</v>
      </c>
      <c r="AB213">
        <v>0.61176365309388803</v>
      </c>
      <c r="AC213">
        <v>0.66376900915427095</v>
      </c>
      <c r="AD213">
        <v>0.66376900915427095</v>
      </c>
      <c r="AE213">
        <v>0.65401774193548201</v>
      </c>
      <c r="AF213">
        <v>0.65401774193548201</v>
      </c>
      <c r="AG213">
        <v>0.63866666666666605</v>
      </c>
      <c r="AH213">
        <v>1.0048147439956601</v>
      </c>
      <c r="AI213">
        <v>0.58247481260570999</v>
      </c>
      <c r="AJ213">
        <v>0.58247481260570999</v>
      </c>
      <c r="AK213">
        <v>0.59373512962828601</v>
      </c>
      <c r="AL213">
        <v>0.59373512962828601</v>
      </c>
      <c r="AM213">
        <v>0.63866666666666605</v>
      </c>
      <c r="AN213">
        <v>0.63866666666666605</v>
      </c>
      <c r="AO213">
        <v>0.83194728124225104</v>
      </c>
      <c r="AP213">
        <v>0.78468309432166405</v>
      </c>
      <c r="AQ213">
        <v>0.31595991951283198</v>
      </c>
      <c r="AR213">
        <v>0.51446431729880504</v>
      </c>
      <c r="AS213">
        <v>0.29343629343629302</v>
      </c>
      <c r="AT213">
        <v>6.25E-2</v>
      </c>
      <c r="AU213">
        <v>0.70846394984326</v>
      </c>
      <c r="AV213">
        <v>0.939393939393939</v>
      </c>
      <c r="AW213">
        <v>0.88888888888888895</v>
      </c>
      <c r="AX213">
        <v>0.31372549019607798</v>
      </c>
      <c r="AY213">
        <v>0.82758620689655105</v>
      </c>
      <c r="AZ213">
        <v>0.83571428571428497</v>
      </c>
      <c r="BA213">
        <v>0.707395498392283</v>
      </c>
      <c r="BB213">
        <v>0.83959044368600599</v>
      </c>
      <c r="BC213">
        <v>0.57300275482093599</v>
      </c>
      <c r="BD213">
        <v>0</v>
      </c>
    </row>
    <row r="214" spans="2:56" x14ac:dyDescent="0.2">
      <c r="B214" t="s">
        <v>963</v>
      </c>
      <c r="C214">
        <v>1E-3</v>
      </c>
      <c r="D214">
        <v>0.5</v>
      </c>
      <c r="E214">
        <v>256</v>
      </c>
      <c r="F214">
        <v>100</v>
      </c>
      <c r="G214" s="2" t="b">
        <v>0</v>
      </c>
      <c r="H214">
        <v>8</v>
      </c>
      <c r="I214">
        <v>15</v>
      </c>
      <c r="J214">
        <v>128</v>
      </c>
      <c r="K214">
        <v>1000</v>
      </c>
      <c r="L214">
        <v>4</v>
      </c>
      <c r="M214">
        <v>15</v>
      </c>
      <c r="N214">
        <v>455</v>
      </c>
      <c r="O214">
        <v>12</v>
      </c>
      <c r="P214">
        <v>15</v>
      </c>
      <c r="Q214">
        <v>115</v>
      </c>
      <c r="R214">
        <v>1</v>
      </c>
      <c r="S214">
        <v>78</v>
      </c>
      <c r="T214" s="2">
        <v>64</v>
      </c>
      <c r="U214" s="2">
        <v>64</v>
      </c>
      <c r="V214" t="s">
        <v>729</v>
      </c>
      <c r="W214">
        <v>0.70154296875</v>
      </c>
      <c r="X214">
        <v>0.83928107082843695</v>
      </c>
      <c r="Y214">
        <v>0.65394780219780102</v>
      </c>
      <c r="Z214">
        <v>0.91757694607973095</v>
      </c>
      <c r="AA214">
        <v>0.58795279439310799</v>
      </c>
      <c r="AB214">
        <v>0.58795279439310799</v>
      </c>
      <c r="AC214">
        <v>0.63716568400243401</v>
      </c>
      <c r="AD214">
        <v>0.63716568400243401</v>
      </c>
      <c r="AE214">
        <v>0.65394780219780102</v>
      </c>
      <c r="AF214">
        <v>0.65394780219780102</v>
      </c>
      <c r="AG214">
        <v>0.57028985507246299</v>
      </c>
      <c r="AH214">
        <v>1.28755819797515</v>
      </c>
      <c r="AI214">
        <v>0.556773052270636</v>
      </c>
      <c r="AJ214">
        <v>0.556773052270636</v>
      </c>
      <c r="AK214">
        <v>0.62574294876204894</v>
      </c>
      <c r="AL214">
        <v>0.62574294876205006</v>
      </c>
      <c r="AM214">
        <v>0.57028985507246299</v>
      </c>
      <c r="AN214">
        <v>0.57028985507246299</v>
      </c>
      <c r="AO214">
        <v>0.82226333238174099</v>
      </c>
      <c r="AP214">
        <v>0.79759802651806999</v>
      </c>
      <c r="AQ214">
        <v>0.21215297043487899</v>
      </c>
      <c r="AR214">
        <v>0.51979684823773897</v>
      </c>
      <c r="AS214">
        <v>0.129870129870129</v>
      </c>
      <c r="AT214">
        <v>0.34020618556700999</v>
      </c>
      <c r="AU214">
        <v>0.69072164948453596</v>
      </c>
      <c r="AV214">
        <v>0.94957983193277296</v>
      </c>
      <c r="AW214">
        <v>0.74468085106382897</v>
      </c>
      <c r="AX214">
        <v>0.69892473118279497</v>
      </c>
      <c r="AY214">
        <v>0.75336322869955097</v>
      </c>
      <c r="AZ214">
        <v>0.7</v>
      </c>
      <c r="BA214">
        <v>0.42585551330798399</v>
      </c>
      <c r="BB214">
        <v>0.62637362637362604</v>
      </c>
      <c r="BC214">
        <v>0</v>
      </c>
      <c r="BD214">
        <v>0.62170087976539501</v>
      </c>
    </row>
    <row r="215" spans="2:56" x14ac:dyDescent="0.2">
      <c r="B215" t="s">
        <v>2288</v>
      </c>
      <c r="C215">
        <v>1E-3</v>
      </c>
      <c r="D215">
        <v>0.5</v>
      </c>
      <c r="E215">
        <v>256</v>
      </c>
      <c r="F215">
        <v>100</v>
      </c>
      <c r="G215" s="2" t="b">
        <v>0</v>
      </c>
      <c r="H215">
        <v>8</v>
      </c>
      <c r="I215">
        <v>5</v>
      </c>
      <c r="J215">
        <v>256</v>
      </c>
      <c r="K215">
        <v>1000</v>
      </c>
      <c r="L215">
        <v>4</v>
      </c>
      <c r="M215">
        <v>5</v>
      </c>
      <c r="N215">
        <v>465</v>
      </c>
      <c r="O215">
        <v>12</v>
      </c>
      <c r="P215">
        <v>5</v>
      </c>
      <c r="Q215">
        <v>125</v>
      </c>
      <c r="R215">
        <v>1</v>
      </c>
      <c r="S215">
        <v>78</v>
      </c>
      <c r="T215" s="2">
        <v>64</v>
      </c>
      <c r="U215" s="2">
        <v>128</v>
      </c>
      <c r="V215" t="s">
        <v>729</v>
      </c>
      <c r="W215">
        <v>0.61788574218750003</v>
      </c>
      <c r="X215">
        <v>1.19430685639381</v>
      </c>
      <c r="Y215">
        <v>0.65384193548386804</v>
      </c>
      <c r="Z215">
        <v>0.97857149302959401</v>
      </c>
      <c r="AA215">
        <v>0.60299024272448798</v>
      </c>
      <c r="AB215">
        <v>0.60299024272448798</v>
      </c>
      <c r="AC215">
        <v>0.65060263388801098</v>
      </c>
      <c r="AD215">
        <v>0.65060263388801098</v>
      </c>
      <c r="AE215">
        <v>0.65384193548386804</v>
      </c>
      <c r="AF215">
        <v>0.65384193548386804</v>
      </c>
      <c r="AG215">
        <v>0.57333333333333303</v>
      </c>
      <c r="AH215">
        <v>1.5951608419418299</v>
      </c>
      <c r="AI215">
        <v>0.58016384305454305</v>
      </c>
      <c r="AJ215">
        <v>0.58016384305454305</v>
      </c>
      <c r="AK215">
        <v>0.685014061773496</v>
      </c>
      <c r="AL215">
        <v>0.685014061773496</v>
      </c>
      <c r="AM215">
        <v>0.57333333333333303</v>
      </c>
      <c r="AN215">
        <v>0.57333333333333303</v>
      </c>
      <c r="AO215">
        <v>0.86289445236157003</v>
      </c>
      <c r="AP215">
        <v>0.78146619867939404</v>
      </c>
      <c r="AQ215">
        <v>0.26530331445840399</v>
      </c>
      <c r="AR215">
        <v>0.50229700539858901</v>
      </c>
      <c r="AS215">
        <v>0.122448979591836</v>
      </c>
      <c r="AT215">
        <v>0.369477911646586</v>
      </c>
      <c r="AU215">
        <v>0.70697674418604595</v>
      </c>
      <c r="AV215">
        <v>0.93385214007782003</v>
      </c>
      <c r="AW215">
        <v>0.62809917355371903</v>
      </c>
      <c r="AX215">
        <v>0.65591397849462296</v>
      </c>
      <c r="AY215">
        <v>0.79183673469387705</v>
      </c>
      <c r="AZ215">
        <v>0.66310160427807396</v>
      </c>
      <c r="BA215">
        <v>0.42680776014109301</v>
      </c>
      <c r="BB215">
        <v>0.64893617021276495</v>
      </c>
      <c r="BC215">
        <v>0.49629629629629601</v>
      </c>
      <c r="BD215">
        <v>0.51821862348178105</v>
      </c>
    </row>
    <row r="216" spans="2:56" x14ac:dyDescent="0.2">
      <c r="B216" t="s">
        <v>1691</v>
      </c>
      <c r="C216">
        <v>1E-3</v>
      </c>
      <c r="D216">
        <v>0.1</v>
      </c>
      <c r="E216">
        <v>256</v>
      </c>
      <c r="F216">
        <v>500</v>
      </c>
      <c r="G216" s="2" t="b">
        <v>0</v>
      </c>
      <c r="H216">
        <v>8</v>
      </c>
      <c r="I216">
        <v>20</v>
      </c>
      <c r="J216">
        <v>256</v>
      </c>
      <c r="K216">
        <v>1000</v>
      </c>
      <c r="L216">
        <v>4</v>
      </c>
      <c r="M216">
        <v>20</v>
      </c>
      <c r="N216">
        <v>450</v>
      </c>
      <c r="O216">
        <v>12</v>
      </c>
      <c r="P216">
        <v>20</v>
      </c>
      <c r="Q216">
        <v>110</v>
      </c>
      <c r="R216">
        <v>1</v>
      </c>
      <c r="S216">
        <v>78</v>
      </c>
      <c r="T216" s="2">
        <v>64</v>
      </c>
      <c r="U216" s="2">
        <v>64</v>
      </c>
      <c r="V216" t="s">
        <v>729</v>
      </c>
      <c r="W216">
        <v>0.85457812499999997</v>
      </c>
      <c r="X216">
        <v>0.46097710722684798</v>
      </c>
      <c r="Y216">
        <v>0.65348888888888801</v>
      </c>
      <c r="Z216">
        <v>1.2956796591877899</v>
      </c>
      <c r="AA216">
        <v>0.59358010814273798</v>
      </c>
      <c r="AB216">
        <v>0.59358010814273798</v>
      </c>
      <c r="AC216">
        <v>0.648584574129212</v>
      </c>
      <c r="AD216">
        <v>0.648584574129212</v>
      </c>
      <c r="AE216">
        <v>0.65348888888888801</v>
      </c>
      <c r="AF216">
        <v>0.65348888888888801</v>
      </c>
      <c r="AG216">
        <v>0.71969696969696895</v>
      </c>
      <c r="AH216">
        <v>0.90312719345092696</v>
      </c>
      <c r="AI216">
        <v>0.68543642497490498</v>
      </c>
      <c r="AJ216">
        <v>0.68543642497490498</v>
      </c>
      <c r="AK216">
        <v>0.71862296169805195</v>
      </c>
      <c r="AL216">
        <v>0.71862296169805195</v>
      </c>
      <c r="AM216">
        <v>0.71969696969696895</v>
      </c>
      <c r="AN216">
        <v>0.71969696969696895</v>
      </c>
      <c r="AO216">
        <v>0.81747418404426797</v>
      </c>
      <c r="AP216">
        <v>0.79515895991186503</v>
      </c>
      <c r="AQ216">
        <v>0.20736703464960801</v>
      </c>
      <c r="AR216">
        <v>0.55432025396521301</v>
      </c>
      <c r="AS216">
        <v>0.34782608695652101</v>
      </c>
      <c r="AT216">
        <v>0.61276595744680795</v>
      </c>
      <c r="AU216">
        <v>0.905829596412556</v>
      </c>
      <c r="AV216">
        <v>0.95196506550218296</v>
      </c>
      <c r="AW216">
        <v>0.88888888888888795</v>
      </c>
      <c r="AX216">
        <v>0.818652849740932</v>
      </c>
      <c r="AY216">
        <v>0.81372549019607798</v>
      </c>
      <c r="AZ216">
        <v>0.772486772486772</v>
      </c>
      <c r="BA216">
        <v>0.68789808917197404</v>
      </c>
      <c r="BB216">
        <v>0.78417266187050305</v>
      </c>
      <c r="BC216">
        <v>0</v>
      </c>
      <c r="BD216">
        <v>0.64102564102564097</v>
      </c>
    </row>
    <row r="217" spans="2:56" x14ac:dyDescent="0.2">
      <c r="B217" t="s">
        <v>2289</v>
      </c>
      <c r="C217">
        <v>1E-3</v>
      </c>
      <c r="D217">
        <v>0.5</v>
      </c>
      <c r="E217">
        <v>256</v>
      </c>
      <c r="F217">
        <v>100</v>
      </c>
      <c r="G217" s="2" t="b">
        <v>0</v>
      </c>
      <c r="H217">
        <v>8</v>
      </c>
      <c r="I217">
        <v>5</v>
      </c>
      <c r="J217">
        <v>420</v>
      </c>
      <c r="K217">
        <v>1000</v>
      </c>
      <c r="L217">
        <v>4</v>
      </c>
      <c r="M217">
        <v>5</v>
      </c>
      <c r="N217">
        <v>465</v>
      </c>
      <c r="O217">
        <v>12</v>
      </c>
      <c r="P217">
        <v>5</v>
      </c>
      <c r="Q217">
        <v>125</v>
      </c>
      <c r="R217">
        <v>1</v>
      </c>
      <c r="S217">
        <v>78</v>
      </c>
      <c r="T217" s="2">
        <v>64</v>
      </c>
      <c r="U217" s="2">
        <v>128</v>
      </c>
      <c r="V217" t="s">
        <v>729</v>
      </c>
      <c r="W217">
        <v>0.64491369047618996</v>
      </c>
      <c r="X217">
        <v>1.10224851608276</v>
      </c>
      <c r="Y217">
        <v>0.65347688172042895</v>
      </c>
      <c r="Z217">
        <v>1.0097737351059899</v>
      </c>
      <c r="AA217">
        <v>0.603378158453869</v>
      </c>
      <c r="AB217">
        <v>0.603378158453869</v>
      </c>
      <c r="AC217">
        <v>0.64913500837079896</v>
      </c>
      <c r="AD217">
        <v>0.64913500837079896</v>
      </c>
      <c r="AE217">
        <v>0.65347688172042895</v>
      </c>
      <c r="AF217">
        <v>0.65347688172042895</v>
      </c>
      <c r="AG217">
        <v>0.51400000000000001</v>
      </c>
      <c r="AH217">
        <v>1.4706406593322701</v>
      </c>
      <c r="AI217">
        <v>0.52317246819146501</v>
      </c>
      <c r="AJ217">
        <v>0.52317246819146501</v>
      </c>
      <c r="AK217">
        <v>0.59626022580069804</v>
      </c>
      <c r="AL217">
        <v>0.59626022580069804</v>
      </c>
      <c r="AM217">
        <v>0.51400000000000001</v>
      </c>
      <c r="AN217">
        <v>0.51400000000000001</v>
      </c>
      <c r="AO217">
        <v>0.859662722935431</v>
      </c>
      <c r="AP217">
        <v>0.78671989339562098</v>
      </c>
      <c r="AQ217">
        <v>0.270754502573127</v>
      </c>
      <c r="AR217">
        <v>0.496375514911302</v>
      </c>
      <c r="AS217">
        <v>0.225742574257425</v>
      </c>
      <c r="AT217">
        <v>0.32222222222222202</v>
      </c>
      <c r="AU217">
        <v>0.625</v>
      </c>
      <c r="AV217">
        <v>0.92248062015503796</v>
      </c>
      <c r="AW217">
        <v>0.65365853658536499</v>
      </c>
      <c r="AX217">
        <v>0.69565217391304301</v>
      </c>
      <c r="AY217">
        <v>0.75918367346938698</v>
      </c>
      <c r="AZ217">
        <v>0.73239436619718301</v>
      </c>
      <c r="BA217">
        <v>0.146341463414634</v>
      </c>
      <c r="BB217">
        <v>0.59487179487179398</v>
      </c>
      <c r="BC217">
        <v>0</v>
      </c>
      <c r="BD217">
        <v>0.60052219321148803</v>
      </c>
    </row>
    <row r="218" spans="2:56" x14ac:dyDescent="0.2">
      <c r="B218" t="s">
        <v>1692</v>
      </c>
      <c r="C218">
        <v>1E-3</v>
      </c>
      <c r="D218">
        <v>0.5</v>
      </c>
      <c r="E218">
        <v>256</v>
      </c>
      <c r="F218">
        <v>100</v>
      </c>
      <c r="G218" s="2" t="b">
        <v>0</v>
      </c>
      <c r="H218">
        <v>8</v>
      </c>
      <c r="I218">
        <v>20</v>
      </c>
      <c r="J218">
        <v>420</v>
      </c>
      <c r="K218">
        <v>1000</v>
      </c>
      <c r="L218">
        <v>4</v>
      </c>
      <c r="M218">
        <v>20</v>
      </c>
      <c r="N218">
        <v>450</v>
      </c>
      <c r="O218">
        <v>12</v>
      </c>
      <c r="P218">
        <v>20</v>
      </c>
      <c r="Q218">
        <v>110</v>
      </c>
      <c r="R218">
        <v>1</v>
      </c>
      <c r="S218">
        <v>78</v>
      </c>
      <c r="T218" s="2">
        <v>64</v>
      </c>
      <c r="U218" s="2">
        <v>64</v>
      </c>
      <c r="V218" t="s">
        <v>729</v>
      </c>
      <c r="W218">
        <v>0.70263988095237995</v>
      </c>
      <c r="X218">
        <v>0.83810351908206904</v>
      </c>
      <c r="Y218">
        <v>0.65346333333333295</v>
      </c>
      <c r="Z218">
        <v>1.01107081890106</v>
      </c>
      <c r="AA218">
        <v>0.58291693359316299</v>
      </c>
      <c r="AB218">
        <v>0.58291693359316299</v>
      </c>
      <c r="AC218">
        <v>0.62742308839761496</v>
      </c>
      <c r="AD218">
        <v>0.62742308839761496</v>
      </c>
      <c r="AE218">
        <v>0.65346333333333295</v>
      </c>
      <c r="AF218">
        <v>0.65346333333333295</v>
      </c>
      <c r="AG218">
        <v>0.56515151515151496</v>
      </c>
      <c r="AH218">
        <v>1.31728327274322</v>
      </c>
      <c r="AI218">
        <v>0.55989285787749099</v>
      </c>
      <c r="AJ218">
        <v>0.55989285787749099</v>
      </c>
      <c r="AK218">
        <v>0.66238432117446699</v>
      </c>
      <c r="AL218">
        <v>0.66238432117446699</v>
      </c>
      <c r="AM218">
        <v>0.56515151515151496</v>
      </c>
      <c r="AN218">
        <v>0.56515151515151496</v>
      </c>
      <c r="AO218">
        <v>0.81931141305033695</v>
      </c>
      <c r="AP218">
        <v>0.78646947515967003</v>
      </c>
      <c r="AQ218">
        <v>0.19498447388475901</v>
      </c>
      <c r="AR218">
        <v>0.53090237227788495</v>
      </c>
      <c r="AS218">
        <v>0.25352112676056299</v>
      </c>
      <c r="AT218">
        <v>0.32941176470588202</v>
      </c>
      <c r="AU218">
        <v>0.66666666666666596</v>
      </c>
      <c r="AV218">
        <v>0.93805309734513198</v>
      </c>
      <c r="AW218">
        <v>0.73118279569892397</v>
      </c>
      <c r="AX218">
        <v>0.65060240963855398</v>
      </c>
      <c r="AY218">
        <v>0.75</v>
      </c>
      <c r="AZ218">
        <v>0.74611398963730502</v>
      </c>
      <c r="BA218">
        <v>0.416342412451361</v>
      </c>
      <c r="BB218">
        <v>0.60240963855421603</v>
      </c>
      <c r="BC218">
        <v>3.94736842105263E-2</v>
      </c>
      <c r="BD218">
        <v>0.594936708860759</v>
      </c>
    </row>
    <row r="219" spans="2:56" x14ac:dyDescent="0.2">
      <c r="B219" t="s">
        <v>2290</v>
      </c>
      <c r="C219">
        <v>1E-3</v>
      </c>
      <c r="D219">
        <v>0.1</v>
      </c>
      <c r="E219">
        <v>256</v>
      </c>
      <c r="F219">
        <v>500</v>
      </c>
      <c r="G219" s="2" t="b">
        <v>0</v>
      </c>
      <c r="H219">
        <v>8</v>
      </c>
      <c r="I219">
        <v>20</v>
      </c>
      <c r="J219">
        <v>256</v>
      </c>
      <c r="K219">
        <v>1000</v>
      </c>
      <c r="L219">
        <v>4</v>
      </c>
      <c r="M219">
        <v>20</v>
      </c>
      <c r="N219">
        <v>450</v>
      </c>
      <c r="O219">
        <v>12</v>
      </c>
      <c r="P219">
        <v>20</v>
      </c>
      <c r="Q219">
        <v>110</v>
      </c>
      <c r="R219">
        <v>1</v>
      </c>
      <c r="S219">
        <v>78</v>
      </c>
      <c r="T219" s="2">
        <v>64</v>
      </c>
      <c r="U219" s="2">
        <v>128</v>
      </c>
      <c r="V219" t="s">
        <v>729</v>
      </c>
      <c r="W219">
        <v>0.77936816406249998</v>
      </c>
      <c r="X219">
        <v>0.643061075687408</v>
      </c>
      <c r="Y219">
        <v>0.65342666666666804</v>
      </c>
      <c r="Z219">
        <v>1.1618679124712901</v>
      </c>
      <c r="AA219">
        <v>0.58076905980495697</v>
      </c>
      <c r="AB219">
        <v>0.58076905980495697</v>
      </c>
      <c r="AC219">
        <v>0.60409650637322398</v>
      </c>
      <c r="AD219">
        <v>0.60409650637322398</v>
      </c>
      <c r="AE219">
        <v>0.65342666666666804</v>
      </c>
      <c r="AF219">
        <v>0.65342666666666804</v>
      </c>
      <c r="AG219">
        <v>0.634848484848484</v>
      </c>
      <c r="AH219">
        <v>1.1498304605484</v>
      </c>
      <c r="AI219">
        <v>0.61111729896262901</v>
      </c>
      <c r="AJ219">
        <v>0.61111729896262801</v>
      </c>
      <c r="AK219">
        <v>0.64541570889268096</v>
      </c>
      <c r="AL219">
        <v>0.64541570889268096</v>
      </c>
      <c r="AM219">
        <v>0.634848484848484</v>
      </c>
      <c r="AN219">
        <v>0.634848484848484</v>
      </c>
      <c r="AO219">
        <v>0.79595866778370505</v>
      </c>
      <c r="AP219">
        <v>0.83125530808092796</v>
      </c>
      <c r="AQ219">
        <v>0.13522901922334801</v>
      </c>
      <c r="AR219">
        <v>0.56063324413184401</v>
      </c>
      <c r="AS219">
        <v>0.378698224852071</v>
      </c>
      <c r="AT219">
        <v>0.4375</v>
      </c>
      <c r="AU219">
        <v>0.66285714285714203</v>
      </c>
      <c r="AV219">
        <v>0.94009216589861699</v>
      </c>
      <c r="AW219">
        <v>0.80717488789237601</v>
      </c>
      <c r="AX219">
        <v>0.82233502538071002</v>
      </c>
      <c r="AY219">
        <v>0.53179190751445005</v>
      </c>
      <c r="AZ219">
        <v>0.72631578947368403</v>
      </c>
      <c r="BA219">
        <v>0.57303370786516805</v>
      </c>
      <c r="BB219">
        <v>0.83397683397683398</v>
      </c>
      <c r="BC219">
        <v>0</v>
      </c>
      <c r="BD219">
        <v>0.61963190184049</v>
      </c>
    </row>
    <row r="220" spans="2:56" x14ac:dyDescent="0.2">
      <c r="B220" t="s">
        <v>2291</v>
      </c>
      <c r="C220">
        <v>1E-3</v>
      </c>
      <c r="D220">
        <v>0.1</v>
      </c>
      <c r="E220">
        <v>93</v>
      </c>
      <c r="F220">
        <v>500</v>
      </c>
      <c r="G220" s="2" t="b">
        <v>1</v>
      </c>
      <c r="H220">
        <v>8</v>
      </c>
      <c r="I220">
        <v>20</v>
      </c>
      <c r="J220">
        <v>64</v>
      </c>
      <c r="K220">
        <v>1000</v>
      </c>
      <c r="L220">
        <v>4</v>
      </c>
      <c r="M220">
        <v>20</v>
      </c>
      <c r="N220">
        <v>450</v>
      </c>
      <c r="O220">
        <v>12</v>
      </c>
      <c r="P220">
        <v>20</v>
      </c>
      <c r="Q220">
        <v>110</v>
      </c>
      <c r="R220">
        <v>1</v>
      </c>
      <c r="S220">
        <v>78</v>
      </c>
      <c r="T220" s="2">
        <v>64</v>
      </c>
      <c r="U220" s="2">
        <v>128</v>
      </c>
      <c r="V220" t="s">
        <v>729</v>
      </c>
      <c r="W220">
        <v>0.75413281249999997</v>
      </c>
      <c r="X220">
        <v>0.67626061415672301</v>
      </c>
      <c r="Y220">
        <v>0.65339222222222204</v>
      </c>
      <c r="Z220">
        <v>0.88655250120162898</v>
      </c>
      <c r="AA220">
        <v>0.59557540576520496</v>
      </c>
      <c r="AB220">
        <v>0.59557540576520496</v>
      </c>
      <c r="AC220">
        <v>0.64181401370756397</v>
      </c>
      <c r="AD220">
        <v>0.64181401370756397</v>
      </c>
      <c r="AE220">
        <v>0.65339222222222204</v>
      </c>
      <c r="AF220">
        <v>0.65339222222222204</v>
      </c>
      <c r="AG220">
        <v>0.60606060606060597</v>
      </c>
      <c r="AH220">
        <v>1.10215079784393</v>
      </c>
      <c r="AI220">
        <v>0.585889274832185</v>
      </c>
      <c r="AJ220">
        <v>0.585889274832185</v>
      </c>
      <c r="AK220">
        <v>0.67294558495465495</v>
      </c>
      <c r="AL220">
        <v>0.67294558495465495</v>
      </c>
      <c r="AM220">
        <v>0.60606060606060597</v>
      </c>
      <c r="AN220">
        <v>0.60606060606060597</v>
      </c>
      <c r="AO220">
        <v>0.82104789186165195</v>
      </c>
      <c r="AP220">
        <v>0.79816168935652498</v>
      </c>
      <c r="AQ220">
        <v>0.20202146667223</v>
      </c>
      <c r="AR220">
        <v>0.56107057517041004</v>
      </c>
      <c r="AS220">
        <v>0.16793893129770901</v>
      </c>
      <c r="AT220">
        <v>0.37563451776649698</v>
      </c>
      <c r="AU220">
        <v>0.81951219512195095</v>
      </c>
      <c r="AV220">
        <v>0.95154185022026405</v>
      </c>
      <c r="AW220">
        <v>0.85427135678391897</v>
      </c>
      <c r="AX220">
        <v>0.64242424242424201</v>
      </c>
      <c r="AY220">
        <v>0.74166666666666603</v>
      </c>
      <c r="AZ220">
        <v>0.749999999999999</v>
      </c>
      <c r="BA220">
        <v>0.43913043478260799</v>
      </c>
      <c r="BB220">
        <v>0.66666666666666596</v>
      </c>
      <c r="BC220">
        <v>1.7094017094016999E-2</v>
      </c>
      <c r="BD220">
        <v>0.60479041916167597</v>
      </c>
    </row>
    <row r="221" spans="2:56" x14ac:dyDescent="0.2">
      <c r="B221" t="s">
        <v>2292</v>
      </c>
      <c r="C221">
        <v>1E-3</v>
      </c>
      <c r="D221">
        <v>0.5</v>
      </c>
      <c r="E221">
        <v>35</v>
      </c>
      <c r="F221">
        <v>100</v>
      </c>
      <c r="G221" s="2" t="b">
        <v>1</v>
      </c>
      <c r="H221">
        <v>8</v>
      </c>
      <c r="I221">
        <v>50</v>
      </c>
      <c r="J221">
        <v>256</v>
      </c>
      <c r="K221">
        <v>1000</v>
      </c>
      <c r="L221">
        <v>4</v>
      </c>
      <c r="M221">
        <v>50</v>
      </c>
      <c r="N221">
        <v>420</v>
      </c>
      <c r="O221">
        <v>12</v>
      </c>
      <c r="P221">
        <v>50</v>
      </c>
      <c r="Q221">
        <v>80</v>
      </c>
      <c r="R221">
        <v>1</v>
      </c>
      <c r="S221">
        <v>78</v>
      </c>
      <c r="T221" s="2">
        <v>128</v>
      </c>
      <c r="U221" s="2">
        <v>64</v>
      </c>
      <c r="V221" t="s">
        <v>729</v>
      </c>
      <c r="W221">
        <v>0.74294921874999997</v>
      </c>
      <c r="X221">
        <v>0.66428231954574501</v>
      </c>
      <c r="Y221">
        <v>0.65330238095238002</v>
      </c>
      <c r="Z221">
        <v>1.14032513284683</v>
      </c>
      <c r="AA221">
        <v>0.58271765647348694</v>
      </c>
      <c r="AB221">
        <v>0.58271765647348694</v>
      </c>
      <c r="AC221">
        <v>0.67909954107797099</v>
      </c>
      <c r="AD221">
        <v>0.67909954107797099</v>
      </c>
      <c r="AE221">
        <v>0.65330238095238002</v>
      </c>
      <c r="AF221">
        <v>0.65330238095238002</v>
      </c>
      <c r="AG221">
        <v>0.56874999999999998</v>
      </c>
      <c r="AH221">
        <v>1.1361709833145099</v>
      </c>
      <c r="AI221">
        <v>0.54337479852205695</v>
      </c>
      <c r="AJ221">
        <v>0.54337479852205695</v>
      </c>
      <c r="AK221">
        <v>0.63135766863773501</v>
      </c>
      <c r="AL221">
        <v>0.63135766863773501</v>
      </c>
      <c r="AM221">
        <v>0.56874999999999998</v>
      </c>
      <c r="AN221">
        <v>0.56874999999999998</v>
      </c>
      <c r="AO221">
        <v>0.81284596999255898</v>
      </c>
      <c r="AP221">
        <v>0.771517701354828</v>
      </c>
      <c r="AQ221">
        <v>0.112922174226262</v>
      </c>
      <c r="AR221">
        <v>0.63358478032030197</v>
      </c>
      <c r="AS221">
        <v>0.187499999999999</v>
      </c>
      <c r="AT221">
        <v>0.19130434782608599</v>
      </c>
      <c r="AU221">
        <v>0.67716535433070801</v>
      </c>
      <c r="AV221">
        <v>0.96341463414634099</v>
      </c>
      <c r="AW221">
        <v>0.79720279720279696</v>
      </c>
      <c r="AX221">
        <v>0.67175572519083904</v>
      </c>
      <c r="AY221">
        <v>0.65346534653465305</v>
      </c>
      <c r="AZ221">
        <v>0.69064748201438797</v>
      </c>
      <c r="BA221">
        <v>0.44057971014492697</v>
      </c>
      <c r="BB221">
        <v>0.65546218487394903</v>
      </c>
      <c r="BC221">
        <v>0</v>
      </c>
      <c r="BD221">
        <v>0.59199999999999997</v>
      </c>
    </row>
    <row r="222" spans="2:56" x14ac:dyDescent="0.2">
      <c r="B222" t="s">
        <v>2293</v>
      </c>
      <c r="C222">
        <v>1E-3</v>
      </c>
      <c r="D222">
        <v>0.5</v>
      </c>
      <c r="E222">
        <v>256</v>
      </c>
      <c r="F222">
        <v>100</v>
      </c>
      <c r="G222" s="2" t="b">
        <v>0</v>
      </c>
      <c r="H222">
        <v>8</v>
      </c>
      <c r="I222">
        <v>15</v>
      </c>
      <c r="J222">
        <v>128</v>
      </c>
      <c r="K222">
        <v>1000</v>
      </c>
      <c r="L222">
        <v>4</v>
      </c>
      <c r="M222">
        <v>15</v>
      </c>
      <c r="N222">
        <v>455</v>
      </c>
      <c r="O222">
        <v>12</v>
      </c>
      <c r="P222">
        <v>15</v>
      </c>
      <c r="Q222">
        <v>115</v>
      </c>
      <c r="R222">
        <v>1</v>
      </c>
      <c r="S222">
        <v>78</v>
      </c>
      <c r="T222" s="2">
        <v>64</v>
      </c>
      <c r="U222" s="2">
        <v>128</v>
      </c>
      <c r="V222" t="s">
        <v>729</v>
      </c>
      <c r="W222">
        <v>0.69058593749999997</v>
      </c>
      <c r="X222">
        <v>0.89513270497321995</v>
      </c>
      <c r="Y222">
        <v>0.65325549450549403</v>
      </c>
      <c r="Z222">
        <v>1.1215680271387101</v>
      </c>
      <c r="AA222">
        <v>0.59442967293932802</v>
      </c>
      <c r="AB222">
        <v>0.59442967293932802</v>
      </c>
      <c r="AC222">
        <v>0.62314866598153096</v>
      </c>
      <c r="AD222">
        <v>0.62314866598153096</v>
      </c>
      <c r="AE222">
        <v>0.65325549450549403</v>
      </c>
      <c r="AF222">
        <v>0.65325549450549403</v>
      </c>
      <c r="AG222">
        <v>0.57391304347826</v>
      </c>
      <c r="AH222">
        <v>1.2251063585281301</v>
      </c>
      <c r="AI222">
        <v>0.56104758264732202</v>
      </c>
      <c r="AJ222">
        <v>0.56104758264732202</v>
      </c>
      <c r="AK222">
        <v>0.66432534589390602</v>
      </c>
      <c r="AL222">
        <v>0.66432534589390602</v>
      </c>
      <c r="AM222">
        <v>0.57391304347826</v>
      </c>
      <c r="AN222">
        <v>0.57391304347826</v>
      </c>
      <c r="AO222">
        <v>0.83652395537970603</v>
      </c>
      <c r="AP222">
        <v>0.80140046587929603</v>
      </c>
      <c r="AQ222">
        <v>0.22358507039042899</v>
      </c>
      <c r="AR222">
        <v>0.51620920010788096</v>
      </c>
      <c r="AS222">
        <v>0.16923076923076899</v>
      </c>
      <c r="AT222">
        <v>0.36448598130841098</v>
      </c>
      <c r="AU222">
        <v>0.70157068062827199</v>
      </c>
      <c r="AV222">
        <v>0.92576419213973804</v>
      </c>
      <c r="AW222">
        <v>0.74111675126903498</v>
      </c>
      <c r="AX222">
        <v>0.838095238095238</v>
      </c>
      <c r="AY222">
        <v>0.74358974358974295</v>
      </c>
      <c r="AZ222">
        <v>0.64804469273743004</v>
      </c>
      <c r="BA222">
        <v>0.42504743833017</v>
      </c>
      <c r="BB222">
        <v>0.63276836158192096</v>
      </c>
      <c r="BC222">
        <v>0.54285714285714204</v>
      </c>
      <c r="BD222">
        <v>0</v>
      </c>
    </row>
    <row r="223" spans="2:56" x14ac:dyDescent="0.2">
      <c r="B223" t="s">
        <v>964</v>
      </c>
      <c r="C223">
        <v>1E-3</v>
      </c>
      <c r="D223">
        <v>0.5</v>
      </c>
      <c r="E223">
        <v>256</v>
      </c>
      <c r="F223">
        <v>500</v>
      </c>
      <c r="G223" s="2" t="b">
        <v>0</v>
      </c>
      <c r="H223">
        <v>8</v>
      </c>
      <c r="I223">
        <v>5</v>
      </c>
      <c r="J223">
        <v>64</v>
      </c>
      <c r="K223">
        <v>1000</v>
      </c>
      <c r="L223">
        <v>4</v>
      </c>
      <c r="M223">
        <v>5</v>
      </c>
      <c r="N223">
        <v>465</v>
      </c>
      <c r="O223">
        <v>12</v>
      </c>
      <c r="P223">
        <v>5</v>
      </c>
      <c r="Q223">
        <v>125</v>
      </c>
      <c r="R223">
        <v>1</v>
      </c>
      <c r="S223">
        <v>78</v>
      </c>
      <c r="T223" s="2">
        <v>64</v>
      </c>
      <c r="U223" s="2">
        <v>64</v>
      </c>
      <c r="V223" t="s">
        <v>729</v>
      </c>
      <c r="W223">
        <v>0.89415624999999999</v>
      </c>
      <c r="X223">
        <v>0.38135705643892198</v>
      </c>
      <c r="Y223">
        <v>0.65324784946236503</v>
      </c>
      <c r="Z223">
        <v>0.91014931595325399</v>
      </c>
      <c r="AA223">
        <v>0.61660352179266298</v>
      </c>
      <c r="AB223">
        <v>0.61660352179266298</v>
      </c>
      <c r="AC223">
        <v>0.66133487003314195</v>
      </c>
      <c r="AD223">
        <v>0.66133487003314195</v>
      </c>
      <c r="AE223">
        <v>0.65324784946236503</v>
      </c>
      <c r="AF223">
        <v>0.65324784946236503</v>
      </c>
      <c r="AG223">
        <v>0.70733333333333304</v>
      </c>
      <c r="AH223">
        <v>0.94731932878494196</v>
      </c>
      <c r="AI223">
        <v>0.68064184513118098</v>
      </c>
      <c r="AJ223">
        <v>0.68064184513118098</v>
      </c>
      <c r="AK223">
        <v>0.67856649434238303</v>
      </c>
      <c r="AL223">
        <v>0.67856649434238303</v>
      </c>
      <c r="AM223">
        <v>0.70733333333333304</v>
      </c>
      <c r="AN223">
        <v>0.70733333333333304</v>
      </c>
      <c r="AO223">
        <v>0.78795950675288595</v>
      </c>
      <c r="AP223">
        <v>0.85842809561813305</v>
      </c>
      <c r="AQ223">
        <v>0.33230279279133002</v>
      </c>
      <c r="AR223">
        <v>0.48772369200830701</v>
      </c>
      <c r="AS223">
        <v>0.361990950226244</v>
      </c>
      <c r="AT223">
        <v>0.30645161290322498</v>
      </c>
      <c r="AU223">
        <v>0.88524590163934402</v>
      </c>
      <c r="AV223">
        <v>0.95057034220532299</v>
      </c>
      <c r="AW223">
        <v>0.89830508474576198</v>
      </c>
      <c r="AX223">
        <v>0.80751173708920099</v>
      </c>
      <c r="AY223">
        <v>0.82403433476394805</v>
      </c>
      <c r="AZ223">
        <v>0.91056910569105698</v>
      </c>
      <c r="BA223">
        <v>0.74666666666666603</v>
      </c>
      <c r="BB223">
        <v>0.83389830508474505</v>
      </c>
      <c r="BC223">
        <v>0</v>
      </c>
      <c r="BD223">
        <v>0.64245810055865904</v>
      </c>
    </row>
    <row r="224" spans="2:56" x14ac:dyDescent="0.2">
      <c r="B224" t="s">
        <v>1693</v>
      </c>
      <c r="C224">
        <v>1E-3</v>
      </c>
      <c r="D224">
        <v>0.5</v>
      </c>
      <c r="E224">
        <v>256</v>
      </c>
      <c r="F224">
        <v>100</v>
      </c>
      <c r="G224" s="2" t="b">
        <v>0</v>
      </c>
      <c r="H224">
        <v>8</v>
      </c>
      <c r="I224">
        <v>20</v>
      </c>
      <c r="J224">
        <v>420</v>
      </c>
      <c r="K224">
        <v>1000</v>
      </c>
      <c r="L224">
        <v>4</v>
      </c>
      <c r="M224">
        <v>20</v>
      </c>
      <c r="N224">
        <v>450</v>
      </c>
      <c r="O224">
        <v>12</v>
      </c>
      <c r="P224">
        <v>20</v>
      </c>
      <c r="Q224">
        <v>110</v>
      </c>
      <c r="R224">
        <v>1</v>
      </c>
      <c r="S224">
        <v>78</v>
      </c>
      <c r="T224" s="2">
        <v>128</v>
      </c>
      <c r="U224" s="2">
        <v>128</v>
      </c>
      <c r="V224" t="s">
        <v>729</v>
      </c>
      <c r="W224">
        <v>0.71743749999999895</v>
      </c>
      <c r="X224">
        <v>0.81180939078330905</v>
      </c>
      <c r="Y224">
        <v>0.65306555555555601</v>
      </c>
      <c r="Z224">
        <v>1.06002878683805</v>
      </c>
      <c r="AA224">
        <v>0.59248860247711799</v>
      </c>
      <c r="AB224">
        <v>0.59248860247711799</v>
      </c>
      <c r="AC224">
        <v>0.59209941258883902</v>
      </c>
      <c r="AD224">
        <v>0.59209941258883902</v>
      </c>
      <c r="AE224">
        <v>0.65306555555555601</v>
      </c>
      <c r="AF224">
        <v>0.65306555555555601</v>
      </c>
      <c r="AG224">
        <v>0.6</v>
      </c>
      <c r="AH224">
        <v>1.2805811166763299</v>
      </c>
      <c r="AI224">
        <v>0.59109327557894298</v>
      </c>
      <c r="AJ224">
        <v>0.59109327557894298</v>
      </c>
      <c r="AK224">
        <v>0.67788300291511405</v>
      </c>
      <c r="AL224">
        <v>0.67788300291511405</v>
      </c>
      <c r="AM224">
        <v>0.6</v>
      </c>
      <c r="AN224">
        <v>0.6</v>
      </c>
      <c r="AO224">
        <v>0.83251492823990603</v>
      </c>
      <c r="AP224">
        <v>0.83570767524881295</v>
      </c>
      <c r="AQ224">
        <v>0.134392336164328</v>
      </c>
      <c r="AR224">
        <v>0.56733947025542697</v>
      </c>
      <c r="AS224">
        <v>0.31724137931034402</v>
      </c>
      <c r="AT224">
        <v>0.34117647058823503</v>
      </c>
      <c r="AU224">
        <v>0.83417085427135595</v>
      </c>
      <c r="AV224">
        <v>0.90990990990991005</v>
      </c>
      <c r="AW224">
        <v>0.76756756756756706</v>
      </c>
      <c r="AX224">
        <v>0.76666666666666605</v>
      </c>
      <c r="AY224">
        <v>0.76190476190476197</v>
      </c>
      <c r="AZ224">
        <v>0.74074074074074003</v>
      </c>
      <c r="BA224">
        <v>0.42125984251968501</v>
      </c>
      <c r="BB224">
        <v>0.60355029585798803</v>
      </c>
      <c r="BC224">
        <v>0</v>
      </c>
      <c r="BD224">
        <v>0.62893081761006298</v>
      </c>
    </row>
    <row r="225" spans="2:56" x14ac:dyDescent="0.2">
      <c r="B225" t="s">
        <v>2294</v>
      </c>
      <c r="C225">
        <v>1E-3</v>
      </c>
      <c r="D225">
        <v>0.5</v>
      </c>
      <c r="E225">
        <v>46</v>
      </c>
      <c r="F225">
        <v>100</v>
      </c>
      <c r="G225" s="2" t="b">
        <v>1</v>
      </c>
      <c r="H225">
        <v>8</v>
      </c>
      <c r="I225">
        <v>20</v>
      </c>
      <c r="J225">
        <v>420</v>
      </c>
      <c r="K225">
        <v>1000</v>
      </c>
      <c r="L225">
        <v>4</v>
      </c>
      <c r="M225">
        <v>20</v>
      </c>
      <c r="N225">
        <v>450</v>
      </c>
      <c r="O225">
        <v>12</v>
      </c>
      <c r="P225">
        <v>20</v>
      </c>
      <c r="Q225">
        <v>110</v>
      </c>
      <c r="R225">
        <v>1</v>
      </c>
      <c r="S225">
        <v>78</v>
      </c>
      <c r="T225" s="2">
        <v>128</v>
      </c>
      <c r="U225" s="2">
        <v>64</v>
      </c>
      <c r="V225" t="s">
        <v>729</v>
      </c>
      <c r="W225">
        <v>0.73063988095237997</v>
      </c>
      <c r="X225">
        <v>0.74304614245891498</v>
      </c>
      <c r="Y225">
        <v>0.653063333333334</v>
      </c>
      <c r="Z225">
        <v>0.93103164631128299</v>
      </c>
      <c r="AA225">
        <v>0.58281674298056896</v>
      </c>
      <c r="AB225">
        <v>0.58281674298056896</v>
      </c>
      <c r="AC225">
        <v>0.58313263719652098</v>
      </c>
      <c r="AD225">
        <v>0.58313263719652098</v>
      </c>
      <c r="AE225">
        <v>0.653063333333334</v>
      </c>
      <c r="AF225">
        <v>0.653063333333334</v>
      </c>
      <c r="AG225">
        <v>0.58257575757575697</v>
      </c>
      <c r="AH225">
        <v>1.2921904325485201</v>
      </c>
      <c r="AI225">
        <v>0.57751772065945295</v>
      </c>
      <c r="AJ225">
        <v>0.57751772065945395</v>
      </c>
      <c r="AK225">
        <v>0.67819219524540697</v>
      </c>
      <c r="AL225">
        <v>0.67819219524540697</v>
      </c>
      <c r="AM225">
        <v>0.58257575757575697</v>
      </c>
      <c r="AN225">
        <v>0.58257575757575697</v>
      </c>
      <c r="AO225">
        <v>0.81386773539554402</v>
      </c>
      <c r="AP225">
        <v>0.82854497031565999</v>
      </c>
      <c r="AQ225">
        <v>0.12939882790149901</v>
      </c>
      <c r="AR225">
        <v>0.55945543830957201</v>
      </c>
      <c r="AS225">
        <v>0.353658536585365</v>
      </c>
      <c r="AT225">
        <v>0.48749999999999999</v>
      </c>
      <c r="AU225">
        <v>0.677966101694915</v>
      </c>
      <c r="AV225">
        <v>0.91479820627802599</v>
      </c>
      <c r="AW225">
        <v>0.73469387755102</v>
      </c>
      <c r="AX225">
        <v>0.64634146341463405</v>
      </c>
      <c r="AY225">
        <v>0.71074380165289197</v>
      </c>
      <c r="AZ225">
        <v>0.73684210526315697</v>
      </c>
      <c r="BA225">
        <v>0.42828282828282799</v>
      </c>
      <c r="BB225">
        <v>0.60975609756097504</v>
      </c>
      <c r="BC225">
        <v>0</v>
      </c>
      <c r="BD225">
        <v>0.62962962962962898</v>
      </c>
    </row>
    <row r="226" spans="2:56" x14ac:dyDescent="0.2">
      <c r="B226" t="s">
        <v>2295</v>
      </c>
      <c r="C226">
        <v>1E-3</v>
      </c>
      <c r="D226">
        <v>0.1</v>
      </c>
      <c r="E226">
        <v>256</v>
      </c>
      <c r="F226">
        <v>100</v>
      </c>
      <c r="G226" s="2" t="b">
        <v>0</v>
      </c>
      <c r="H226">
        <v>8</v>
      </c>
      <c r="I226">
        <v>10</v>
      </c>
      <c r="J226">
        <v>64</v>
      </c>
      <c r="K226">
        <v>1000</v>
      </c>
      <c r="L226">
        <v>4</v>
      </c>
      <c r="M226">
        <v>10</v>
      </c>
      <c r="N226">
        <v>460</v>
      </c>
      <c r="O226">
        <v>12</v>
      </c>
      <c r="P226">
        <v>10</v>
      </c>
      <c r="Q226">
        <v>120</v>
      </c>
      <c r="R226">
        <v>1</v>
      </c>
      <c r="S226">
        <v>78</v>
      </c>
      <c r="T226" s="2">
        <v>64</v>
      </c>
      <c r="U226" s="2">
        <v>128</v>
      </c>
      <c r="V226" t="s">
        <v>729</v>
      </c>
      <c r="W226">
        <v>0.60906249999999995</v>
      </c>
      <c r="X226">
        <v>1.26188584327697</v>
      </c>
      <c r="Y226">
        <v>0.65261684782608698</v>
      </c>
      <c r="Z226">
        <v>1.4875227161645801</v>
      </c>
      <c r="AA226">
        <v>0.58636587042875399</v>
      </c>
      <c r="AB226">
        <v>0.58636587042875399</v>
      </c>
      <c r="AC226">
        <v>0.61842278657846805</v>
      </c>
      <c r="AD226">
        <v>0.61842278657846805</v>
      </c>
      <c r="AE226">
        <v>0.65261684782608698</v>
      </c>
      <c r="AF226">
        <v>0.65261684782608698</v>
      </c>
      <c r="AG226">
        <v>0.44791666666666602</v>
      </c>
      <c r="AH226">
        <v>1.6332136392593299</v>
      </c>
      <c r="AI226">
        <v>0.40143335040078798</v>
      </c>
      <c r="AJ226">
        <v>0.40143335040078798</v>
      </c>
      <c r="AK226">
        <v>0.490106028396052</v>
      </c>
      <c r="AL226">
        <v>0.490106028396052</v>
      </c>
      <c r="AM226">
        <v>0.44791666666666602</v>
      </c>
      <c r="AN226">
        <v>0.44791666666666602</v>
      </c>
      <c r="AO226">
        <v>0.86793489426326698</v>
      </c>
      <c r="AP226">
        <v>0.76734707827422699</v>
      </c>
      <c r="AQ226">
        <v>0.219566319953786</v>
      </c>
      <c r="AR226">
        <v>0.49061518922373198</v>
      </c>
      <c r="AS226">
        <v>0.12949640287769701</v>
      </c>
      <c r="AT226">
        <v>0.31192660550458701</v>
      </c>
      <c r="AU226">
        <v>0.38775510204081598</v>
      </c>
      <c r="AV226">
        <v>0.938271604938271</v>
      </c>
      <c r="AW226">
        <v>0.28571428571428498</v>
      </c>
      <c r="AX226">
        <v>0.62207357859531698</v>
      </c>
      <c r="AY226">
        <v>0</v>
      </c>
      <c r="AZ226">
        <v>0.65217391304347805</v>
      </c>
      <c r="BA226">
        <v>0.40136054421768702</v>
      </c>
      <c r="BB226">
        <v>0.60416666666666596</v>
      </c>
      <c r="BC226">
        <v>0.48426150121065298</v>
      </c>
      <c r="BD226">
        <v>0</v>
      </c>
    </row>
    <row r="227" spans="2:56" x14ac:dyDescent="0.2">
      <c r="B227" t="s">
        <v>2296</v>
      </c>
      <c r="C227">
        <v>1E-3</v>
      </c>
      <c r="D227">
        <v>0.5</v>
      </c>
      <c r="E227">
        <v>256</v>
      </c>
      <c r="F227">
        <v>100</v>
      </c>
      <c r="G227" s="2" t="b">
        <v>0</v>
      </c>
      <c r="H227">
        <v>8</v>
      </c>
      <c r="I227">
        <v>20</v>
      </c>
      <c r="J227">
        <v>420</v>
      </c>
      <c r="K227">
        <v>1000</v>
      </c>
      <c r="L227">
        <v>4</v>
      </c>
      <c r="M227">
        <v>20</v>
      </c>
      <c r="N227">
        <v>450</v>
      </c>
      <c r="O227">
        <v>12</v>
      </c>
      <c r="P227">
        <v>20</v>
      </c>
      <c r="Q227">
        <v>110</v>
      </c>
      <c r="R227">
        <v>1</v>
      </c>
      <c r="S227">
        <v>78</v>
      </c>
      <c r="T227" s="2">
        <v>64</v>
      </c>
      <c r="U227" s="2">
        <v>128</v>
      </c>
      <c r="V227" t="s">
        <v>729</v>
      </c>
      <c r="W227">
        <v>0.70478571428571402</v>
      </c>
      <c r="X227">
        <v>0.86049976229667602</v>
      </c>
      <c r="Y227">
        <v>0.65247444444444302</v>
      </c>
      <c r="Z227">
        <v>1.02715137851238</v>
      </c>
      <c r="AA227">
        <v>0.59243856876599399</v>
      </c>
      <c r="AB227">
        <v>0.59243856876599399</v>
      </c>
      <c r="AC227">
        <v>0.61913943532070104</v>
      </c>
      <c r="AD227">
        <v>0.61913943532070104</v>
      </c>
      <c r="AE227">
        <v>0.65247444444444402</v>
      </c>
      <c r="AF227">
        <v>0.65247444444444302</v>
      </c>
      <c r="AG227">
        <v>0.56212121212121202</v>
      </c>
      <c r="AH227">
        <v>1.29042148590087</v>
      </c>
      <c r="AI227">
        <v>0.55640988730124197</v>
      </c>
      <c r="AJ227">
        <v>0.55640988730124197</v>
      </c>
      <c r="AK227">
        <v>0.66225044286115298</v>
      </c>
      <c r="AL227">
        <v>0.66225044286115298</v>
      </c>
      <c r="AM227">
        <v>0.56212121212121202</v>
      </c>
      <c r="AN227">
        <v>0.56212121212121202</v>
      </c>
      <c r="AO227">
        <v>0.87981244149796101</v>
      </c>
      <c r="AP227">
        <v>0.774084117325191</v>
      </c>
      <c r="AQ227">
        <v>0.193739316053683</v>
      </c>
      <c r="AR227">
        <v>0.52211840018714195</v>
      </c>
      <c r="AS227">
        <v>0.22556390977443599</v>
      </c>
      <c r="AT227">
        <v>0.374999999999999</v>
      </c>
      <c r="AU227">
        <v>0.75376884422110502</v>
      </c>
      <c r="AV227">
        <v>0.85981308411214896</v>
      </c>
      <c r="AW227">
        <v>0.71111111111111103</v>
      </c>
      <c r="AX227">
        <v>0.81132075471698095</v>
      </c>
      <c r="AY227">
        <v>0.52760736196319002</v>
      </c>
      <c r="AZ227">
        <v>0.71794871794871795</v>
      </c>
      <c r="BA227">
        <v>0.430020283975659</v>
      </c>
      <c r="BB227">
        <v>0.65030674846625702</v>
      </c>
      <c r="BC227">
        <v>0</v>
      </c>
      <c r="BD227">
        <v>0.61445783132530096</v>
      </c>
    </row>
    <row r="228" spans="2:56" x14ac:dyDescent="0.2">
      <c r="B228" t="s">
        <v>2297</v>
      </c>
      <c r="C228">
        <v>1E-3</v>
      </c>
      <c r="D228">
        <v>0.5</v>
      </c>
      <c r="E228">
        <v>256</v>
      </c>
      <c r="F228">
        <v>500</v>
      </c>
      <c r="G228" s="2" t="b">
        <v>0</v>
      </c>
      <c r="H228">
        <v>8</v>
      </c>
      <c r="I228">
        <v>20</v>
      </c>
      <c r="J228">
        <v>64</v>
      </c>
      <c r="K228">
        <v>1000</v>
      </c>
      <c r="L228">
        <v>4</v>
      </c>
      <c r="M228">
        <v>20</v>
      </c>
      <c r="N228">
        <v>450</v>
      </c>
      <c r="O228">
        <v>12</v>
      </c>
      <c r="P228">
        <v>20</v>
      </c>
      <c r="Q228">
        <v>110</v>
      </c>
      <c r="R228">
        <v>1</v>
      </c>
      <c r="S228">
        <v>78</v>
      </c>
      <c r="T228" s="2">
        <v>64</v>
      </c>
      <c r="U228" s="2">
        <v>128</v>
      </c>
      <c r="V228" t="s">
        <v>729</v>
      </c>
      <c r="W228">
        <v>0.9061796875</v>
      </c>
      <c r="X228">
        <v>0.34440345948934498</v>
      </c>
      <c r="Y228">
        <v>0.65226055555555595</v>
      </c>
      <c r="Z228">
        <v>1.4532744688391599</v>
      </c>
      <c r="AA228">
        <v>0.61208235595947502</v>
      </c>
      <c r="AB228">
        <v>0.61208235595947502</v>
      </c>
      <c r="AC228">
        <v>0.670823556781171</v>
      </c>
      <c r="AD228">
        <v>0.670823556781171</v>
      </c>
      <c r="AE228">
        <v>0.65226055555555595</v>
      </c>
      <c r="AF228">
        <v>0.65226055555555595</v>
      </c>
      <c r="AG228">
        <v>0.75606060606060599</v>
      </c>
      <c r="AH228">
        <v>0.91293108463287298</v>
      </c>
      <c r="AI228">
        <v>0.73190602743249</v>
      </c>
      <c r="AJ228">
        <v>0.73190602743249</v>
      </c>
      <c r="AK228">
        <v>0.75093513699981695</v>
      </c>
      <c r="AL228">
        <v>0.75093513699981695</v>
      </c>
      <c r="AM228">
        <v>0.75606060606060599</v>
      </c>
      <c r="AN228">
        <v>0.75606060606060599</v>
      </c>
      <c r="AO228">
        <v>0.83480264176600205</v>
      </c>
      <c r="AP228">
        <v>0.74169823212705899</v>
      </c>
      <c r="AQ228">
        <v>0.301130576166731</v>
      </c>
      <c r="AR228">
        <v>0.57069797377811504</v>
      </c>
      <c r="AS228">
        <v>0.542713567839196</v>
      </c>
      <c r="AT228">
        <v>0.59405940594059403</v>
      </c>
      <c r="AU228">
        <v>0.9375</v>
      </c>
      <c r="AV228">
        <v>0.94017094017094005</v>
      </c>
      <c r="AW228">
        <v>0.90821256038647302</v>
      </c>
      <c r="AX228">
        <v>0.78947368421052599</v>
      </c>
      <c r="AY228">
        <v>0.82407407407407396</v>
      </c>
      <c r="AZ228">
        <v>0.90043290043290003</v>
      </c>
      <c r="BA228">
        <v>0.73880597014925298</v>
      </c>
      <c r="BB228">
        <v>0.85714285714285698</v>
      </c>
      <c r="BC228">
        <v>0.11111111111111099</v>
      </c>
      <c r="BD228">
        <v>0.63917525773195805</v>
      </c>
    </row>
    <row r="229" spans="2:56" x14ac:dyDescent="0.2">
      <c r="B229" t="s">
        <v>2298</v>
      </c>
      <c r="C229">
        <v>1E-3</v>
      </c>
      <c r="D229">
        <v>0.5</v>
      </c>
      <c r="E229">
        <v>256</v>
      </c>
      <c r="F229">
        <v>500</v>
      </c>
      <c r="G229" s="2" t="b">
        <v>0</v>
      </c>
      <c r="H229">
        <v>8</v>
      </c>
      <c r="I229">
        <v>15</v>
      </c>
      <c r="J229">
        <v>64</v>
      </c>
      <c r="K229">
        <v>1000</v>
      </c>
      <c r="L229">
        <v>4</v>
      </c>
      <c r="M229">
        <v>15</v>
      </c>
      <c r="N229">
        <v>455</v>
      </c>
      <c r="O229">
        <v>12</v>
      </c>
      <c r="P229">
        <v>15</v>
      </c>
      <c r="Q229">
        <v>115</v>
      </c>
      <c r="R229">
        <v>1</v>
      </c>
      <c r="S229">
        <v>78</v>
      </c>
      <c r="T229" s="2">
        <v>64</v>
      </c>
      <c r="U229" s="2">
        <v>128</v>
      </c>
      <c r="V229" t="s">
        <v>729</v>
      </c>
      <c r="W229">
        <v>0.90346093750000001</v>
      </c>
      <c r="X229">
        <v>0.35330528932809802</v>
      </c>
      <c r="Y229">
        <v>0.65205879120879096</v>
      </c>
      <c r="Z229">
        <v>1.1020823348164499</v>
      </c>
      <c r="AA229">
        <v>0.60550108721646301</v>
      </c>
      <c r="AB229">
        <v>0.60550108721646301</v>
      </c>
      <c r="AC229">
        <v>0.67175549635919996</v>
      </c>
      <c r="AD229">
        <v>0.67175549635919996</v>
      </c>
      <c r="AE229">
        <v>0.65205879120879096</v>
      </c>
      <c r="AF229">
        <v>0.65205879120879096</v>
      </c>
      <c r="AG229">
        <v>0.71811594202898499</v>
      </c>
      <c r="AH229">
        <v>0.92278957366943304</v>
      </c>
      <c r="AI229">
        <v>0.68692211994218699</v>
      </c>
      <c r="AJ229">
        <v>0.68692211994218699</v>
      </c>
      <c r="AK229">
        <v>0.68814503776718305</v>
      </c>
      <c r="AL229">
        <v>0.68814503776718206</v>
      </c>
      <c r="AM229">
        <v>0.71811594202898499</v>
      </c>
      <c r="AN229">
        <v>0.71811594202898499</v>
      </c>
      <c r="AO229">
        <v>0.81487091937016398</v>
      </c>
      <c r="AP229">
        <v>0.76766779652112205</v>
      </c>
      <c r="AQ229">
        <v>0.28550952904621602</v>
      </c>
      <c r="AR229">
        <v>0.55395610392835604</v>
      </c>
      <c r="AS229">
        <v>0.51260504201680601</v>
      </c>
      <c r="AT229">
        <v>0.40609137055837502</v>
      </c>
      <c r="AU229">
        <v>0.94827586206896497</v>
      </c>
      <c r="AV229">
        <v>0.95196506550218296</v>
      </c>
      <c r="AW229">
        <v>0.88262910798121996</v>
      </c>
      <c r="AX229">
        <v>0.68926553672316304</v>
      </c>
      <c r="AY229">
        <v>0.76348547717842297</v>
      </c>
      <c r="AZ229">
        <v>0.89361702127659504</v>
      </c>
      <c r="BA229">
        <v>0.73992673992673996</v>
      </c>
      <c r="BB229">
        <v>0.81884057971014401</v>
      </c>
      <c r="BC229">
        <v>0</v>
      </c>
      <c r="BD229">
        <v>0.63636363636363602</v>
      </c>
    </row>
    <row r="230" spans="2:56" x14ac:dyDescent="0.2">
      <c r="B230" t="s">
        <v>2299</v>
      </c>
      <c r="C230">
        <v>1E-3</v>
      </c>
      <c r="D230">
        <v>0.5</v>
      </c>
      <c r="E230">
        <v>61</v>
      </c>
      <c r="F230">
        <v>500</v>
      </c>
      <c r="G230" s="2" t="b">
        <v>1</v>
      </c>
      <c r="H230">
        <v>8</v>
      </c>
      <c r="I230">
        <v>10</v>
      </c>
      <c r="J230">
        <v>256</v>
      </c>
      <c r="K230">
        <v>1000</v>
      </c>
      <c r="L230">
        <v>4</v>
      </c>
      <c r="M230">
        <v>10</v>
      </c>
      <c r="N230">
        <v>460</v>
      </c>
      <c r="O230">
        <v>12</v>
      </c>
      <c r="P230">
        <v>10</v>
      </c>
      <c r="Q230">
        <v>120</v>
      </c>
      <c r="R230">
        <v>1</v>
      </c>
      <c r="S230">
        <v>78</v>
      </c>
      <c r="T230" s="2">
        <v>128</v>
      </c>
      <c r="U230" s="2">
        <v>64</v>
      </c>
      <c r="V230" t="s">
        <v>729</v>
      </c>
      <c r="W230">
        <v>0.9229267578125</v>
      </c>
      <c r="X230">
        <v>0.29346252879500301</v>
      </c>
      <c r="Y230">
        <v>0.65192499999999898</v>
      </c>
      <c r="Z230">
        <v>0.883325406253337</v>
      </c>
      <c r="AA230">
        <v>0.62429014129177096</v>
      </c>
      <c r="AB230">
        <v>0.62429014129177096</v>
      </c>
      <c r="AC230">
        <v>0.65051802880065401</v>
      </c>
      <c r="AD230">
        <v>0.65051802880065401</v>
      </c>
      <c r="AE230">
        <v>0.65192499999999898</v>
      </c>
      <c r="AF230">
        <v>0.65192499999999898</v>
      </c>
      <c r="AG230">
        <v>0.71041666666666603</v>
      </c>
      <c r="AH230">
        <v>0.88452726602554299</v>
      </c>
      <c r="AI230">
        <v>0.66679664701456098</v>
      </c>
      <c r="AJ230">
        <v>0.66679664701456098</v>
      </c>
      <c r="AK230">
        <v>0.674969371258619</v>
      </c>
      <c r="AL230">
        <v>0.674969371258619</v>
      </c>
      <c r="AM230">
        <v>0.71041666666666603</v>
      </c>
      <c r="AN230">
        <v>0.71041666666666603</v>
      </c>
      <c r="AO230">
        <v>0.82221006074463199</v>
      </c>
      <c r="AP230">
        <v>0.83911532972787195</v>
      </c>
      <c r="AQ230">
        <v>0.28615696955639502</v>
      </c>
      <c r="AR230">
        <v>0.549678205138184</v>
      </c>
      <c r="AS230">
        <v>0.47488584474885798</v>
      </c>
      <c r="AT230">
        <v>0.55454545454545401</v>
      </c>
      <c r="AU230">
        <v>0.97046413502109696</v>
      </c>
      <c r="AV230">
        <v>0.94023904382470103</v>
      </c>
      <c r="AW230">
        <v>0.91774891774891698</v>
      </c>
      <c r="AX230">
        <v>0.30463576158940397</v>
      </c>
      <c r="AY230">
        <v>0.65986394557823103</v>
      </c>
      <c r="AZ230">
        <v>0.92703862660944203</v>
      </c>
      <c r="BA230">
        <v>0.764119601328903</v>
      </c>
      <c r="BB230">
        <v>0.84285714285714297</v>
      </c>
      <c r="BC230">
        <v>0</v>
      </c>
      <c r="BD230">
        <v>0.64516129032257996</v>
      </c>
    </row>
    <row r="231" spans="2:56" x14ac:dyDescent="0.2">
      <c r="B231" t="s">
        <v>2300</v>
      </c>
      <c r="C231">
        <v>1E-3</v>
      </c>
      <c r="D231">
        <v>0.5</v>
      </c>
      <c r="E231">
        <v>256</v>
      </c>
      <c r="F231">
        <v>100</v>
      </c>
      <c r="G231" s="2" t="b">
        <v>0</v>
      </c>
      <c r="H231">
        <v>8</v>
      </c>
      <c r="I231">
        <v>10</v>
      </c>
      <c r="J231">
        <v>64</v>
      </c>
      <c r="K231">
        <v>1000</v>
      </c>
      <c r="L231">
        <v>4</v>
      </c>
      <c r="M231">
        <v>10</v>
      </c>
      <c r="N231">
        <v>460</v>
      </c>
      <c r="O231">
        <v>12</v>
      </c>
      <c r="P231">
        <v>10</v>
      </c>
      <c r="Q231">
        <v>120</v>
      </c>
      <c r="R231">
        <v>1</v>
      </c>
      <c r="S231">
        <v>78</v>
      </c>
      <c r="T231" s="2">
        <v>64</v>
      </c>
      <c r="U231" s="2">
        <v>128</v>
      </c>
      <c r="V231" t="s">
        <v>729</v>
      </c>
      <c r="W231">
        <v>0.69248046875000002</v>
      </c>
      <c r="X231">
        <v>0.93257937252521494</v>
      </c>
      <c r="Y231">
        <v>0.65188152173913005</v>
      </c>
      <c r="Z231">
        <v>1.11403235834836</v>
      </c>
      <c r="AA231">
        <v>0.58875425507516899</v>
      </c>
      <c r="AB231">
        <v>0.58875425507516899</v>
      </c>
      <c r="AC231">
        <v>0.62928680713625795</v>
      </c>
      <c r="AD231">
        <v>0.62928680713625795</v>
      </c>
      <c r="AE231">
        <v>0.65188152173913005</v>
      </c>
      <c r="AF231">
        <v>0.65188152173913005</v>
      </c>
      <c r="AG231">
        <v>0.55138888888888804</v>
      </c>
      <c r="AH231">
        <v>1.3327550888061499</v>
      </c>
      <c r="AI231">
        <v>0.53935529367981105</v>
      </c>
      <c r="AJ231">
        <v>0.53935529367981105</v>
      </c>
      <c r="AK231">
        <v>0.62162144805495001</v>
      </c>
      <c r="AL231">
        <v>0.62162144805495001</v>
      </c>
      <c r="AM231">
        <v>0.55138888888888804</v>
      </c>
      <c r="AN231">
        <v>0.55138888888888804</v>
      </c>
      <c r="AO231">
        <v>0.82641318999746705</v>
      </c>
      <c r="AP231">
        <v>0.77997734369272198</v>
      </c>
      <c r="AQ231">
        <v>0.23985131136736201</v>
      </c>
      <c r="AR231">
        <v>0.50877517524312199</v>
      </c>
      <c r="AS231">
        <v>7.4074074074074001E-2</v>
      </c>
      <c r="AT231">
        <v>0.35294117647058798</v>
      </c>
      <c r="AU231">
        <v>0.73831775700934499</v>
      </c>
      <c r="AV231">
        <v>0.947791164658634</v>
      </c>
      <c r="AW231">
        <v>0.71844660194174703</v>
      </c>
      <c r="AX231">
        <v>0.67708333333333304</v>
      </c>
      <c r="AY231">
        <v>0.54634146341463397</v>
      </c>
      <c r="AZ231">
        <v>0.73148148148148096</v>
      </c>
      <c r="BA231">
        <v>0.42258652094717603</v>
      </c>
      <c r="BB231">
        <v>0.63101604278074797</v>
      </c>
      <c r="BC231">
        <v>0</v>
      </c>
      <c r="BD231">
        <v>0.63218390804597602</v>
      </c>
    </row>
    <row r="232" spans="2:56" x14ac:dyDescent="0.2">
      <c r="B232" t="s">
        <v>754</v>
      </c>
      <c r="C232">
        <v>1E-3</v>
      </c>
      <c r="D232">
        <v>0.1</v>
      </c>
      <c r="E232">
        <v>256</v>
      </c>
      <c r="F232">
        <v>100</v>
      </c>
      <c r="G232" s="2" t="b">
        <v>0</v>
      </c>
      <c r="H232">
        <v>8</v>
      </c>
      <c r="I232">
        <v>50</v>
      </c>
      <c r="J232">
        <v>128</v>
      </c>
      <c r="K232">
        <v>1000</v>
      </c>
      <c r="L232">
        <v>4</v>
      </c>
      <c r="M232">
        <v>50</v>
      </c>
      <c r="N232">
        <v>420</v>
      </c>
      <c r="O232">
        <v>12</v>
      </c>
      <c r="P232">
        <v>50</v>
      </c>
      <c r="Q232">
        <v>80</v>
      </c>
      <c r="R232">
        <v>1</v>
      </c>
      <c r="S232">
        <v>78</v>
      </c>
      <c r="T232" s="2">
        <v>128</v>
      </c>
      <c r="U232" s="2">
        <v>128</v>
      </c>
      <c r="V232" t="s">
        <v>729</v>
      </c>
      <c r="W232">
        <v>0.66957031249999999</v>
      </c>
      <c r="X232">
        <v>0.95850336551666204</v>
      </c>
      <c r="Y232">
        <v>0.65174404761904703</v>
      </c>
      <c r="Z232">
        <v>1.6030126821994699</v>
      </c>
      <c r="AA232">
        <v>0.57662368764936001</v>
      </c>
      <c r="AB232">
        <v>0.57662368764936001</v>
      </c>
      <c r="AC232">
        <v>0.64679467488864295</v>
      </c>
      <c r="AD232">
        <v>0.64679467488864295</v>
      </c>
      <c r="AE232">
        <v>0.65174404761904703</v>
      </c>
      <c r="AF232">
        <v>0.65174404761904703</v>
      </c>
      <c r="AG232">
        <v>0.54062500000000002</v>
      </c>
      <c r="AH232">
        <v>1.6764678955078101</v>
      </c>
      <c r="AI232">
        <v>0.52470300692414995</v>
      </c>
      <c r="AJ232">
        <v>0.52470300692414995</v>
      </c>
      <c r="AK232">
        <v>0.67221815731354895</v>
      </c>
      <c r="AL232">
        <v>0.67221815731354895</v>
      </c>
      <c r="AM232">
        <v>0.54062500000000002</v>
      </c>
      <c r="AN232">
        <v>0.54062500000000002</v>
      </c>
      <c r="AO232">
        <v>0.83405465596550898</v>
      </c>
      <c r="AP232">
        <v>0.73403192822357699</v>
      </c>
      <c r="AQ232">
        <v>0.14278028920944499</v>
      </c>
      <c r="AR232">
        <v>0.59562787719890897</v>
      </c>
      <c r="AS232">
        <v>2.4691358024691301E-2</v>
      </c>
      <c r="AT232">
        <v>0.42307692307692302</v>
      </c>
      <c r="AU232">
        <v>0.63865546218487301</v>
      </c>
      <c r="AV232">
        <v>0.94674556213017702</v>
      </c>
      <c r="AW232">
        <v>0.76056338028169002</v>
      </c>
      <c r="AX232">
        <v>0.55555555555555503</v>
      </c>
      <c r="AY232">
        <v>0.51388888888888895</v>
      </c>
      <c r="AZ232">
        <v>0.72992700729926996</v>
      </c>
      <c r="BA232">
        <v>0.42076502732240401</v>
      </c>
      <c r="BB232">
        <v>0.66129032258064502</v>
      </c>
      <c r="BC232">
        <v>0</v>
      </c>
      <c r="BD232">
        <v>0.62127659574467997</v>
      </c>
    </row>
    <row r="233" spans="2:56" x14ac:dyDescent="0.2">
      <c r="B233" t="s">
        <v>2301</v>
      </c>
      <c r="C233">
        <v>1E-3</v>
      </c>
      <c r="D233">
        <v>0.1</v>
      </c>
      <c r="E233">
        <v>256</v>
      </c>
      <c r="F233">
        <v>100</v>
      </c>
      <c r="G233" s="2" t="b">
        <v>0</v>
      </c>
      <c r="H233">
        <v>8</v>
      </c>
      <c r="I233">
        <v>25</v>
      </c>
      <c r="J233">
        <v>256</v>
      </c>
      <c r="K233">
        <v>1000</v>
      </c>
      <c r="L233">
        <v>4</v>
      </c>
      <c r="M233">
        <v>25</v>
      </c>
      <c r="N233">
        <v>445</v>
      </c>
      <c r="O233">
        <v>12</v>
      </c>
      <c r="P233">
        <v>25</v>
      </c>
      <c r="Q233">
        <v>105</v>
      </c>
      <c r="R233">
        <v>1</v>
      </c>
      <c r="S233">
        <v>78</v>
      </c>
      <c r="T233" s="2">
        <v>128</v>
      </c>
      <c r="U233" s="2">
        <v>64</v>
      </c>
      <c r="V233" t="s">
        <v>729</v>
      </c>
      <c r="W233">
        <v>0.67156738281249995</v>
      </c>
      <c r="X233">
        <v>0.95294115245342204</v>
      </c>
      <c r="Y233">
        <v>0.65160955056179504</v>
      </c>
      <c r="Z233">
        <v>1.0244592779278701</v>
      </c>
      <c r="AA233">
        <v>0.57803879166031602</v>
      </c>
      <c r="AB233">
        <v>0.57803879166031602</v>
      </c>
      <c r="AC233">
        <v>0.63810739733206001</v>
      </c>
      <c r="AD233">
        <v>0.63810739733206001</v>
      </c>
      <c r="AE233">
        <v>0.65160955056179504</v>
      </c>
      <c r="AF233">
        <v>0.65160955056179504</v>
      </c>
      <c r="AG233">
        <v>0.54206349206349203</v>
      </c>
      <c r="AH233">
        <v>1.4245314598083401</v>
      </c>
      <c r="AI233">
        <v>0.54555735768112301</v>
      </c>
      <c r="AJ233">
        <v>0.54555735768112301</v>
      </c>
      <c r="AK233">
        <v>0.65174806258605</v>
      </c>
      <c r="AL233">
        <v>0.65174806258605</v>
      </c>
      <c r="AM233">
        <v>0.54206349206349203</v>
      </c>
      <c r="AN233">
        <v>0.54206349206349203</v>
      </c>
      <c r="AO233">
        <v>0.82471849194074798</v>
      </c>
      <c r="AP233">
        <v>0.79072765632912501</v>
      </c>
      <c r="AQ233">
        <v>0.166518384972141</v>
      </c>
      <c r="AR233">
        <v>0.53019063339924799</v>
      </c>
      <c r="AS233">
        <v>0.169014084507042</v>
      </c>
      <c r="AT233">
        <v>0.49197860962566797</v>
      </c>
      <c r="AU233">
        <v>0.62721893491124203</v>
      </c>
      <c r="AV233">
        <v>0.96682464454976202</v>
      </c>
      <c r="AW233">
        <v>0.61165048543689304</v>
      </c>
      <c r="AX233">
        <v>0.7</v>
      </c>
      <c r="AY233">
        <v>0.58278145695364203</v>
      </c>
      <c r="AZ233">
        <v>0.679245283018867</v>
      </c>
      <c r="BA233">
        <v>0.43368421052631501</v>
      </c>
      <c r="BB233">
        <v>0.66257668711656403</v>
      </c>
      <c r="BC233">
        <v>0.54125412541254103</v>
      </c>
      <c r="BD233">
        <v>8.04597701149425E-2</v>
      </c>
    </row>
    <row r="234" spans="2:56" x14ac:dyDescent="0.2">
      <c r="B234" t="s">
        <v>2302</v>
      </c>
      <c r="C234">
        <v>1E-3</v>
      </c>
      <c r="D234">
        <v>0.1</v>
      </c>
      <c r="E234">
        <v>256</v>
      </c>
      <c r="F234">
        <v>100</v>
      </c>
      <c r="G234" s="2" t="b">
        <v>0</v>
      </c>
      <c r="H234">
        <v>8</v>
      </c>
      <c r="I234">
        <v>25</v>
      </c>
      <c r="J234">
        <v>420</v>
      </c>
      <c r="K234">
        <v>1000</v>
      </c>
      <c r="L234">
        <v>4</v>
      </c>
      <c r="M234">
        <v>25</v>
      </c>
      <c r="N234">
        <v>445</v>
      </c>
      <c r="O234">
        <v>12</v>
      </c>
      <c r="P234">
        <v>25</v>
      </c>
      <c r="Q234">
        <v>105</v>
      </c>
      <c r="R234">
        <v>1</v>
      </c>
      <c r="S234">
        <v>78</v>
      </c>
      <c r="T234" s="2">
        <v>64</v>
      </c>
      <c r="U234" s="2">
        <v>128</v>
      </c>
      <c r="V234" t="s">
        <v>729</v>
      </c>
      <c r="W234">
        <v>0.61779166666666596</v>
      </c>
      <c r="X234">
        <v>1.1756176662444999</v>
      </c>
      <c r="Y234">
        <v>0.65149831460673902</v>
      </c>
      <c r="Z234">
        <v>1.4804745621681199</v>
      </c>
      <c r="AA234">
        <v>0.57487592936240794</v>
      </c>
      <c r="AB234">
        <v>0.57487592936240794</v>
      </c>
      <c r="AC234">
        <v>0.61126952088230002</v>
      </c>
      <c r="AD234">
        <v>0.61126952088230002</v>
      </c>
      <c r="AE234">
        <v>0.65149831460673902</v>
      </c>
      <c r="AF234">
        <v>0.65149831460673902</v>
      </c>
      <c r="AG234">
        <v>0.50079365079365001</v>
      </c>
      <c r="AH234">
        <v>1.62230885028839</v>
      </c>
      <c r="AI234">
        <v>0.46313979160219798</v>
      </c>
      <c r="AJ234">
        <v>0.46313979160219798</v>
      </c>
      <c r="AK234">
        <v>0.55116392499078903</v>
      </c>
      <c r="AL234">
        <v>0.55116392499078903</v>
      </c>
      <c r="AM234">
        <v>0.50079365079365001</v>
      </c>
      <c r="AN234">
        <v>0.50079365079365001</v>
      </c>
      <c r="AO234">
        <v>0.85317148987047597</v>
      </c>
      <c r="AP234">
        <v>0.75451934153439404</v>
      </c>
      <c r="AQ234">
        <v>0.19149313896078099</v>
      </c>
      <c r="AR234">
        <v>0.50031974708398497</v>
      </c>
      <c r="AS234">
        <v>0</v>
      </c>
      <c r="AT234">
        <v>0.293333333333333</v>
      </c>
      <c r="AU234">
        <v>0.534246575342465</v>
      </c>
      <c r="AV234">
        <v>0.94930875576036799</v>
      </c>
      <c r="AW234">
        <v>0.69072164948453596</v>
      </c>
      <c r="AX234">
        <v>0.67234042553191398</v>
      </c>
      <c r="AY234">
        <v>0.25</v>
      </c>
      <c r="AZ234">
        <v>0.74117647058823499</v>
      </c>
      <c r="BA234">
        <v>0.40076335877862501</v>
      </c>
      <c r="BB234">
        <v>0.54644808743169404</v>
      </c>
      <c r="BC234">
        <v>0.47933884297520601</v>
      </c>
      <c r="BD234">
        <v>0</v>
      </c>
    </row>
    <row r="235" spans="2:56" x14ac:dyDescent="0.2">
      <c r="B235" t="s">
        <v>2303</v>
      </c>
      <c r="C235">
        <v>1E-3</v>
      </c>
      <c r="D235">
        <v>0.1</v>
      </c>
      <c r="E235">
        <v>256</v>
      </c>
      <c r="F235">
        <v>100</v>
      </c>
      <c r="G235" s="2" t="b">
        <v>0</v>
      </c>
      <c r="H235">
        <v>8</v>
      </c>
      <c r="I235">
        <v>20</v>
      </c>
      <c r="J235">
        <v>128</v>
      </c>
      <c r="K235">
        <v>1000</v>
      </c>
      <c r="L235">
        <v>4</v>
      </c>
      <c r="M235">
        <v>20</v>
      </c>
      <c r="N235">
        <v>450</v>
      </c>
      <c r="O235">
        <v>12</v>
      </c>
      <c r="P235">
        <v>20</v>
      </c>
      <c r="Q235">
        <v>110</v>
      </c>
      <c r="R235">
        <v>1</v>
      </c>
      <c r="S235">
        <v>78</v>
      </c>
      <c r="T235" s="2">
        <v>64</v>
      </c>
      <c r="U235" s="2">
        <v>128</v>
      </c>
      <c r="V235" t="s">
        <v>729</v>
      </c>
      <c r="W235">
        <v>0.61944335937499995</v>
      </c>
      <c r="X235">
        <v>1.20590738356113</v>
      </c>
      <c r="Y235">
        <v>0.65125499999999903</v>
      </c>
      <c r="Z235">
        <v>1.62883049422502</v>
      </c>
      <c r="AA235">
        <v>0.57954515430910902</v>
      </c>
      <c r="AB235">
        <v>0.57954515430910902</v>
      </c>
      <c r="AC235">
        <v>0.61235826766766899</v>
      </c>
      <c r="AD235">
        <v>0.61235826766766899</v>
      </c>
      <c r="AE235">
        <v>0.65125499999999903</v>
      </c>
      <c r="AF235">
        <v>0.65125499999999903</v>
      </c>
      <c r="AG235">
        <v>0.52045454545454495</v>
      </c>
      <c r="AH235">
        <v>1.93775522708892</v>
      </c>
      <c r="AI235">
        <v>0.50860774000923004</v>
      </c>
      <c r="AJ235">
        <v>0.50860774000923004</v>
      </c>
      <c r="AK235">
        <v>0.62127496246663705</v>
      </c>
      <c r="AL235">
        <v>0.62127496246663605</v>
      </c>
      <c r="AM235">
        <v>0.52045454545454495</v>
      </c>
      <c r="AN235">
        <v>0.52045454545454495</v>
      </c>
      <c r="AO235">
        <v>0.87474529940958901</v>
      </c>
      <c r="AP235">
        <v>0.73609882859234399</v>
      </c>
      <c r="AQ235">
        <v>0.17969943004977501</v>
      </c>
      <c r="AR235">
        <v>0.52763705918472503</v>
      </c>
      <c r="AS235">
        <v>9.375E-2</v>
      </c>
      <c r="AT235">
        <v>0.40358744394618801</v>
      </c>
      <c r="AU235">
        <v>0.59756097560975596</v>
      </c>
      <c r="AV235">
        <v>0.85714285714285698</v>
      </c>
      <c r="AW235">
        <v>0.63636363636363602</v>
      </c>
      <c r="AX235">
        <v>0.70056497175141197</v>
      </c>
      <c r="AY235">
        <v>0.50955414012738798</v>
      </c>
      <c r="AZ235">
        <v>0.72043010752688097</v>
      </c>
      <c r="BA235">
        <v>0.43353783231083798</v>
      </c>
      <c r="BB235">
        <v>0.60869565217391297</v>
      </c>
      <c r="BC235">
        <v>0</v>
      </c>
      <c r="BD235">
        <v>0.54210526315789398</v>
      </c>
    </row>
    <row r="236" spans="2:56" x14ac:dyDescent="0.2">
      <c r="B236" t="s">
        <v>1694</v>
      </c>
      <c r="C236">
        <v>1E-3</v>
      </c>
      <c r="D236">
        <v>0.5</v>
      </c>
      <c r="E236">
        <v>256</v>
      </c>
      <c r="F236">
        <v>100</v>
      </c>
      <c r="G236" s="2" t="b">
        <v>0</v>
      </c>
      <c r="H236">
        <v>8</v>
      </c>
      <c r="I236">
        <v>20</v>
      </c>
      <c r="J236">
        <v>64</v>
      </c>
      <c r="K236">
        <v>1000</v>
      </c>
      <c r="L236">
        <v>4</v>
      </c>
      <c r="M236">
        <v>20</v>
      </c>
      <c r="N236">
        <v>450</v>
      </c>
      <c r="O236">
        <v>12</v>
      </c>
      <c r="P236">
        <v>20</v>
      </c>
      <c r="Q236">
        <v>110</v>
      </c>
      <c r="R236">
        <v>1</v>
      </c>
      <c r="S236">
        <v>78</v>
      </c>
      <c r="T236" s="2">
        <v>64</v>
      </c>
      <c r="U236" s="2">
        <v>64</v>
      </c>
      <c r="V236" t="s">
        <v>729</v>
      </c>
      <c r="W236">
        <v>0.70824218750000001</v>
      </c>
      <c r="X236">
        <v>0.80532337009906696</v>
      </c>
      <c r="Y236">
        <v>0.65077499999999999</v>
      </c>
      <c r="Z236">
        <v>1.01814713239669</v>
      </c>
      <c r="AA236">
        <v>0.579109579905421</v>
      </c>
      <c r="AB236">
        <v>0.579109579905421</v>
      </c>
      <c r="AC236">
        <v>0.61220493994066705</v>
      </c>
      <c r="AD236">
        <v>0.61220493994066705</v>
      </c>
      <c r="AE236">
        <v>0.65077499999999999</v>
      </c>
      <c r="AF236">
        <v>0.65077499999999999</v>
      </c>
      <c r="AG236">
        <v>0.59545454545454501</v>
      </c>
      <c r="AH236">
        <v>1.1814261674880899</v>
      </c>
      <c r="AI236">
        <v>0.57905071824665699</v>
      </c>
      <c r="AJ236">
        <v>0.57905071824665699</v>
      </c>
      <c r="AK236">
        <v>0.67579667272166899</v>
      </c>
      <c r="AL236">
        <v>0.67579667272166899</v>
      </c>
      <c r="AM236">
        <v>0.59545454545454501</v>
      </c>
      <c r="AN236">
        <v>0.59545454545454501</v>
      </c>
      <c r="AO236">
        <v>0.83423609731647996</v>
      </c>
      <c r="AP236">
        <v>0.77725897634767105</v>
      </c>
      <c r="AQ236">
        <v>0.168283538375533</v>
      </c>
      <c r="AR236">
        <v>0.53665970758199999</v>
      </c>
      <c r="AS236">
        <v>0.201550387596899</v>
      </c>
      <c r="AT236">
        <v>0.38509316770186303</v>
      </c>
      <c r="AU236">
        <v>0.69613259668508198</v>
      </c>
      <c r="AV236">
        <v>0.92827004219409204</v>
      </c>
      <c r="AW236">
        <v>0.74594594594594599</v>
      </c>
      <c r="AX236">
        <v>0.82524271844660102</v>
      </c>
      <c r="AY236">
        <v>0.77832512315270896</v>
      </c>
      <c r="AZ236">
        <v>0.72380952380952301</v>
      </c>
      <c r="BA236">
        <v>0.41897233201581002</v>
      </c>
      <c r="BB236">
        <v>0.64285714285714202</v>
      </c>
      <c r="BC236">
        <v>0</v>
      </c>
      <c r="BD236">
        <v>0.60240963855421603</v>
      </c>
    </row>
    <row r="237" spans="2:56" x14ac:dyDescent="0.2">
      <c r="B237" t="s">
        <v>965</v>
      </c>
      <c r="C237">
        <v>1E-3</v>
      </c>
      <c r="D237">
        <v>0.1</v>
      </c>
      <c r="E237">
        <v>115</v>
      </c>
      <c r="F237">
        <v>500</v>
      </c>
      <c r="G237" s="2" t="b">
        <v>1</v>
      </c>
      <c r="H237">
        <v>8</v>
      </c>
      <c r="I237">
        <v>50</v>
      </c>
      <c r="J237">
        <v>64</v>
      </c>
      <c r="K237">
        <v>1000</v>
      </c>
      <c r="L237">
        <v>4</v>
      </c>
      <c r="M237">
        <v>50</v>
      </c>
      <c r="N237">
        <v>420</v>
      </c>
      <c r="O237">
        <v>12</v>
      </c>
      <c r="P237">
        <v>50</v>
      </c>
      <c r="Q237">
        <v>80</v>
      </c>
      <c r="R237">
        <v>1</v>
      </c>
      <c r="S237">
        <v>78</v>
      </c>
      <c r="T237" s="2">
        <v>64</v>
      </c>
      <c r="U237" s="2">
        <v>64</v>
      </c>
      <c r="V237" t="s">
        <v>729</v>
      </c>
      <c r="W237">
        <v>0.82757421875000003</v>
      </c>
      <c r="X237">
        <v>0.52152520585060103</v>
      </c>
      <c r="Y237">
        <v>0.650532142857143</v>
      </c>
      <c r="Z237">
        <v>1.5847810497879899</v>
      </c>
      <c r="AA237">
        <v>0.576711024764064</v>
      </c>
      <c r="AB237">
        <v>0.576711024764064</v>
      </c>
      <c r="AC237">
        <v>0.66148283372539396</v>
      </c>
      <c r="AD237">
        <v>0.66148283372539396</v>
      </c>
      <c r="AE237">
        <v>0.650532142857143</v>
      </c>
      <c r="AF237">
        <v>0.650532142857143</v>
      </c>
      <c r="AG237">
        <v>0.67604166666666599</v>
      </c>
      <c r="AH237">
        <v>1.27479267120361</v>
      </c>
      <c r="AI237">
        <v>0.64277044972585295</v>
      </c>
      <c r="AJ237">
        <v>0.64277044972585295</v>
      </c>
      <c r="AK237">
        <v>0.67359709037738502</v>
      </c>
      <c r="AL237">
        <v>0.67359709037738502</v>
      </c>
      <c r="AM237">
        <v>0.67604166666666599</v>
      </c>
      <c r="AN237">
        <v>0.67604166666666599</v>
      </c>
      <c r="AO237">
        <v>0.802433206694529</v>
      </c>
      <c r="AP237">
        <v>0.76747036889573395</v>
      </c>
      <c r="AQ237">
        <v>0.11403421209428501</v>
      </c>
      <c r="AR237">
        <v>0.62290631137171204</v>
      </c>
      <c r="AS237">
        <v>0.32692307692307598</v>
      </c>
      <c r="AT237">
        <v>0.44604316546762501</v>
      </c>
      <c r="AU237">
        <v>0.76595744680850997</v>
      </c>
      <c r="AV237">
        <v>0.95180722891566205</v>
      </c>
      <c r="AW237">
        <v>0.88888888888888895</v>
      </c>
      <c r="AX237">
        <v>0.83098591549295697</v>
      </c>
      <c r="AY237">
        <v>0.848101265822784</v>
      </c>
      <c r="AZ237">
        <v>0.67132867132867102</v>
      </c>
      <c r="BA237">
        <v>0.59663865546218398</v>
      </c>
      <c r="BB237">
        <v>0.79601990049751203</v>
      </c>
      <c r="BC237">
        <v>0</v>
      </c>
      <c r="BD237">
        <v>0.59055118110236204</v>
      </c>
    </row>
    <row r="238" spans="2:56" x14ac:dyDescent="0.2">
      <c r="B238" t="s">
        <v>2304</v>
      </c>
      <c r="C238">
        <v>1E-3</v>
      </c>
      <c r="D238">
        <v>0.5</v>
      </c>
      <c r="E238">
        <v>256</v>
      </c>
      <c r="F238">
        <v>100</v>
      </c>
      <c r="G238" s="2" t="b">
        <v>0</v>
      </c>
      <c r="H238">
        <v>8</v>
      </c>
      <c r="I238">
        <v>25</v>
      </c>
      <c r="J238">
        <v>128</v>
      </c>
      <c r="K238">
        <v>1000</v>
      </c>
      <c r="L238">
        <v>4</v>
      </c>
      <c r="M238">
        <v>25</v>
      </c>
      <c r="N238">
        <v>445</v>
      </c>
      <c r="O238">
        <v>12</v>
      </c>
      <c r="P238">
        <v>25</v>
      </c>
      <c r="Q238">
        <v>105</v>
      </c>
      <c r="R238">
        <v>1</v>
      </c>
      <c r="S238">
        <v>78</v>
      </c>
      <c r="T238" s="2">
        <v>64</v>
      </c>
      <c r="U238" s="2">
        <v>128</v>
      </c>
      <c r="V238" t="s">
        <v>729</v>
      </c>
      <c r="W238">
        <v>0.69807617187500004</v>
      </c>
      <c r="X238">
        <v>0.851341285705566</v>
      </c>
      <c r="Y238">
        <v>0.65038707865168399</v>
      </c>
      <c r="Z238">
        <v>1.3398595693111399</v>
      </c>
      <c r="AA238">
        <v>0.58501266364681304</v>
      </c>
      <c r="AB238">
        <v>0.58501266364681304</v>
      </c>
      <c r="AC238">
        <v>0.61342888385023597</v>
      </c>
      <c r="AD238">
        <v>0.61342888385023597</v>
      </c>
      <c r="AE238">
        <v>0.65038707865168399</v>
      </c>
      <c r="AF238">
        <v>0.65038707865168399</v>
      </c>
      <c r="AG238">
        <v>0.55238095238095197</v>
      </c>
      <c r="AH238">
        <v>1.48305356502532</v>
      </c>
      <c r="AI238">
        <v>0.56367268174654495</v>
      </c>
      <c r="AJ238">
        <v>0.56367268174654495</v>
      </c>
      <c r="AK238">
        <v>0.69763965278104401</v>
      </c>
      <c r="AL238">
        <v>0.69763965278104401</v>
      </c>
      <c r="AM238">
        <v>0.55238095238095197</v>
      </c>
      <c r="AN238">
        <v>0.55238095238095197</v>
      </c>
      <c r="AO238">
        <v>0.83593788791303303</v>
      </c>
      <c r="AP238">
        <v>0.77861628726652699</v>
      </c>
      <c r="AQ238">
        <v>0.16994816538188801</v>
      </c>
      <c r="AR238">
        <v>0.55554831402580596</v>
      </c>
      <c r="AS238">
        <v>0.186440677966101</v>
      </c>
      <c r="AT238">
        <v>0.392405063291139</v>
      </c>
      <c r="AU238">
        <v>0.72</v>
      </c>
      <c r="AV238">
        <v>0.90995260663507105</v>
      </c>
      <c r="AW238">
        <v>0.739884393063583</v>
      </c>
      <c r="AX238">
        <v>0.71428571428571397</v>
      </c>
      <c r="AY238">
        <v>0.48351648351648302</v>
      </c>
      <c r="AZ238">
        <v>0.71134020618556704</v>
      </c>
      <c r="BA238">
        <v>0.41616161616161601</v>
      </c>
      <c r="BB238">
        <v>0.65060240963855398</v>
      </c>
      <c r="BC238">
        <v>0.46341463414634099</v>
      </c>
      <c r="BD238">
        <v>0.37606837606837601</v>
      </c>
    </row>
    <row r="239" spans="2:56" x14ac:dyDescent="0.2">
      <c r="B239" t="s">
        <v>842</v>
      </c>
      <c r="C239">
        <v>1E-3</v>
      </c>
      <c r="D239">
        <v>0.5</v>
      </c>
      <c r="E239">
        <v>256</v>
      </c>
      <c r="F239">
        <v>500</v>
      </c>
      <c r="G239" s="2" t="b">
        <v>0</v>
      </c>
      <c r="H239">
        <v>8</v>
      </c>
      <c r="I239">
        <v>5</v>
      </c>
      <c r="J239">
        <v>420</v>
      </c>
      <c r="K239">
        <v>1000</v>
      </c>
      <c r="L239">
        <v>4</v>
      </c>
      <c r="M239">
        <v>5</v>
      </c>
      <c r="N239">
        <v>465</v>
      </c>
      <c r="O239">
        <v>12</v>
      </c>
      <c r="P239">
        <v>5</v>
      </c>
      <c r="Q239">
        <v>125</v>
      </c>
      <c r="R239">
        <v>1</v>
      </c>
      <c r="S239">
        <v>78</v>
      </c>
      <c r="T239" s="2">
        <v>128</v>
      </c>
      <c r="U239" s="2">
        <v>128</v>
      </c>
      <c r="V239" t="s">
        <v>729</v>
      </c>
      <c r="W239">
        <v>0.84105892857142905</v>
      </c>
      <c r="X239">
        <v>0.53341344153880998</v>
      </c>
      <c r="Y239">
        <v>0.65018548387096697</v>
      </c>
      <c r="Z239">
        <v>0.89969166439771597</v>
      </c>
      <c r="AA239">
        <v>0.59823601162755002</v>
      </c>
      <c r="AB239">
        <v>0.59823601162755002</v>
      </c>
      <c r="AC239">
        <v>0.65099195495316198</v>
      </c>
      <c r="AD239">
        <v>0.65099195495316198</v>
      </c>
      <c r="AE239">
        <v>0.65018548387096697</v>
      </c>
      <c r="AF239">
        <v>0.65018548387096697</v>
      </c>
      <c r="AG239">
        <v>0.712666666666666</v>
      </c>
      <c r="AH239">
        <v>1.0139638185501101</v>
      </c>
      <c r="AI239">
        <v>0.70165587419113595</v>
      </c>
      <c r="AJ239">
        <v>0.70165587419113595</v>
      </c>
      <c r="AK239">
        <v>0.72036304279966301</v>
      </c>
      <c r="AL239">
        <v>0.72036304279966301</v>
      </c>
      <c r="AM239">
        <v>0.712666666666666</v>
      </c>
      <c r="AN239">
        <v>0.712666666666666</v>
      </c>
      <c r="AO239">
        <v>0.830597580985174</v>
      </c>
      <c r="AP239">
        <v>0.76760640372452704</v>
      </c>
      <c r="AQ239">
        <v>0.26026152017307702</v>
      </c>
      <c r="AR239">
        <v>0.53447854162742003</v>
      </c>
      <c r="AS239">
        <v>0.27102803738317699</v>
      </c>
      <c r="AT239">
        <v>0.552036199095022</v>
      </c>
      <c r="AU239">
        <v>0.91538461538461502</v>
      </c>
      <c r="AV239">
        <v>0.93129770992366401</v>
      </c>
      <c r="AW239">
        <v>0.87288135593220295</v>
      </c>
      <c r="AX239">
        <v>0.723618090452261</v>
      </c>
      <c r="AY239">
        <v>0.79847908745247098</v>
      </c>
      <c r="AZ239">
        <v>0.73059360730593603</v>
      </c>
      <c r="BA239">
        <v>0.71471471471471404</v>
      </c>
      <c r="BB239">
        <v>0.79487179487179405</v>
      </c>
      <c r="BC239">
        <v>0.49777777777777699</v>
      </c>
      <c r="BD239">
        <v>0.6171875</v>
      </c>
    </row>
    <row r="240" spans="2:56" x14ac:dyDescent="0.2">
      <c r="B240" t="s">
        <v>843</v>
      </c>
      <c r="C240">
        <v>1E-3</v>
      </c>
      <c r="D240">
        <v>0.5</v>
      </c>
      <c r="E240">
        <v>256</v>
      </c>
      <c r="F240">
        <v>500</v>
      </c>
      <c r="G240" s="2" t="b">
        <v>1</v>
      </c>
      <c r="H240">
        <v>8</v>
      </c>
      <c r="I240">
        <v>10</v>
      </c>
      <c r="J240">
        <v>420</v>
      </c>
      <c r="K240">
        <v>1000</v>
      </c>
      <c r="L240">
        <v>4</v>
      </c>
      <c r="M240">
        <v>10</v>
      </c>
      <c r="N240">
        <v>460</v>
      </c>
      <c r="O240">
        <v>12</v>
      </c>
      <c r="P240">
        <v>10</v>
      </c>
      <c r="Q240">
        <v>120</v>
      </c>
      <c r="R240">
        <v>1</v>
      </c>
      <c r="S240">
        <v>78</v>
      </c>
      <c r="T240" s="2">
        <v>128</v>
      </c>
      <c r="U240" s="2">
        <v>128</v>
      </c>
      <c r="V240" t="s">
        <v>729</v>
      </c>
      <c r="W240">
        <v>0.91329702380952404</v>
      </c>
      <c r="X240">
        <v>0.31887591439485502</v>
      </c>
      <c r="Y240">
        <v>0.65001847826087</v>
      </c>
      <c r="Z240">
        <v>0.92604447174072202</v>
      </c>
      <c r="AA240">
        <v>0.605755064024185</v>
      </c>
      <c r="AB240">
        <v>0.605755064024185</v>
      </c>
      <c r="AC240">
        <v>0.63675447266652896</v>
      </c>
      <c r="AD240">
        <v>0.63675447266652896</v>
      </c>
      <c r="AE240">
        <v>0.65001847826087</v>
      </c>
      <c r="AF240">
        <v>0.65001847826087</v>
      </c>
      <c r="AG240">
        <v>0.77777777777777701</v>
      </c>
      <c r="AH240">
        <v>0.84418177604675204</v>
      </c>
      <c r="AI240">
        <v>0.74860522756645698</v>
      </c>
      <c r="AJ240">
        <v>0.74860522756645698</v>
      </c>
      <c r="AK240">
        <v>0.74536842090783695</v>
      </c>
      <c r="AL240">
        <v>0.74536842090783695</v>
      </c>
      <c r="AM240">
        <v>0.77777777777777701</v>
      </c>
      <c r="AN240">
        <v>0.77777777777777701</v>
      </c>
      <c r="AO240">
        <v>0.80614878177652005</v>
      </c>
      <c r="AP240">
        <v>0.84630898437301805</v>
      </c>
      <c r="AQ240">
        <v>0.24021858515925601</v>
      </c>
      <c r="AR240">
        <v>0.53034390478794602</v>
      </c>
      <c r="AS240">
        <v>0.63716814159292001</v>
      </c>
      <c r="AT240">
        <v>0.70754716981132004</v>
      </c>
      <c r="AU240">
        <v>0.94736842105263097</v>
      </c>
      <c r="AV240">
        <v>0.952380952380952</v>
      </c>
      <c r="AW240">
        <v>0.89686098654708502</v>
      </c>
      <c r="AX240">
        <v>0.80568720379146896</v>
      </c>
      <c r="AY240">
        <v>0.840707964601769</v>
      </c>
      <c r="AZ240">
        <v>0.92827004219409204</v>
      </c>
      <c r="BA240">
        <v>0.76375404530744295</v>
      </c>
      <c r="BB240">
        <v>0.84285714285714297</v>
      </c>
      <c r="BC240">
        <v>0</v>
      </c>
      <c r="BD240">
        <v>0.66066066066065998</v>
      </c>
    </row>
    <row r="241" spans="2:56" x14ac:dyDescent="0.2">
      <c r="B241" t="s">
        <v>2305</v>
      </c>
      <c r="C241">
        <v>1E-3</v>
      </c>
      <c r="D241">
        <v>0.5</v>
      </c>
      <c r="E241">
        <v>256</v>
      </c>
      <c r="F241">
        <v>500</v>
      </c>
      <c r="G241" s="2" t="b">
        <v>0</v>
      </c>
      <c r="H241">
        <v>8</v>
      </c>
      <c r="I241">
        <v>10</v>
      </c>
      <c r="J241">
        <v>64</v>
      </c>
      <c r="K241">
        <v>1000</v>
      </c>
      <c r="L241">
        <v>4</v>
      </c>
      <c r="M241">
        <v>10</v>
      </c>
      <c r="N241">
        <v>460</v>
      </c>
      <c r="O241">
        <v>12</v>
      </c>
      <c r="P241">
        <v>10</v>
      </c>
      <c r="Q241">
        <v>120</v>
      </c>
      <c r="R241">
        <v>1</v>
      </c>
      <c r="S241">
        <v>78</v>
      </c>
      <c r="T241" s="2">
        <v>64</v>
      </c>
      <c r="U241" s="2">
        <v>128</v>
      </c>
      <c r="V241" t="s">
        <v>729</v>
      </c>
      <c r="W241">
        <v>0.88446484375000001</v>
      </c>
      <c r="X241">
        <v>0.39887700104713403</v>
      </c>
      <c r="Y241">
        <v>0.64996467391304202</v>
      </c>
      <c r="Z241">
        <v>1.11882547527551</v>
      </c>
      <c r="AA241">
        <v>0.59530241972472597</v>
      </c>
      <c r="AB241">
        <v>0.59530241972472597</v>
      </c>
      <c r="AC241">
        <v>0.65857869614818898</v>
      </c>
      <c r="AD241">
        <v>0.65857869614818898</v>
      </c>
      <c r="AE241">
        <v>0.64996467391304202</v>
      </c>
      <c r="AF241">
        <v>0.64996467391304202</v>
      </c>
      <c r="AG241">
        <v>0.75347222222222199</v>
      </c>
      <c r="AH241">
        <v>0.94716715812683105</v>
      </c>
      <c r="AI241">
        <v>0.725928452201129</v>
      </c>
      <c r="AJ241">
        <v>0.725928452201129</v>
      </c>
      <c r="AK241">
        <v>0.73804322895929997</v>
      </c>
      <c r="AL241">
        <v>0.73804322895929997</v>
      </c>
      <c r="AM241">
        <v>0.75347222222222199</v>
      </c>
      <c r="AN241">
        <v>0.75347222222222199</v>
      </c>
      <c r="AO241">
        <v>0.80383152645390898</v>
      </c>
      <c r="AP241">
        <v>0.778691009601859</v>
      </c>
      <c r="AQ241">
        <v>0.22702758751700799</v>
      </c>
      <c r="AR241">
        <v>0.57165955532613</v>
      </c>
      <c r="AS241">
        <v>0.53684210526315701</v>
      </c>
      <c r="AT241">
        <v>0.65546218487394903</v>
      </c>
      <c r="AU241">
        <v>0.93548387096774199</v>
      </c>
      <c r="AV241">
        <v>0.94117647058823495</v>
      </c>
      <c r="AW241">
        <v>0.88687782805429805</v>
      </c>
      <c r="AX241">
        <v>0.8</v>
      </c>
      <c r="AY241">
        <v>0.82608695652173902</v>
      </c>
      <c r="AZ241">
        <v>0.89959839357429705</v>
      </c>
      <c r="BA241">
        <v>0.75585284280936404</v>
      </c>
      <c r="BB241">
        <v>0.84285714285714297</v>
      </c>
      <c r="BC241">
        <v>0.60060060060060005</v>
      </c>
      <c r="BD241">
        <v>3.03030303030303E-2</v>
      </c>
    </row>
    <row r="242" spans="2:56" x14ac:dyDescent="0.2">
      <c r="B242" t="s">
        <v>2306</v>
      </c>
      <c r="C242">
        <v>1E-3</v>
      </c>
      <c r="D242">
        <v>0.1</v>
      </c>
      <c r="E242">
        <v>256</v>
      </c>
      <c r="F242">
        <v>100</v>
      </c>
      <c r="G242" s="2" t="b">
        <v>0</v>
      </c>
      <c r="H242">
        <v>8</v>
      </c>
      <c r="I242">
        <v>50</v>
      </c>
      <c r="J242">
        <v>420</v>
      </c>
      <c r="K242">
        <v>1000</v>
      </c>
      <c r="L242">
        <v>4</v>
      </c>
      <c r="M242">
        <v>50</v>
      </c>
      <c r="N242">
        <v>420</v>
      </c>
      <c r="O242">
        <v>12</v>
      </c>
      <c r="P242">
        <v>50</v>
      </c>
      <c r="Q242">
        <v>80</v>
      </c>
      <c r="R242">
        <v>1</v>
      </c>
      <c r="S242">
        <v>78</v>
      </c>
      <c r="T242" s="2">
        <v>64</v>
      </c>
      <c r="U242" s="2">
        <v>128</v>
      </c>
      <c r="V242" t="s">
        <v>729</v>
      </c>
      <c r="W242">
        <v>0.66246428571428495</v>
      </c>
      <c r="X242">
        <v>0.97922707080840998</v>
      </c>
      <c r="Y242">
        <v>0.64992380952380902</v>
      </c>
      <c r="Z242">
        <v>1.78532069426774</v>
      </c>
      <c r="AA242">
        <v>0.57193283065314404</v>
      </c>
      <c r="AB242">
        <v>0.57193283065314404</v>
      </c>
      <c r="AC242">
        <v>0.64754654307277804</v>
      </c>
      <c r="AD242">
        <v>0.64754654307277804</v>
      </c>
      <c r="AE242">
        <v>0.64992380952380902</v>
      </c>
      <c r="AF242">
        <v>0.64992380952380902</v>
      </c>
      <c r="AG242">
        <v>0.53333333333333299</v>
      </c>
      <c r="AH242">
        <v>1.84187948703765</v>
      </c>
      <c r="AI242">
        <v>0.53344696471529796</v>
      </c>
      <c r="AJ242">
        <v>0.53344696471529796</v>
      </c>
      <c r="AK242">
        <v>0.65310360161738101</v>
      </c>
      <c r="AL242">
        <v>0.65310360161738101</v>
      </c>
      <c r="AM242">
        <v>0.53333333333333299</v>
      </c>
      <c r="AN242">
        <v>0.53333333333333299</v>
      </c>
      <c r="AO242">
        <v>0.83948922099345402</v>
      </c>
      <c r="AP242">
        <v>0.710771880702736</v>
      </c>
      <c r="AQ242">
        <v>0.140242656732563</v>
      </c>
      <c r="AR242">
        <v>0.59722756418382805</v>
      </c>
      <c r="AS242">
        <v>0.14583333333333301</v>
      </c>
      <c r="AT242">
        <v>0.367088607594936</v>
      </c>
      <c r="AU242">
        <v>0.58620689655172398</v>
      </c>
      <c r="AV242">
        <v>0.96969696969696895</v>
      </c>
      <c r="AW242">
        <v>0.73913043478260798</v>
      </c>
      <c r="AX242">
        <v>0.67716535433070801</v>
      </c>
      <c r="AY242">
        <v>0.51851851851851805</v>
      </c>
      <c r="AZ242">
        <v>0.69841269841269804</v>
      </c>
      <c r="BA242">
        <v>0.41176470588235198</v>
      </c>
      <c r="BB242">
        <v>0.644067796610169</v>
      </c>
      <c r="BC242">
        <v>0</v>
      </c>
      <c r="BD242">
        <v>0.64347826086956506</v>
      </c>
    </row>
    <row r="243" spans="2:56" x14ac:dyDescent="0.2">
      <c r="B243" t="s">
        <v>966</v>
      </c>
      <c r="C243">
        <v>1E-3</v>
      </c>
      <c r="D243">
        <v>0.5</v>
      </c>
      <c r="E243">
        <v>256</v>
      </c>
      <c r="F243">
        <v>100</v>
      </c>
      <c r="G243" s="2" t="b">
        <v>0</v>
      </c>
      <c r="H243">
        <v>8</v>
      </c>
      <c r="I243">
        <v>50</v>
      </c>
      <c r="J243">
        <v>420</v>
      </c>
      <c r="K243">
        <v>1000</v>
      </c>
      <c r="L243">
        <v>4</v>
      </c>
      <c r="M243">
        <v>50</v>
      </c>
      <c r="N243">
        <v>420</v>
      </c>
      <c r="O243">
        <v>12</v>
      </c>
      <c r="P243">
        <v>50</v>
      </c>
      <c r="Q243">
        <v>80</v>
      </c>
      <c r="R243">
        <v>1</v>
      </c>
      <c r="S243">
        <v>78</v>
      </c>
      <c r="T243" s="2">
        <v>64</v>
      </c>
      <c r="U243" s="2">
        <v>64</v>
      </c>
      <c r="V243" t="s">
        <v>729</v>
      </c>
      <c r="W243">
        <v>0.71738392857142796</v>
      </c>
      <c r="X243">
        <v>0.76436795890331199</v>
      </c>
      <c r="Y243">
        <v>0.64971309523809595</v>
      </c>
      <c r="Z243">
        <v>1.10925296485424</v>
      </c>
      <c r="AA243">
        <v>0.56731475907731599</v>
      </c>
      <c r="AB243">
        <v>0.56731475907731599</v>
      </c>
      <c r="AC243">
        <v>0.58972938831967203</v>
      </c>
      <c r="AD243">
        <v>0.58972938831967203</v>
      </c>
      <c r="AE243">
        <v>0.64971309523809595</v>
      </c>
      <c r="AF243">
        <v>0.64971309523809595</v>
      </c>
      <c r="AG243">
        <v>0.57291666666666596</v>
      </c>
      <c r="AH243">
        <v>1.2154084444046001</v>
      </c>
      <c r="AI243">
        <v>0.56214134302080399</v>
      </c>
      <c r="AJ243">
        <v>0.56214134302080399</v>
      </c>
      <c r="AK243">
        <v>0.64921812661039902</v>
      </c>
      <c r="AL243">
        <v>0.64921812661039902</v>
      </c>
      <c r="AM243">
        <v>0.57291666666666596</v>
      </c>
      <c r="AN243">
        <v>0.57291666666666596</v>
      </c>
      <c r="AO243">
        <v>0.81531646613880004</v>
      </c>
      <c r="AP243">
        <v>0.75446122747051403</v>
      </c>
      <c r="AQ243">
        <v>8.0484201815945206E-2</v>
      </c>
      <c r="AR243">
        <v>0.61899714088400704</v>
      </c>
      <c r="AS243">
        <v>0.168421052631578</v>
      </c>
      <c r="AT243">
        <v>0.34645669291338499</v>
      </c>
      <c r="AU243">
        <v>0.749999999999999</v>
      </c>
      <c r="AV243">
        <v>0.81818181818181801</v>
      </c>
      <c r="AW243">
        <v>0.731343283582089</v>
      </c>
      <c r="AX243">
        <v>0.71621621621621601</v>
      </c>
      <c r="AY243">
        <v>0.73750000000000004</v>
      </c>
      <c r="AZ243">
        <v>0.73972602739726001</v>
      </c>
      <c r="BA243">
        <v>0.42473118279569899</v>
      </c>
      <c r="BB243">
        <v>0.65546218487394903</v>
      </c>
      <c r="BC243">
        <v>0</v>
      </c>
      <c r="BD243">
        <v>0.65765765765765705</v>
      </c>
    </row>
    <row r="244" spans="2:56" x14ac:dyDescent="0.2">
      <c r="B244" t="s">
        <v>844</v>
      </c>
      <c r="C244">
        <v>1E-3</v>
      </c>
      <c r="D244">
        <v>0.5</v>
      </c>
      <c r="E244">
        <v>256</v>
      </c>
      <c r="F244">
        <v>100</v>
      </c>
      <c r="G244" s="2" t="b">
        <v>0</v>
      </c>
      <c r="H244">
        <v>8</v>
      </c>
      <c r="I244">
        <v>10</v>
      </c>
      <c r="J244">
        <v>420</v>
      </c>
      <c r="K244">
        <v>1000</v>
      </c>
      <c r="L244">
        <v>4</v>
      </c>
      <c r="M244">
        <v>10</v>
      </c>
      <c r="N244">
        <v>460</v>
      </c>
      <c r="O244">
        <v>12</v>
      </c>
      <c r="P244">
        <v>10</v>
      </c>
      <c r="Q244">
        <v>120</v>
      </c>
      <c r="R244">
        <v>1</v>
      </c>
      <c r="S244">
        <v>78</v>
      </c>
      <c r="T244" s="2">
        <v>128</v>
      </c>
      <c r="U244" s="2">
        <v>128</v>
      </c>
      <c r="V244" t="s">
        <v>729</v>
      </c>
      <c r="W244">
        <v>0.71445535714285702</v>
      </c>
      <c r="X244">
        <v>0.82407197892665796</v>
      </c>
      <c r="Y244">
        <v>0.64969402173912905</v>
      </c>
      <c r="Z244">
        <v>0.89512913614511402</v>
      </c>
      <c r="AA244">
        <v>0.58659420542363405</v>
      </c>
      <c r="AB244">
        <v>0.58659420542363405</v>
      </c>
      <c r="AC244">
        <v>0.59031994128719201</v>
      </c>
      <c r="AD244">
        <v>0.59031994128719201</v>
      </c>
      <c r="AE244">
        <v>0.64969402173912905</v>
      </c>
      <c r="AF244">
        <v>0.64969402173912905</v>
      </c>
      <c r="AG244">
        <v>0.55555555555555503</v>
      </c>
      <c r="AH244">
        <v>1.22181928157806</v>
      </c>
      <c r="AI244">
        <v>0.53286367904944398</v>
      </c>
      <c r="AJ244">
        <v>0.53286367904944398</v>
      </c>
      <c r="AK244">
        <v>0.59800343826058999</v>
      </c>
      <c r="AL244">
        <v>0.59800343826058999</v>
      </c>
      <c r="AM244">
        <v>0.55555555555555503</v>
      </c>
      <c r="AN244">
        <v>0.55555555555555503</v>
      </c>
      <c r="AO244">
        <v>0.817496069080071</v>
      </c>
      <c r="AP244">
        <v>0.82241355805100502</v>
      </c>
      <c r="AQ244">
        <v>0.17141542485690001</v>
      </c>
      <c r="AR244">
        <v>0.53505176970655499</v>
      </c>
      <c r="AS244">
        <v>0.19354838709677399</v>
      </c>
      <c r="AT244">
        <v>0.119760479041916</v>
      </c>
      <c r="AU244">
        <v>0.63829787234042501</v>
      </c>
      <c r="AV244">
        <v>0.94736842105263097</v>
      </c>
      <c r="AW244">
        <v>0.73076923076922995</v>
      </c>
      <c r="AX244">
        <v>0.65641025641025597</v>
      </c>
      <c r="AY244">
        <v>0.72727272727272696</v>
      </c>
      <c r="AZ244">
        <v>0.71153846153846101</v>
      </c>
      <c r="BA244">
        <v>0.44939271255060698</v>
      </c>
      <c r="BB244">
        <v>0.64864864864864802</v>
      </c>
      <c r="BC244">
        <v>0.54010695187165703</v>
      </c>
      <c r="BD244">
        <v>3.125E-2</v>
      </c>
    </row>
    <row r="245" spans="2:56" x14ac:dyDescent="0.2">
      <c r="B245" t="s">
        <v>2307</v>
      </c>
      <c r="C245">
        <v>1E-3</v>
      </c>
      <c r="D245">
        <v>0.5</v>
      </c>
      <c r="E245">
        <v>256</v>
      </c>
      <c r="F245">
        <v>100</v>
      </c>
      <c r="G245" s="2" t="b">
        <v>0</v>
      </c>
      <c r="H245">
        <v>8</v>
      </c>
      <c r="I245">
        <v>15</v>
      </c>
      <c r="J245">
        <v>64</v>
      </c>
      <c r="K245">
        <v>1000</v>
      </c>
      <c r="L245">
        <v>4</v>
      </c>
      <c r="M245">
        <v>15</v>
      </c>
      <c r="N245">
        <v>455</v>
      </c>
      <c r="O245">
        <v>12</v>
      </c>
      <c r="P245">
        <v>15</v>
      </c>
      <c r="Q245">
        <v>115</v>
      </c>
      <c r="R245">
        <v>1</v>
      </c>
      <c r="S245">
        <v>78</v>
      </c>
      <c r="T245" s="2">
        <v>64</v>
      </c>
      <c r="U245" s="2">
        <v>128</v>
      </c>
      <c r="V245" t="s">
        <v>729</v>
      </c>
      <c r="W245">
        <v>0.69201171875</v>
      </c>
      <c r="X245">
        <v>0.89194344162940897</v>
      </c>
      <c r="Y245">
        <v>0.64950329670329598</v>
      </c>
      <c r="Z245">
        <v>1.17650620889663</v>
      </c>
      <c r="AA245">
        <v>0.58127785514836405</v>
      </c>
      <c r="AB245">
        <v>0.58127785514836405</v>
      </c>
      <c r="AC245">
        <v>0.62695002460152105</v>
      </c>
      <c r="AD245">
        <v>0.62695002460152105</v>
      </c>
      <c r="AE245">
        <v>0.64950329670329598</v>
      </c>
      <c r="AF245">
        <v>0.64950329670329598</v>
      </c>
      <c r="AG245">
        <v>0.56956521739130395</v>
      </c>
      <c r="AH245">
        <v>1.3601115942001301</v>
      </c>
      <c r="AI245">
        <v>0.55699782601332104</v>
      </c>
      <c r="AJ245">
        <v>0.55699782601332104</v>
      </c>
      <c r="AK245">
        <v>0.64241953313518496</v>
      </c>
      <c r="AL245">
        <v>0.64241953313518496</v>
      </c>
      <c r="AM245">
        <v>0.56956521739130395</v>
      </c>
      <c r="AN245">
        <v>0.56956521739130395</v>
      </c>
      <c r="AO245">
        <v>0.83024916874948596</v>
      </c>
      <c r="AP245">
        <v>0.78381112871344605</v>
      </c>
      <c r="AQ245">
        <v>0.19025081730016299</v>
      </c>
      <c r="AR245">
        <v>0.52080030583036396</v>
      </c>
      <c r="AS245">
        <v>0.206451612903225</v>
      </c>
      <c r="AT245">
        <v>0.273809523809523</v>
      </c>
      <c r="AU245">
        <v>0.68108108108108101</v>
      </c>
      <c r="AV245">
        <v>0.94468085106382904</v>
      </c>
      <c r="AW245">
        <v>0.73631840796019898</v>
      </c>
      <c r="AX245">
        <v>0.67816091954022895</v>
      </c>
      <c r="AY245">
        <v>0.76987447698744704</v>
      </c>
      <c r="AZ245">
        <v>0.71921182266009798</v>
      </c>
      <c r="BA245">
        <v>0.41947565543071103</v>
      </c>
      <c r="BB245">
        <v>0.64444444444444404</v>
      </c>
      <c r="BC245">
        <v>0</v>
      </c>
      <c r="BD245">
        <v>0.61046511627906896</v>
      </c>
    </row>
    <row r="246" spans="2:56" x14ac:dyDescent="0.2">
      <c r="B246" t="s">
        <v>1695</v>
      </c>
      <c r="C246">
        <v>1E-3</v>
      </c>
      <c r="D246">
        <v>0.1</v>
      </c>
      <c r="E246">
        <v>256</v>
      </c>
      <c r="F246">
        <v>100</v>
      </c>
      <c r="G246" s="2" t="b">
        <v>0</v>
      </c>
      <c r="H246">
        <v>8</v>
      </c>
      <c r="I246">
        <v>20</v>
      </c>
      <c r="J246">
        <v>420</v>
      </c>
      <c r="K246">
        <v>1000</v>
      </c>
      <c r="L246">
        <v>4</v>
      </c>
      <c r="M246">
        <v>20</v>
      </c>
      <c r="N246">
        <v>450</v>
      </c>
      <c r="O246">
        <v>12</v>
      </c>
      <c r="P246">
        <v>20</v>
      </c>
      <c r="Q246">
        <v>110</v>
      </c>
      <c r="R246">
        <v>1</v>
      </c>
      <c r="S246">
        <v>78</v>
      </c>
      <c r="T246" s="2">
        <v>64</v>
      </c>
      <c r="U246" s="2">
        <v>64</v>
      </c>
      <c r="V246" t="s">
        <v>729</v>
      </c>
      <c r="W246">
        <v>0.66473214285714199</v>
      </c>
      <c r="X246">
        <v>0.98719558238983096</v>
      </c>
      <c r="Y246">
        <v>0.64949111111111002</v>
      </c>
      <c r="Z246">
        <v>1.2285200143456401</v>
      </c>
      <c r="AA246">
        <v>0.57734294776513895</v>
      </c>
      <c r="AB246">
        <v>0.57734294776513895</v>
      </c>
      <c r="AC246">
        <v>0.62400778782265598</v>
      </c>
      <c r="AD246">
        <v>0.62400778782265598</v>
      </c>
      <c r="AE246">
        <v>0.64949111111111002</v>
      </c>
      <c r="AF246">
        <v>0.64949111111111002</v>
      </c>
      <c r="AG246">
        <v>0.52954545454545399</v>
      </c>
      <c r="AH246">
        <v>1.4686951637268</v>
      </c>
      <c r="AI246">
        <v>0.52148379604817796</v>
      </c>
      <c r="AJ246">
        <v>0.52148379604817796</v>
      </c>
      <c r="AK246">
        <v>0.63856413160353498</v>
      </c>
      <c r="AL246">
        <v>0.63856413160353498</v>
      </c>
      <c r="AM246">
        <v>0.52954545454545399</v>
      </c>
      <c r="AN246">
        <v>0.52954545454545399</v>
      </c>
      <c r="AO246">
        <v>0.83771611135794299</v>
      </c>
      <c r="AP246">
        <v>0.75406048441777696</v>
      </c>
      <c r="AQ246">
        <v>0.191717894358471</v>
      </c>
      <c r="AR246">
        <v>0.52587730092636598</v>
      </c>
      <c r="AS246">
        <v>0.11570247933884199</v>
      </c>
      <c r="AT246">
        <v>0.37305699481865201</v>
      </c>
      <c r="AU246">
        <v>0.62427745664739798</v>
      </c>
      <c r="AV246">
        <v>0.90497737556560998</v>
      </c>
      <c r="AW246">
        <v>0.62325581395348795</v>
      </c>
      <c r="AX246">
        <v>0.72131147540983598</v>
      </c>
      <c r="AY246">
        <v>0.55757575757575695</v>
      </c>
      <c r="AZ246">
        <v>0.69518716577540096</v>
      </c>
      <c r="BA246">
        <v>0.415686274509803</v>
      </c>
      <c r="BB246">
        <v>0.60714285714285698</v>
      </c>
      <c r="BC246">
        <v>0</v>
      </c>
      <c r="BD246">
        <v>0.61963190184049</v>
      </c>
    </row>
    <row r="247" spans="2:56" x14ac:dyDescent="0.2">
      <c r="B247" t="s">
        <v>755</v>
      </c>
      <c r="C247">
        <v>1E-3</v>
      </c>
      <c r="D247">
        <v>0.5</v>
      </c>
      <c r="E247">
        <v>256</v>
      </c>
      <c r="F247">
        <v>100</v>
      </c>
      <c r="G247" s="2" t="b">
        <v>0</v>
      </c>
      <c r="H247">
        <v>8</v>
      </c>
      <c r="I247">
        <v>10</v>
      </c>
      <c r="J247">
        <v>128</v>
      </c>
      <c r="K247">
        <v>1000</v>
      </c>
      <c r="L247">
        <v>4</v>
      </c>
      <c r="M247">
        <v>10</v>
      </c>
      <c r="N247">
        <v>460</v>
      </c>
      <c r="O247">
        <v>12</v>
      </c>
      <c r="P247">
        <v>10</v>
      </c>
      <c r="Q247">
        <v>120</v>
      </c>
      <c r="R247">
        <v>1</v>
      </c>
      <c r="S247">
        <v>78</v>
      </c>
      <c r="T247" s="2">
        <v>128</v>
      </c>
      <c r="U247" s="2">
        <v>128</v>
      </c>
      <c r="V247" t="s">
        <v>729</v>
      </c>
      <c r="W247">
        <v>0.69988281249999995</v>
      </c>
      <c r="X247">
        <v>0.85959133803844401</v>
      </c>
      <c r="Y247">
        <v>0.64936902173913102</v>
      </c>
      <c r="Z247">
        <v>1.09312120252847</v>
      </c>
      <c r="AA247">
        <v>0.59200871822829504</v>
      </c>
      <c r="AB247">
        <v>0.59200871822829504</v>
      </c>
      <c r="AC247">
        <v>0.60730024916103598</v>
      </c>
      <c r="AD247">
        <v>0.60730024916103598</v>
      </c>
      <c r="AE247">
        <v>0.64936902173913102</v>
      </c>
      <c r="AF247">
        <v>0.64936902173913102</v>
      </c>
      <c r="AG247">
        <v>0.55486111111111103</v>
      </c>
      <c r="AH247">
        <v>1.40973556041717</v>
      </c>
      <c r="AI247">
        <v>0.56459761519752605</v>
      </c>
      <c r="AJ247">
        <v>0.56459761519752605</v>
      </c>
      <c r="AK247">
        <v>0.67782816734182005</v>
      </c>
      <c r="AL247">
        <v>0.67782816734182005</v>
      </c>
      <c r="AM247">
        <v>0.55486111111111103</v>
      </c>
      <c r="AN247">
        <v>0.55486111111111103</v>
      </c>
      <c r="AO247">
        <v>0.82329645310273503</v>
      </c>
      <c r="AP247">
        <v>0.81925815618848197</v>
      </c>
      <c r="AQ247">
        <v>0.20721320656565201</v>
      </c>
      <c r="AR247">
        <v>0.51826705705631504</v>
      </c>
      <c r="AS247">
        <v>0.21621621621621601</v>
      </c>
      <c r="AT247">
        <v>0.35978835978835899</v>
      </c>
      <c r="AU247">
        <v>0.61797752808988704</v>
      </c>
      <c r="AV247">
        <v>0.91286307053941895</v>
      </c>
      <c r="AW247">
        <v>0.75621890547263604</v>
      </c>
      <c r="AX247">
        <v>0.77</v>
      </c>
      <c r="AY247">
        <v>0.80851063829787195</v>
      </c>
      <c r="AZ247">
        <v>0.74885844748858399</v>
      </c>
      <c r="BA247">
        <v>0.42391304347825998</v>
      </c>
      <c r="BB247">
        <v>0.63043478260869501</v>
      </c>
      <c r="BC247">
        <v>0.39039039039038997</v>
      </c>
      <c r="BD247">
        <v>0.14000000000000001</v>
      </c>
    </row>
    <row r="248" spans="2:56" x14ac:dyDescent="0.2">
      <c r="B248" t="s">
        <v>756</v>
      </c>
      <c r="C248">
        <v>1E-3</v>
      </c>
      <c r="D248">
        <v>0.1</v>
      </c>
      <c r="E248">
        <v>256</v>
      </c>
      <c r="F248">
        <v>100</v>
      </c>
      <c r="G248" s="2" t="b">
        <v>0</v>
      </c>
      <c r="H248">
        <v>8</v>
      </c>
      <c r="I248">
        <v>25</v>
      </c>
      <c r="J248">
        <v>128</v>
      </c>
      <c r="K248">
        <v>1000</v>
      </c>
      <c r="L248">
        <v>4</v>
      </c>
      <c r="M248">
        <v>25</v>
      </c>
      <c r="N248">
        <v>445</v>
      </c>
      <c r="O248">
        <v>12</v>
      </c>
      <c r="P248">
        <v>25</v>
      </c>
      <c r="Q248">
        <v>105</v>
      </c>
      <c r="R248">
        <v>1</v>
      </c>
      <c r="S248">
        <v>78</v>
      </c>
      <c r="T248" s="2">
        <v>128</v>
      </c>
      <c r="U248" s="2">
        <v>128</v>
      </c>
      <c r="V248" t="s">
        <v>729</v>
      </c>
      <c r="W248">
        <v>0.67336914062499997</v>
      </c>
      <c r="X248">
        <v>0.99520238220691604</v>
      </c>
      <c r="Y248">
        <v>0.64931516853932403</v>
      </c>
      <c r="Z248">
        <v>1.3871655824184399</v>
      </c>
      <c r="AA248">
        <v>0.58047559515599301</v>
      </c>
      <c r="AB248">
        <v>0.58047559515599301</v>
      </c>
      <c r="AC248">
        <v>0.64480563507578004</v>
      </c>
      <c r="AD248">
        <v>0.64480563507578004</v>
      </c>
      <c r="AE248">
        <v>0.64931516853932403</v>
      </c>
      <c r="AF248">
        <v>0.64931516853932403</v>
      </c>
      <c r="AG248">
        <v>0.57222222222222197</v>
      </c>
      <c r="AH248">
        <v>1.32413077354431</v>
      </c>
      <c r="AI248">
        <v>0.55857340258755095</v>
      </c>
      <c r="AJ248">
        <v>0.55857340258755095</v>
      </c>
      <c r="AK248">
        <v>0.66636643308646504</v>
      </c>
      <c r="AL248">
        <v>0.66636643308646504</v>
      </c>
      <c r="AM248">
        <v>0.57222222222222197</v>
      </c>
      <c r="AN248">
        <v>0.57222222222222197</v>
      </c>
      <c r="AO248">
        <v>0.841863246215105</v>
      </c>
      <c r="AP248">
        <v>0.75113600530228397</v>
      </c>
      <c r="AQ248">
        <v>0.17110758830026601</v>
      </c>
      <c r="AR248">
        <v>0.55779554080631599</v>
      </c>
      <c r="AS248">
        <v>0.169491525423728</v>
      </c>
      <c r="AT248">
        <v>0.35838150289017301</v>
      </c>
      <c r="AU248">
        <v>0.64634146341463405</v>
      </c>
      <c r="AV248">
        <v>0.93023255813953398</v>
      </c>
      <c r="AW248">
        <v>0.75280898876404401</v>
      </c>
      <c r="AX248">
        <v>0.70652173913043403</v>
      </c>
      <c r="AY248">
        <v>0.75117370892018698</v>
      </c>
      <c r="AZ248">
        <v>0.71508379888268103</v>
      </c>
      <c r="BA248">
        <v>0.41532258064516098</v>
      </c>
      <c r="BB248">
        <v>0.63414634146341398</v>
      </c>
      <c r="BC248">
        <v>0</v>
      </c>
      <c r="BD248">
        <v>0.62337662337662303</v>
      </c>
    </row>
    <row r="249" spans="2:56" x14ac:dyDescent="0.2">
      <c r="B249" t="s">
        <v>2308</v>
      </c>
      <c r="C249">
        <v>1E-3</v>
      </c>
      <c r="D249">
        <v>0.1</v>
      </c>
      <c r="E249">
        <v>34</v>
      </c>
      <c r="F249">
        <v>500</v>
      </c>
      <c r="G249" s="2" t="b">
        <v>1</v>
      </c>
      <c r="H249">
        <v>8</v>
      </c>
      <c r="I249">
        <v>10</v>
      </c>
      <c r="J249">
        <v>420</v>
      </c>
      <c r="K249">
        <v>1000</v>
      </c>
      <c r="L249">
        <v>4</v>
      </c>
      <c r="M249">
        <v>10</v>
      </c>
      <c r="N249">
        <v>460</v>
      </c>
      <c r="O249">
        <v>12</v>
      </c>
      <c r="P249">
        <v>10</v>
      </c>
      <c r="Q249">
        <v>120</v>
      </c>
      <c r="R249">
        <v>1</v>
      </c>
      <c r="S249">
        <v>78</v>
      </c>
      <c r="T249" s="2">
        <v>64</v>
      </c>
      <c r="U249" s="2">
        <v>128</v>
      </c>
      <c r="V249" t="s">
        <v>729</v>
      </c>
      <c r="W249">
        <v>0.741410119047619</v>
      </c>
      <c r="X249">
        <v>0.74036856603622403</v>
      </c>
      <c r="Y249">
        <v>0.64928967391304204</v>
      </c>
      <c r="Z249">
        <v>0.97430471700429899</v>
      </c>
      <c r="AA249">
        <v>0.58279600896640205</v>
      </c>
      <c r="AB249">
        <v>0.58279600896640205</v>
      </c>
      <c r="AC249">
        <v>0.58467974865487404</v>
      </c>
      <c r="AD249">
        <v>0.58467974865487504</v>
      </c>
      <c r="AE249">
        <v>0.64928967391304204</v>
      </c>
      <c r="AF249">
        <v>0.64928967391304204</v>
      </c>
      <c r="AG249">
        <v>0.59166666666666601</v>
      </c>
      <c r="AH249">
        <v>1.1196584701537999</v>
      </c>
      <c r="AI249">
        <v>0.57471316072515199</v>
      </c>
      <c r="AJ249">
        <v>0.57471316072515199</v>
      </c>
      <c r="AK249">
        <v>0.65074344029546005</v>
      </c>
      <c r="AL249">
        <v>0.65074344029546005</v>
      </c>
      <c r="AM249">
        <v>0.59166666666666601</v>
      </c>
      <c r="AN249">
        <v>0.59166666666666601</v>
      </c>
      <c r="AO249">
        <v>0.81122342257522895</v>
      </c>
      <c r="AP249">
        <v>0.81279815700317704</v>
      </c>
      <c r="AQ249">
        <v>0.186665497695674</v>
      </c>
      <c r="AR249">
        <v>0.520496958591526</v>
      </c>
      <c r="AS249">
        <v>0.34319526627218899</v>
      </c>
      <c r="AT249">
        <v>0.25287356321839</v>
      </c>
      <c r="AU249">
        <v>0.70050761421319796</v>
      </c>
      <c r="AV249">
        <v>0.92827004219409204</v>
      </c>
      <c r="AW249">
        <v>0.84716157205240095</v>
      </c>
      <c r="AX249">
        <v>0.72820512820512795</v>
      </c>
      <c r="AY249">
        <v>0.67353951890034303</v>
      </c>
      <c r="AZ249">
        <v>0.73239436619718301</v>
      </c>
      <c r="BA249">
        <v>0.44763860369609798</v>
      </c>
      <c r="BB249">
        <v>0.65921787709497204</v>
      </c>
      <c r="BC249">
        <v>0</v>
      </c>
      <c r="BD249">
        <v>0.58355437665782495</v>
      </c>
    </row>
    <row r="250" spans="2:56" x14ac:dyDescent="0.2">
      <c r="B250" t="s">
        <v>967</v>
      </c>
      <c r="C250">
        <v>1E-3</v>
      </c>
      <c r="D250">
        <v>0.5</v>
      </c>
      <c r="E250">
        <v>256</v>
      </c>
      <c r="F250">
        <v>500</v>
      </c>
      <c r="G250" s="2" t="b">
        <v>0</v>
      </c>
      <c r="H250">
        <v>8</v>
      </c>
      <c r="I250">
        <v>5</v>
      </c>
      <c r="J250">
        <v>128</v>
      </c>
      <c r="K250">
        <v>1000</v>
      </c>
      <c r="L250">
        <v>4</v>
      </c>
      <c r="M250">
        <v>5</v>
      </c>
      <c r="N250">
        <v>465</v>
      </c>
      <c r="O250">
        <v>12</v>
      </c>
      <c r="P250">
        <v>5</v>
      </c>
      <c r="Q250">
        <v>125</v>
      </c>
      <c r="R250">
        <v>1</v>
      </c>
      <c r="S250">
        <v>78</v>
      </c>
      <c r="T250" s="2">
        <v>64</v>
      </c>
      <c r="U250" s="2">
        <v>64</v>
      </c>
      <c r="V250" t="s">
        <v>729</v>
      </c>
      <c r="W250">
        <v>0.83799804687500001</v>
      </c>
      <c r="X250">
        <v>0.50553362524509404</v>
      </c>
      <c r="Y250">
        <v>0.64921236559139595</v>
      </c>
      <c r="Z250">
        <v>0.79245806324481904</v>
      </c>
      <c r="AA250">
        <v>0.60523493326829603</v>
      </c>
      <c r="AB250">
        <v>0.60523493326829603</v>
      </c>
      <c r="AC250">
        <v>0.66749231750478</v>
      </c>
      <c r="AD250">
        <v>0.66749231750478</v>
      </c>
      <c r="AE250">
        <v>0.64921236559139595</v>
      </c>
      <c r="AF250">
        <v>0.64921236559139595</v>
      </c>
      <c r="AG250">
        <v>0.65466666666666595</v>
      </c>
      <c r="AH250">
        <v>1.06419909000396</v>
      </c>
      <c r="AI250">
        <v>0.63587738772778002</v>
      </c>
      <c r="AJ250">
        <v>0.63587738772778002</v>
      </c>
      <c r="AK250">
        <v>0.70577775903922602</v>
      </c>
      <c r="AL250">
        <v>0.70577775903922602</v>
      </c>
      <c r="AM250">
        <v>0.65466666666666595</v>
      </c>
      <c r="AN250">
        <v>0.65466666666666595</v>
      </c>
      <c r="AO250">
        <v>0.79469011901004205</v>
      </c>
      <c r="AP250">
        <v>0.79823436703053097</v>
      </c>
      <c r="AQ250">
        <v>0.318837525026688</v>
      </c>
      <c r="AR250">
        <v>0.50917772200592304</v>
      </c>
      <c r="AS250">
        <v>0.32558139534883701</v>
      </c>
      <c r="AT250">
        <v>0.60674157303370702</v>
      </c>
      <c r="AU250">
        <v>0.77678571428571397</v>
      </c>
      <c r="AV250">
        <v>0.93181818181818199</v>
      </c>
      <c r="AW250">
        <v>0.86580086580086502</v>
      </c>
      <c r="AX250">
        <v>0.30666666666666598</v>
      </c>
      <c r="AY250">
        <v>0.65068493150684903</v>
      </c>
      <c r="AZ250">
        <v>0.71921182266009798</v>
      </c>
      <c r="BA250">
        <v>0.63565891472868197</v>
      </c>
      <c r="BB250">
        <v>0.82</v>
      </c>
      <c r="BC250">
        <v>0.48056537102473501</v>
      </c>
      <c r="BD250">
        <v>0.51101321585903003</v>
      </c>
    </row>
    <row r="251" spans="2:56" x14ac:dyDescent="0.2">
      <c r="B251" t="s">
        <v>968</v>
      </c>
      <c r="C251">
        <v>1E-3</v>
      </c>
      <c r="D251">
        <v>0.1</v>
      </c>
      <c r="E251">
        <v>256</v>
      </c>
      <c r="F251">
        <v>100</v>
      </c>
      <c r="G251" s="2" t="b">
        <v>0</v>
      </c>
      <c r="H251">
        <v>8</v>
      </c>
      <c r="I251">
        <v>50</v>
      </c>
      <c r="J251">
        <v>128</v>
      </c>
      <c r="K251">
        <v>1000</v>
      </c>
      <c r="L251">
        <v>4</v>
      </c>
      <c r="M251">
        <v>50</v>
      </c>
      <c r="N251">
        <v>420</v>
      </c>
      <c r="O251">
        <v>12</v>
      </c>
      <c r="P251">
        <v>50</v>
      </c>
      <c r="Q251">
        <v>80</v>
      </c>
      <c r="R251">
        <v>1</v>
      </c>
      <c r="S251">
        <v>78</v>
      </c>
      <c r="T251" s="2">
        <v>64</v>
      </c>
      <c r="U251" s="2">
        <v>64</v>
      </c>
      <c r="V251" t="s">
        <v>729</v>
      </c>
      <c r="W251">
        <v>0.69091796875</v>
      </c>
      <c r="X251">
        <v>0.88363904953002903</v>
      </c>
      <c r="Y251">
        <v>0.64914583333333398</v>
      </c>
      <c r="Z251">
        <v>1.3949131078124</v>
      </c>
      <c r="AA251">
        <v>0.57326276245142904</v>
      </c>
      <c r="AB251">
        <v>0.57326276245142904</v>
      </c>
      <c r="AC251">
        <v>0.62368388173769496</v>
      </c>
      <c r="AD251">
        <v>0.62368388173769496</v>
      </c>
      <c r="AE251">
        <v>0.64914583333333398</v>
      </c>
      <c r="AF251">
        <v>0.64914583333333398</v>
      </c>
      <c r="AG251">
        <v>0.55000000000000004</v>
      </c>
      <c r="AH251">
        <v>1.47214531898498</v>
      </c>
      <c r="AI251">
        <v>0.54322432343091798</v>
      </c>
      <c r="AJ251">
        <v>0.54322432343091798</v>
      </c>
      <c r="AK251">
        <v>0.65171371422396795</v>
      </c>
      <c r="AL251">
        <v>0.65171371422396795</v>
      </c>
      <c r="AM251">
        <v>0.55000000000000004</v>
      </c>
      <c r="AN251">
        <v>0.55000000000000004</v>
      </c>
      <c r="AO251">
        <v>0.83939827902113595</v>
      </c>
      <c r="AP251">
        <v>0.71051721570405102</v>
      </c>
      <c r="AQ251">
        <v>0.133539300351118</v>
      </c>
      <c r="AR251">
        <v>0.60959625472941603</v>
      </c>
      <c r="AS251">
        <v>0.19354838709677399</v>
      </c>
      <c r="AT251">
        <v>0.34234234234234201</v>
      </c>
      <c r="AU251">
        <v>0.70769230769230695</v>
      </c>
      <c r="AV251">
        <v>0.94047619047619002</v>
      </c>
      <c r="AW251">
        <v>0.75362318840579701</v>
      </c>
      <c r="AX251">
        <v>0.60869565217391297</v>
      </c>
      <c r="AY251">
        <v>0.534246575342465</v>
      </c>
      <c r="AZ251">
        <v>0.73611111111111105</v>
      </c>
      <c r="BA251">
        <v>0.41621621621621602</v>
      </c>
      <c r="BB251">
        <v>0.64</v>
      </c>
      <c r="BC251">
        <v>0</v>
      </c>
      <c r="BD251">
        <v>0.64573991031390099</v>
      </c>
    </row>
    <row r="252" spans="2:56" x14ac:dyDescent="0.2">
      <c r="B252" t="s">
        <v>2309</v>
      </c>
      <c r="C252">
        <v>1E-3</v>
      </c>
      <c r="D252">
        <v>0.5</v>
      </c>
      <c r="E252">
        <v>256</v>
      </c>
      <c r="F252">
        <v>100</v>
      </c>
      <c r="G252" s="2" t="b">
        <v>0</v>
      </c>
      <c r="H252">
        <v>8</v>
      </c>
      <c r="I252">
        <v>15</v>
      </c>
      <c r="J252">
        <v>256</v>
      </c>
      <c r="K252">
        <v>1000</v>
      </c>
      <c r="L252">
        <v>4</v>
      </c>
      <c r="M252">
        <v>15</v>
      </c>
      <c r="N252">
        <v>455</v>
      </c>
      <c r="O252">
        <v>12</v>
      </c>
      <c r="P252">
        <v>15</v>
      </c>
      <c r="Q252">
        <v>115</v>
      </c>
      <c r="R252">
        <v>1</v>
      </c>
      <c r="S252">
        <v>78</v>
      </c>
      <c r="T252" s="2">
        <v>128</v>
      </c>
      <c r="U252" s="2">
        <v>64</v>
      </c>
      <c r="V252" t="s">
        <v>729</v>
      </c>
      <c r="W252">
        <v>0.71596679687499998</v>
      </c>
      <c r="X252">
        <v>0.79638681948184897</v>
      </c>
      <c r="Y252">
        <v>0.64913131868131801</v>
      </c>
      <c r="Z252">
        <v>0.92320518827438303</v>
      </c>
      <c r="AA252">
        <v>0.57943198455052702</v>
      </c>
      <c r="AB252">
        <v>0.57943198455052702</v>
      </c>
      <c r="AC252">
        <v>0.58774721110721495</v>
      </c>
      <c r="AD252">
        <v>0.58774721110721495</v>
      </c>
      <c r="AE252">
        <v>0.64913131868131801</v>
      </c>
      <c r="AF252">
        <v>0.64913131868131801</v>
      </c>
      <c r="AG252">
        <v>0.56449275362318796</v>
      </c>
      <c r="AH252">
        <v>1.2594209909439</v>
      </c>
      <c r="AI252">
        <v>0.54818902744188303</v>
      </c>
      <c r="AJ252">
        <v>0.54818902744188303</v>
      </c>
      <c r="AK252">
        <v>0.62832578831441399</v>
      </c>
      <c r="AL252">
        <v>0.62832578831441399</v>
      </c>
      <c r="AM252">
        <v>0.56449275362318796</v>
      </c>
      <c r="AN252">
        <v>0.56449275362318796</v>
      </c>
      <c r="AO252">
        <v>0.83511623218129105</v>
      </c>
      <c r="AP252">
        <v>0.78681704920999496</v>
      </c>
      <c r="AQ252">
        <v>0.16342603969616601</v>
      </c>
      <c r="AR252">
        <v>0.532368617114652</v>
      </c>
      <c r="AS252">
        <v>9.3749999999999903E-2</v>
      </c>
      <c r="AT252">
        <v>0.36111111111111099</v>
      </c>
      <c r="AU252">
        <v>0.69791666666666596</v>
      </c>
      <c r="AV252">
        <v>0.94957983193277296</v>
      </c>
      <c r="AW252">
        <v>0.69651741293532299</v>
      </c>
      <c r="AX252">
        <v>0.68393782383419699</v>
      </c>
      <c r="AY252">
        <v>0.74561403508771895</v>
      </c>
      <c r="AZ252">
        <v>0.66315789473684195</v>
      </c>
      <c r="BA252">
        <v>0.417153996101364</v>
      </c>
      <c r="BB252">
        <v>0.64044943820224698</v>
      </c>
      <c r="BC252">
        <v>0</v>
      </c>
      <c r="BD252">
        <v>0.62908011869436198</v>
      </c>
    </row>
    <row r="253" spans="2:56" x14ac:dyDescent="0.2">
      <c r="B253" t="s">
        <v>969</v>
      </c>
      <c r="C253">
        <v>1E-3</v>
      </c>
      <c r="D253">
        <v>0.1</v>
      </c>
      <c r="E253">
        <v>256</v>
      </c>
      <c r="F253">
        <v>500</v>
      </c>
      <c r="G253" s="2" t="b">
        <v>0</v>
      </c>
      <c r="H253">
        <v>8</v>
      </c>
      <c r="I253">
        <v>15</v>
      </c>
      <c r="J253">
        <v>420</v>
      </c>
      <c r="K253">
        <v>1000</v>
      </c>
      <c r="L253">
        <v>4</v>
      </c>
      <c r="M253">
        <v>15</v>
      </c>
      <c r="N253">
        <v>455</v>
      </c>
      <c r="O253">
        <v>12</v>
      </c>
      <c r="P253">
        <v>15</v>
      </c>
      <c r="Q253">
        <v>115</v>
      </c>
      <c r="R253">
        <v>1</v>
      </c>
      <c r="S253">
        <v>78</v>
      </c>
      <c r="T253" s="2">
        <v>64</v>
      </c>
      <c r="U253" s="2">
        <v>64</v>
      </c>
      <c r="V253" t="s">
        <v>729</v>
      </c>
      <c r="W253">
        <v>0.771517261904762</v>
      </c>
      <c r="X253">
        <v>0.64340341353416397</v>
      </c>
      <c r="Y253">
        <v>0.648923626373625</v>
      </c>
      <c r="Z253">
        <v>0.99436112141609201</v>
      </c>
      <c r="AA253">
        <v>0.57523835873520102</v>
      </c>
      <c r="AB253">
        <v>0.57523835873520102</v>
      </c>
      <c r="AC253">
        <v>0.63560737427495895</v>
      </c>
      <c r="AD253">
        <v>0.63560737427495995</v>
      </c>
      <c r="AE253">
        <v>0.648923626373625</v>
      </c>
      <c r="AF253">
        <v>0.648923626373625</v>
      </c>
      <c r="AG253">
        <v>0.61594202898550698</v>
      </c>
      <c r="AH253">
        <v>1.1547421216964699</v>
      </c>
      <c r="AI253">
        <v>0.59841672262149603</v>
      </c>
      <c r="AJ253">
        <v>0.59841672262149603</v>
      </c>
      <c r="AK253">
        <v>0.66718760471873395</v>
      </c>
      <c r="AL253">
        <v>0.66718760471873295</v>
      </c>
      <c r="AM253">
        <v>0.61594202898550698</v>
      </c>
      <c r="AN253">
        <v>0.61594202898550698</v>
      </c>
      <c r="AO253">
        <v>0.80014615423615199</v>
      </c>
      <c r="AP253">
        <v>0.80453528179107003</v>
      </c>
      <c r="AQ253">
        <v>0.175380306820236</v>
      </c>
      <c r="AR253">
        <v>0.52089169209334796</v>
      </c>
      <c r="AS253">
        <v>0.3125</v>
      </c>
      <c r="AT253">
        <v>0.31132075471698101</v>
      </c>
      <c r="AU253">
        <v>0.92372881355932202</v>
      </c>
      <c r="AV253">
        <v>0.94262295081967196</v>
      </c>
      <c r="AW253">
        <v>0.85581395348837197</v>
      </c>
      <c r="AX253">
        <v>0.79792746113989599</v>
      </c>
      <c r="AY253">
        <v>0.56818181818181801</v>
      </c>
      <c r="AZ253">
        <v>0.72380952380952301</v>
      </c>
      <c r="BA253">
        <v>0.44758064516128998</v>
      </c>
      <c r="BB253">
        <v>0.64705882352941102</v>
      </c>
      <c r="BC253">
        <v>0</v>
      </c>
      <c r="BD253">
        <v>0.65045592705167099</v>
      </c>
    </row>
    <row r="254" spans="2:56" x14ac:dyDescent="0.2">
      <c r="B254" t="s">
        <v>2310</v>
      </c>
      <c r="C254">
        <v>1E-3</v>
      </c>
      <c r="D254">
        <v>0.1</v>
      </c>
      <c r="E254">
        <v>256</v>
      </c>
      <c r="F254">
        <v>500</v>
      </c>
      <c r="G254" s="2" t="b">
        <v>0</v>
      </c>
      <c r="H254">
        <v>8</v>
      </c>
      <c r="I254">
        <v>5</v>
      </c>
      <c r="J254">
        <v>256</v>
      </c>
      <c r="K254">
        <v>1000</v>
      </c>
      <c r="L254">
        <v>4</v>
      </c>
      <c r="M254">
        <v>5</v>
      </c>
      <c r="N254">
        <v>465</v>
      </c>
      <c r="O254">
        <v>12</v>
      </c>
      <c r="P254">
        <v>5</v>
      </c>
      <c r="Q254">
        <v>125</v>
      </c>
      <c r="R254">
        <v>1</v>
      </c>
      <c r="S254">
        <v>78</v>
      </c>
      <c r="T254" s="2">
        <v>64</v>
      </c>
      <c r="U254" s="2">
        <v>128</v>
      </c>
      <c r="V254" t="s">
        <v>729</v>
      </c>
      <c r="W254">
        <v>0.7209521484375</v>
      </c>
      <c r="X254">
        <v>0.81427013969421302</v>
      </c>
      <c r="Y254">
        <v>0.64884946236559005</v>
      </c>
      <c r="Z254">
        <v>0.81683549737930194</v>
      </c>
      <c r="AA254">
        <v>0.59530716760028402</v>
      </c>
      <c r="AB254">
        <v>0.59530716760028402</v>
      </c>
      <c r="AC254">
        <v>0.63317974618654005</v>
      </c>
      <c r="AD254">
        <v>0.63317974618654005</v>
      </c>
      <c r="AE254">
        <v>0.64884946236559005</v>
      </c>
      <c r="AF254">
        <v>0.64884946236559005</v>
      </c>
      <c r="AG254">
        <v>0.57133333333333303</v>
      </c>
      <c r="AH254">
        <v>1.16059005260467</v>
      </c>
      <c r="AI254">
        <v>0.53996807406287395</v>
      </c>
      <c r="AJ254">
        <v>0.53996807406287395</v>
      </c>
      <c r="AK254">
        <v>0.64568803700866995</v>
      </c>
      <c r="AL254">
        <v>0.64568803700866995</v>
      </c>
      <c r="AM254">
        <v>0.57133333333333303</v>
      </c>
      <c r="AN254">
        <v>0.57133333333333303</v>
      </c>
      <c r="AO254">
        <v>0.78399509229400999</v>
      </c>
      <c r="AP254">
        <v>0.81759930367678102</v>
      </c>
      <c r="AQ254">
        <v>0.26459458663583502</v>
      </c>
      <c r="AR254">
        <v>0.51503968779451403</v>
      </c>
      <c r="AS254">
        <v>8.9552238805970102E-2</v>
      </c>
      <c r="AT254">
        <v>0.25274725274725202</v>
      </c>
      <c r="AU254">
        <v>0.69565217391304301</v>
      </c>
      <c r="AV254">
        <v>0.92430278884462103</v>
      </c>
      <c r="AW254">
        <v>0.83783783783783705</v>
      </c>
      <c r="AX254">
        <v>0.64893617021276495</v>
      </c>
      <c r="AY254">
        <v>0.65443425076452599</v>
      </c>
      <c r="AZ254">
        <v>0.71111111111111103</v>
      </c>
      <c r="BA254">
        <v>0.44485981308411199</v>
      </c>
      <c r="BB254">
        <v>0.63541666666666596</v>
      </c>
      <c r="BC254">
        <v>0</v>
      </c>
      <c r="BD254">
        <v>0.58476658476658405</v>
      </c>
    </row>
    <row r="255" spans="2:56" x14ac:dyDescent="0.2">
      <c r="B255" t="s">
        <v>757</v>
      </c>
      <c r="C255">
        <v>1E-3</v>
      </c>
      <c r="D255">
        <v>0.1</v>
      </c>
      <c r="E255">
        <v>256</v>
      </c>
      <c r="F255">
        <v>100</v>
      </c>
      <c r="G255" s="2" t="b">
        <v>0</v>
      </c>
      <c r="H255">
        <v>8</v>
      </c>
      <c r="I255">
        <v>10</v>
      </c>
      <c r="J255">
        <v>64</v>
      </c>
      <c r="K255">
        <v>1000</v>
      </c>
      <c r="L255">
        <v>4</v>
      </c>
      <c r="M255">
        <v>10</v>
      </c>
      <c r="N255">
        <v>460</v>
      </c>
      <c r="O255">
        <v>12</v>
      </c>
      <c r="P255">
        <v>10</v>
      </c>
      <c r="Q255">
        <v>120</v>
      </c>
      <c r="R255">
        <v>1</v>
      </c>
      <c r="S255">
        <v>78</v>
      </c>
      <c r="T255" s="2">
        <v>128</v>
      </c>
      <c r="U255" s="2">
        <v>128</v>
      </c>
      <c r="V255" t="s">
        <v>729</v>
      </c>
      <c r="W255">
        <v>0.60929687499999996</v>
      </c>
      <c r="X255">
        <v>1.2419690668582899</v>
      </c>
      <c r="Y255">
        <v>0.64883695652173901</v>
      </c>
      <c r="Z255">
        <v>1.5390346959233201</v>
      </c>
      <c r="AA255">
        <v>0.58311786302195201</v>
      </c>
      <c r="AB255">
        <v>0.58311786302195201</v>
      </c>
      <c r="AC255">
        <v>0.63317454339242196</v>
      </c>
      <c r="AD255">
        <v>0.63317454339242196</v>
      </c>
      <c r="AE255">
        <v>0.64883695652173901</v>
      </c>
      <c r="AF255">
        <v>0.64883695652173901</v>
      </c>
      <c r="AG255">
        <v>0.49375000000000002</v>
      </c>
      <c r="AH255">
        <v>1.7454085350036599</v>
      </c>
      <c r="AI255">
        <v>0.47579366515692401</v>
      </c>
      <c r="AJ255">
        <v>0.47579366515692401</v>
      </c>
      <c r="AK255">
        <v>0.606275813688257</v>
      </c>
      <c r="AL255">
        <v>0.606275813688257</v>
      </c>
      <c r="AM255">
        <v>0.49374999999999902</v>
      </c>
      <c r="AN255">
        <v>0.49375000000000002</v>
      </c>
      <c r="AO255">
        <v>0.86784890427979</v>
      </c>
      <c r="AP255">
        <v>0.75369276400257301</v>
      </c>
      <c r="AQ255">
        <v>0.22870291306590099</v>
      </c>
      <c r="AR255">
        <v>0.48222687073954201</v>
      </c>
      <c r="AS255">
        <v>0.115107913669064</v>
      </c>
      <c r="AT255">
        <v>0.33673469387755101</v>
      </c>
      <c r="AU255">
        <v>0.30769230769230699</v>
      </c>
      <c r="AV255">
        <v>0.891774891774891</v>
      </c>
      <c r="AW255">
        <v>0.67256637168141598</v>
      </c>
      <c r="AX255">
        <v>0.683168316831683</v>
      </c>
      <c r="AY255">
        <v>0.50246305418719195</v>
      </c>
      <c r="AZ255">
        <v>0.63440860215053696</v>
      </c>
      <c r="BA255">
        <v>0.38699186991869899</v>
      </c>
      <c r="BB255">
        <v>0.625</v>
      </c>
      <c r="BC255">
        <v>0</v>
      </c>
      <c r="BD255">
        <v>0.55361596009975</v>
      </c>
    </row>
    <row r="256" spans="2:56" x14ac:dyDescent="0.2">
      <c r="B256" t="s">
        <v>758</v>
      </c>
      <c r="C256">
        <v>1E-3</v>
      </c>
      <c r="D256">
        <v>0.1</v>
      </c>
      <c r="E256">
        <v>256</v>
      </c>
      <c r="F256">
        <v>500</v>
      </c>
      <c r="G256" s="2" t="b">
        <v>0</v>
      </c>
      <c r="H256">
        <v>8</v>
      </c>
      <c r="I256">
        <v>10</v>
      </c>
      <c r="J256">
        <v>64</v>
      </c>
      <c r="K256">
        <v>1000</v>
      </c>
      <c r="L256">
        <v>4</v>
      </c>
      <c r="M256">
        <v>10</v>
      </c>
      <c r="N256">
        <v>460</v>
      </c>
      <c r="O256">
        <v>12</v>
      </c>
      <c r="P256">
        <v>10</v>
      </c>
      <c r="Q256">
        <v>120</v>
      </c>
      <c r="R256">
        <v>1</v>
      </c>
      <c r="S256">
        <v>78</v>
      </c>
      <c r="T256" s="2">
        <v>128</v>
      </c>
      <c r="U256" s="2">
        <v>128</v>
      </c>
      <c r="V256" t="s">
        <v>729</v>
      </c>
      <c r="W256">
        <v>0.77091796874999996</v>
      </c>
      <c r="X256">
        <v>0.68289856076240496</v>
      </c>
      <c r="Y256">
        <v>0.64864456521739</v>
      </c>
      <c r="Z256">
        <v>0.85794746160507196</v>
      </c>
      <c r="AA256">
        <v>0.58202820996313298</v>
      </c>
      <c r="AB256">
        <v>0.58202820996313298</v>
      </c>
      <c r="AC256">
        <v>0.61276250270307098</v>
      </c>
      <c r="AD256">
        <v>0.61276250270307098</v>
      </c>
      <c r="AE256">
        <v>0.64864456521739</v>
      </c>
      <c r="AF256">
        <v>0.64864456521739</v>
      </c>
      <c r="AG256">
        <v>0.64722222222222203</v>
      </c>
      <c r="AH256">
        <v>1.11186647415161</v>
      </c>
      <c r="AI256">
        <v>0.61576204329828499</v>
      </c>
      <c r="AJ256">
        <v>0.61576204329828499</v>
      </c>
      <c r="AK256">
        <v>0.65102111029008203</v>
      </c>
      <c r="AL256">
        <v>0.65102111029008203</v>
      </c>
      <c r="AM256">
        <v>0.64722222222222203</v>
      </c>
      <c r="AN256">
        <v>0.64722222222222203</v>
      </c>
      <c r="AO256">
        <v>0.80129515398464801</v>
      </c>
      <c r="AP256">
        <v>0.80553224400284595</v>
      </c>
      <c r="AQ256">
        <v>0.20305105675959201</v>
      </c>
      <c r="AR256">
        <v>0.51823438510544895</v>
      </c>
      <c r="AS256">
        <v>0.25698324022346303</v>
      </c>
      <c r="AT256">
        <v>0.63203463203463195</v>
      </c>
      <c r="AU256">
        <v>0.83555555555555505</v>
      </c>
      <c r="AV256">
        <v>0.93385214007782102</v>
      </c>
      <c r="AW256">
        <v>0.78969957081544995</v>
      </c>
      <c r="AX256">
        <v>0.66666666666666596</v>
      </c>
      <c r="AY256">
        <v>0.73684210526315697</v>
      </c>
      <c r="AZ256">
        <v>0.55192878338278895</v>
      </c>
      <c r="BA256">
        <v>0.69616519174041303</v>
      </c>
      <c r="BB256">
        <v>0.644067796610169</v>
      </c>
      <c r="BC256">
        <v>0</v>
      </c>
      <c r="BD256">
        <v>0.64534883720930203</v>
      </c>
    </row>
    <row r="257" spans="2:56" x14ac:dyDescent="0.2">
      <c r="B257" t="s">
        <v>970</v>
      </c>
      <c r="C257">
        <v>1E-3</v>
      </c>
      <c r="D257">
        <v>0.1</v>
      </c>
      <c r="E257">
        <v>256</v>
      </c>
      <c r="F257">
        <v>100</v>
      </c>
      <c r="G257" s="2" t="b">
        <v>0</v>
      </c>
      <c r="H257">
        <v>8</v>
      </c>
      <c r="I257">
        <v>15</v>
      </c>
      <c r="J257">
        <v>256</v>
      </c>
      <c r="K257">
        <v>1000</v>
      </c>
      <c r="L257">
        <v>4</v>
      </c>
      <c r="M257">
        <v>15</v>
      </c>
      <c r="N257">
        <v>455</v>
      </c>
      <c r="O257">
        <v>12</v>
      </c>
      <c r="P257">
        <v>15</v>
      </c>
      <c r="Q257">
        <v>115</v>
      </c>
      <c r="R257">
        <v>1</v>
      </c>
      <c r="S257">
        <v>78</v>
      </c>
      <c r="T257" s="2">
        <v>64</v>
      </c>
      <c r="U257" s="2">
        <v>64</v>
      </c>
      <c r="V257" t="s">
        <v>729</v>
      </c>
      <c r="W257">
        <v>0.63150390624999997</v>
      </c>
      <c r="X257">
        <v>1.0580878251790999</v>
      </c>
      <c r="Y257">
        <v>0.64845164835164804</v>
      </c>
      <c r="Z257">
        <v>1.3000031946897499</v>
      </c>
      <c r="AA257">
        <v>0.57295268643644404</v>
      </c>
      <c r="AB257">
        <v>0.57295268643644404</v>
      </c>
      <c r="AC257">
        <v>0.61182577659844894</v>
      </c>
      <c r="AD257">
        <v>0.61182577659844894</v>
      </c>
      <c r="AE257">
        <v>0.64845164835164804</v>
      </c>
      <c r="AF257">
        <v>0.64845164835164804</v>
      </c>
      <c r="AG257">
        <v>0.51521739130434696</v>
      </c>
      <c r="AH257">
        <v>1.44356572628021</v>
      </c>
      <c r="AI257">
        <v>0.499086171790317</v>
      </c>
      <c r="AJ257">
        <v>0.499086171790317</v>
      </c>
      <c r="AK257">
        <v>0.57807396401290501</v>
      </c>
      <c r="AL257">
        <v>0.57807396401290501</v>
      </c>
      <c r="AM257">
        <v>0.51521739130434696</v>
      </c>
      <c r="AN257">
        <v>0.51521739130434696</v>
      </c>
      <c r="AO257">
        <v>0.84473627575434596</v>
      </c>
      <c r="AP257">
        <v>0.73150851199544897</v>
      </c>
      <c r="AQ257">
        <v>0.20086605373991301</v>
      </c>
      <c r="AR257">
        <v>0.51469990425607004</v>
      </c>
      <c r="AS257">
        <v>0</v>
      </c>
      <c r="AT257">
        <v>0.33673469387755101</v>
      </c>
      <c r="AU257">
        <v>0.62921348314606695</v>
      </c>
      <c r="AV257">
        <v>0.94957983193277296</v>
      </c>
      <c r="AW257">
        <v>0.71502590673575095</v>
      </c>
      <c r="AX257">
        <v>0.7</v>
      </c>
      <c r="AY257">
        <v>0.51336898395721897</v>
      </c>
      <c r="AZ257">
        <v>0.64835164835164805</v>
      </c>
      <c r="BA257">
        <v>0.40071556350626097</v>
      </c>
      <c r="BB257">
        <v>0.62921348314606695</v>
      </c>
      <c r="BC257">
        <v>0.46683046683046597</v>
      </c>
      <c r="BD257">
        <v>0</v>
      </c>
    </row>
    <row r="258" spans="2:56" x14ac:dyDescent="0.2">
      <c r="B258" t="s">
        <v>845</v>
      </c>
      <c r="C258">
        <v>1E-3</v>
      </c>
      <c r="D258">
        <v>0.1</v>
      </c>
      <c r="E258">
        <v>256</v>
      </c>
      <c r="F258">
        <v>100</v>
      </c>
      <c r="G258" s="2" t="b">
        <v>0</v>
      </c>
      <c r="H258">
        <v>8</v>
      </c>
      <c r="I258">
        <v>25</v>
      </c>
      <c r="J258">
        <v>420</v>
      </c>
      <c r="K258">
        <v>1000</v>
      </c>
      <c r="L258">
        <v>4</v>
      </c>
      <c r="M258">
        <v>25</v>
      </c>
      <c r="N258">
        <v>445</v>
      </c>
      <c r="O258">
        <v>12</v>
      </c>
      <c r="P258">
        <v>25</v>
      </c>
      <c r="Q258">
        <v>105</v>
      </c>
      <c r="R258">
        <v>1</v>
      </c>
      <c r="S258">
        <v>78</v>
      </c>
      <c r="T258" s="2">
        <v>128</v>
      </c>
      <c r="U258" s="2">
        <v>128</v>
      </c>
      <c r="V258" t="s">
        <v>729</v>
      </c>
      <c r="W258">
        <v>0.66328273809523797</v>
      </c>
      <c r="X258">
        <v>0.99760277032852096</v>
      </c>
      <c r="Y258">
        <v>0.64836460674157104</v>
      </c>
      <c r="Z258">
        <v>1.2443372590541799</v>
      </c>
      <c r="AA258">
        <v>0.57848877406471799</v>
      </c>
      <c r="AB258">
        <v>0.57848877406471799</v>
      </c>
      <c r="AC258">
        <v>0.63283096859154098</v>
      </c>
      <c r="AD258">
        <v>0.63283096859154098</v>
      </c>
      <c r="AE258">
        <v>0.64836460674157104</v>
      </c>
      <c r="AF258">
        <v>0.64836460674157104</v>
      </c>
      <c r="AG258">
        <v>0.51825396825396797</v>
      </c>
      <c r="AH258">
        <v>1.4813468456268299</v>
      </c>
      <c r="AI258">
        <v>0.51010424141025101</v>
      </c>
      <c r="AJ258">
        <v>0.51010424141025101</v>
      </c>
      <c r="AK258">
        <v>0.61651019502876103</v>
      </c>
      <c r="AL258">
        <v>0.61651019502876103</v>
      </c>
      <c r="AM258">
        <v>0.51825396825396797</v>
      </c>
      <c r="AN258">
        <v>0.51825396825396797</v>
      </c>
      <c r="AO258">
        <v>0.84828833189513397</v>
      </c>
      <c r="AP258">
        <v>0.75350916003966395</v>
      </c>
      <c r="AQ258">
        <v>0.17514014487850799</v>
      </c>
      <c r="AR258">
        <v>0.53701745944556301</v>
      </c>
      <c r="AS258">
        <v>0.123287671232876</v>
      </c>
      <c r="AT258">
        <v>0.38709677419354799</v>
      </c>
      <c r="AU258">
        <v>0.59740259740259705</v>
      </c>
      <c r="AV258">
        <v>0.92156862745098</v>
      </c>
      <c r="AW258">
        <v>0.69841269841269804</v>
      </c>
      <c r="AX258">
        <v>0.673684210526315</v>
      </c>
      <c r="AY258">
        <v>0.50867052023121395</v>
      </c>
      <c r="AZ258">
        <v>0.645569620253164</v>
      </c>
      <c r="BA258">
        <v>0.40316205533596799</v>
      </c>
      <c r="BB258">
        <v>0.624999999999999</v>
      </c>
      <c r="BC258">
        <v>0</v>
      </c>
      <c r="BD258">
        <v>0.53739612188365604</v>
      </c>
    </row>
    <row r="259" spans="2:56" x14ac:dyDescent="0.2">
      <c r="B259" t="s">
        <v>2311</v>
      </c>
      <c r="C259">
        <v>1E-3</v>
      </c>
      <c r="D259">
        <v>0.1</v>
      </c>
      <c r="E259">
        <v>256</v>
      </c>
      <c r="F259">
        <v>100</v>
      </c>
      <c r="G259" s="2" t="b">
        <v>0</v>
      </c>
      <c r="H259">
        <v>8</v>
      </c>
      <c r="I259">
        <v>20</v>
      </c>
      <c r="J259">
        <v>256</v>
      </c>
      <c r="K259">
        <v>1000</v>
      </c>
      <c r="L259">
        <v>4</v>
      </c>
      <c r="M259">
        <v>20</v>
      </c>
      <c r="N259">
        <v>450</v>
      </c>
      <c r="O259">
        <v>12</v>
      </c>
      <c r="P259">
        <v>20</v>
      </c>
      <c r="Q259">
        <v>110</v>
      </c>
      <c r="R259">
        <v>1</v>
      </c>
      <c r="S259">
        <v>78</v>
      </c>
      <c r="T259" s="2">
        <v>64</v>
      </c>
      <c r="U259" s="2">
        <v>128</v>
      </c>
      <c r="V259" t="s">
        <v>729</v>
      </c>
      <c r="W259">
        <v>0.62216796875000002</v>
      </c>
      <c r="X259">
        <v>1.1273390752077099</v>
      </c>
      <c r="Y259">
        <v>0.64831055555555595</v>
      </c>
      <c r="Z259">
        <v>1.467785074234</v>
      </c>
      <c r="AA259">
        <v>0.58246364941175299</v>
      </c>
      <c r="AB259">
        <v>0.58246364941175299</v>
      </c>
      <c r="AC259">
        <v>0.62619712839766095</v>
      </c>
      <c r="AD259">
        <v>0.62619712839766095</v>
      </c>
      <c r="AE259">
        <v>0.64831055555555595</v>
      </c>
      <c r="AF259">
        <v>0.64831055555555595</v>
      </c>
      <c r="AG259">
        <v>0.49469696969696902</v>
      </c>
      <c r="AH259">
        <v>1.4859267473220801</v>
      </c>
      <c r="AI259">
        <v>0.47330766632587701</v>
      </c>
      <c r="AJ259">
        <v>0.47330766632587701</v>
      </c>
      <c r="AK259">
        <v>0.55629994096495505</v>
      </c>
      <c r="AL259">
        <v>0.55629994096495505</v>
      </c>
      <c r="AM259">
        <v>0.49469696969696902</v>
      </c>
      <c r="AN259">
        <v>0.49469696969696902</v>
      </c>
      <c r="AO259">
        <v>0.88182133287528597</v>
      </c>
      <c r="AP259">
        <v>0.72557791957885498</v>
      </c>
      <c r="AQ259">
        <v>0.20873849044947199</v>
      </c>
      <c r="AR259">
        <v>0.51371685474339901</v>
      </c>
      <c r="AS259">
        <v>1.5873015873015799E-2</v>
      </c>
      <c r="AT259">
        <v>0.33333333333333298</v>
      </c>
      <c r="AU259">
        <v>0.5</v>
      </c>
      <c r="AV259">
        <v>0.90090090090090003</v>
      </c>
      <c r="AW259">
        <v>0.54054054054054002</v>
      </c>
      <c r="AX259">
        <v>0.57004830917874405</v>
      </c>
      <c r="AY259">
        <v>0.52910052910052896</v>
      </c>
      <c r="AZ259">
        <v>0.68965517241379304</v>
      </c>
      <c r="BA259">
        <v>0.417153996101364</v>
      </c>
      <c r="BB259">
        <v>0.623529411764705</v>
      </c>
      <c r="BC259">
        <v>0</v>
      </c>
      <c r="BD259">
        <v>0.55955678670360098</v>
      </c>
    </row>
    <row r="260" spans="2:56" x14ac:dyDescent="0.2">
      <c r="B260" t="s">
        <v>1696</v>
      </c>
      <c r="C260">
        <v>1E-3</v>
      </c>
      <c r="D260">
        <v>0.1</v>
      </c>
      <c r="E260">
        <v>223</v>
      </c>
      <c r="F260">
        <v>500</v>
      </c>
      <c r="G260" s="2" t="b">
        <v>1</v>
      </c>
      <c r="H260">
        <v>8</v>
      </c>
      <c r="I260">
        <v>20</v>
      </c>
      <c r="J260">
        <v>128</v>
      </c>
      <c r="K260">
        <v>1000</v>
      </c>
      <c r="L260">
        <v>4</v>
      </c>
      <c r="M260">
        <v>20</v>
      </c>
      <c r="N260">
        <v>450</v>
      </c>
      <c r="O260">
        <v>12</v>
      </c>
      <c r="P260">
        <v>20</v>
      </c>
      <c r="Q260">
        <v>110</v>
      </c>
      <c r="R260">
        <v>1</v>
      </c>
      <c r="S260">
        <v>78</v>
      </c>
      <c r="T260" s="2">
        <v>128</v>
      </c>
      <c r="U260" s="2">
        <v>128</v>
      </c>
      <c r="V260" t="s">
        <v>729</v>
      </c>
      <c r="W260">
        <v>0.76090625000000001</v>
      </c>
      <c r="X260">
        <v>0.65130584168434102</v>
      </c>
      <c r="Y260">
        <v>0.64828277777777699</v>
      </c>
      <c r="Z260">
        <v>0.92837480980157805</v>
      </c>
      <c r="AA260">
        <v>0.58234719526055401</v>
      </c>
      <c r="AB260">
        <v>0.58234719526055401</v>
      </c>
      <c r="AC260">
        <v>0.59961832884264699</v>
      </c>
      <c r="AD260">
        <v>0.59961832884264699</v>
      </c>
      <c r="AE260">
        <v>0.64828277777777699</v>
      </c>
      <c r="AF260">
        <v>0.64828277777777699</v>
      </c>
      <c r="AG260">
        <v>0.63560606060605995</v>
      </c>
      <c r="AH260">
        <v>1.16129946708679</v>
      </c>
      <c r="AI260">
        <v>0.61371976398733596</v>
      </c>
      <c r="AJ260">
        <v>0.61371976398733596</v>
      </c>
      <c r="AK260">
        <v>0.69092318551577703</v>
      </c>
      <c r="AL260">
        <v>0.69092318551577703</v>
      </c>
      <c r="AM260">
        <v>0.63560606060605995</v>
      </c>
      <c r="AN260">
        <v>0.63560606060605995</v>
      </c>
      <c r="AO260">
        <v>0.80790750857958504</v>
      </c>
      <c r="AP260">
        <v>0.79489863143394801</v>
      </c>
      <c r="AQ260">
        <v>0.14566572517156701</v>
      </c>
      <c r="AR260">
        <v>0.58091691585710903</v>
      </c>
      <c r="AS260">
        <v>0.25</v>
      </c>
      <c r="AT260">
        <v>0.51111111111111096</v>
      </c>
      <c r="AU260">
        <v>0.91479820627802599</v>
      </c>
      <c r="AV260">
        <v>0.93617021276595702</v>
      </c>
      <c r="AW260">
        <v>0.88349514563106801</v>
      </c>
      <c r="AX260">
        <v>0.67065868263473005</v>
      </c>
      <c r="AY260">
        <v>0.75221238938053103</v>
      </c>
      <c r="AZ260">
        <v>0.74111675126903498</v>
      </c>
      <c r="BA260">
        <v>0.455696202531645</v>
      </c>
      <c r="BB260">
        <v>0.61445783132530096</v>
      </c>
      <c r="BC260">
        <v>0</v>
      </c>
      <c r="BD260">
        <v>0.634920634920634</v>
      </c>
    </row>
    <row r="261" spans="2:56" x14ac:dyDescent="0.2">
      <c r="B261" t="s">
        <v>971</v>
      </c>
      <c r="C261">
        <v>1E-3</v>
      </c>
      <c r="D261">
        <v>0.1</v>
      </c>
      <c r="E261">
        <v>256</v>
      </c>
      <c r="F261">
        <v>100</v>
      </c>
      <c r="G261" s="2" t="b">
        <v>0</v>
      </c>
      <c r="H261">
        <v>8</v>
      </c>
      <c r="I261">
        <v>5</v>
      </c>
      <c r="J261">
        <v>420</v>
      </c>
      <c r="K261">
        <v>1000</v>
      </c>
      <c r="L261">
        <v>4</v>
      </c>
      <c r="M261">
        <v>5</v>
      </c>
      <c r="N261">
        <v>465</v>
      </c>
      <c r="O261">
        <v>12</v>
      </c>
      <c r="P261">
        <v>5</v>
      </c>
      <c r="Q261">
        <v>125</v>
      </c>
      <c r="R261">
        <v>1</v>
      </c>
      <c r="S261">
        <v>78</v>
      </c>
      <c r="T261" s="2">
        <v>64</v>
      </c>
      <c r="U261" s="2">
        <v>64</v>
      </c>
      <c r="V261" t="s">
        <v>729</v>
      </c>
      <c r="W261">
        <v>0.57714880952380898</v>
      </c>
      <c r="X261">
        <v>1.34705245256423</v>
      </c>
      <c r="Y261">
        <v>0.64820430107526705</v>
      </c>
      <c r="Z261">
        <v>1.9730093811154299</v>
      </c>
      <c r="AA261">
        <v>0.59161262156911498</v>
      </c>
      <c r="AB261">
        <v>0.59161262156911498</v>
      </c>
      <c r="AC261">
        <v>0.63893173065862297</v>
      </c>
      <c r="AD261">
        <v>0.63893173065862297</v>
      </c>
      <c r="AE261">
        <v>0.64820430107526705</v>
      </c>
      <c r="AF261">
        <v>0.64820430107526705</v>
      </c>
      <c r="AG261">
        <v>0.51533333333333298</v>
      </c>
      <c r="AH261">
        <v>1.6269955635070801</v>
      </c>
      <c r="AI261">
        <v>0.50500963364809703</v>
      </c>
      <c r="AJ261">
        <v>0.50500963364809703</v>
      </c>
      <c r="AK261">
        <v>0.62565443092056605</v>
      </c>
      <c r="AL261">
        <v>0.62565443092056605</v>
      </c>
      <c r="AM261">
        <v>0.51533333333333298</v>
      </c>
      <c r="AN261">
        <v>0.51533333333333298</v>
      </c>
      <c r="AO261">
        <v>0.87416398429292297</v>
      </c>
      <c r="AP261">
        <v>0.73169013077610101</v>
      </c>
      <c r="AQ261">
        <v>0.284506630713247</v>
      </c>
      <c r="AR261">
        <v>0.47608974049418701</v>
      </c>
      <c r="AS261">
        <v>0.16783216783216701</v>
      </c>
      <c r="AT261">
        <v>0.34538152610441702</v>
      </c>
      <c r="AU261">
        <v>0.48587570621468901</v>
      </c>
      <c r="AV261">
        <v>0.89156626506024095</v>
      </c>
      <c r="AW261">
        <v>0.62127659574467997</v>
      </c>
      <c r="AX261">
        <v>0.67708333333333304</v>
      </c>
      <c r="AY261">
        <v>0.56122448979591799</v>
      </c>
      <c r="AZ261">
        <v>0.68122270742358004</v>
      </c>
      <c r="BA261">
        <v>0.41415929203539797</v>
      </c>
      <c r="BB261">
        <v>0.63157894736842102</v>
      </c>
      <c r="BC261">
        <v>0</v>
      </c>
      <c r="BD261">
        <v>0.58291457286432102</v>
      </c>
    </row>
    <row r="262" spans="2:56" x14ac:dyDescent="0.2">
      <c r="B262" t="s">
        <v>2312</v>
      </c>
      <c r="C262">
        <v>1E-3</v>
      </c>
      <c r="D262">
        <v>0.5</v>
      </c>
      <c r="E262">
        <v>256</v>
      </c>
      <c r="F262">
        <v>100</v>
      </c>
      <c r="G262" s="2" t="b">
        <v>0</v>
      </c>
      <c r="H262">
        <v>8</v>
      </c>
      <c r="I262">
        <v>5</v>
      </c>
      <c r="J262">
        <v>64</v>
      </c>
      <c r="K262">
        <v>1000</v>
      </c>
      <c r="L262">
        <v>4</v>
      </c>
      <c r="M262">
        <v>5</v>
      </c>
      <c r="N262">
        <v>465</v>
      </c>
      <c r="O262">
        <v>12</v>
      </c>
      <c r="P262">
        <v>5</v>
      </c>
      <c r="Q262">
        <v>125</v>
      </c>
      <c r="R262">
        <v>1</v>
      </c>
      <c r="S262">
        <v>78</v>
      </c>
      <c r="T262" s="2">
        <v>64</v>
      </c>
      <c r="U262" s="2">
        <v>128</v>
      </c>
      <c r="V262" t="s">
        <v>729</v>
      </c>
      <c r="W262">
        <v>0.62593750000000004</v>
      </c>
      <c r="X262">
        <v>1.21894627511501</v>
      </c>
      <c r="Y262">
        <v>0.64819569892472995</v>
      </c>
      <c r="Z262">
        <v>1.0575299027562099</v>
      </c>
      <c r="AA262">
        <v>0.60031076116823701</v>
      </c>
      <c r="AB262">
        <v>0.60031076116823701</v>
      </c>
      <c r="AC262">
        <v>0.62845838253231601</v>
      </c>
      <c r="AD262">
        <v>0.62845838253231601</v>
      </c>
      <c r="AE262">
        <v>0.64819569892472995</v>
      </c>
      <c r="AF262">
        <v>0.64819569892472995</v>
      </c>
      <c r="AG262">
        <v>0.504</v>
      </c>
      <c r="AH262">
        <v>1.88102567195892</v>
      </c>
      <c r="AI262">
        <v>0.49011862524883398</v>
      </c>
      <c r="AJ262">
        <v>0.49011862524883398</v>
      </c>
      <c r="AK262">
        <v>0.60116429949483896</v>
      </c>
      <c r="AL262">
        <v>0.60116429949483896</v>
      </c>
      <c r="AM262">
        <v>0.503999999999999</v>
      </c>
      <c r="AN262">
        <v>0.504</v>
      </c>
      <c r="AO262">
        <v>0.85805468633516602</v>
      </c>
      <c r="AP262">
        <v>0.78705289560063696</v>
      </c>
      <c r="AQ262">
        <v>0.24910532582311501</v>
      </c>
      <c r="AR262">
        <v>0.50703013691402699</v>
      </c>
      <c r="AS262">
        <v>0.133333333333333</v>
      </c>
      <c r="AT262">
        <v>0.37860082304526699</v>
      </c>
      <c r="AU262">
        <v>0.35294117647058798</v>
      </c>
      <c r="AV262">
        <v>0.93436293436293405</v>
      </c>
      <c r="AW262">
        <v>0.64039408866994996</v>
      </c>
      <c r="AX262">
        <v>0.70351758793969799</v>
      </c>
      <c r="AY262">
        <v>0.50246305418719195</v>
      </c>
      <c r="AZ262">
        <v>0.71296296296296202</v>
      </c>
      <c r="BA262">
        <v>0.40878378378378299</v>
      </c>
      <c r="BB262">
        <v>0.65591397849462296</v>
      </c>
      <c r="BC262">
        <v>0.45814977973568199</v>
      </c>
      <c r="BD262">
        <v>0</v>
      </c>
    </row>
    <row r="263" spans="2:56" x14ac:dyDescent="0.2">
      <c r="B263" t="s">
        <v>1697</v>
      </c>
      <c r="C263">
        <v>1E-3</v>
      </c>
      <c r="D263">
        <v>0.1</v>
      </c>
      <c r="E263">
        <v>256</v>
      </c>
      <c r="F263">
        <v>500</v>
      </c>
      <c r="G263" s="2" t="b">
        <v>0</v>
      </c>
      <c r="H263">
        <v>8</v>
      </c>
      <c r="I263">
        <v>20</v>
      </c>
      <c r="J263">
        <v>128</v>
      </c>
      <c r="K263">
        <v>1000</v>
      </c>
      <c r="L263">
        <v>4</v>
      </c>
      <c r="M263">
        <v>20</v>
      </c>
      <c r="N263">
        <v>450</v>
      </c>
      <c r="O263">
        <v>12</v>
      </c>
      <c r="P263">
        <v>20</v>
      </c>
      <c r="Q263">
        <v>110</v>
      </c>
      <c r="R263">
        <v>1</v>
      </c>
      <c r="S263">
        <v>78</v>
      </c>
      <c r="T263" s="2">
        <v>64</v>
      </c>
      <c r="U263" s="2">
        <v>64</v>
      </c>
      <c r="V263" t="s">
        <v>729</v>
      </c>
      <c r="W263">
        <v>0.77147070312499999</v>
      </c>
      <c r="X263">
        <v>0.62895794236659996</v>
      </c>
      <c r="Y263">
        <v>0.64798722222222105</v>
      </c>
      <c r="Z263">
        <v>1.09205566745996</v>
      </c>
      <c r="AA263">
        <v>0.58472062272302605</v>
      </c>
      <c r="AB263">
        <v>0.58472062272302605</v>
      </c>
      <c r="AC263">
        <v>0.61216430310303904</v>
      </c>
      <c r="AD263">
        <v>0.61216430310303904</v>
      </c>
      <c r="AE263">
        <v>0.64798722222222105</v>
      </c>
      <c r="AF263">
        <v>0.64798722222222105</v>
      </c>
      <c r="AG263">
        <v>0.61818181818181805</v>
      </c>
      <c r="AH263">
        <v>1.0825778245925901</v>
      </c>
      <c r="AI263">
        <v>0.59376445507436704</v>
      </c>
      <c r="AJ263">
        <v>0.59376445507436704</v>
      </c>
      <c r="AK263">
        <v>0.66913432636509895</v>
      </c>
      <c r="AL263">
        <v>0.66913432636509895</v>
      </c>
      <c r="AM263">
        <v>0.61818181818181805</v>
      </c>
      <c r="AN263">
        <v>0.61818181818181805</v>
      </c>
      <c r="AO263">
        <v>0.840459768355859</v>
      </c>
      <c r="AP263">
        <v>0.78859208561078298</v>
      </c>
      <c r="AQ263">
        <v>0.14563523831335101</v>
      </c>
      <c r="AR263">
        <v>0.56419539861211099</v>
      </c>
      <c r="AS263">
        <v>0.1875</v>
      </c>
      <c r="AT263">
        <v>0.41711229946523998</v>
      </c>
      <c r="AU263">
        <v>0.85714285714285698</v>
      </c>
      <c r="AV263">
        <v>0.94420600858369097</v>
      </c>
      <c r="AW263">
        <v>0.87203791469194303</v>
      </c>
      <c r="AX263">
        <v>0.65868263473053901</v>
      </c>
      <c r="AY263">
        <v>0.77049180327868805</v>
      </c>
      <c r="AZ263">
        <v>0.76142131979695404</v>
      </c>
      <c r="BA263">
        <v>0.45232815964523199</v>
      </c>
      <c r="BB263">
        <v>0.643274853801169</v>
      </c>
      <c r="BC263">
        <v>0.56097560975609695</v>
      </c>
      <c r="BD263">
        <v>0</v>
      </c>
    </row>
    <row r="264" spans="2:56" x14ac:dyDescent="0.2">
      <c r="B264" t="s">
        <v>846</v>
      </c>
      <c r="C264">
        <v>1E-3</v>
      </c>
      <c r="D264">
        <v>0.5</v>
      </c>
      <c r="E264">
        <v>256</v>
      </c>
      <c r="F264">
        <v>100</v>
      </c>
      <c r="G264" s="2" t="b">
        <v>0</v>
      </c>
      <c r="H264">
        <v>8</v>
      </c>
      <c r="I264">
        <v>5</v>
      </c>
      <c r="J264">
        <v>256</v>
      </c>
      <c r="K264">
        <v>1000</v>
      </c>
      <c r="L264">
        <v>4</v>
      </c>
      <c r="M264">
        <v>5</v>
      </c>
      <c r="N264">
        <v>465</v>
      </c>
      <c r="O264">
        <v>12</v>
      </c>
      <c r="P264">
        <v>5</v>
      </c>
      <c r="Q264">
        <v>125</v>
      </c>
      <c r="R264">
        <v>1</v>
      </c>
      <c r="S264">
        <v>78</v>
      </c>
      <c r="T264" s="2">
        <v>128</v>
      </c>
      <c r="U264" s="2">
        <v>128</v>
      </c>
      <c r="V264" t="s">
        <v>729</v>
      </c>
      <c r="W264">
        <v>0.66801757812499996</v>
      </c>
      <c r="X264">
        <v>1.00510299146175</v>
      </c>
      <c r="Y264">
        <v>0.647918817204299</v>
      </c>
      <c r="Z264">
        <v>1.0050929770469601</v>
      </c>
      <c r="AA264">
        <v>0.59452647910878997</v>
      </c>
      <c r="AB264">
        <v>0.59452647910878997</v>
      </c>
      <c r="AC264">
        <v>0.63784194866647903</v>
      </c>
      <c r="AD264">
        <v>0.63784194866647903</v>
      </c>
      <c r="AE264">
        <v>0.647918817204299</v>
      </c>
      <c r="AF264">
        <v>0.647918817204299</v>
      </c>
      <c r="AG264">
        <v>0.55200000000000005</v>
      </c>
      <c r="AH264">
        <v>1.6193499565124501</v>
      </c>
      <c r="AI264">
        <v>0.54523605241941098</v>
      </c>
      <c r="AJ264">
        <v>0.54523605241941098</v>
      </c>
      <c r="AK264">
        <v>0.61978253224765301</v>
      </c>
      <c r="AL264">
        <v>0.61978253224765301</v>
      </c>
      <c r="AM264">
        <v>0.55199999999999905</v>
      </c>
      <c r="AN264">
        <v>0.55200000000000005</v>
      </c>
      <c r="AO264">
        <v>0.81944989651313205</v>
      </c>
      <c r="AP264">
        <v>0.78380840105231797</v>
      </c>
      <c r="AQ264">
        <v>0.27875390012163498</v>
      </c>
      <c r="AR264">
        <v>0.49609371874808</v>
      </c>
      <c r="AS264">
        <v>0.12711864406779599</v>
      </c>
      <c r="AT264">
        <v>0.41206030150753697</v>
      </c>
      <c r="AU264">
        <v>0.73059360730593603</v>
      </c>
      <c r="AV264">
        <v>0.82304526748971096</v>
      </c>
      <c r="AW264">
        <v>0.71232876712328697</v>
      </c>
      <c r="AX264">
        <v>0.65641025641025597</v>
      </c>
      <c r="AY264">
        <v>0.68592057761732805</v>
      </c>
      <c r="AZ264">
        <v>0.73394495412843996</v>
      </c>
      <c r="BA264">
        <v>0.46021505376344002</v>
      </c>
      <c r="BB264">
        <v>0.63541666666666596</v>
      </c>
      <c r="BC264">
        <v>0.52261306532663299</v>
      </c>
      <c r="BD264">
        <v>4.31654676258992E-2</v>
      </c>
    </row>
    <row r="265" spans="2:56" x14ac:dyDescent="0.2">
      <c r="B265" t="s">
        <v>2313</v>
      </c>
      <c r="C265">
        <v>1E-3</v>
      </c>
      <c r="D265">
        <v>0.1</v>
      </c>
      <c r="E265">
        <v>256</v>
      </c>
      <c r="F265">
        <v>500</v>
      </c>
      <c r="G265" s="2" t="b">
        <v>1</v>
      </c>
      <c r="H265">
        <v>8</v>
      </c>
      <c r="I265">
        <v>20</v>
      </c>
      <c r="J265">
        <v>256</v>
      </c>
      <c r="K265">
        <v>1000</v>
      </c>
      <c r="L265">
        <v>4</v>
      </c>
      <c r="M265">
        <v>20</v>
      </c>
      <c r="N265">
        <v>450</v>
      </c>
      <c r="O265">
        <v>12</v>
      </c>
      <c r="P265">
        <v>20</v>
      </c>
      <c r="Q265">
        <v>110</v>
      </c>
      <c r="R265">
        <v>1</v>
      </c>
      <c r="S265">
        <v>78</v>
      </c>
      <c r="T265" s="2">
        <v>128</v>
      </c>
      <c r="U265" s="2">
        <v>64</v>
      </c>
      <c r="V265" t="s">
        <v>729</v>
      </c>
      <c r="W265">
        <v>0.84823535156249996</v>
      </c>
      <c r="X265">
        <v>0.45336055111884999</v>
      </c>
      <c r="Y265">
        <v>0.64741666666666697</v>
      </c>
      <c r="Z265">
        <v>0.90392900985479296</v>
      </c>
      <c r="AA265">
        <v>0.59121903144643095</v>
      </c>
      <c r="AB265">
        <v>0.59121903144643095</v>
      </c>
      <c r="AC265">
        <v>0.63491175293721602</v>
      </c>
      <c r="AD265">
        <v>0.63491175293721602</v>
      </c>
      <c r="AE265">
        <v>0.64741666666666697</v>
      </c>
      <c r="AF265">
        <v>0.64741666666666697</v>
      </c>
      <c r="AG265">
        <v>0.71515151515151498</v>
      </c>
      <c r="AH265">
        <v>0.90128040313720703</v>
      </c>
      <c r="AI265">
        <v>0.68541461626348998</v>
      </c>
      <c r="AJ265">
        <v>0.68541461626348998</v>
      </c>
      <c r="AK265">
        <v>0.69856889962730195</v>
      </c>
      <c r="AL265">
        <v>0.69856889962730195</v>
      </c>
      <c r="AM265">
        <v>0.71515151515151498</v>
      </c>
      <c r="AN265">
        <v>0.71515151515151498</v>
      </c>
      <c r="AO265">
        <v>0.83814453803040301</v>
      </c>
      <c r="AP265">
        <v>0.77266953265674998</v>
      </c>
      <c r="AQ265">
        <v>0.212206501409892</v>
      </c>
      <c r="AR265">
        <v>0.54185555368868099</v>
      </c>
      <c r="AS265">
        <v>0.372093023255813</v>
      </c>
      <c r="AT265">
        <v>0.67357512953367804</v>
      </c>
      <c r="AU265">
        <v>0.87619047619047596</v>
      </c>
      <c r="AV265">
        <v>0.93162393162393098</v>
      </c>
      <c r="AW265">
        <v>0.90196078431372495</v>
      </c>
      <c r="AX265">
        <v>0.85294117647058798</v>
      </c>
      <c r="AY265">
        <v>0.82051282051282004</v>
      </c>
      <c r="AZ265">
        <v>0.70351758793969799</v>
      </c>
      <c r="BA265">
        <v>0.67507886435331199</v>
      </c>
      <c r="BB265">
        <v>0.805860805860805</v>
      </c>
      <c r="BC265">
        <v>0</v>
      </c>
      <c r="BD265">
        <v>0.61162079510703304</v>
      </c>
    </row>
    <row r="266" spans="2:56" x14ac:dyDescent="0.2">
      <c r="B266" t="s">
        <v>972</v>
      </c>
      <c r="C266">
        <v>1E-3</v>
      </c>
      <c r="D266">
        <v>0.1</v>
      </c>
      <c r="E266">
        <v>256</v>
      </c>
      <c r="F266">
        <v>100</v>
      </c>
      <c r="G266" s="2" t="b">
        <v>0</v>
      </c>
      <c r="H266">
        <v>8</v>
      </c>
      <c r="I266">
        <v>25</v>
      </c>
      <c r="J266">
        <v>64</v>
      </c>
      <c r="K266">
        <v>1000</v>
      </c>
      <c r="L266">
        <v>4</v>
      </c>
      <c r="M266">
        <v>25</v>
      </c>
      <c r="N266">
        <v>445</v>
      </c>
      <c r="O266">
        <v>12</v>
      </c>
      <c r="P266">
        <v>25</v>
      </c>
      <c r="Q266">
        <v>105</v>
      </c>
      <c r="R266">
        <v>1</v>
      </c>
      <c r="S266">
        <v>78</v>
      </c>
      <c r="T266" s="2">
        <v>64</v>
      </c>
      <c r="U266" s="2">
        <v>64</v>
      </c>
      <c r="V266" t="s">
        <v>729</v>
      </c>
      <c r="W266">
        <v>0.66931640625</v>
      </c>
      <c r="X266">
        <v>0.99825471162795998</v>
      </c>
      <c r="Y266">
        <v>0.64741067415730102</v>
      </c>
      <c r="Z266">
        <v>1.2782182726860001</v>
      </c>
      <c r="AA266">
        <v>0.57432510922416002</v>
      </c>
      <c r="AB266">
        <v>0.57432510922416002</v>
      </c>
      <c r="AC266">
        <v>0.60451329480230298</v>
      </c>
      <c r="AD266">
        <v>0.60451329480230298</v>
      </c>
      <c r="AE266">
        <v>0.64741067415730102</v>
      </c>
      <c r="AF266">
        <v>0.64741067415730102</v>
      </c>
      <c r="AG266">
        <v>0.55952380952380898</v>
      </c>
      <c r="AH266">
        <v>1.4419134855270299</v>
      </c>
      <c r="AI266">
        <v>0.55243606053837402</v>
      </c>
      <c r="AJ266">
        <v>0.55243606053837302</v>
      </c>
      <c r="AK266">
        <v>0.61142009865499003</v>
      </c>
      <c r="AL266">
        <v>0.61142009865499003</v>
      </c>
      <c r="AM266">
        <v>0.55952380952380898</v>
      </c>
      <c r="AN266">
        <v>0.55952380952380898</v>
      </c>
      <c r="AO266">
        <v>0.84753281418155901</v>
      </c>
      <c r="AP266">
        <v>0.74716984918581597</v>
      </c>
      <c r="AQ266">
        <v>0.17075141783151199</v>
      </c>
      <c r="AR266">
        <v>0.53184635569775396</v>
      </c>
      <c r="AS266">
        <v>0</v>
      </c>
      <c r="AT266">
        <v>0.34920634920634902</v>
      </c>
      <c r="AU266">
        <v>0.66666666666666596</v>
      </c>
      <c r="AV266">
        <v>0.93896713615023397</v>
      </c>
      <c r="AW266">
        <v>0.66666666666666596</v>
      </c>
      <c r="AX266">
        <v>0.72037914691943095</v>
      </c>
      <c r="AY266">
        <v>0.53416149068322905</v>
      </c>
      <c r="AZ266">
        <v>0.73404255319148903</v>
      </c>
      <c r="BA266">
        <v>0.42706131078224102</v>
      </c>
      <c r="BB266">
        <v>0.60493827160493796</v>
      </c>
      <c r="BC266">
        <v>0.46315789473684199</v>
      </c>
      <c r="BD266">
        <v>0.52398523985239798</v>
      </c>
    </row>
    <row r="267" spans="2:56" x14ac:dyDescent="0.2">
      <c r="B267" t="s">
        <v>847</v>
      </c>
      <c r="C267">
        <v>1E-3</v>
      </c>
      <c r="D267">
        <v>0.5</v>
      </c>
      <c r="E267">
        <v>256</v>
      </c>
      <c r="F267">
        <v>100</v>
      </c>
      <c r="G267" s="2" t="b">
        <v>0</v>
      </c>
      <c r="H267">
        <v>8</v>
      </c>
      <c r="I267">
        <v>15</v>
      </c>
      <c r="J267">
        <v>256</v>
      </c>
      <c r="K267">
        <v>1000</v>
      </c>
      <c r="L267">
        <v>4</v>
      </c>
      <c r="M267">
        <v>15</v>
      </c>
      <c r="N267">
        <v>455</v>
      </c>
      <c r="O267">
        <v>12</v>
      </c>
      <c r="P267">
        <v>15</v>
      </c>
      <c r="Q267">
        <v>115</v>
      </c>
      <c r="R267">
        <v>1</v>
      </c>
      <c r="S267">
        <v>78</v>
      </c>
      <c r="T267" s="2">
        <v>128</v>
      </c>
      <c r="U267" s="2">
        <v>128</v>
      </c>
      <c r="V267" t="s">
        <v>729</v>
      </c>
      <c r="W267">
        <v>0.70896484375000002</v>
      </c>
      <c r="X267">
        <v>0.83617210507392803</v>
      </c>
      <c r="Y267">
        <v>0.647393956043954</v>
      </c>
      <c r="Z267">
        <v>0.98361743462085705</v>
      </c>
      <c r="AA267">
        <v>0.57913662166461899</v>
      </c>
      <c r="AB267">
        <v>0.57913662166461899</v>
      </c>
      <c r="AC267">
        <v>0.588505366198395</v>
      </c>
      <c r="AD267">
        <v>0.588505366198395</v>
      </c>
      <c r="AE267">
        <v>0.647393956043954</v>
      </c>
      <c r="AF267">
        <v>0.647393956043954</v>
      </c>
      <c r="AG267">
        <v>0.602173913043478</v>
      </c>
      <c r="AH267">
        <v>1.29807960987091</v>
      </c>
      <c r="AI267">
        <v>0.59523731925503898</v>
      </c>
      <c r="AJ267">
        <v>0.59523731925503898</v>
      </c>
      <c r="AK267">
        <v>0.67021526293746503</v>
      </c>
      <c r="AL267">
        <v>0.67021526293746503</v>
      </c>
      <c r="AM267">
        <v>0.602173913043478</v>
      </c>
      <c r="AN267">
        <v>0.602173913043478</v>
      </c>
      <c r="AO267">
        <v>0.81291600434674105</v>
      </c>
      <c r="AP267">
        <v>0.79970886605286695</v>
      </c>
      <c r="AQ267">
        <v>0.180393877218058</v>
      </c>
      <c r="AR267">
        <v>0.52352773904080596</v>
      </c>
      <c r="AS267">
        <v>7.69230769230769E-2</v>
      </c>
      <c r="AT267">
        <v>0.60176991150442405</v>
      </c>
      <c r="AU267">
        <v>0.79</v>
      </c>
      <c r="AV267">
        <v>0.94782608695652104</v>
      </c>
      <c r="AW267">
        <v>0.764397905759162</v>
      </c>
      <c r="AX267">
        <v>0.64864864864864802</v>
      </c>
      <c r="AY267">
        <v>0.75</v>
      </c>
      <c r="AZ267">
        <v>0.70093457943925197</v>
      </c>
      <c r="BA267">
        <v>0.47599164926931098</v>
      </c>
      <c r="BB267">
        <v>0.655555555555555</v>
      </c>
      <c r="BC267">
        <v>0.235955056179775</v>
      </c>
      <c r="BD267">
        <v>0.49484536082474201</v>
      </c>
    </row>
    <row r="268" spans="2:56" x14ac:dyDescent="0.2">
      <c r="B268" t="s">
        <v>2314</v>
      </c>
      <c r="C268">
        <v>1E-3</v>
      </c>
      <c r="D268">
        <v>0.5</v>
      </c>
      <c r="E268">
        <v>256</v>
      </c>
      <c r="F268">
        <v>100</v>
      </c>
      <c r="G268" s="2" t="b">
        <v>0</v>
      </c>
      <c r="H268">
        <v>8</v>
      </c>
      <c r="I268">
        <v>25</v>
      </c>
      <c r="J268">
        <v>64</v>
      </c>
      <c r="K268">
        <v>1000</v>
      </c>
      <c r="L268">
        <v>4</v>
      </c>
      <c r="M268">
        <v>25</v>
      </c>
      <c r="N268">
        <v>445</v>
      </c>
      <c r="O268">
        <v>12</v>
      </c>
      <c r="P268">
        <v>25</v>
      </c>
      <c r="Q268">
        <v>105</v>
      </c>
      <c r="R268">
        <v>1</v>
      </c>
      <c r="S268">
        <v>78</v>
      </c>
      <c r="T268" s="2">
        <v>128</v>
      </c>
      <c r="U268" s="2">
        <v>64</v>
      </c>
      <c r="V268" t="s">
        <v>729</v>
      </c>
      <c r="W268">
        <v>0.70683593749999996</v>
      </c>
      <c r="X268">
        <v>0.81163878679275503</v>
      </c>
      <c r="Y268">
        <v>0.64737303370786303</v>
      </c>
      <c r="Z268">
        <v>0.87916440868377599</v>
      </c>
      <c r="AA268">
        <v>0.57220579334004396</v>
      </c>
      <c r="AB268">
        <v>0.57220579334004495</v>
      </c>
      <c r="AC268">
        <v>0.58417450258299097</v>
      </c>
      <c r="AD268">
        <v>0.58417450258299097</v>
      </c>
      <c r="AE268">
        <v>0.64737303370786303</v>
      </c>
      <c r="AF268">
        <v>0.64737303370786303</v>
      </c>
      <c r="AG268">
        <v>0.56825396825396801</v>
      </c>
      <c r="AH268">
        <v>1.2469500303268399</v>
      </c>
      <c r="AI268">
        <v>0.55039509715795298</v>
      </c>
      <c r="AJ268">
        <v>0.55039509715795298</v>
      </c>
      <c r="AK268">
        <v>0.64212834983085598</v>
      </c>
      <c r="AL268">
        <v>0.64212834983085598</v>
      </c>
      <c r="AM268">
        <v>0.56825396825396801</v>
      </c>
      <c r="AN268">
        <v>0.56825396825396801</v>
      </c>
      <c r="AO268">
        <v>0.82511458665933102</v>
      </c>
      <c r="AP268">
        <v>0.76762506276403297</v>
      </c>
      <c r="AQ268">
        <v>0.140674501734846</v>
      </c>
      <c r="AR268">
        <v>0.55540902220197397</v>
      </c>
      <c r="AS268">
        <v>0.13675213675213599</v>
      </c>
      <c r="AT268">
        <v>0.40425531914893598</v>
      </c>
      <c r="AU268">
        <v>0.7</v>
      </c>
      <c r="AV268">
        <v>0.88990825688073305</v>
      </c>
      <c r="AW268">
        <v>0.73863636363636298</v>
      </c>
      <c r="AX268">
        <v>0.655555555555555</v>
      </c>
      <c r="AY268">
        <v>0.75362318840579701</v>
      </c>
      <c r="AZ268">
        <v>0.69841269841269804</v>
      </c>
      <c r="BA268">
        <v>0.42127659574468002</v>
      </c>
      <c r="BB268">
        <v>0.59872611464968095</v>
      </c>
      <c r="BC268">
        <v>0</v>
      </c>
      <c r="BD268">
        <v>0.60759493670886</v>
      </c>
    </row>
    <row r="269" spans="2:56" x14ac:dyDescent="0.2">
      <c r="B269" t="s">
        <v>973</v>
      </c>
      <c r="C269">
        <v>1E-3</v>
      </c>
      <c r="D269">
        <v>0.5</v>
      </c>
      <c r="E269">
        <v>256</v>
      </c>
      <c r="F269">
        <v>100</v>
      </c>
      <c r="G269" s="2" t="b">
        <v>0</v>
      </c>
      <c r="H269">
        <v>8</v>
      </c>
      <c r="I269">
        <v>5</v>
      </c>
      <c r="J269">
        <v>420</v>
      </c>
      <c r="K269">
        <v>1000</v>
      </c>
      <c r="L269">
        <v>4</v>
      </c>
      <c r="M269">
        <v>5</v>
      </c>
      <c r="N269">
        <v>465</v>
      </c>
      <c r="O269">
        <v>12</v>
      </c>
      <c r="P269">
        <v>5</v>
      </c>
      <c r="Q269">
        <v>125</v>
      </c>
      <c r="R269">
        <v>1</v>
      </c>
      <c r="S269">
        <v>78</v>
      </c>
      <c r="T269" s="2">
        <v>64</v>
      </c>
      <c r="U269" s="2">
        <v>64</v>
      </c>
      <c r="V269" t="s">
        <v>729</v>
      </c>
      <c r="W269">
        <v>0.66318452380952297</v>
      </c>
      <c r="X269">
        <v>1.02858471930027</v>
      </c>
      <c r="Y269">
        <v>0.64708010752688105</v>
      </c>
      <c r="Z269">
        <v>0.97045759218931205</v>
      </c>
      <c r="AA269">
        <v>0.60205811508198703</v>
      </c>
      <c r="AB269">
        <v>0.60205811508198703</v>
      </c>
      <c r="AC269">
        <v>0.63501039618377697</v>
      </c>
      <c r="AD269">
        <v>0.63501039618377697</v>
      </c>
      <c r="AE269">
        <v>0.64708010752688105</v>
      </c>
      <c r="AF269">
        <v>0.64708010752688105</v>
      </c>
      <c r="AG269">
        <v>0.55533333333333301</v>
      </c>
      <c r="AH269">
        <v>1.4098550081253001</v>
      </c>
      <c r="AI269">
        <v>0.54943479901356296</v>
      </c>
      <c r="AJ269">
        <v>0.54943479901356296</v>
      </c>
      <c r="AK269">
        <v>0.63039748695762499</v>
      </c>
      <c r="AL269">
        <v>0.63039748695762499</v>
      </c>
      <c r="AM269">
        <v>0.55533333333333301</v>
      </c>
      <c r="AN269">
        <v>0.55533333333333301</v>
      </c>
      <c r="AO269">
        <v>0.85364571011193402</v>
      </c>
      <c r="AP269">
        <v>0.80517861878180796</v>
      </c>
      <c r="AQ269">
        <v>0.25603463199920901</v>
      </c>
      <c r="AR269">
        <v>0.49337349943499997</v>
      </c>
      <c r="AS269">
        <v>0.13793103448275801</v>
      </c>
      <c r="AT269">
        <v>0.46153846153846101</v>
      </c>
      <c r="AU269">
        <v>0.68444444444444397</v>
      </c>
      <c r="AV269">
        <v>0.87704918032786805</v>
      </c>
      <c r="AW269">
        <v>0.68067226890756305</v>
      </c>
      <c r="AX269">
        <v>0.79464285714285698</v>
      </c>
      <c r="AY269">
        <v>0.58426966292134797</v>
      </c>
      <c r="AZ269">
        <v>0.66315789473684195</v>
      </c>
      <c r="BA269">
        <v>0.48605577689243001</v>
      </c>
      <c r="BB269">
        <v>0.61928934010152203</v>
      </c>
      <c r="BC269">
        <v>0</v>
      </c>
      <c r="BD269">
        <v>0.60416666666666596</v>
      </c>
    </row>
    <row r="270" spans="2:56" x14ac:dyDescent="0.2">
      <c r="B270" t="s">
        <v>2315</v>
      </c>
      <c r="C270">
        <v>1E-3</v>
      </c>
      <c r="D270">
        <v>0.1</v>
      </c>
      <c r="E270">
        <v>256</v>
      </c>
      <c r="F270">
        <v>100</v>
      </c>
      <c r="G270" s="2" t="b">
        <v>0</v>
      </c>
      <c r="H270">
        <v>8</v>
      </c>
      <c r="I270">
        <v>5</v>
      </c>
      <c r="J270">
        <v>420</v>
      </c>
      <c r="K270">
        <v>1000</v>
      </c>
      <c r="L270">
        <v>4</v>
      </c>
      <c r="M270">
        <v>5</v>
      </c>
      <c r="N270">
        <v>465</v>
      </c>
      <c r="O270">
        <v>12</v>
      </c>
      <c r="P270">
        <v>5</v>
      </c>
      <c r="Q270">
        <v>125</v>
      </c>
      <c r="R270">
        <v>1</v>
      </c>
      <c r="S270">
        <v>78</v>
      </c>
      <c r="T270" s="2">
        <v>64</v>
      </c>
      <c r="U270" s="2">
        <v>128</v>
      </c>
      <c r="V270" t="s">
        <v>729</v>
      </c>
      <c r="W270">
        <v>0.58894047619047596</v>
      </c>
      <c r="X270">
        <v>1.6519175803661299</v>
      </c>
      <c r="Y270">
        <v>0.64703440860215</v>
      </c>
      <c r="Z270">
        <v>10.2891884415149</v>
      </c>
      <c r="AA270">
        <v>0.58339101008334404</v>
      </c>
      <c r="AB270">
        <v>0.58339101008334404</v>
      </c>
      <c r="AC270">
        <v>0.63250111511796803</v>
      </c>
      <c r="AD270">
        <v>0.63250111511796803</v>
      </c>
      <c r="AE270">
        <v>0.64703440860215</v>
      </c>
      <c r="AF270">
        <v>0.64703440860215</v>
      </c>
      <c r="AG270">
        <v>0.50066666666666604</v>
      </c>
      <c r="AH270">
        <v>2.04804039001464</v>
      </c>
      <c r="AI270">
        <v>0.48527588072139499</v>
      </c>
      <c r="AJ270">
        <v>0.48527588072139499</v>
      </c>
      <c r="AK270">
        <v>0.56355088334582604</v>
      </c>
      <c r="AL270">
        <v>0.56355088334582604</v>
      </c>
      <c r="AM270">
        <v>0.50066666666666604</v>
      </c>
      <c r="AN270">
        <v>0.50066666666666604</v>
      </c>
      <c r="AO270">
        <v>0.87348406486802399</v>
      </c>
      <c r="AP270">
        <v>0.704408552558351</v>
      </c>
      <c r="AQ270">
        <v>0.27832945481113702</v>
      </c>
      <c r="AR270">
        <v>0.47734196809587198</v>
      </c>
      <c r="AS270">
        <v>0</v>
      </c>
      <c r="AT270">
        <v>0.36734693877551</v>
      </c>
      <c r="AU270">
        <v>0.469879518072289</v>
      </c>
      <c r="AV270">
        <v>0.89156626506024095</v>
      </c>
      <c r="AW270">
        <v>0.66666666666666596</v>
      </c>
      <c r="AX270">
        <v>0.62385321100917401</v>
      </c>
      <c r="AY270">
        <v>0.51851851851851805</v>
      </c>
      <c r="AZ270">
        <v>0.64039408866994996</v>
      </c>
      <c r="BA270">
        <v>0.42456140350877097</v>
      </c>
      <c r="BB270">
        <v>0.64550264550264502</v>
      </c>
      <c r="BC270">
        <v>0.56521739130434701</v>
      </c>
      <c r="BD270">
        <v>9.8039215686274005E-3</v>
      </c>
    </row>
    <row r="271" spans="2:56" x14ac:dyDescent="0.2">
      <c r="B271" t="s">
        <v>974</v>
      </c>
      <c r="C271">
        <v>1E-3</v>
      </c>
      <c r="D271">
        <v>0.5</v>
      </c>
      <c r="E271">
        <v>256</v>
      </c>
      <c r="F271">
        <v>100</v>
      </c>
      <c r="G271" s="2" t="b">
        <v>0</v>
      </c>
      <c r="H271">
        <v>8</v>
      </c>
      <c r="I271">
        <v>10</v>
      </c>
      <c r="J271">
        <v>64</v>
      </c>
      <c r="K271">
        <v>1000</v>
      </c>
      <c r="L271">
        <v>4</v>
      </c>
      <c r="M271">
        <v>10</v>
      </c>
      <c r="N271">
        <v>460</v>
      </c>
      <c r="O271">
        <v>12</v>
      </c>
      <c r="P271">
        <v>10</v>
      </c>
      <c r="Q271">
        <v>120</v>
      </c>
      <c r="R271">
        <v>1</v>
      </c>
      <c r="S271">
        <v>78</v>
      </c>
      <c r="T271" s="2">
        <v>64</v>
      </c>
      <c r="U271" s="2">
        <v>64</v>
      </c>
      <c r="V271" t="s">
        <v>729</v>
      </c>
      <c r="W271">
        <v>0.68632812499999996</v>
      </c>
      <c r="X271">
        <v>0.91431139945983797</v>
      </c>
      <c r="Y271">
        <v>0.64693913043478102</v>
      </c>
      <c r="Z271">
        <v>1.2648173946142101</v>
      </c>
      <c r="AA271">
        <v>0.583211038051762</v>
      </c>
      <c r="AB271">
        <v>0.583211038051762</v>
      </c>
      <c r="AC271">
        <v>0.60743132457319304</v>
      </c>
      <c r="AD271">
        <v>0.60743132457319304</v>
      </c>
      <c r="AE271">
        <v>0.64693913043478102</v>
      </c>
      <c r="AF271">
        <v>0.64693913043478102</v>
      </c>
      <c r="AG271">
        <v>0.54027777777777697</v>
      </c>
      <c r="AH271">
        <v>1.44075727462768</v>
      </c>
      <c r="AI271">
        <v>0.53713262567139397</v>
      </c>
      <c r="AJ271">
        <v>0.53713262567139397</v>
      </c>
      <c r="AK271">
        <v>0.63749422290471403</v>
      </c>
      <c r="AL271">
        <v>0.63749422290471403</v>
      </c>
      <c r="AM271">
        <v>0.54027777777777697</v>
      </c>
      <c r="AN271">
        <v>0.54027777777777697</v>
      </c>
      <c r="AO271">
        <v>0.83267195683413298</v>
      </c>
      <c r="AP271">
        <v>0.77391973963300698</v>
      </c>
      <c r="AQ271">
        <v>0.19719343191746899</v>
      </c>
      <c r="AR271">
        <v>0.52905902382243897</v>
      </c>
      <c r="AS271">
        <v>0.15172413793103401</v>
      </c>
      <c r="AT271">
        <v>0.38805970149253699</v>
      </c>
      <c r="AU271">
        <v>0.73913043478260798</v>
      </c>
      <c r="AV271">
        <v>0.92682926829268197</v>
      </c>
      <c r="AW271">
        <v>0.72164948453608202</v>
      </c>
      <c r="AX271">
        <v>0.67032967032966995</v>
      </c>
      <c r="AY271">
        <v>0.51256281407035098</v>
      </c>
      <c r="AZ271">
        <v>0.70852017937219702</v>
      </c>
      <c r="BA271">
        <v>0.41316270566727598</v>
      </c>
      <c r="BB271">
        <v>0.63636363636363602</v>
      </c>
      <c r="BC271">
        <v>0.57725947521865895</v>
      </c>
      <c r="BD271">
        <v>0</v>
      </c>
    </row>
    <row r="272" spans="2:56" x14ac:dyDescent="0.2">
      <c r="B272" t="s">
        <v>2316</v>
      </c>
      <c r="C272">
        <v>1E-3</v>
      </c>
      <c r="D272">
        <v>0.1</v>
      </c>
      <c r="E272">
        <v>256</v>
      </c>
      <c r="F272">
        <v>100</v>
      </c>
      <c r="G272" s="2" t="b">
        <v>0</v>
      </c>
      <c r="H272">
        <v>8</v>
      </c>
      <c r="I272">
        <v>20</v>
      </c>
      <c r="J272">
        <v>256</v>
      </c>
      <c r="K272">
        <v>1000</v>
      </c>
      <c r="L272">
        <v>4</v>
      </c>
      <c r="M272">
        <v>20</v>
      </c>
      <c r="N272">
        <v>450</v>
      </c>
      <c r="O272">
        <v>12</v>
      </c>
      <c r="P272">
        <v>20</v>
      </c>
      <c r="Q272">
        <v>110</v>
      </c>
      <c r="R272">
        <v>1</v>
      </c>
      <c r="S272">
        <v>78</v>
      </c>
      <c r="T272" s="2">
        <v>128</v>
      </c>
      <c r="U272" s="2">
        <v>64</v>
      </c>
      <c r="V272" t="s">
        <v>729</v>
      </c>
      <c r="W272">
        <v>0.65724609374999998</v>
      </c>
      <c r="X272">
        <v>0.99958261311054197</v>
      </c>
      <c r="Y272">
        <v>0.64673777777777697</v>
      </c>
      <c r="Z272">
        <v>1.22378868955373</v>
      </c>
      <c r="AA272">
        <v>0.57109643882299699</v>
      </c>
      <c r="AB272">
        <v>0.57109643882299699</v>
      </c>
      <c r="AC272">
        <v>0.61165214630473996</v>
      </c>
      <c r="AD272">
        <v>0.61165214630473996</v>
      </c>
      <c r="AE272">
        <v>0.64673777777777697</v>
      </c>
      <c r="AF272">
        <v>0.64673777777777697</v>
      </c>
      <c r="AG272">
        <v>0.509848484848484</v>
      </c>
      <c r="AH272">
        <v>1.5427269935607899</v>
      </c>
      <c r="AI272">
        <v>0.51012171143109697</v>
      </c>
      <c r="AJ272">
        <v>0.51012171143109697</v>
      </c>
      <c r="AK272">
        <v>0.58724783813894399</v>
      </c>
      <c r="AL272">
        <v>0.58724783813894499</v>
      </c>
      <c r="AM272">
        <v>0.509848484848484</v>
      </c>
      <c r="AN272">
        <v>0.509848484848484</v>
      </c>
      <c r="AO272">
        <v>0.84177334335017795</v>
      </c>
      <c r="AP272">
        <v>0.72043100908603197</v>
      </c>
      <c r="AQ272">
        <v>0.18075724018306</v>
      </c>
      <c r="AR272">
        <v>0.54142416267271498</v>
      </c>
      <c r="AS272">
        <v>9.4240837696334998E-2</v>
      </c>
      <c r="AT272">
        <v>7.8431372549019607E-2</v>
      </c>
      <c r="AU272">
        <v>0.57831325301204795</v>
      </c>
      <c r="AV272">
        <v>0.92640692640692601</v>
      </c>
      <c r="AW272">
        <v>0.68341708542713497</v>
      </c>
      <c r="AX272">
        <v>0.59340659340659296</v>
      </c>
      <c r="AY272">
        <v>0.52631578947368396</v>
      </c>
      <c r="AZ272">
        <v>0.69714285714285695</v>
      </c>
      <c r="BA272">
        <v>0.430894308943089</v>
      </c>
      <c r="BB272">
        <v>0.6</v>
      </c>
      <c r="BC272">
        <v>0.43062200956937802</v>
      </c>
      <c r="BD272">
        <v>0.48226950354609899</v>
      </c>
    </row>
    <row r="273" spans="2:56" x14ac:dyDescent="0.2">
      <c r="B273" t="s">
        <v>2317</v>
      </c>
      <c r="C273">
        <v>1E-3</v>
      </c>
      <c r="D273">
        <v>0.1</v>
      </c>
      <c r="E273">
        <v>256</v>
      </c>
      <c r="F273">
        <v>100</v>
      </c>
      <c r="G273" s="2" t="b">
        <v>0</v>
      </c>
      <c r="H273">
        <v>8</v>
      </c>
      <c r="I273">
        <v>25</v>
      </c>
      <c r="J273">
        <v>256</v>
      </c>
      <c r="K273">
        <v>1000</v>
      </c>
      <c r="L273">
        <v>4</v>
      </c>
      <c r="M273">
        <v>25</v>
      </c>
      <c r="N273">
        <v>445</v>
      </c>
      <c r="O273">
        <v>12</v>
      </c>
      <c r="P273">
        <v>25</v>
      </c>
      <c r="Q273">
        <v>105</v>
      </c>
      <c r="R273">
        <v>1</v>
      </c>
      <c r="S273">
        <v>78</v>
      </c>
      <c r="T273" s="2">
        <v>64</v>
      </c>
      <c r="U273" s="2">
        <v>128</v>
      </c>
      <c r="V273" t="s">
        <v>729</v>
      </c>
      <c r="W273">
        <v>0.66131835937500005</v>
      </c>
      <c r="X273">
        <v>1.0501841306686399</v>
      </c>
      <c r="Y273">
        <v>0.64673314606741505</v>
      </c>
      <c r="Z273">
        <v>1.5010417550206101</v>
      </c>
      <c r="AA273">
        <v>0.58869501872864805</v>
      </c>
      <c r="AB273">
        <v>0.58869501872864805</v>
      </c>
      <c r="AC273">
        <v>0.60469912124782099</v>
      </c>
      <c r="AD273">
        <v>0.60469912124782099</v>
      </c>
      <c r="AE273">
        <v>0.64673314606741505</v>
      </c>
      <c r="AF273">
        <v>0.64673314606741505</v>
      </c>
      <c r="AG273">
        <v>0.52301587301587305</v>
      </c>
      <c r="AH273">
        <v>1.9259705543518</v>
      </c>
      <c r="AI273">
        <v>0.50923862659855501</v>
      </c>
      <c r="AJ273">
        <v>0.50923862659855501</v>
      </c>
      <c r="AK273">
        <v>0.61254292757057305</v>
      </c>
      <c r="AL273">
        <v>0.61254292757057305</v>
      </c>
      <c r="AM273">
        <v>0.52301587301587305</v>
      </c>
      <c r="AN273">
        <v>0.52301587301587305</v>
      </c>
      <c r="AO273">
        <v>0.88090871284079697</v>
      </c>
      <c r="AP273">
        <v>0.75565101700787995</v>
      </c>
      <c r="AQ273">
        <v>0.18249433100572199</v>
      </c>
      <c r="AR273">
        <v>0.53572601406019005</v>
      </c>
      <c r="AS273">
        <v>0.133333333333333</v>
      </c>
      <c r="AT273">
        <v>0.340425531914893</v>
      </c>
      <c r="AU273">
        <v>0.52980132450331097</v>
      </c>
      <c r="AV273">
        <v>0.93838862559241698</v>
      </c>
      <c r="AW273">
        <v>0.65641025641025597</v>
      </c>
      <c r="AX273">
        <v>0.61349693251533699</v>
      </c>
      <c r="AY273">
        <v>0.55434782608695599</v>
      </c>
      <c r="AZ273">
        <v>0.73224043715846898</v>
      </c>
      <c r="BA273">
        <v>0.42588726513569902</v>
      </c>
      <c r="BB273">
        <v>0.592592592592592</v>
      </c>
      <c r="BC273">
        <v>0</v>
      </c>
      <c r="BD273">
        <v>0.59393939393939399</v>
      </c>
    </row>
    <row r="274" spans="2:56" x14ac:dyDescent="0.2">
      <c r="B274" t="s">
        <v>2318</v>
      </c>
      <c r="C274">
        <v>1E-3</v>
      </c>
      <c r="D274">
        <v>0.5</v>
      </c>
      <c r="E274">
        <v>256</v>
      </c>
      <c r="F274">
        <v>100</v>
      </c>
      <c r="G274" s="2" t="b">
        <v>0</v>
      </c>
      <c r="H274">
        <v>8</v>
      </c>
      <c r="I274">
        <v>20</v>
      </c>
      <c r="J274">
        <v>64</v>
      </c>
      <c r="K274">
        <v>1000</v>
      </c>
      <c r="L274">
        <v>4</v>
      </c>
      <c r="M274">
        <v>20</v>
      </c>
      <c r="N274">
        <v>450</v>
      </c>
      <c r="O274">
        <v>12</v>
      </c>
      <c r="P274">
        <v>20</v>
      </c>
      <c r="Q274">
        <v>110</v>
      </c>
      <c r="R274">
        <v>1</v>
      </c>
      <c r="S274">
        <v>78</v>
      </c>
      <c r="T274" s="2">
        <v>64</v>
      </c>
      <c r="U274" s="2">
        <v>128</v>
      </c>
      <c r="V274" t="s">
        <v>729</v>
      </c>
      <c r="W274">
        <v>0.6951953125</v>
      </c>
      <c r="X274">
        <v>0.87233689904212897</v>
      </c>
      <c r="Y274">
        <v>0.64649166666666602</v>
      </c>
      <c r="Z274">
        <v>1.21984997653961</v>
      </c>
      <c r="AA274">
        <v>0.57182722411758202</v>
      </c>
      <c r="AB274">
        <v>0.57182722411758202</v>
      </c>
      <c r="AC274">
        <v>0.64013681326535798</v>
      </c>
      <c r="AD274">
        <v>0.64013681326535798</v>
      </c>
      <c r="AE274">
        <v>0.64649166666666602</v>
      </c>
      <c r="AF274">
        <v>0.64649166666666602</v>
      </c>
      <c r="AG274">
        <v>0.57196969696969702</v>
      </c>
      <c r="AH274">
        <v>1.2718428373336701</v>
      </c>
      <c r="AI274">
        <v>0.55545125872344703</v>
      </c>
      <c r="AJ274">
        <v>0.55545125872344703</v>
      </c>
      <c r="AK274">
        <v>0.64849776384788804</v>
      </c>
      <c r="AL274">
        <v>0.64849776384788804</v>
      </c>
      <c r="AM274">
        <v>0.57196969696969602</v>
      </c>
      <c r="AN274">
        <v>0.57196969696969702</v>
      </c>
      <c r="AO274">
        <v>0.805675967988705</v>
      </c>
      <c r="AP274">
        <v>0.75452428753176304</v>
      </c>
      <c r="AQ274">
        <v>0.17355884771872901</v>
      </c>
      <c r="AR274">
        <v>0.55354979323113696</v>
      </c>
      <c r="AS274">
        <v>0.14399999999999999</v>
      </c>
      <c r="AT274">
        <v>0.35294117647058798</v>
      </c>
      <c r="AU274">
        <v>0.61904761904761896</v>
      </c>
      <c r="AV274">
        <v>0.92511013215858995</v>
      </c>
      <c r="AW274">
        <v>0.72</v>
      </c>
      <c r="AX274">
        <v>0.74111675126903498</v>
      </c>
      <c r="AY274">
        <v>0.78048780487804803</v>
      </c>
      <c r="AZ274">
        <v>0.73958333333333304</v>
      </c>
      <c r="BA274">
        <v>0.42231075697211101</v>
      </c>
      <c r="BB274">
        <v>0.61904761904761896</v>
      </c>
      <c r="BC274">
        <v>0</v>
      </c>
      <c r="BD274">
        <v>0.60176991150442405</v>
      </c>
    </row>
    <row r="275" spans="2:56" x14ac:dyDescent="0.2">
      <c r="B275" t="s">
        <v>2319</v>
      </c>
      <c r="C275">
        <v>1E-3</v>
      </c>
      <c r="D275">
        <v>0.1</v>
      </c>
      <c r="E275">
        <v>256</v>
      </c>
      <c r="F275">
        <v>100</v>
      </c>
      <c r="G275" s="2" t="b">
        <v>0</v>
      </c>
      <c r="H275">
        <v>8</v>
      </c>
      <c r="I275">
        <v>20</v>
      </c>
      <c r="J275">
        <v>64</v>
      </c>
      <c r="K275">
        <v>1000</v>
      </c>
      <c r="L275">
        <v>4</v>
      </c>
      <c r="M275">
        <v>20</v>
      </c>
      <c r="N275">
        <v>450</v>
      </c>
      <c r="O275">
        <v>12</v>
      </c>
      <c r="P275">
        <v>20</v>
      </c>
      <c r="Q275">
        <v>110</v>
      </c>
      <c r="R275">
        <v>1</v>
      </c>
      <c r="S275">
        <v>78</v>
      </c>
      <c r="T275" s="2">
        <v>64</v>
      </c>
      <c r="U275" s="2">
        <v>128</v>
      </c>
      <c r="V275" t="s">
        <v>729</v>
      </c>
      <c r="W275">
        <v>0.66</v>
      </c>
      <c r="X275">
        <v>1.03377712070941</v>
      </c>
      <c r="Y275">
        <v>0.646471666666665</v>
      </c>
      <c r="Z275">
        <v>1.26048075658082</v>
      </c>
      <c r="AA275">
        <v>0.58007430716919295</v>
      </c>
      <c r="AB275">
        <v>0.58007430716919295</v>
      </c>
      <c r="AC275">
        <v>0.61849962717404094</v>
      </c>
      <c r="AD275">
        <v>0.61849962717404094</v>
      </c>
      <c r="AE275">
        <v>0.646471666666665</v>
      </c>
      <c r="AF275">
        <v>0.646471666666665</v>
      </c>
      <c r="AG275">
        <v>0.53333333333333299</v>
      </c>
      <c r="AH275">
        <v>1.4747784137725799</v>
      </c>
      <c r="AI275">
        <v>0.51803162779328404</v>
      </c>
      <c r="AJ275">
        <v>0.51803162779328404</v>
      </c>
      <c r="AK275">
        <v>0.63051596863766901</v>
      </c>
      <c r="AL275">
        <v>0.63051596863766901</v>
      </c>
      <c r="AM275">
        <v>0.53333333333333299</v>
      </c>
      <c r="AN275">
        <v>0.53333333333333299</v>
      </c>
      <c r="AO275">
        <v>0.87015849768597497</v>
      </c>
      <c r="AP275">
        <v>0.73323903144067304</v>
      </c>
      <c r="AQ275">
        <v>0.185061046385702</v>
      </c>
      <c r="AR275">
        <v>0.53183865316441803</v>
      </c>
      <c r="AS275">
        <v>0.14516129032257999</v>
      </c>
      <c r="AT275">
        <v>0.39784946236559099</v>
      </c>
      <c r="AU275">
        <v>0.53503184713375795</v>
      </c>
      <c r="AV275">
        <v>0.92237442922374402</v>
      </c>
      <c r="AW275">
        <v>0.69194312796208501</v>
      </c>
      <c r="AX275">
        <v>0.67403314917127</v>
      </c>
      <c r="AY275">
        <v>0.52127659574467999</v>
      </c>
      <c r="AZ275">
        <v>0.723618090452261</v>
      </c>
      <c r="BA275">
        <v>0.41814595660749498</v>
      </c>
      <c r="BB275">
        <v>0.62650602409638501</v>
      </c>
      <c r="BC275">
        <v>0</v>
      </c>
      <c r="BD275">
        <v>0.56043956043956</v>
      </c>
    </row>
    <row r="276" spans="2:56" x14ac:dyDescent="0.2">
      <c r="B276" t="s">
        <v>2320</v>
      </c>
      <c r="C276">
        <v>1E-3</v>
      </c>
      <c r="D276">
        <v>0.5</v>
      </c>
      <c r="E276">
        <v>256</v>
      </c>
      <c r="F276">
        <v>100</v>
      </c>
      <c r="G276" s="2" t="b">
        <v>0</v>
      </c>
      <c r="H276">
        <v>8</v>
      </c>
      <c r="I276">
        <v>10</v>
      </c>
      <c r="J276">
        <v>420</v>
      </c>
      <c r="K276">
        <v>1000</v>
      </c>
      <c r="L276">
        <v>4</v>
      </c>
      <c r="M276">
        <v>10</v>
      </c>
      <c r="N276">
        <v>460</v>
      </c>
      <c r="O276">
        <v>12</v>
      </c>
      <c r="P276">
        <v>10</v>
      </c>
      <c r="Q276">
        <v>120</v>
      </c>
      <c r="R276">
        <v>1</v>
      </c>
      <c r="S276">
        <v>78</v>
      </c>
      <c r="T276" s="2">
        <v>128</v>
      </c>
      <c r="U276" s="2">
        <v>64</v>
      </c>
      <c r="V276" t="s">
        <v>729</v>
      </c>
      <c r="W276">
        <v>0.70125000000000004</v>
      </c>
      <c r="X276">
        <v>0.86577565908431997</v>
      </c>
      <c r="Y276">
        <v>0.64639891304347796</v>
      </c>
      <c r="Z276">
        <v>1.0100832347869799</v>
      </c>
      <c r="AA276">
        <v>0.58359177566273102</v>
      </c>
      <c r="AB276">
        <v>0.58359177566273102</v>
      </c>
      <c r="AC276">
        <v>0.61088620462256205</v>
      </c>
      <c r="AD276">
        <v>0.61088620462256205</v>
      </c>
      <c r="AE276">
        <v>0.64639891304347796</v>
      </c>
      <c r="AF276">
        <v>0.64639891304347796</v>
      </c>
      <c r="AG276">
        <v>0.57222222222222197</v>
      </c>
      <c r="AH276">
        <v>1.3422533273696899</v>
      </c>
      <c r="AI276">
        <v>0.56394622735817901</v>
      </c>
      <c r="AJ276">
        <v>0.56394622735817901</v>
      </c>
      <c r="AK276">
        <v>0.66058584804110698</v>
      </c>
      <c r="AL276">
        <v>0.66058584804110698</v>
      </c>
      <c r="AM276">
        <v>0.57222222222222197</v>
      </c>
      <c r="AN276">
        <v>0.57222222222222197</v>
      </c>
      <c r="AO276">
        <v>0.82954168698063702</v>
      </c>
      <c r="AP276">
        <v>0.78911704757045198</v>
      </c>
      <c r="AQ276">
        <v>0.205297652719306</v>
      </c>
      <c r="AR276">
        <v>0.51041071538053095</v>
      </c>
      <c r="AS276">
        <v>0.26751592356687798</v>
      </c>
      <c r="AT276">
        <v>0.36158192090395402</v>
      </c>
      <c r="AU276">
        <v>0.66666666666666596</v>
      </c>
      <c r="AV276">
        <v>0.93927125506072795</v>
      </c>
      <c r="AW276">
        <v>0.741463414634146</v>
      </c>
      <c r="AX276">
        <v>0.68449197860962496</v>
      </c>
      <c r="AY276">
        <v>0.74015748031495998</v>
      </c>
      <c r="AZ276">
        <v>0.71090047393364897</v>
      </c>
      <c r="BA276">
        <v>0.41415929203539797</v>
      </c>
      <c r="BB276">
        <v>0.59217877094972005</v>
      </c>
      <c r="BC276">
        <v>0</v>
      </c>
      <c r="BD276">
        <v>0.64896755162241804</v>
      </c>
    </row>
    <row r="277" spans="2:56" x14ac:dyDescent="0.2">
      <c r="B277" t="s">
        <v>2321</v>
      </c>
      <c r="C277">
        <v>1E-3</v>
      </c>
      <c r="D277">
        <v>0.5</v>
      </c>
      <c r="E277">
        <v>36</v>
      </c>
      <c r="F277">
        <v>100</v>
      </c>
      <c r="G277" s="2" t="b">
        <v>1</v>
      </c>
      <c r="H277">
        <v>8</v>
      </c>
      <c r="I277">
        <v>50</v>
      </c>
      <c r="J277">
        <v>256</v>
      </c>
      <c r="K277">
        <v>1000</v>
      </c>
      <c r="L277">
        <v>4</v>
      </c>
      <c r="M277">
        <v>50</v>
      </c>
      <c r="N277">
        <v>420</v>
      </c>
      <c r="O277">
        <v>12</v>
      </c>
      <c r="P277">
        <v>50</v>
      </c>
      <c r="Q277">
        <v>80</v>
      </c>
      <c r="R277">
        <v>1</v>
      </c>
      <c r="S277">
        <v>78</v>
      </c>
      <c r="T277" s="2">
        <v>64</v>
      </c>
      <c r="U277" s="2">
        <v>128</v>
      </c>
      <c r="V277" t="s">
        <v>729</v>
      </c>
      <c r="W277">
        <v>0.71187988281250003</v>
      </c>
      <c r="X277">
        <v>0.79926025271415702</v>
      </c>
      <c r="Y277">
        <v>0.64636488095237898</v>
      </c>
      <c r="Z277">
        <v>1.6710135035514799</v>
      </c>
      <c r="AA277">
        <v>0.57121925209205404</v>
      </c>
      <c r="AB277">
        <v>0.57121925209205404</v>
      </c>
      <c r="AC277">
        <v>0.612741311308447</v>
      </c>
      <c r="AD277">
        <v>0.612741311308447</v>
      </c>
      <c r="AE277">
        <v>0.64636488095237898</v>
      </c>
      <c r="AF277">
        <v>0.64636488095237898</v>
      </c>
      <c r="AG277">
        <v>0.60833333333333295</v>
      </c>
      <c r="AH277">
        <v>1.2418476343154901</v>
      </c>
      <c r="AI277">
        <v>0.59325587362008902</v>
      </c>
      <c r="AJ277">
        <v>0.59325587362008902</v>
      </c>
      <c r="AK277">
        <v>0.68926088300235899</v>
      </c>
      <c r="AL277">
        <v>0.68926088300235899</v>
      </c>
      <c r="AM277">
        <v>0.60833333333333295</v>
      </c>
      <c r="AN277">
        <v>0.60833333333333295</v>
      </c>
      <c r="AO277">
        <v>0.81536722063912803</v>
      </c>
      <c r="AP277">
        <v>0.77746700027916305</v>
      </c>
      <c r="AQ277">
        <v>7.3533057657748202E-2</v>
      </c>
      <c r="AR277">
        <v>0.618509729792178</v>
      </c>
      <c r="AS277">
        <v>0.17777777777777701</v>
      </c>
      <c r="AT277">
        <v>0.35714285714285698</v>
      </c>
      <c r="AU277">
        <v>0.75555555555555498</v>
      </c>
      <c r="AV277">
        <v>0.94610778443113697</v>
      </c>
      <c r="AW277">
        <v>0.76923076923076905</v>
      </c>
      <c r="AX277">
        <v>0.85314685314685301</v>
      </c>
      <c r="AY277">
        <v>0.78947368421052599</v>
      </c>
      <c r="AZ277">
        <v>0.72727272727272696</v>
      </c>
      <c r="BA277">
        <v>0.43804034582132501</v>
      </c>
      <c r="BB277">
        <v>0.66666666666666596</v>
      </c>
      <c r="BC277">
        <v>0</v>
      </c>
      <c r="BD277">
        <v>0.63865546218487301</v>
      </c>
    </row>
    <row r="278" spans="2:56" x14ac:dyDescent="0.2">
      <c r="B278" t="s">
        <v>1698</v>
      </c>
      <c r="C278">
        <v>1E-3</v>
      </c>
      <c r="D278">
        <v>0.1</v>
      </c>
      <c r="E278">
        <v>256</v>
      </c>
      <c r="F278">
        <v>500</v>
      </c>
      <c r="G278" s="2" t="b">
        <v>0</v>
      </c>
      <c r="H278">
        <v>8</v>
      </c>
      <c r="I278">
        <v>20</v>
      </c>
      <c r="J278">
        <v>64</v>
      </c>
      <c r="K278">
        <v>1000</v>
      </c>
      <c r="L278">
        <v>4</v>
      </c>
      <c r="M278">
        <v>20</v>
      </c>
      <c r="N278">
        <v>450</v>
      </c>
      <c r="O278">
        <v>12</v>
      </c>
      <c r="P278">
        <v>20</v>
      </c>
      <c r="Q278">
        <v>110</v>
      </c>
      <c r="R278">
        <v>1</v>
      </c>
      <c r="S278">
        <v>78</v>
      </c>
      <c r="T278" s="2">
        <v>128</v>
      </c>
      <c r="U278" s="2">
        <v>128</v>
      </c>
      <c r="V278" t="s">
        <v>729</v>
      </c>
      <c r="W278">
        <v>0.76043749999999999</v>
      </c>
      <c r="X278">
        <v>0.65169969284534401</v>
      </c>
      <c r="Y278">
        <v>0.64609166666666495</v>
      </c>
      <c r="Z278">
        <v>0.94303088408708502</v>
      </c>
      <c r="AA278">
        <v>0.57401320244455001</v>
      </c>
      <c r="AB278">
        <v>0.57401320244455001</v>
      </c>
      <c r="AC278">
        <v>0.57556202606760798</v>
      </c>
      <c r="AD278">
        <v>0.57556202606760798</v>
      </c>
      <c r="AE278">
        <v>0.64609166666666495</v>
      </c>
      <c r="AF278">
        <v>0.64609166666666495</v>
      </c>
      <c r="AG278">
        <v>0.615151515151515</v>
      </c>
      <c r="AH278">
        <v>1.1501834392547601</v>
      </c>
      <c r="AI278">
        <v>0.59515470834671602</v>
      </c>
      <c r="AJ278">
        <v>0.59515470834671602</v>
      </c>
      <c r="AK278">
        <v>0.66357639619352204</v>
      </c>
      <c r="AL278">
        <v>0.66357639619352204</v>
      </c>
      <c r="AM278">
        <v>0.615151515151515</v>
      </c>
      <c r="AN278">
        <v>0.615151515151515</v>
      </c>
      <c r="AO278">
        <v>0.79244440153982598</v>
      </c>
      <c r="AP278">
        <v>0.81630849700281405</v>
      </c>
      <c r="AQ278">
        <v>0.13562567983705001</v>
      </c>
      <c r="AR278">
        <v>0.55167423139851002</v>
      </c>
      <c r="AS278">
        <v>0.22535211267605601</v>
      </c>
      <c r="AT278">
        <v>0.30303030303030298</v>
      </c>
      <c r="AU278">
        <v>0.85148514851485102</v>
      </c>
      <c r="AV278">
        <v>0.95652173913043403</v>
      </c>
      <c r="AW278">
        <v>0.86538461538461497</v>
      </c>
      <c r="AX278">
        <v>0.80423280423280397</v>
      </c>
      <c r="AY278">
        <v>0.73333333333333295</v>
      </c>
      <c r="AZ278">
        <v>0.72636815920398001</v>
      </c>
      <c r="BA278">
        <v>0.46696035242290701</v>
      </c>
      <c r="BB278">
        <v>0.64197530864197505</v>
      </c>
      <c r="BC278">
        <v>0.55108359133126905</v>
      </c>
      <c r="BD278">
        <v>1.6129032258064498E-2</v>
      </c>
    </row>
    <row r="279" spans="2:56" x14ac:dyDescent="0.2">
      <c r="B279" t="s">
        <v>975</v>
      </c>
      <c r="C279">
        <v>1E-3</v>
      </c>
      <c r="D279">
        <v>0.5</v>
      </c>
      <c r="E279">
        <v>256</v>
      </c>
      <c r="F279">
        <v>100</v>
      </c>
      <c r="G279" s="2" t="b">
        <v>0</v>
      </c>
      <c r="H279">
        <v>8</v>
      </c>
      <c r="I279">
        <v>10</v>
      </c>
      <c r="J279">
        <v>128</v>
      </c>
      <c r="K279">
        <v>1000</v>
      </c>
      <c r="L279">
        <v>4</v>
      </c>
      <c r="M279">
        <v>10</v>
      </c>
      <c r="N279">
        <v>460</v>
      </c>
      <c r="O279">
        <v>12</v>
      </c>
      <c r="P279">
        <v>10</v>
      </c>
      <c r="Q279">
        <v>120</v>
      </c>
      <c r="R279">
        <v>1</v>
      </c>
      <c r="S279">
        <v>78</v>
      </c>
      <c r="T279" s="2">
        <v>64</v>
      </c>
      <c r="U279" s="2">
        <v>64</v>
      </c>
      <c r="V279" t="s">
        <v>729</v>
      </c>
      <c r="W279">
        <v>0.69976562499999995</v>
      </c>
      <c r="X279">
        <v>0.87286286890506704</v>
      </c>
      <c r="Y279">
        <v>0.64606793478260804</v>
      </c>
      <c r="Z279">
        <v>0.946930367946624</v>
      </c>
      <c r="AA279">
        <v>0.58094792574924203</v>
      </c>
      <c r="AB279">
        <v>0.58094792574924203</v>
      </c>
      <c r="AC279">
        <v>0.601869072133835</v>
      </c>
      <c r="AD279">
        <v>0.601869072133835</v>
      </c>
      <c r="AE279">
        <v>0.64606793478260804</v>
      </c>
      <c r="AF279">
        <v>0.64606793478260804</v>
      </c>
      <c r="AG279">
        <v>0.57361111111111096</v>
      </c>
      <c r="AH279">
        <v>1.20992815494537</v>
      </c>
      <c r="AI279">
        <v>0.55740343854715202</v>
      </c>
      <c r="AJ279">
        <v>0.55740343854715202</v>
      </c>
      <c r="AK279">
        <v>0.66664358403317503</v>
      </c>
      <c r="AL279">
        <v>0.66664358403317503</v>
      </c>
      <c r="AM279">
        <v>0.57361111111111096</v>
      </c>
      <c r="AN279">
        <v>0.57361111111111096</v>
      </c>
      <c r="AO279">
        <v>0.83045742546792001</v>
      </c>
      <c r="AP279">
        <v>0.78383029769982804</v>
      </c>
      <c r="AQ279">
        <v>0.19600996772027299</v>
      </c>
      <c r="AR279">
        <v>0.51349401210894896</v>
      </c>
      <c r="AS279">
        <v>0.13636363636363599</v>
      </c>
      <c r="AT279">
        <v>0.34782608695652101</v>
      </c>
      <c r="AU279">
        <v>0.69683257918552</v>
      </c>
      <c r="AV279">
        <v>0.93650793650793596</v>
      </c>
      <c r="AW279">
        <v>0.66666666666666596</v>
      </c>
      <c r="AX279">
        <v>0.78301886792452802</v>
      </c>
      <c r="AY279">
        <v>0.78070175438596501</v>
      </c>
      <c r="AZ279">
        <v>0.70319634703196299</v>
      </c>
      <c r="BA279">
        <v>0.42402826855123599</v>
      </c>
      <c r="BB279">
        <v>0.62295081967213095</v>
      </c>
      <c r="BC279">
        <v>0.57714285714285696</v>
      </c>
      <c r="BD279">
        <v>1.3605442176870699E-2</v>
      </c>
    </row>
    <row r="280" spans="2:56" x14ac:dyDescent="0.2">
      <c r="B280" t="s">
        <v>2322</v>
      </c>
      <c r="C280">
        <v>1E-3</v>
      </c>
      <c r="D280">
        <v>0.1</v>
      </c>
      <c r="E280">
        <v>256</v>
      </c>
      <c r="F280">
        <v>100</v>
      </c>
      <c r="G280" s="2" t="b">
        <v>0</v>
      </c>
      <c r="H280">
        <v>8</v>
      </c>
      <c r="I280">
        <v>50</v>
      </c>
      <c r="J280">
        <v>420</v>
      </c>
      <c r="K280">
        <v>1000</v>
      </c>
      <c r="L280">
        <v>4</v>
      </c>
      <c r="M280">
        <v>50</v>
      </c>
      <c r="N280">
        <v>420</v>
      </c>
      <c r="O280">
        <v>12</v>
      </c>
      <c r="P280">
        <v>50</v>
      </c>
      <c r="Q280">
        <v>80</v>
      </c>
      <c r="R280">
        <v>1</v>
      </c>
      <c r="S280">
        <v>78</v>
      </c>
      <c r="T280" s="2">
        <v>128</v>
      </c>
      <c r="U280" s="2">
        <v>64</v>
      </c>
      <c r="V280" t="s">
        <v>729</v>
      </c>
      <c r="W280">
        <v>0.68469940476190405</v>
      </c>
      <c r="X280">
        <v>0.87241828262805898</v>
      </c>
      <c r="Y280">
        <v>0.646055357142857</v>
      </c>
      <c r="Z280">
        <v>1.1672560206651601</v>
      </c>
      <c r="AA280">
        <v>0.57519491904743203</v>
      </c>
      <c r="AB280">
        <v>0.57519491904743203</v>
      </c>
      <c r="AC280">
        <v>0.57641735177146003</v>
      </c>
      <c r="AD280">
        <v>0.57641735177146003</v>
      </c>
      <c r="AE280">
        <v>0.646055357142857</v>
      </c>
      <c r="AF280">
        <v>0.646055357142857</v>
      </c>
      <c r="AG280">
        <v>0.54791666666666605</v>
      </c>
      <c r="AH280">
        <v>1.39120173454284</v>
      </c>
      <c r="AI280">
        <v>0.53406760494170302</v>
      </c>
      <c r="AJ280">
        <v>0.53406760494170302</v>
      </c>
      <c r="AK280">
        <v>0.637733969564796</v>
      </c>
      <c r="AL280">
        <v>0.637733969564796</v>
      </c>
      <c r="AM280">
        <v>0.54791666666666605</v>
      </c>
      <c r="AN280">
        <v>0.54791666666666605</v>
      </c>
      <c r="AO280">
        <v>0.84005647798837602</v>
      </c>
      <c r="AP280">
        <v>0.754325063345196</v>
      </c>
      <c r="AQ280">
        <v>9.1101156090774099E-2</v>
      </c>
      <c r="AR280">
        <v>0.61529697876538703</v>
      </c>
      <c r="AS280">
        <v>8.6956521739130405E-2</v>
      </c>
      <c r="AT280">
        <v>0.39716312056737502</v>
      </c>
      <c r="AU280">
        <v>0.721804511278195</v>
      </c>
      <c r="AV280">
        <v>0.95705521472392596</v>
      </c>
      <c r="AW280">
        <v>0.66225165562913901</v>
      </c>
      <c r="AX280">
        <v>0.70588235294117596</v>
      </c>
      <c r="AY280">
        <v>0.54054054054054002</v>
      </c>
      <c r="AZ280">
        <v>0.71641791044776104</v>
      </c>
      <c r="BA280">
        <v>0.41643835616438302</v>
      </c>
      <c r="BB280">
        <v>0.66666666666666596</v>
      </c>
      <c r="BC280">
        <v>0</v>
      </c>
      <c r="BD280">
        <v>0.53763440860214995</v>
      </c>
    </row>
    <row r="281" spans="2:56" x14ac:dyDescent="0.2">
      <c r="B281" t="s">
        <v>2323</v>
      </c>
      <c r="C281">
        <v>1E-3</v>
      </c>
      <c r="D281">
        <v>0.5</v>
      </c>
      <c r="E281">
        <v>256</v>
      </c>
      <c r="F281">
        <v>500</v>
      </c>
      <c r="G281" s="2" t="b">
        <v>0</v>
      </c>
      <c r="H281">
        <v>8</v>
      </c>
      <c r="I281">
        <v>5</v>
      </c>
      <c r="J281">
        <v>420</v>
      </c>
      <c r="K281">
        <v>1000</v>
      </c>
      <c r="L281">
        <v>4</v>
      </c>
      <c r="M281">
        <v>5</v>
      </c>
      <c r="N281">
        <v>465</v>
      </c>
      <c r="O281">
        <v>12</v>
      </c>
      <c r="P281">
        <v>5</v>
      </c>
      <c r="Q281">
        <v>125</v>
      </c>
      <c r="R281">
        <v>1</v>
      </c>
      <c r="S281">
        <v>78</v>
      </c>
      <c r="T281" s="2">
        <v>64</v>
      </c>
      <c r="U281" s="2">
        <v>128</v>
      </c>
      <c r="V281" t="s">
        <v>729</v>
      </c>
      <c r="W281">
        <v>0.84742380952380902</v>
      </c>
      <c r="X281">
        <v>0.485893707811832</v>
      </c>
      <c r="Y281">
        <v>0.64566989247311801</v>
      </c>
      <c r="Z281">
        <v>0.86743459540605505</v>
      </c>
      <c r="AA281">
        <v>0.601905877642536</v>
      </c>
      <c r="AB281">
        <v>0.601905877642536</v>
      </c>
      <c r="AC281">
        <v>0.66546178660302102</v>
      </c>
      <c r="AD281">
        <v>0.66546178660302102</v>
      </c>
      <c r="AE281">
        <v>0.64566989247311801</v>
      </c>
      <c r="AF281">
        <v>0.64566989247311801</v>
      </c>
      <c r="AG281">
        <v>0.73066666666666602</v>
      </c>
      <c r="AH281">
        <v>1.0800857543945299</v>
      </c>
      <c r="AI281">
        <v>0.69073805896434703</v>
      </c>
      <c r="AJ281">
        <v>0.69073805896434703</v>
      </c>
      <c r="AK281">
        <v>0.74161474366157198</v>
      </c>
      <c r="AL281">
        <v>0.74161474366157198</v>
      </c>
      <c r="AM281">
        <v>0.73066666666666602</v>
      </c>
      <c r="AN281">
        <v>0.73066666666666602</v>
      </c>
      <c r="AO281">
        <v>0.841976449663287</v>
      </c>
      <c r="AP281">
        <v>0.71092579094547503</v>
      </c>
      <c r="AQ281">
        <v>0.33824132525727602</v>
      </c>
      <c r="AR281">
        <v>0.51647994470410297</v>
      </c>
      <c r="AS281">
        <v>0.30188679245283001</v>
      </c>
      <c r="AT281">
        <v>0.66135458167330596</v>
      </c>
      <c r="AU281">
        <v>0.929133858267716</v>
      </c>
      <c r="AV281">
        <v>0.939393939393939</v>
      </c>
      <c r="AW281">
        <v>0.88793103448275801</v>
      </c>
      <c r="AX281">
        <v>0.65240641711229896</v>
      </c>
      <c r="AY281">
        <v>0.763636363636363</v>
      </c>
      <c r="AZ281">
        <v>0.86245353159851301</v>
      </c>
      <c r="BA281">
        <v>0.73913043478260798</v>
      </c>
      <c r="BB281">
        <v>0.82828282828282795</v>
      </c>
      <c r="BC281">
        <v>7.3529411764705802E-2</v>
      </c>
      <c r="BD281">
        <v>0.64971751412429302</v>
      </c>
    </row>
    <row r="282" spans="2:56" x14ac:dyDescent="0.2">
      <c r="B282" t="s">
        <v>2324</v>
      </c>
      <c r="C282">
        <v>1E-3</v>
      </c>
      <c r="D282">
        <v>0.1</v>
      </c>
      <c r="E282">
        <v>256</v>
      </c>
      <c r="F282">
        <v>500</v>
      </c>
      <c r="G282" s="2" t="b">
        <v>0</v>
      </c>
      <c r="H282">
        <v>8</v>
      </c>
      <c r="I282">
        <v>25</v>
      </c>
      <c r="J282">
        <v>64</v>
      </c>
      <c r="K282">
        <v>1000</v>
      </c>
      <c r="L282">
        <v>4</v>
      </c>
      <c r="M282">
        <v>25</v>
      </c>
      <c r="N282">
        <v>445</v>
      </c>
      <c r="O282">
        <v>12</v>
      </c>
      <c r="P282">
        <v>25</v>
      </c>
      <c r="Q282">
        <v>105</v>
      </c>
      <c r="R282">
        <v>1</v>
      </c>
      <c r="S282">
        <v>78</v>
      </c>
      <c r="T282" s="2">
        <v>128</v>
      </c>
      <c r="U282" s="2">
        <v>64</v>
      </c>
      <c r="V282" t="s">
        <v>729</v>
      </c>
      <c r="W282">
        <v>0.79530468750000005</v>
      </c>
      <c r="X282">
        <v>0.603627996444702</v>
      </c>
      <c r="Y282">
        <v>0.64543089887640304</v>
      </c>
      <c r="Z282">
        <v>0.96456075942516295</v>
      </c>
      <c r="AA282">
        <v>0.58320805236745099</v>
      </c>
      <c r="AB282">
        <v>0.58320805236745099</v>
      </c>
      <c r="AC282">
        <v>0.62076032731561703</v>
      </c>
      <c r="AD282">
        <v>0.62076032731561703</v>
      </c>
      <c r="AE282">
        <v>0.64543089887640304</v>
      </c>
      <c r="AF282">
        <v>0.64543089887640304</v>
      </c>
      <c r="AG282">
        <v>0.63809523809523805</v>
      </c>
      <c r="AH282">
        <v>1.11893093585968</v>
      </c>
      <c r="AI282">
        <v>0.62391626102515996</v>
      </c>
      <c r="AJ282">
        <v>0.62391626102516096</v>
      </c>
      <c r="AK282">
        <v>0.69238104664857902</v>
      </c>
      <c r="AL282">
        <v>0.69238104664858002</v>
      </c>
      <c r="AM282">
        <v>0.63809523809523805</v>
      </c>
      <c r="AN282">
        <v>0.63809523809523805</v>
      </c>
      <c r="AO282">
        <v>0.81082103250737503</v>
      </c>
      <c r="AP282">
        <v>0.78052054933839998</v>
      </c>
      <c r="AQ282">
        <v>0.17367268360680499</v>
      </c>
      <c r="AR282">
        <v>0.56781794401722296</v>
      </c>
      <c r="AS282">
        <v>0.32679738562091498</v>
      </c>
      <c r="AT282">
        <v>0.73404255319148903</v>
      </c>
      <c r="AU282">
        <v>0.78260869565217395</v>
      </c>
      <c r="AV282">
        <v>0.95412844036697197</v>
      </c>
      <c r="AW282">
        <v>0.86432160804020097</v>
      </c>
      <c r="AX282">
        <v>0.65030674846625702</v>
      </c>
      <c r="AY282">
        <v>0.74458874458874402</v>
      </c>
      <c r="AZ282">
        <v>0.73913043478260798</v>
      </c>
      <c r="BA282">
        <v>0.49019607843137197</v>
      </c>
      <c r="BB282">
        <v>0.60526315789473595</v>
      </c>
      <c r="BC282">
        <v>0</v>
      </c>
      <c r="BD282">
        <v>0.59561128526645701</v>
      </c>
    </row>
    <row r="283" spans="2:56" x14ac:dyDescent="0.2">
      <c r="B283" t="s">
        <v>976</v>
      </c>
      <c r="C283">
        <v>1E-3</v>
      </c>
      <c r="D283">
        <v>0.1</v>
      </c>
      <c r="E283">
        <v>256</v>
      </c>
      <c r="F283">
        <v>100</v>
      </c>
      <c r="G283" s="2" t="b">
        <v>0</v>
      </c>
      <c r="H283">
        <v>8</v>
      </c>
      <c r="I283">
        <v>25</v>
      </c>
      <c r="J283">
        <v>256</v>
      </c>
      <c r="K283">
        <v>1000</v>
      </c>
      <c r="L283">
        <v>4</v>
      </c>
      <c r="M283">
        <v>25</v>
      </c>
      <c r="N283">
        <v>445</v>
      </c>
      <c r="O283">
        <v>12</v>
      </c>
      <c r="P283">
        <v>25</v>
      </c>
      <c r="Q283">
        <v>105</v>
      </c>
      <c r="R283">
        <v>1</v>
      </c>
      <c r="S283">
        <v>78</v>
      </c>
      <c r="T283" s="2">
        <v>64</v>
      </c>
      <c r="U283" s="2">
        <v>64</v>
      </c>
      <c r="V283" t="s">
        <v>729</v>
      </c>
      <c r="W283">
        <v>0.67707519531250004</v>
      </c>
      <c r="X283">
        <v>0.91549507021903997</v>
      </c>
      <c r="Y283">
        <v>0.64535561797752605</v>
      </c>
      <c r="Z283">
        <v>1.37159747129678</v>
      </c>
      <c r="AA283">
        <v>0.57053712160798797</v>
      </c>
      <c r="AB283">
        <v>0.57053712160798797</v>
      </c>
      <c r="AC283">
        <v>0.609358204846709</v>
      </c>
      <c r="AD283">
        <v>0.609358204846709</v>
      </c>
      <c r="AE283">
        <v>0.64535561797752605</v>
      </c>
      <c r="AF283">
        <v>0.64535561797752605</v>
      </c>
      <c r="AG283">
        <v>0.55317460317460299</v>
      </c>
      <c r="AH283">
        <v>1.3037409782409599</v>
      </c>
      <c r="AI283">
        <v>0.55051693094777099</v>
      </c>
      <c r="AJ283">
        <v>0.55051693094777099</v>
      </c>
      <c r="AK283">
        <v>0.68980869398684896</v>
      </c>
      <c r="AL283">
        <v>0.68980869398684896</v>
      </c>
      <c r="AM283">
        <v>0.55317460317460299</v>
      </c>
      <c r="AN283">
        <v>0.55317460317460299</v>
      </c>
      <c r="AO283">
        <v>0.84861407648972897</v>
      </c>
      <c r="AP283">
        <v>0.71484011280924697</v>
      </c>
      <c r="AQ283">
        <v>0.17539865688269701</v>
      </c>
      <c r="AR283">
        <v>0.54329564025027899</v>
      </c>
      <c r="AS283">
        <v>0.169491525423728</v>
      </c>
      <c r="AT283">
        <v>0.40223463687150801</v>
      </c>
      <c r="AU283">
        <v>0.67836257309941494</v>
      </c>
      <c r="AV283">
        <v>0.92380952380952397</v>
      </c>
      <c r="AW283">
        <v>0.72826086956521696</v>
      </c>
      <c r="AX283">
        <v>0.82926829268292601</v>
      </c>
      <c r="AY283">
        <v>0.55782312925169997</v>
      </c>
      <c r="AZ283">
        <v>0.65454545454545399</v>
      </c>
      <c r="BA283">
        <v>0.41199999999999998</v>
      </c>
      <c r="BB283">
        <v>0.624999999999999</v>
      </c>
      <c r="BC283">
        <v>0</v>
      </c>
      <c r="BD283">
        <v>0.625407166123778</v>
      </c>
    </row>
    <row r="284" spans="2:56" x14ac:dyDescent="0.2">
      <c r="B284" t="s">
        <v>2325</v>
      </c>
      <c r="C284">
        <v>1E-3</v>
      </c>
      <c r="D284">
        <v>0.1</v>
      </c>
      <c r="E284">
        <v>11</v>
      </c>
      <c r="F284">
        <v>500</v>
      </c>
      <c r="G284" s="2" t="b">
        <v>1</v>
      </c>
      <c r="H284">
        <v>8</v>
      </c>
      <c r="I284">
        <v>20</v>
      </c>
      <c r="J284">
        <v>420</v>
      </c>
      <c r="K284">
        <v>1000</v>
      </c>
      <c r="L284">
        <v>4</v>
      </c>
      <c r="M284">
        <v>20</v>
      </c>
      <c r="N284">
        <v>450</v>
      </c>
      <c r="O284">
        <v>12</v>
      </c>
      <c r="P284">
        <v>20</v>
      </c>
      <c r="Q284">
        <v>110</v>
      </c>
      <c r="R284">
        <v>1</v>
      </c>
      <c r="S284">
        <v>78</v>
      </c>
      <c r="T284" s="2">
        <v>64</v>
      </c>
      <c r="U284" s="2">
        <v>128</v>
      </c>
      <c r="V284" t="s">
        <v>729</v>
      </c>
      <c r="W284">
        <v>0.75564047619047503</v>
      </c>
      <c r="X284">
        <v>0.67156041824817603</v>
      </c>
      <c r="Y284">
        <v>0.64518555555555601</v>
      </c>
      <c r="Z284">
        <v>0.90361811006069104</v>
      </c>
      <c r="AA284">
        <v>0.57672697570064102</v>
      </c>
      <c r="AB284">
        <v>0.57672697570064102</v>
      </c>
      <c r="AC284">
        <v>0.57636247774809901</v>
      </c>
      <c r="AD284">
        <v>0.57636247774809901</v>
      </c>
      <c r="AE284">
        <v>0.64518555555555601</v>
      </c>
      <c r="AF284">
        <v>0.64518555555555601</v>
      </c>
      <c r="AG284">
        <v>0.63181818181818095</v>
      </c>
      <c r="AH284">
        <v>1.07057976722717</v>
      </c>
      <c r="AI284">
        <v>0.63896033692363996</v>
      </c>
      <c r="AJ284">
        <v>0.63896033692363996</v>
      </c>
      <c r="AK284">
        <v>0.73818194845761498</v>
      </c>
      <c r="AL284">
        <v>0.73818194845761498</v>
      </c>
      <c r="AM284">
        <v>0.63181818181818095</v>
      </c>
      <c r="AN284">
        <v>0.63181818181818095</v>
      </c>
      <c r="AO284">
        <v>0.80732071166596997</v>
      </c>
      <c r="AP284">
        <v>0.78687732541163502</v>
      </c>
      <c r="AQ284">
        <v>0.13723939446574299</v>
      </c>
      <c r="AR284">
        <v>0.57547047125921902</v>
      </c>
      <c r="AS284">
        <v>0.30434782608695599</v>
      </c>
      <c r="AT284">
        <v>0.37305699481865201</v>
      </c>
      <c r="AU284">
        <v>0.84651162790697598</v>
      </c>
      <c r="AV284">
        <v>0.94017094017094005</v>
      </c>
      <c r="AW284">
        <v>0.82524271844660102</v>
      </c>
      <c r="AX284">
        <v>0.69767441860465096</v>
      </c>
      <c r="AY284">
        <v>0.76785714285714202</v>
      </c>
      <c r="AZ284">
        <v>0.71508379888268103</v>
      </c>
      <c r="BA284">
        <v>0.44025157232704398</v>
      </c>
      <c r="BB284">
        <v>0.63473053892215503</v>
      </c>
      <c r="BC284">
        <v>0.52910052910052896</v>
      </c>
      <c r="BD284">
        <v>0.59349593495934905</v>
      </c>
    </row>
    <row r="285" spans="2:56" x14ac:dyDescent="0.2">
      <c r="B285" t="s">
        <v>977</v>
      </c>
      <c r="C285">
        <v>1E-3</v>
      </c>
      <c r="D285">
        <v>0.1</v>
      </c>
      <c r="E285">
        <v>256</v>
      </c>
      <c r="F285">
        <v>100</v>
      </c>
      <c r="G285" s="2" t="b">
        <v>0</v>
      </c>
      <c r="H285">
        <v>8</v>
      </c>
      <c r="I285">
        <v>25</v>
      </c>
      <c r="J285">
        <v>420</v>
      </c>
      <c r="K285">
        <v>1000</v>
      </c>
      <c r="L285">
        <v>4</v>
      </c>
      <c r="M285">
        <v>25</v>
      </c>
      <c r="N285">
        <v>445</v>
      </c>
      <c r="O285">
        <v>12</v>
      </c>
      <c r="P285">
        <v>25</v>
      </c>
      <c r="Q285">
        <v>105</v>
      </c>
      <c r="R285">
        <v>1</v>
      </c>
      <c r="S285">
        <v>78</v>
      </c>
      <c r="T285" s="2">
        <v>64</v>
      </c>
      <c r="U285" s="2">
        <v>64</v>
      </c>
      <c r="V285" t="s">
        <v>729</v>
      </c>
      <c r="W285">
        <v>0.67823214285714195</v>
      </c>
      <c r="X285">
        <v>0.93828273296356202</v>
      </c>
      <c r="Y285">
        <v>0.64516797752808897</v>
      </c>
      <c r="Z285">
        <v>1.2473692493438699</v>
      </c>
      <c r="AA285">
        <v>0.569273039400646</v>
      </c>
      <c r="AB285">
        <v>0.569273039400646</v>
      </c>
      <c r="AC285">
        <v>0.62146456019354401</v>
      </c>
      <c r="AD285">
        <v>0.62146456019354401</v>
      </c>
      <c r="AE285">
        <v>0.64516797752808797</v>
      </c>
      <c r="AF285">
        <v>0.64516797752808897</v>
      </c>
      <c r="AG285">
        <v>0.53412698412698401</v>
      </c>
      <c r="AH285">
        <v>1.50741410255432</v>
      </c>
      <c r="AI285">
        <v>0.51757093725221903</v>
      </c>
      <c r="AJ285">
        <v>0.51757093725221903</v>
      </c>
      <c r="AK285">
        <v>0.57698611434821001</v>
      </c>
      <c r="AL285">
        <v>0.57698611434821001</v>
      </c>
      <c r="AM285">
        <v>0.53412698412698401</v>
      </c>
      <c r="AN285">
        <v>0.53412698412698401</v>
      </c>
      <c r="AO285">
        <v>0.82739640501772704</v>
      </c>
      <c r="AP285">
        <v>0.72508420074165103</v>
      </c>
      <c r="AQ285">
        <v>0.15609025644637101</v>
      </c>
      <c r="AR285">
        <v>0.56852129539683804</v>
      </c>
      <c r="AS285">
        <v>0</v>
      </c>
      <c r="AT285">
        <v>0.39534883720930197</v>
      </c>
      <c r="AU285">
        <v>0.68108108108108101</v>
      </c>
      <c r="AV285">
        <v>0.93396226415094297</v>
      </c>
      <c r="AW285">
        <v>0.69767441860465096</v>
      </c>
      <c r="AX285">
        <v>0.64210526315789396</v>
      </c>
      <c r="AY285">
        <v>0.494117647058823</v>
      </c>
      <c r="AZ285">
        <v>0.69518716577540096</v>
      </c>
      <c r="BA285">
        <v>0.42299794661190898</v>
      </c>
      <c r="BB285">
        <v>0.624999999999999</v>
      </c>
      <c r="BC285">
        <v>0</v>
      </c>
      <c r="BD285">
        <v>0.62337662337662303</v>
      </c>
    </row>
    <row r="286" spans="2:56" x14ac:dyDescent="0.2">
      <c r="B286" t="s">
        <v>2326</v>
      </c>
      <c r="C286">
        <v>1E-3</v>
      </c>
      <c r="D286">
        <v>0.1</v>
      </c>
      <c r="E286">
        <v>28</v>
      </c>
      <c r="F286">
        <v>500</v>
      </c>
      <c r="G286" s="2" t="b">
        <v>1</v>
      </c>
      <c r="H286">
        <v>8</v>
      </c>
      <c r="I286">
        <v>20</v>
      </c>
      <c r="J286">
        <v>128</v>
      </c>
      <c r="K286">
        <v>1000</v>
      </c>
      <c r="L286">
        <v>4</v>
      </c>
      <c r="M286">
        <v>20</v>
      </c>
      <c r="N286">
        <v>450</v>
      </c>
      <c r="O286">
        <v>12</v>
      </c>
      <c r="P286">
        <v>20</v>
      </c>
      <c r="Q286">
        <v>110</v>
      </c>
      <c r="R286">
        <v>1</v>
      </c>
      <c r="S286">
        <v>78</v>
      </c>
      <c r="T286" s="2">
        <v>64</v>
      </c>
      <c r="U286" s="2">
        <v>128</v>
      </c>
      <c r="V286" t="s">
        <v>729</v>
      </c>
      <c r="W286">
        <v>0.76224804687500003</v>
      </c>
      <c r="X286">
        <v>0.65851756358146596</v>
      </c>
      <c r="Y286">
        <v>0.64505000000000001</v>
      </c>
      <c r="Z286">
        <v>0.94165037471055901</v>
      </c>
      <c r="AA286">
        <v>0.58188828344768495</v>
      </c>
      <c r="AB286">
        <v>0.58188828344768495</v>
      </c>
      <c r="AC286">
        <v>0.62231113163732599</v>
      </c>
      <c r="AD286">
        <v>0.62231113163732599</v>
      </c>
      <c r="AE286">
        <v>0.64505000000000001</v>
      </c>
      <c r="AF286">
        <v>0.64505000000000001</v>
      </c>
      <c r="AG286">
        <v>0.59696969696969604</v>
      </c>
      <c r="AH286">
        <v>1.1295574903488099</v>
      </c>
      <c r="AI286">
        <v>0.58422219312024903</v>
      </c>
      <c r="AJ286">
        <v>0.58422219312024903</v>
      </c>
      <c r="AK286">
        <v>0.66766273919282404</v>
      </c>
      <c r="AL286">
        <v>0.66766273919282404</v>
      </c>
      <c r="AM286">
        <v>0.59696969696969704</v>
      </c>
      <c r="AN286">
        <v>0.59696969696969604</v>
      </c>
      <c r="AO286">
        <v>0.79734950556619599</v>
      </c>
      <c r="AP286">
        <v>0.81196261779893597</v>
      </c>
      <c r="AQ286">
        <v>0.17351023704950799</v>
      </c>
      <c r="AR286">
        <v>0.54473077337609599</v>
      </c>
      <c r="AS286">
        <v>0.37419354838709601</v>
      </c>
      <c r="AT286">
        <v>0.369942196531791</v>
      </c>
      <c r="AU286">
        <v>0.76470588235294101</v>
      </c>
      <c r="AV286">
        <v>0.95283018867924496</v>
      </c>
      <c r="AW286">
        <v>0.81730769230769196</v>
      </c>
      <c r="AX286">
        <v>0.63354037267080698</v>
      </c>
      <c r="AY286">
        <v>0.69841269841269804</v>
      </c>
      <c r="AZ286">
        <v>0.72448979591836704</v>
      </c>
      <c r="BA286">
        <v>0.44196428571428498</v>
      </c>
      <c r="BB286">
        <v>0.64197530864197505</v>
      </c>
      <c r="BC286">
        <v>0</v>
      </c>
      <c r="BD286">
        <v>0.59130434782608698</v>
      </c>
    </row>
    <row r="287" spans="2:56" x14ac:dyDescent="0.2">
      <c r="B287" t="s">
        <v>848</v>
      </c>
      <c r="C287">
        <v>1E-3</v>
      </c>
      <c r="D287">
        <v>0.1</v>
      </c>
      <c r="E287">
        <v>256</v>
      </c>
      <c r="F287">
        <v>100</v>
      </c>
      <c r="G287" s="2" t="b">
        <v>0</v>
      </c>
      <c r="H287">
        <v>8</v>
      </c>
      <c r="I287">
        <v>10</v>
      </c>
      <c r="J287">
        <v>256</v>
      </c>
      <c r="K287">
        <v>1000</v>
      </c>
      <c r="L287">
        <v>4</v>
      </c>
      <c r="M287">
        <v>10</v>
      </c>
      <c r="N287">
        <v>460</v>
      </c>
      <c r="O287">
        <v>12</v>
      </c>
      <c r="P287">
        <v>10</v>
      </c>
      <c r="Q287">
        <v>120</v>
      </c>
      <c r="R287">
        <v>1</v>
      </c>
      <c r="S287">
        <v>78</v>
      </c>
      <c r="T287" s="2">
        <v>128</v>
      </c>
      <c r="U287" s="2">
        <v>128</v>
      </c>
      <c r="V287" t="s">
        <v>729</v>
      </c>
      <c r="W287">
        <v>0.62575683593749998</v>
      </c>
      <c r="X287">
        <v>1.15742149472236</v>
      </c>
      <c r="Y287">
        <v>0.64485380434782702</v>
      </c>
      <c r="Z287">
        <v>1.1777183860540299</v>
      </c>
      <c r="AA287">
        <v>0.57702299547619995</v>
      </c>
      <c r="AB287">
        <v>0.57702299547619995</v>
      </c>
      <c r="AC287">
        <v>0.61692986570775499</v>
      </c>
      <c r="AD287">
        <v>0.61692986570775499</v>
      </c>
      <c r="AE287">
        <v>0.64485380434782702</v>
      </c>
      <c r="AF287">
        <v>0.64485380434782702</v>
      </c>
      <c r="AG287">
        <v>0.52777777777777701</v>
      </c>
      <c r="AH287">
        <v>1.44836544990539</v>
      </c>
      <c r="AI287">
        <v>0.51293359854852705</v>
      </c>
      <c r="AJ287">
        <v>0.51293359854852705</v>
      </c>
      <c r="AK287">
        <v>0.61873579655906596</v>
      </c>
      <c r="AL287">
        <v>0.61873579655906596</v>
      </c>
      <c r="AM287">
        <v>0.52777777777777701</v>
      </c>
      <c r="AN287">
        <v>0.52777777777777701</v>
      </c>
      <c r="AO287">
        <v>0.87136069670883198</v>
      </c>
      <c r="AP287">
        <v>0.74474000431476695</v>
      </c>
      <c r="AQ287">
        <v>0.20551653372916001</v>
      </c>
      <c r="AR287">
        <v>0.48647474715203098</v>
      </c>
      <c r="AS287">
        <v>8.1632653061224497E-2</v>
      </c>
      <c r="AT287">
        <v>0.36363636363636298</v>
      </c>
      <c r="AU287">
        <v>0.54216867469879504</v>
      </c>
      <c r="AV287">
        <v>0.93220338983050799</v>
      </c>
      <c r="AW287">
        <v>0.67256637168141598</v>
      </c>
      <c r="AX287">
        <v>0.78969957081544995</v>
      </c>
      <c r="AY287">
        <v>0.57647058823529396</v>
      </c>
      <c r="AZ287">
        <v>0.64171122994652396</v>
      </c>
      <c r="BA287">
        <v>0.41052631578947302</v>
      </c>
      <c r="BB287">
        <v>0.59595959595959502</v>
      </c>
      <c r="BC287">
        <v>0</v>
      </c>
      <c r="BD287">
        <v>0.54862842892768005</v>
      </c>
    </row>
    <row r="288" spans="2:56" x14ac:dyDescent="0.2">
      <c r="B288" t="s">
        <v>849</v>
      </c>
      <c r="C288">
        <v>1E-3</v>
      </c>
      <c r="D288">
        <v>0.1</v>
      </c>
      <c r="E288">
        <v>256</v>
      </c>
      <c r="F288">
        <v>500</v>
      </c>
      <c r="G288" s="2" t="b">
        <v>1</v>
      </c>
      <c r="H288">
        <v>8</v>
      </c>
      <c r="I288">
        <v>5</v>
      </c>
      <c r="J288">
        <v>256</v>
      </c>
      <c r="K288">
        <v>1000</v>
      </c>
      <c r="L288">
        <v>4</v>
      </c>
      <c r="M288">
        <v>5</v>
      </c>
      <c r="N288">
        <v>465</v>
      </c>
      <c r="O288">
        <v>12</v>
      </c>
      <c r="P288">
        <v>5</v>
      </c>
      <c r="Q288">
        <v>125</v>
      </c>
      <c r="R288">
        <v>1</v>
      </c>
      <c r="S288">
        <v>78</v>
      </c>
      <c r="T288" s="2">
        <v>128</v>
      </c>
      <c r="U288" s="2">
        <v>128</v>
      </c>
      <c r="V288" t="s">
        <v>729</v>
      </c>
      <c r="W288">
        <v>0.70643750000000005</v>
      </c>
      <c r="X288">
        <v>0.85240036666393204</v>
      </c>
      <c r="Y288">
        <v>0.64480483870967498</v>
      </c>
      <c r="Z288">
        <v>0.858255376279354</v>
      </c>
      <c r="AA288">
        <v>0.58725615659958097</v>
      </c>
      <c r="AB288">
        <v>0.58725615659958097</v>
      </c>
      <c r="AC288">
        <v>0.60850582206362602</v>
      </c>
      <c r="AD288">
        <v>0.60850582206362702</v>
      </c>
      <c r="AE288">
        <v>0.64480483870967498</v>
      </c>
      <c r="AF288">
        <v>0.64480483870967498</v>
      </c>
      <c r="AG288">
        <v>0.59399999999999997</v>
      </c>
      <c r="AH288">
        <v>1.2651067972183201</v>
      </c>
      <c r="AI288">
        <v>0.58107935913394104</v>
      </c>
      <c r="AJ288">
        <v>0.58107935913394104</v>
      </c>
      <c r="AK288">
        <v>0.65344583072931695</v>
      </c>
      <c r="AL288">
        <v>0.65344583072931695</v>
      </c>
      <c r="AM288">
        <v>0.59399999999999997</v>
      </c>
      <c r="AN288">
        <v>0.59399999999999997</v>
      </c>
      <c r="AO288">
        <v>0.79126035607184897</v>
      </c>
      <c r="AP288">
        <v>0.808888753320823</v>
      </c>
      <c r="AQ288">
        <v>0.26965993587054399</v>
      </c>
      <c r="AR288">
        <v>0.47921558113510798</v>
      </c>
      <c r="AS288">
        <v>0.30769230769230699</v>
      </c>
      <c r="AT288">
        <v>0.43668122270742299</v>
      </c>
      <c r="AU288">
        <v>0.74285714285714199</v>
      </c>
      <c r="AV288">
        <v>0.95686274509803904</v>
      </c>
      <c r="AW288">
        <v>0.72811059907833997</v>
      </c>
      <c r="AX288">
        <v>0.70297029702970304</v>
      </c>
      <c r="AY288">
        <v>0.68243243243243201</v>
      </c>
      <c r="AZ288">
        <v>0.67724867724867699</v>
      </c>
      <c r="BA288">
        <v>0.48987854251012097</v>
      </c>
      <c r="BB288">
        <v>0.62827225130889996</v>
      </c>
      <c r="BC288">
        <v>0</v>
      </c>
      <c r="BD288">
        <v>0.619946091644204</v>
      </c>
    </row>
    <row r="289" spans="2:56" x14ac:dyDescent="0.2">
      <c r="B289" t="s">
        <v>978</v>
      </c>
      <c r="C289">
        <v>1E-3</v>
      </c>
      <c r="D289">
        <v>0.1</v>
      </c>
      <c r="E289">
        <v>64</v>
      </c>
      <c r="F289">
        <v>500</v>
      </c>
      <c r="G289" s="2" t="b">
        <v>1</v>
      </c>
      <c r="H289">
        <v>8</v>
      </c>
      <c r="I289">
        <v>5</v>
      </c>
      <c r="J289">
        <v>420</v>
      </c>
      <c r="K289">
        <v>1000</v>
      </c>
      <c r="L289">
        <v>4</v>
      </c>
      <c r="M289">
        <v>5</v>
      </c>
      <c r="N289">
        <v>465</v>
      </c>
      <c r="O289">
        <v>12</v>
      </c>
      <c r="P289">
        <v>5</v>
      </c>
      <c r="Q289">
        <v>125</v>
      </c>
      <c r="R289">
        <v>1</v>
      </c>
      <c r="S289">
        <v>78</v>
      </c>
      <c r="T289" s="2">
        <v>64</v>
      </c>
      <c r="U289" s="2">
        <v>64</v>
      </c>
      <c r="V289" t="s">
        <v>729</v>
      </c>
      <c r="W289">
        <v>0.71168630952380896</v>
      </c>
      <c r="X289">
        <v>0.84265656650066301</v>
      </c>
      <c r="Y289">
        <v>0.64454247311827795</v>
      </c>
      <c r="Z289">
        <v>0.89965176093578303</v>
      </c>
      <c r="AA289">
        <v>0.58891746321562399</v>
      </c>
      <c r="AB289">
        <v>0.58891746321562399</v>
      </c>
      <c r="AC289">
        <v>0.62207971975908305</v>
      </c>
      <c r="AD289">
        <v>0.62207971975908305</v>
      </c>
      <c r="AE289">
        <v>0.64454247311827795</v>
      </c>
      <c r="AF289">
        <v>0.64454247311827795</v>
      </c>
      <c r="AG289">
        <v>0.56866666666666599</v>
      </c>
      <c r="AH289">
        <v>1.25819659233093</v>
      </c>
      <c r="AI289">
        <v>0.54573255980093405</v>
      </c>
      <c r="AJ289">
        <v>0.54573255980093405</v>
      </c>
      <c r="AK289">
        <v>0.63904244842251801</v>
      </c>
      <c r="AL289">
        <v>0.63904244842251801</v>
      </c>
      <c r="AM289">
        <v>0.56866666666666599</v>
      </c>
      <c r="AN289">
        <v>0.56866666666666599</v>
      </c>
      <c r="AO289">
        <v>0.79371168638160305</v>
      </c>
      <c r="AP289">
        <v>0.79323111924914402</v>
      </c>
      <c r="AQ289">
        <v>0.26874413108390399</v>
      </c>
      <c r="AR289">
        <v>0.49998291614785001</v>
      </c>
      <c r="AS289">
        <v>1.5503875968992199E-2</v>
      </c>
      <c r="AT289">
        <v>0.31223628691983102</v>
      </c>
      <c r="AU289">
        <v>0.673170731707317</v>
      </c>
      <c r="AV289">
        <v>0.95348837209302295</v>
      </c>
      <c r="AW289">
        <v>0.72897196261682196</v>
      </c>
      <c r="AX289">
        <v>0.69268292682926802</v>
      </c>
      <c r="AY289">
        <v>0.73725490196078403</v>
      </c>
      <c r="AZ289">
        <v>0.71111111111111103</v>
      </c>
      <c r="BA289">
        <v>0.438405797101449</v>
      </c>
      <c r="BB289">
        <v>0.64864864864864802</v>
      </c>
      <c r="BC289">
        <v>5.7971014492753603E-2</v>
      </c>
      <c r="BD289">
        <v>0.579345088161209</v>
      </c>
    </row>
    <row r="290" spans="2:56" x14ac:dyDescent="0.2">
      <c r="B290" t="s">
        <v>2327</v>
      </c>
      <c r="C290">
        <v>1E-3</v>
      </c>
      <c r="D290">
        <v>0.1</v>
      </c>
      <c r="E290">
        <v>256</v>
      </c>
      <c r="F290">
        <v>100</v>
      </c>
      <c r="G290" s="2" t="b">
        <v>0</v>
      </c>
      <c r="H290">
        <v>8</v>
      </c>
      <c r="I290">
        <v>50</v>
      </c>
      <c r="J290">
        <v>256</v>
      </c>
      <c r="K290">
        <v>1000</v>
      </c>
      <c r="L290">
        <v>4</v>
      </c>
      <c r="M290">
        <v>50</v>
      </c>
      <c r="N290">
        <v>420</v>
      </c>
      <c r="O290">
        <v>12</v>
      </c>
      <c r="P290">
        <v>50</v>
      </c>
      <c r="Q290">
        <v>80</v>
      </c>
      <c r="R290">
        <v>1</v>
      </c>
      <c r="S290">
        <v>78</v>
      </c>
      <c r="T290" s="2">
        <v>64</v>
      </c>
      <c r="U290" s="2">
        <v>128</v>
      </c>
      <c r="V290" t="s">
        <v>729</v>
      </c>
      <c r="W290">
        <v>0.660771484375</v>
      </c>
      <c r="X290">
        <v>1.0700484085083</v>
      </c>
      <c r="Y290">
        <v>0.64447023809523696</v>
      </c>
      <c r="Z290">
        <v>1.71981036019325</v>
      </c>
      <c r="AA290">
        <v>0.57324656232368199</v>
      </c>
      <c r="AB290">
        <v>0.57324656232368199</v>
      </c>
      <c r="AC290">
        <v>0.60398522789093601</v>
      </c>
      <c r="AD290">
        <v>0.60398522789093601</v>
      </c>
      <c r="AE290">
        <v>0.64447023809523696</v>
      </c>
      <c r="AF290">
        <v>0.64447023809523696</v>
      </c>
      <c r="AG290">
        <v>0.51979166666666599</v>
      </c>
      <c r="AH290">
        <v>1.6892064809799101</v>
      </c>
      <c r="AI290">
        <v>0.48929744672455999</v>
      </c>
      <c r="AJ290">
        <v>0.48929744672455999</v>
      </c>
      <c r="AK290">
        <v>0.54619278534950799</v>
      </c>
      <c r="AL290">
        <v>0.54619278534950799</v>
      </c>
      <c r="AM290">
        <v>0.51979166666666599</v>
      </c>
      <c r="AN290">
        <v>0.51979166666666599</v>
      </c>
      <c r="AO290">
        <v>0.84226630886777298</v>
      </c>
      <c r="AP290">
        <v>0.72264134316732598</v>
      </c>
      <c r="AQ290">
        <v>0.15232913363707201</v>
      </c>
      <c r="AR290">
        <v>0.57574946362255897</v>
      </c>
      <c r="AS290">
        <v>0</v>
      </c>
      <c r="AT290">
        <v>0.34013605442176797</v>
      </c>
      <c r="AU290">
        <v>0.46846846846846801</v>
      </c>
      <c r="AV290">
        <v>0.924050632911392</v>
      </c>
      <c r="AW290">
        <v>0.611464968152866</v>
      </c>
      <c r="AX290">
        <v>0.64748201438848896</v>
      </c>
      <c r="AY290">
        <v>0.56521739130434701</v>
      </c>
      <c r="AZ290">
        <v>0.71232876712328697</v>
      </c>
      <c r="BA290">
        <v>0.43406593406593402</v>
      </c>
      <c r="BB290">
        <v>0.60655737704918</v>
      </c>
      <c r="BC290">
        <v>0</v>
      </c>
      <c r="BD290">
        <v>0.56179775280898803</v>
      </c>
    </row>
    <row r="291" spans="2:56" x14ac:dyDescent="0.2">
      <c r="B291" t="s">
        <v>2328</v>
      </c>
      <c r="C291">
        <v>1E-3</v>
      </c>
      <c r="D291">
        <v>0.5</v>
      </c>
      <c r="E291">
        <v>256</v>
      </c>
      <c r="F291">
        <v>100</v>
      </c>
      <c r="G291" s="2" t="b">
        <v>0</v>
      </c>
      <c r="H291">
        <v>8</v>
      </c>
      <c r="I291">
        <v>10</v>
      </c>
      <c r="J291">
        <v>64</v>
      </c>
      <c r="K291">
        <v>1000</v>
      </c>
      <c r="L291">
        <v>4</v>
      </c>
      <c r="M291">
        <v>10</v>
      </c>
      <c r="N291">
        <v>460</v>
      </c>
      <c r="O291">
        <v>12</v>
      </c>
      <c r="P291">
        <v>10</v>
      </c>
      <c r="Q291">
        <v>120</v>
      </c>
      <c r="R291">
        <v>1</v>
      </c>
      <c r="S291">
        <v>78</v>
      </c>
      <c r="T291" s="2">
        <v>128</v>
      </c>
      <c r="U291" s="2">
        <v>64</v>
      </c>
      <c r="V291" t="s">
        <v>729</v>
      </c>
      <c r="W291">
        <v>0.71396484375000002</v>
      </c>
      <c r="X291">
        <v>0.81773418605327597</v>
      </c>
      <c r="Y291">
        <v>0.64435434782608603</v>
      </c>
      <c r="Z291">
        <v>0.89951402574777595</v>
      </c>
      <c r="AA291">
        <v>0.57700383468207705</v>
      </c>
      <c r="AB291">
        <v>0.57700383468207705</v>
      </c>
      <c r="AC291">
        <v>0.58724764277392705</v>
      </c>
      <c r="AD291">
        <v>0.58724764277392705</v>
      </c>
      <c r="AE291">
        <v>0.64435434782608603</v>
      </c>
      <c r="AF291">
        <v>0.64435434782608603</v>
      </c>
      <c r="AG291">
        <v>0.56597222222222199</v>
      </c>
      <c r="AH291">
        <v>1.3021755218505799</v>
      </c>
      <c r="AI291">
        <v>0.54377559497238603</v>
      </c>
      <c r="AJ291">
        <v>0.54377559497238603</v>
      </c>
      <c r="AK291">
        <v>0.62468351972967295</v>
      </c>
      <c r="AL291">
        <v>0.62468351972967295</v>
      </c>
      <c r="AM291">
        <v>0.56597222222222199</v>
      </c>
      <c r="AN291">
        <v>0.56597222222222199</v>
      </c>
      <c r="AO291">
        <v>0.80278071832245701</v>
      </c>
      <c r="AP291">
        <v>0.79604048563657104</v>
      </c>
      <c r="AQ291">
        <v>0.19247338080840901</v>
      </c>
      <c r="AR291">
        <v>0.51672075396087203</v>
      </c>
      <c r="AS291">
        <v>7.5757575757575704E-2</v>
      </c>
      <c r="AT291">
        <v>0.334975369458128</v>
      </c>
      <c r="AU291">
        <v>0.71497584541062698</v>
      </c>
      <c r="AV291">
        <v>0.92887029288702905</v>
      </c>
      <c r="AW291">
        <v>0.71794871794871795</v>
      </c>
      <c r="AX291">
        <v>0.69346733668341698</v>
      </c>
      <c r="AY291">
        <v>0.70943396226415101</v>
      </c>
      <c r="AZ291">
        <v>0.71296296296296202</v>
      </c>
      <c r="BA291">
        <v>0.42513863216266101</v>
      </c>
      <c r="BB291">
        <v>0.61878453038673997</v>
      </c>
      <c r="BC291">
        <v>0</v>
      </c>
      <c r="BD291">
        <v>0.59299191374662996</v>
      </c>
    </row>
    <row r="292" spans="2:56" x14ac:dyDescent="0.2">
      <c r="B292" t="s">
        <v>1699</v>
      </c>
      <c r="C292">
        <v>1E-3</v>
      </c>
      <c r="D292">
        <v>0.5</v>
      </c>
      <c r="E292">
        <v>256</v>
      </c>
      <c r="F292">
        <v>100</v>
      </c>
      <c r="G292" s="2" t="b">
        <v>0</v>
      </c>
      <c r="H292">
        <v>8</v>
      </c>
      <c r="I292">
        <v>20</v>
      </c>
      <c r="J292">
        <v>128</v>
      </c>
      <c r="K292">
        <v>1000</v>
      </c>
      <c r="L292">
        <v>4</v>
      </c>
      <c r="M292">
        <v>20</v>
      </c>
      <c r="N292">
        <v>450</v>
      </c>
      <c r="O292">
        <v>12</v>
      </c>
      <c r="P292">
        <v>20</v>
      </c>
      <c r="Q292">
        <v>110</v>
      </c>
      <c r="R292">
        <v>1</v>
      </c>
      <c r="S292">
        <v>78</v>
      </c>
      <c r="T292" s="2">
        <v>64</v>
      </c>
      <c r="U292" s="2">
        <v>64</v>
      </c>
      <c r="V292" t="s">
        <v>729</v>
      </c>
      <c r="W292">
        <v>0.70622070312499996</v>
      </c>
      <c r="X292">
        <v>0.84018491089344005</v>
      </c>
      <c r="Y292">
        <v>0.643726666666666</v>
      </c>
      <c r="Z292">
        <v>1.0570325105190199</v>
      </c>
      <c r="AA292">
        <v>0.57704128979810299</v>
      </c>
      <c r="AB292">
        <v>0.57704128979810299</v>
      </c>
      <c r="AC292">
        <v>0.61247338095165305</v>
      </c>
      <c r="AD292">
        <v>0.61247338095165305</v>
      </c>
      <c r="AE292">
        <v>0.643726666666666</v>
      </c>
      <c r="AF292">
        <v>0.643726666666666</v>
      </c>
      <c r="AG292">
        <v>0.60378787878787799</v>
      </c>
      <c r="AH292">
        <v>1.2415843009948699</v>
      </c>
      <c r="AI292">
        <v>0.59092548139599699</v>
      </c>
      <c r="AJ292">
        <v>0.59092548139599699</v>
      </c>
      <c r="AK292">
        <v>0.67356444715663499</v>
      </c>
      <c r="AL292">
        <v>0.67356444715663499</v>
      </c>
      <c r="AM292">
        <v>0.60378787878787799</v>
      </c>
      <c r="AN292">
        <v>0.60378787878787799</v>
      </c>
      <c r="AO292">
        <v>0.82148286639814205</v>
      </c>
      <c r="AP292">
        <v>0.76854099123927</v>
      </c>
      <c r="AQ292">
        <v>0.19173289021575601</v>
      </c>
      <c r="AR292">
        <v>0.52640841133923999</v>
      </c>
      <c r="AS292">
        <v>0.20740740740740701</v>
      </c>
      <c r="AT292">
        <v>0.41</v>
      </c>
      <c r="AU292">
        <v>0.72043010752688097</v>
      </c>
      <c r="AV292">
        <v>0.91402714932126705</v>
      </c>
      <c r="AW292">
        <v>0.77173913043478204</v>
      </c>
      <c r="AX292">
        <v>0.83673469387755095</v>
      </c>
      <c r="AY292">
        <v>0.81132075471698095</v>
      </c>
      <c r="AZ292">
        <v>0.72081218274111603</v>
      </c>
      <c r="BA292">
        <v>0.44537815126050401</v>
      </c>
      <c r="BB292">
        <v>0.68263473053892199</v>
      </c>
      <c r="BC292">
        <v>0</v>
      </c>
      <c r="BD292">
        <v>0.57062146892655297</v>
      </c>
    </row>
    <row r="293" spans="2:56" x14ac:dyDescent="0.2">
      <c r="B293" t="s">
        <v>2329</v>
      </c>
      <c r="C293">
        <v>1E-3</v>
      </c>
      <c r="D293">
        <v>0.1</v>
      </c>
      <c r="E293">
        <v>256</v>
      </c>
      <c r="F293">
        <v>100</v>
      </c>
      <c r="G293" s="2" t="b">
        <v>0</v>
      </c>
      <c r="H293">
        <v>8</v>
      </c>
      <c r="I293">
        <v>50</v>
      </c>
      <c r="J293">
        <v>64</v>
      </c>
      <c r="K293">
        <v>1000</v>
      </c>
      <c r="L293">
        <v>4</v>
      </c>
      <c r="M293">
        <v>50</v>
      </c>
      <c r="N293">
        <v>420</v>
      </c>
      <c r="O293">
        <v>12</v>
      </c>
      <c r="P293">
        <v>50</v>
      </c>
      <c r="Q293">
        <v>80</v>
      </c>
      <c r="R293">
        <v>1</v>
      </c>
      <c r="S293">
        <v>78</v>
      </c>
      <c r="T293" s="2">
        <v>128</v>
      </c>
      <c r="U293" s="2">
        <v>64</v>
      </c>
      <c r="V293" t="s">
        <v>729</v>
      </c>
      <c r="W293">
        <v>0.69574218750000005</v>
      </c>
      <c r="X293">
        <v>0.89811096251010802</v>
      </c>
      <c r="Y293">
        <v>0.64360952380952297</v>
      </c>
      <c r="Z293">
        <v>1.1220931590199399</v>
      </c>
      <c r="AA293">
        <v>0.57460962382397895</v>
      </c>
      <c r="AB293">
        <v>0.57460962382397895</v>
      </c>
      <c r="AC293">
        <v>0.60026135620931598</v>
      </c>
      <c r="AD293">
        <v>0.60026135620931598</v>
      </c>
      <c r="AE293">
        <v>0.64360952380952297</v>
      </c>
      <c r="AF293">
        <v>0.64360952380952297</v>
      </c>
      <c r="AG293">
        <v>0.54166666666666596</v>
      </c>
      <c r="AH293">
        <v>1.3777260780334399</v>
      </c>
      <c r="AI293">
        <v>0.53641651337134399</v>
      </c>
      <c r="AJ293">
        <v>0.53641651337134399</v>
      </c>
      <c r="AK293">
        <v>0.62993026209567804</v>
      </c>
      <c r="AL293">
        <v>0.62993026209567804</v>
      </c>
      <c r="AM293">
        <v>0.54166666666666596</v>
      </c>
      <c r="AN293">
        <v>0.54166666666666596</v>
      </c>
      <c r="AO293">
        <v>0.832591595036828</v>
      </c>
      <c r="AP293">
        <v>0.742278007335606</v>
      </c>
      <c r="AQ293">
        <v>0.140533606753663</v>
      </c>
      <c r="AR293">
        <v>0.58303528616981604</v>
      </c>
      <c r="AS293">
        <v>0.14285714285714199</v>
      </c>
      <c r="AT293">
        <v>0.33082706766917203</v>
      </c>
      <c r="AU293">
        <v>0.72463768115941996</v>
      </c>
      <c r="AV293">
        <v>0.91925465838509302</v>
      </c>
      <c r="AW293">
        <v>0.76470588235294101</v>
      </c>
      <c r="AX293">
        <v>0.69629629629629597</v>
      </c>
      <c r="AY293">
        <v>0.52112676056338003</v>
      </c>
      <c r="AZ293">
        <v>0.72058823529411697</v>
      </c>
      <c r="BA293">
        <v>0.41935483870967699</v>
      </c>
      <c r="BB293">
        <v>0.59649122807017496</v>
      </c>
      <c r="BC293">
        <v>0</v>
      </c>
      <c r="BD293">
        <v>0.60085836909871204</v>
      </c>
    </row>
    <row r="294" spans="2:56" x14ac:dyDescent="0.2">
      <c r="B294" t="s">
        <v>979</v>
      </c>
      <c r="C294">
        <v>1E-3</v>
      </c>
      <c r="D294">
        <v>0.5</v>
      </c>
      <c r="E294">
        <v>256</v>
      </c>
      <c r="F294">
        <v>100</v>
      </c>
      <c r="G294" s="2" t="b">
        <v>0</v>
      </c>
      <c r="H294">
        <v>8</v>
      </c>
      <c r="I294">
        <v>25</v>
      </c>
      <c r="J294">
        <v>64</v>
      </c>
      <c r="K294">
        <v>1000</v>
      </c>
      <c r="L294">
        <v>4</v>
      </c>
      <c r="M294">
        <v>25</v>
      </c>
      <c r="N294">
        <v>445</v>
      </c>
      <c r="O294">
        <v>12</v>
      </c>
      <c r="P294">
        <v>25</v>
      </c>
      <c r="Q294">
        <v>105</v>
      </c>
      <c r="R294">
        <v>1</v>
      </c>
      <c r="S294">
        <v>78</v>
      </c>
      <c r="T294" s="2">
        <v>64</v>
      </c>
      <c r="U294" s="2">
        <v>64</v>
      </c>
      <c r="V294" t="s">
        <v>729</v>
      </c>
      <c r="W294">
        <v>0.72039062499999995</v>
      </c>
      <c r="X294">
        <v>0.79877946734428396</v>
      </c>
      <c r="Y294">
        <v>0.64344494382022099</v>
      </c>
      <c r="Z294">
        <v>1.1858565451502801</v>
      </c>
      <c r="AA294">
        <v>0.56183731295224904</v>
      </c>
      <c r="AB294">
        <v>0.56183731295224904</v>
      </c>
      <c r="AC294">
        <v>0.62059300197510303</v>
      </c>
      <c r="AD294">
        <v>0.62059300197510303</v>
      </c>
      <c r="AE294">
        <v>0.64344494382022099</v>
      </c>
      <c r="AF294">
        <v>0.64344494382022099</v>
      </c>
      <c r="AG294">
        <v>0.58412698412698405</v>
      </c>
      <c r="AH294">
        <v>1.2216038703918399</v>
      </c>
      <c r="AI294">
        <v>0.56968344742619303</v>
      </c>
      <c r="AJ294">
        <v>0.56968344742619303</v>
      </c>
      <c r="AK294">
        <v>0.653290842794365</v>
      </c>
      <c r="AL294">
        <v>0.653290842794365</v>
      </c>
      <c r="AM294">
        <v>0.58412698412698405</v>
      </c>
      <c r="AN294">
        <v>0.58412698412698405</v>
      </c>
      <c r="AO294">
        <v>0.82248522685586201</v>
      </c>
      <c r="AP294">
        <v>0.72853657527449101</v>
      </c>
      <c r="AQ294">
        <v>0.101865309738814</v>
      </c>
      <c r="AR294">
        <v>0.59446213993983799</v>
      </c>
      <c r="AS294">
        <v>0.16129032258064499</v>
      </c>
      <c r="AT294">
        <v>0.34224598930481198</v>
      </c>
      <c r="AU294">
        <v>0.68571428571428505</v>
      </c>
      <c r="AV294">
        <v>0.93636363636363595</v>
      </c>
      <c r="AW294">
        <v>0.74193548387096697</v>
      </c>
      <c r="AX294">
        <v>0.84974093264248696</v>
      </c>
      <c r="AY294">
        <v>0.81052631578947298</v>
      </c>
      <c r="AZ294">
        <v>0.70270270270270196</v>
      </c>
      <c r="BA294">
        <v>0.43128964059196601</v>
      </c>
      <c r="BB294">
        <v>0.64516129032257996</v>
      </c>
      <c r="BC294">
        <v>0.52923076923076895</v>
      </c>
      <c r="BD294">
        <v>0</v>
      </c>
    </row>
    <row r="295" spans="2:56" x14ac:dyDescent="0.2">
      <c r="B295" t="s">
        <v>2330</v>
      </c>
      <c r="C295">
        <v>1E-3</v>
      </c>
      <c r="D295">
        <v>0.1</v>
      </c>
      <c r="E295">
        <v>256</v>
      </c>
      <c r="F295">
        <v>100</v>
      </c>
      <c r="G295" s="2" t="b">
        <v>0</v>
      </c>
      <c r="H295">
        <v>8</v>
      </c>
      <c r="I295">
        <v>25</v>
      </c>
      <c r="J295">
        <v>64</v>
      </c>
      <c r="K295">
        <v>1000</v>
      </c>
      <c r="L295">
        <v>4</v>
      </c>
      <c r="M295">
        <v>25</v>
      </c>
      <c r="N295">
        <v>445</v>
      </c>
      <c r="O295">
        <v>12</v>
      </c>
      <c r="P295">
        <v>25</v>
      </c>
      <c r="Q295">
        <v>105</v>
      </c>
      <c r="R295">
        <v>1</v>
      </c>
      <c r="S295">
        <v>78</v>
      </c>
      <c r="T295" s="2">
        <v>64</v>
      </c>
      <c r="U295" s="2">
        <v>128</v>
      </c>
      <c r="V295" t="s">
        <v>729</v>
      </c>
      <c r="W295">
        <v>0.62408203124999995</v>
      </c>
      <c r="X295">
        <v>1.1633731842041</v>
      </c>
      <c r="Y295">
        <v>0.64328932584269505</v>
      </c>
      <c r="Z295">
        <v>1.7532324068546199</v>
      </c>
      <c r="AA295">
        <v>0.57094881365352601</v>
      </c>
      <c r="AB295">
        <v>0.57094881365352601</v>
      </c>
      <c r="AC295">
        <v>0.62128966595444901</v>
      </c>
      <c r="AD295">
        <v>0.62128966595444901</v>
      </c>
      <c r="AE295">
        <v>0.64328932584269505</v>
      </c>
      <c r="AF295">
        <v>0.64328932584269505</v>
      </c>
      <c r="AG295">
        <v>0.51587301587301504</v>
      </c>
      <c r="AH295">
        <v>1.53368592262268</v>
      </c>
      <c r="AI295">
        <v>0.49911860044777701</v>
      </c>
      <c r="AJ295">
        <v>0.49911860044777701</v>
      </c>
      <c r="AK295">
        <v>0.564174198404787</v>
      </c>
      <c r="AL295">
        <v>0.564174198404787</v>
      </c>
      <c r="AM295">
        <v>0.51587301587301504</v>
      </c>
      <c r="AN295">
        <v>0.51587301587301504</v>
      </c>
      <c r="AO295">
        <v>0.87828416330914205</v>
      </c>
      <c r="AP295">
        <v>0.68138540287182403</v>
      </c>
      <c r="AQ295">
        <v>0.182584803245294</v>
      </c>
      <c r="AR295">
        <v>0.54154088518784804</v>
      </c>
      <c r="AS295">
        <v>0</v>
      </c>
      <c r="AT295">
        <v>0.36018957345971497</v>
      </c>
      <c r="AU295">
        <v>0.50704225352112597</v>
      </c>
      <c r="AV295">
        <v>0.88995215311004705</v>
      </c>
      <c r="AW295">
        <v>0.67005076142131903</v>
      </c>
      <c r="AX295">
        <v>0.65240641711229896</v>
      </c>
      <c r="AY295">
        <v>0.51648351648351598</v>
      </c>
      <c r="AZ295">
        <v>0.75138121546961301</v>
      </c>
      <c r="BA295">
        <v>0.43965517241379298</v>
      </c>
      <c r="BB295">
        <v>0.64670658682634696</v>
      </c>
      <c r="BC295">
        <v>0.55555555555555503</v>
      </c>
      <c r="BD295">
        <v>0</v>
      </c>
    </row>
    <row r="296" spans="2:56" x14ac:dyDescent="0.2">
      <c r="B296" t="s">
        <v>2331</v>
      </c>
      <c r="C296">
        <v>1E-3</v>
      </c>
      <c r="D296">
        <v>0.5</v>
      </c>
      <c r="E296">
        <v>256</v>
      </c>
      <c r="F296">
        <v>100</v>
      </c>
      <c r="G296" s="2" t="b">
        <v>0</v>
      </c>
      <c r="H296">
        <v>8</v>
      </c>
      <c r="I296">
        <v>25</v>
      </c>
      <c r="J296">
        <v>64</v>
      </c>
      <c r="K296">
        <v>1000</v>
      </c>
      <c r="L296">
        <v>4</v>
      </c>
      <c r="M296">
        <v>25</v>
      </c>
      <c r="N296">
        <v>445</v>
      </c>
      <c r="O296">
        <v>12</v>
      </c>
      <c r="P296">
        <v>25</v>
      </c>
      <c r="Q296">
        <v>105</v>
      </c>
      <c r="R296">
        <v>1</v>
      </c>
      <c r="S296">
        <v>78</v>
      </c>
      <c r="T296" s="2">
        <v>64</v>
      </c>
      <c r="U296" s="2">
        <v>128</v>
      </c>
      <c r="V296" t="s">
        <v>729</v>
      </c>
      <c r="W296">
        <v>0.69187500000000002</v>
      </c>
      <c r="X296">
        <v>0.87581752419471703</v>
      </c>
      <c r="Y296">
        <v>0.64300337078651504</v>
      </c>
      <c r="Z296">
        <v>1.1550594438314401</v>
      </c>
      <c r="AA296">
        <v>0.57281523590984396</v>
      </c>
      <c r="AB296">
        <v>0.57281523590984396</v>
      </c>
      <c r="AC296">
        <v>0.62338545284408697</v>
      </c>
      <c r="AD296">
        <v>0.62338545284408697</v>
      </c>
      <c r="AE296">
        <v>0.64300337078651504</v>
      </c>
      <c r="AF296">
        <v>0.64300337078651504</v>
      </c>
      <c r="AG296">
        <v>0.55952380952380898</v>
      </c>
      <c r="AH296">
        <v>1.2738661766052199</v>
      </c>
      <c r="AI296">
        <v>0.54836345952688703</v>
      </c>
      <c r="AJ296">
        <v>0.54836345952688803</v>
      </c>
      <c r="AK296">
        <v>0.66618672615722596</v>
      </c>
      <c r="AL296">
        <v>0.66618672615722596</v>
      </c>
      <c r="AM296">
        <v>0.55952380952380898</v>
      </c>
      <c r="AN296">
        <v>0.55952380952380898</v>
      </c>
      <c r="AO296">
        <v>0.81819722237227099</v>
      </c>
      <c r="AP296">
        <v>0.74873858508790203</v>
      </c>
      <c r="AQ296">
        <v>0.186322902363531</v>
      </c>
      <c r="AR296">
        <v>0.53800223381566803</v>
      </c>
      <c r="AS296">
        <v>0.169491525423728</v>
      </c>
      <c r="AT296">
        <v>0.41860465116279</v>
      </c>
      <c r="AU296">
        <v>0.69364161849710904</v>
      </c>
      <c r="AV296">
        <v>0.96296296296296302</v>
      </c>
      <c r="AW296">
        <v>0.73913043478260798</v>
      </c>
      <c r="AX296">
        <v>0.75</v>
      </c>
      <c r="AY296">
        <v>0.52694610778443096</v>
      </c>
      <c r="AZ296">
        <v>0.71502590673575095</v>
      </c>
      <c r="BA296">
        <v>0.42588726513569902</v>
      </c>
      <c r="BB296">
        <v>0.61635220125786105</v>
      </c>
      <c r="BC296">
        <v>0</v>
      </c>
      <c r="BD296">
        <v>0.56231884057971004</v>
      </c>
    </row>
    <row r="297" spans="2:56" x14ac:dyDescent="0.2">
      <c r="B297" t="s">
        <v>2332</v>
      </c>
      <c r="C297">
        <v>1E-3</v>
      </c>
      <c r="D297">
        <v>0.5</v>
      </c>
      <c r="E297">
        <v>256</v>
      </c>
      <c r="F297">
        <v>100</v>
      </c>
      <c r="G297" s="2" t="b">
        <v>0</v>
      </c>
      <c r="H297">
        <v>8</v>
      </c>
      <c r="I297">
        <v>25</v>
      </c>
      <c r="J297">
        <v>420</v>
      </c>
      <c r="K297">
        <v>1000</v>
      </c>
      <c r="L297">
        <v>4</v>
      </c>
      <c r="M297">
        <v>25</v>
      </c>
      <c r="N297">
        <v>445</v>
      </c>
      <c r="O297">
        <v>12</v>
      </c>
      <c r="P297">
        <v>25</v>
      </c>
      <c r="Q297">
        <v>105</v>
      </c>
      <c r="R297">
        <v>1</v>
      </c>
      <c r="S297">
        <v>78</v>
      </c>
      <c r="T297" s="2">
        <v>64</v>
      </c>
      <c r="U297" s="2">
        <v>128</v>
      </c>
      <c r="V297" t="s">
        <v>729</v>
      </c>
      <c r="W297">
        <v>0.701425595238095</v>
      </c>
      <c r="X297">
        <v>0.84154670357704098</v>
      </c>
      <c r="Y297">
        <v>0.64289494382022305</v>
      </c>
      <c r="Z297">
        <v>1.17229370468854</v>
      </c>
      <c r="AA297">
        <v>0.56772088670445597</v>
      </c>
      <c r="AB297">
        <v>0.56772088670445597</v>
      </c>
      <c r="AC297">
        <v>0.58462725054468401</v>
      </c>
      <c r="AD297">
        <v>0.58462725054468401</v>
      </c>
      <c r="AE297">
        <v>0.64289494382022305</v>
      </c>
      <c r="AF297">
        <v>0.64289494382022305</v>
      </c>
      <c r="AG297">
        <v>0.57301587301587298</v>
      </c>
      <c r="AH297">
        <v>1.3226016759872401</v>
      </c>
      <c r="AI297">
        <v>0.55758278397709504</v>
      </c>
      <c r="AJ297">
        <v>0.55758278397709504</v>
      </c>
      <c r="AK297">
        <v>0.66253685163126697</v>
      </c>
      <c r="AL297">
        <v>0.66253685163126697</v>
      </c>
      <c r="AM297">
        <v>0.57301587301587298</v>
      </c>
      <c r="AN297">
        <v>0.57301587301587298</v>
      </c>
      <c r="AO297">
        <v>0.82717117407350105</v>
      </c>
      <c r="AP297">
        <v>0.73446837574009805</v>
      </c>
      <c r="AQ297">
        <v>0.139679574662014</v>
      </c>
      <c r="AR297">
        <v>0.56956442234220805</v>
      </c>
      <c r="AS297">
        <v>0.13675213675213599</v>
      </c>
      <c r="AT297">
        <v>0.38190954773869301</v>
      </c>
      <c r="AU297">
        <v>0.68263473053892199</v>
      </c>
      <c r="AV297">
        <v>0.931506849315068</v>
      </c>
      <c r="AW297">
        <v>0.72727272727272696</v>
      </c>
      <c r="AX297">
        <v>0.68292682926829196</v>
      </c>
      <c r="AY297">
        <v>0.75555555555555498</v>
      </c>
      <c r="AZ297">
        <v>0.72131147540983598</v>
      </c>
      <c r="BA297">
        <v>0.42526315789473601</v>
      </c>
      <c r="BB297">
        <v>0.61635220125786105</v>
      </c>
      <c r="BC297">
        <v>0</v>
      </c>
      <c r="BD297">
        <v>0.62950819672131098</v>
      </c>
    </row>
    <row r="298" spans="2:56" x14ac:dyDescent="0.2">
      <c r="B298" t="s">
        <v>980</v>
      </c>
      <c r="C298">
        <v>1E-3</v>
      </c>
      <c r="D298">
        <v>0.5</v>
      </c>
      <c r="E298">
        <v>45</v>
      </c>
      <c r="F298">
        <v>500</v>
      </c>
      <c r="G298" s="2" t="b">
        <v>1</v>
      </c>
      <c r="H298">
        <v>8</v>
      </c>
      <c r="I298">
        <v>15</v>
      </c>
      <c r="J298">
        <v>420</v>
      </c>
      <c r="K298">
        <v>1000</v>
      </c>
      <c r="L298">
        <v>4</v>
      </c>
      <c r="M298">
        <v>15</v>
      </c>
      <c r="N298">
        <v>455</v>
      </c>
      <c r="O298">
        <v>12</v>
      </c>
      <c r="P298">
        <v>15</v>
      </c>
      <c r="Q298">
        <v>115</v>
      </c>
      <c r="R298">
        <v>1</v>
      </c>
      <c r="S298">
        <v>78</v>
      </c>
      <c r="T298" s="2">
        <v>64</v>
      </c>
      <c r="U298" s="2">
        <v>64</v>
      </c>
      <c r="V298" t="s">
        <v>729</v>
      </c>
      <c r="W298">
        <v>0.90953273809523705</v>
      </c>
      <c r="X298">
        <v>0.331942153692245</v>
      </c>
      <c r="Y298">
        <v>0.64281978021977904</v>
      </c>
      <c r="Z298">
        <v>0.93989837223291395</v>
      </c>
      <c r="AA298">
        <v>0.59813940598999904</v>
      </c>
      <c r="AB298">
        <v>0.59813940598999904</v>
      </c>
      <c r="AC298">
        <v>0.63105518290914497</v>
      </c>
      <c r="AD298">
        <v>0.63105518290914497</v>
      </c>
      <c r="AE298">
        <v>0.64281978021977904</v>
      </c>
      <c r="AF298">
        <v>0.64281978021977904</v>
      </c>
      <c r="AG298">
        <v>0.76159420289854995</v>
      </c>
      <c r="AH298">
        <v>0.79540503025054898</v>
      </c>
      <c r="AI298">
        <v>0.73184099064860997</v>
      </c>
      <c r="AJ298">
        <v>0.73184099064860997</v>
      </c>
      <c r="AK298">
        <v>0.73137818560565604</v>
      </c>
      <c r="AL298">
        <v>0.73137818560565604</v>
      </c>
      <c r="AM298">
        <v>0.76159420289854995</v>
      </c>
      <c r="AN298">
        <v>0.76159420289854995</v>
      </c>
      <c r="AO298">
        <v>0.76561566726184005</v>
      </c>
      <c r="AP298">
        <v>0.82727377988239303</v>
      </c>
      <c r="AQ298">
        <v>0.21611108088064701</v>
      </c>
      <c r="AR298">
        <v>0.58355709593511496</v>
      </c>
      <c r="AS298">
        <v>0.55102040816326503</v>
      </c>
      <c r="AT298">
        <v>0.68837209302325497</v>
      </c>
      <c r="AU298">
        <v>0.94871794871794801</v>
      </c>
      <c r="AV298">
        <v>0.94262295081967196</v>
      </c>
      <c r="AW298">
        <v>0.90825688073394495</v>
      </c>
      <c r="AX298">
        <v>0.82758620689655105</v>
      </c>
      <c r="AY298">
        <v>0.85972850678733004</v>
      </c>
      <c r="AZ298">
        <v>0.82629107981220595</v>
      </c>
      <c r="BA298">
        <v>0.71153846153846101</v>
      </c>
      <c r="BB298">
        <v>0.86363636363636298</v>
      </c>
      <c r="BC298">
        <v>0</v>
      </c>
      <c r="BD298">
        <v>0.65432098765432101</v>
      </c>
    </row>
    <row r="299" spans="2:56" x14ac:dyDescent="0.2">
      <c r="B299" t="s">
        <v>981</v>
      </c>
      <c r="C299">
        <v>1E-3</v>
      </c>
      <c r="D299">
        <v>0.1</v>
      </c>
      <c r="E299">
        <v>17</v>
      </c>
      <c r="F299">
        <v>500</v>
      </c>
      <c r="G299" s="2" t="b">
        <v>1</v>
      </c>
      <c r="H299">
        <v>8</v>
      </c>
      <c r="I299">
        <v>50</v>
      </c>
      <c r="J299">
        <v>420</v>
      </c>
      <c r="K299">
        <v>1000</v>
      </c>
      <c r="L299">
        <v>4</v>
      </c>
      <c r="M299">
        <v>50</v>
      </c>
      <c r="N299">
        <v>420</v>
      </c>
      <c r="O299">
        <v>12</v>
      </c>
      <c r="P299">
        <v>50</v>
      </c>
      <c r="Q299">
        <v>80</v>
      </c>
      <c r="R299">
        <v>1</v>
      </c>
      <c r="S299">
        <v>78</v>
      </c>
      <c r="T299" s="2">
        <v>64</v>
      </c>
      <c r="U299" s="2">
        <v>64</v>
      </c>
      <c r="V299" t="s">
        <v>729</v>
      </c>
      <c r="W299">
        <v>0.83377678571428404</v>
      </c>
      <c r="X299">
        <v>0.47940448385477002</v>
      </c>
      <c r="Y299">
        <v>0.64281547619047497</v>
      </c>
      <c r="Z299">
        <v>1.22883705151081</v>
      </c>
      <c r="AA299">
        <v>0.57292713957714902</v>
      </c>
      <c r="AB299">
        <v>0.57292713957714902</v>
      </c>
      <c r="AC299">
        <v>0.67046750063998595</v>
      </c>
      <c r="AD299">
        <v>0.67046750063998595</v>
      </c>
      <c r="AE299">
        <v>0.64281547619047497</v>
      </c>
      <c r="AF299">
        <v>0.64281547619047497</v>
      </c>
      <c r="AG299">
        <v>0.70937499999999998</v>
      </c>
      <c r="AH299">
        <v>0.90806692838668801</v>
      </c>
      <c r="AI299">
        <v>0.67333375228640002</v>
      </c>
      <c r="AJ299">
        <v>0.67333375228640002</v>
      </c>
      <c r="AK299">
        <v>0.71469547805644396</v>
      </c>
      <c r="AL299">
        <v>0.71469547805644296</v>
      </c>
      <c r="AM299">
        <v>0.70937499999999998</v>
      </c>
      <c r="AN299">
        <v>0.70937499999999998</v>
      </c>
      <c r="AO299">
        <v>0.78542322350102201</v>
      </c>
      <c r="AP299">
        <v>0.75044559985120096</v>
      </c>
      <c r="AQ299">
        <v>0.133846821995808</v>
      </c>
      <c r="AR299">
        <v>0.62199291296056702</v>
      </c>
      <c r="AS299">
        <v>0.249999999999999</v>
      </c>
      <c r="AT299">
        <v>0.72602739726027399</v>
      </c>
      <c r="AU299">
        <v>0.82857142857142796</v>
      </c>
      <c r="AV299">
        <v>0.96385542168674698</v>
      </c>
      <c r="AW299">
        <v>0.87898089171974503</v>
      </c>
      <c r="AX299">
        <v>0.81944444444444398</v>
      </c>
      <c r="AY299">
        <v>0.84210526315789402</v>
      </c>
      <c r="AZ299">
        <v>0.73239436619718301</v>
      </c>
      <c r="BA299">
        <v>0.63241106719367501</v>
      </c>
      <c r="BB299">
        <v>0.79396984924623104</v>
      </c>
      <c r="BC299">
        <v>0</v>
      </c>
      <c r="BD299">
        <v>0.61224489795918302</v>
      </c>
    </row>
    <row r="300" spans="2:56" x14ac:dyDescent="0.2">
      <c r="B300" t="s">
        <v>982</v>
      </c>
      <c r="C300">
        <v>1E-3</v>
      </c>
      <c r="D300">
        <v>0.5</v>
      </c>
      <c r="E300">
        <v>256</v>
      </c>
      <c r="F300">
        <v>500</v>
      </c>
      <c r="G300" s="2" t="b">
        <v>0</v>
      </c>
      <c r="H300">
        <v>8</v>
      </c>
      <c r="I300">
        <v>5</v>
      </c>
      <c r="J300">
        <v>256</v>
      </c>
      <c r="K300">
        <v>1000</v>
      </c>
      <c r="L300">
        <v>4</v>
      </c>
      <c r="M300">
        <v>5</v>
      </c>
      <c r="N300">
        <v>465</v>
      </c>
      <c r="O300">
        <v>12</v>
      </c>
      <c r="P300">
        <v>5</v>
      </c>
      <c r="Q300">
        <v>125</v>
      </c>
      <c r="R300">
        <v>1</v>
      </c>
      <c r="S300">
        <v>78</v>
      </c>
      <c r="T300" s="2">
        <v>64</v>
      </c>
      <c r="U300" s="2">
        <v>64</v>
      </c>
      <c r="V300" t="s">
        <v>729</v>
      </c>
      <c r="W300">
        <v>0.84501953124999996</v>
      </c>
      <c r="X300">
        <v>0.49830021119117701</v>
      </c>
      <c r="Y300">
        <v>0.64262795698924702</v>
      </c>
      <c r="Z300">
        <v>0.882059170305728</v>
      </c>
      <c r="AA300">
        <v>0.59780767864024298</v>
      </c>
      <c r="AB300">
        <v>0.59780767864024298</v>
      </c>
      <c r="AC300">
        <v>0.658849638955052</v>
      </c>
      <c r="AD300">
        <v>0.658849638955052</v>
      </c>
      <c r="AE300">
        <v>0.64262795698924702</v>
      </c>
      <c r="AF300">
        <v>0.64262795698924702</v>
      </c>
      <c r="AG300">
        <v>0.68333333333333302</v>
      </c>
      <c r="AH300">
        <v>1.00028800964355</v>
      </c>
      <c r="AI300">
        <v>0.66622939149684102</v>
      </c>
      <c r="AJ300">
        <v>0.66622939149684102</v>
      </c>
      <c r="AK300">
        <v>0.70859816744721105</v>
      </c>
      <c r="AL300">
        <v>0.70859816744721105</v>
      </c>
      <c r="AM300">
        <v>0.68333333333333302</v>
      </c>
      <c r="AN300">
        <v>0.68333333333333302</v>
      </c>
      <c r="AO300">
        <v>0.84014278687272703</v>
      </c>
      <c r="AP300">
        <v>0.74057486153427499</v>
      </c>
      <c r="AQ300">
        <v>0.31194743704531802</v>
      </c>
      <c r="AR300">
        <v>0.49856562910865398</v>
      </c>
      <c r="AS300">
        <v>0.20253164556962</v>
      </c>
      <c r="AT300">
        <v>0.531645569620253</v>
      </c>
      <c r="AU300">
        <v>0.86419753086419704</v>
      </c>
      <c r="AV300">
        <v>0.93984962406015005</v>
      </c>
      <c r="AW300">
        <v>0.89655172413793105</v>
      </c>
      <c r="AX300">
        <v>0.67021276595744605</v>
      </c>
      <c r="AY300">
        <v>0.78490566037735798</v>
      </c>
      <c r="AZ300">
        <v>0.76497695852534497</v>
      </c>
      <c r="BA300">
        <v>0.69411764705882295</v>
      </c>
      <c r="BB300">
        <v>0.68493150684931503</v>
      </c>
      <c r="BC300">
        <v>0.54074074074073997</v>
      </c>
      <c r="BD300">
        <v>0.420091324200913</v>
      </c>
    </row>
    <row r="301" spans="2:56" x14ac:dyDescent="0.2">
      <c r="B301" t="s">
        <v>850</v>
      </c>
      <c r="C301">
        <v>1E-3</v>
      </c>
      <c r="D301">
        <v>0.5</v>
      </c>
      <c r="E301">
        <v>256</v>
      </c>
      <c r="F301">
        <v>100</v>
      </c>
      <c r="G301" s="2" t="b">
        <v>0</v>
      </c>
      <c r="H301">
        <v>8</v>
      </c>
      <c r="I301">
        <v>5</v>
      </c>
      <c r="J301">
        <v>420</v>
      </c>
      <c r="K301">
        <v>1000</v>
      </c>
      <c r="L301">
        <v>4</v>
      </c>
      <c r="M301">
        <v>5</v>
      </c>
      <c r="N301">
        <v>465</v>
      </c>
      <c r="O301">
        <v>12</v>
      </c>
      <c r="P301">
        <v>5</v>
      </c>
      <c r="Q301">
        <v>125</v>
      </c>
      <c r="R301">
        <v>1</v>
      </c>
      <c r="S301">
        <v>78</v>
      </c>
      <c r="T301" s="2">
        <v>128</v>
      </c>
      <c r="U301" s="2">
        <v>128</v>
      </c>
      <c r="V301" t="s">
        <v>729</v>
      </c>
      <c r="W301">
        <v>0.66580654761904701</v>
      </c>
      <c r="X301">
        <v>1.01677406489849</v>
      </c>
      <c r="Y301">
        <v>0.64225913978494498</v>
      </c>
      <c r="Z301">
        <v>1.1204380308389601</v>
      </c>
      <c r="AA301">
        <v>0.58771240037373396</v>
      </c>
      <c r="AB301">
        <v>0.58771240037373396</v>
      </c>
      <c r="AC301">
        <v>0.62530662689382399</v>
      </c>
      <c r="AD301">
        <v>0.62530662689382399</v>
      </c>
      <c r="AE301">
        <v>0.64225913978494498</v>
      </c>
      <c r="AF301">
        <v>0.64225913978494498</v>
      </c>
      <c r="AG301">
        <v>0.55266666666666597</v>
      </c>
      <c r="AH301">
        <v>1.47187840938568</v>
      </c>
      <c r="AI301">
        <v>0.52738107579848403</v>
      </c>
      <c r="AJ301">
        <v>0.52738107579848403</v>
      </c>
      <c r="AK301">
        <v>0.59265622767114401</v>
      </c>
      <c r="AL301">
        <v>0.59265622767114401</v>
      </c>
      <c r="AM301">
        <v>0.55266666666666597</v>
      </c>
      <c r="AN301">
        <v>0.55266666666666597</v>
      </c>
      <c r="AO301">
        <v>0.81408542494782499</v>
      </c>
      <c r="AP301">
        <v>0.776579781388263</v>
      </c>
      <c r="AQ301">
        <v>0.26065549807133898</v>
      </c>
      <c r="AR301">
        <v>0.49952889708751202</v>
      </c>
      <c r="AS301">
        <v>0</v>
      </c>
      <c r="AT301">
        <v>0.372093023255814</v>
      </c>
      <c r="AU301">
        <v>0.66666666666666596</v>
      </c>
      <c r="AV301">
        <v>0.9375</v>
      </c>
      <c r="AW301">
        <v>0.71748878923766801</v>
      </c>
      <c r="AX301">
        <v>0.61764705882352899</v>
      </c>
      <c r="AY301">
        <v>0.71684587813620004</v>
      </c>
      <c r="AZ301">
        <v>0.73933649289099501</v>
      </c>
      <c r="BA301">
        <v>0.40783034257748702</v>
      </c>
      <c r="BB301">
        <v>0.59701492537313405</v>
      </c>
      <c r="BC301">
        <v>0.55614973262031997</v>
      </c>
      <c r="BD301">
        <v>0</v>
      </c>
    </row>
    <row r="302" spans="2:56" x14ac:dyDescent="0.2">
      <c r="B302" t="s">
        <v>983</v>
      </c>
      <c r="C302">
        <v>1E-3</v>
      </c>
      <c r="D302">
        <v>0.1</v>
      </c>
      <c r="E302">
        <v>256</v>
      </c>
      <c r="F302">
        <v>100</v>
      </c>
      <c r="G302" s="2" t="b">
        <v>0</v>
      </c>
      <c r="H302">
        <v>8</v>
      </c>
      <c r="I302">
        <v>15</v>
      </c>
      <c r="J302">
        <v>64</v>
      </c>
      <c r="K302">
        <v>1000</v>
      </c>
      <c r="L302">
        <v>4</v>
      </c>
      <c r="M302">
        <v>15</v>
      </c>
      <c r="N302">
        <v>455</v>
      </c>
      <c r="O302">
        <v>12</v>
      </c>
      <c r="P302">
        <v>15</v>
      </c>
      <c r="Q302">
        <v>115</v>
      </c>
      <c r="R302">
        <v>1</v>
      </c>
      <c r="S302">
        <v>78</v>
      </c>
      <c r="T302" s="2">
        <v>64</v>
      </c>
      <c r="U302" s="2">
        <v>64</v>
      </c>
      <c r="V302" t="s">
        <v>729</v>
      </c>
      <c r="W302">
        <v>0.64673828124999999</v>
      </c>
      <c r="X302">
        <v>1.0639340716600401</v>
      </c>
      <c r="Y302">
        <v>0.64223351648351601</v>
      </c>
      <c r="Z302">
        <v>1.31423392713069</v>
      </c>
      <c r="AA302">
        <v>0.57317995658661303</v>
      </c>
      <c r="AB302">
        <v>0.57317995658661303</v>
      </c>
      <c r="AC302">
        <v>0.60662928917050696</v>
      </c>
      <c r="AD302">
        <v>0.60662928917050696</v>
      </c>
      <c r="AE302">
        <v>0.64223351648351601</v>
      </c>
      <c r="AF302">
        <v>0.64223351648351601</v>
      </c>
      <c r="AG302">
        <v>0.53695652173913</v>
      </c>
      <c r="AH302">
        <v>1.45315849781036</v>
      </c>
      <c r="AI302">
        <v>0.52030840965262604</v>
      </c>
      <c r="AJ302">
        <v>0.52030840965262604</v>
      </c>
      <c r="AK302">
        <v>0.58368721793204104</v>
      </c>
      <c r="AL302">
        <v>0.58368721793204004</v>
      </c>
      <c r="AM302">
        <v>0.53695652173913</v>
      </c>
      <c r="AN302">
        <v>0.53695652173913</v>
      </c>
      <c r="AO302">
        <v>0.82398842646237502</v>
      </c>
      <c r="AP302">
        <v>0.76956638458254401</v>
      </c>
      <c r="AQ302">
        <v>0.19409818962389699</v>
      </c>
      <c r="AR302">
        <v>0.50506682567763095</v>
      </c>
      <c r="AS302">
        <v>1.5267175572519E-2</v>
      </c>
      <c r="AT302">
        <v>0.37234042553191399</v>
      </c>
      <c r="AU302">
        <v>0.59770114942528696</v>
      </c>
      <c r="AV302">
        <v>0.92640692640692601</v>
      </c>
      <c r="AW302">
        <v>0.71090047393364897</v>
      </c>
      <c r="AX302">
        <v>0.68656716417910402</v>
      </c>
      <c r="AY302">
        <v>0.53403141361256501</v>
      </c>
      <c r="AZ302">
        <v>0.73488372093023202</v>
      </c>
      <c r="BA302">
        <v>0.42553191489361702</v>
      </c>
      <c r="BB302">
        <v>0.61797752808988704</v>
      </c>
      <c r="BC302">
        <v>0</v>
      </c>
      <c r="BD302">
        <v>0.62209302325581395</v>
      </c>
    </row>
    <row r="303" spans="2:56" x14ac:dyDescent="0.2">
      <c r="B303" t="s">
        <v>984</v>
      </c>
      <c r="C303">
        <v>1E-3</v>
      </c>
      <c r="D303">
        <v>0.1</v>
      </c>
      <c r="E303">
        <v>256</v>
      </c>
      <c r="F303">
        <v>100</v>
      </c>
      <c r="G303" s="2" t="b">
        <v>0</v>
      </c>
      <c r="H303">
        <v>8</v>
      </c>
      <c r="I303">
        <v>25</v>
      </c>
      <c r="J303">
        <v>128</v>
      </c>
      <c r="K303">
        <v>1000</v>
      </c>
      <c r="L303">
        <v>4</v>
      </c>
      <c r="M303">
        <v>25</v>
      </c>
      <c r="N303">
        <v>445</v>
      </c>
      <c r="O303">
        <v>12</v>
      </c>
      <c r="P303">
        <v>25</v>
      </c>
      <c r="Q303">
        <v>105</v>
      </c>
      <c r="R303">
        <v>1</v>
      </c>
      <c r="S303">
        <v>78</v>
      </c>
      <c r="T303" s="2">
        <v>64</v>
      </c>
      <c r="U303" s="2">
        <v>64</v>
      </c>
      <c r="V303" t="s">
        <v>729</v>
      </c>
      <c r="W303">
        <v>0.65162109374999999</v>
      </c>
      <c r="X303">
        <v>1.0124281400442099</v>
      </c>
      <c r="Y303">
        <v>0.64215898876404398</v>
      </c>
      <c r="Z303">
        <v>1.2221818562746001</v>
      </c>
      <c r="AA303">
        <v>0.56536681973361202</v>
      </c>
      <c r="AB303">
        <v>0.56536681973361202</v>
      </c>
      <c r="AC303">
        <v>0.60418752465210801</v>
      </c>
      <c r="AD303">
        <v>0.60418752465210801</v>
      </c>
      <c r="AE303">
        <v>0.64215898876404498</v>
      </c>
      <c r="AF303">
        <v>0.64215898876404498</v>
      </c>
      <c r="AG303">
        <v>0.53412698412698401</v>
      </c>
      <c r="AH303">
        <v>1.40606677532196</v>
      </c>
      <c r="AI303">
        <v>0.52044577930980795</v>
      </c>
      <c r="AJ303">
        <v>0.52044577930980795</v>
      </c>
      <c r="AK303">
        <v>0.64235927943700699</v>
      </c>
      <c r="AL303">
        <v>0.64235927943700699</v>
      </c>
      <c r="AM303">
        <v>0.53412698412698401</v>
      </c>
      <c r="AN303">
        <v>0.53412698412698401</v>
      </c>
      <c r="AO303">
        <v>0.84043187591552904</v>
      </c>
      <c r="AP303">
        <v>0.73420133995185299</v>
      </c>
      <c r="AQ303">
        <v>0.18195995734329701</v>
      </c>
      <c r="AR303">
        <v>0.50487410572377001</v>
      </c>
      <c r="AS303">
        <v>8.6956521739130405E-2</v>
      </c>
      <c r="AT303">
        <v>0.38857142857142801</v>
      </c>
      <c r="AU303">
        <v>0.52702702702702697</v>
      </c>
      <c r="AV303">
        <v>0.95370370370370305</v>
      </c>
      <c r="AW303">
        <v>0.611353711790393</v>
      </c>
      <c r="AX303">
        <v>0.67836257309941494</v>
      </c>
      <c r="AY303">
        <v>0.59740259740259705</v>
      </c>
      <c r="AZ303">
        <v>0.75675675675675602</v>
      </c>
      <c r="BA303">
        <v>0.42126789366053102</v>
      </c>
      <c r="BB303">
        <v>0.61635220125786105</v>
      </c>
      <c r="BC303">
        <v>0</v>
      </c>
      <c r="BD303">
        <v>0.60759493670886</v>
      </c>
    </row>
    <row r="304" spans="2:56" x14ac:dyDescent="0.2">
      <c r="B304" t="s">
        <v>851</v>
      </c>
      <c r="C304">
        <v>1E-3</v>
      </c>
      <c r="D304">
        <v>0.5</v>
      </c>
      <c r="E304">
        <v>256</v>
      </c>
      <c r="F304">
        <v>100</v>
      </c>
      <c r="G304" s="2" t="b">
        <v>1</v>
      </c>
      <c r="H304">
        <v>8</v>
      </c>
      <c r="I304">
        <v>50</v>
      </c>
      <c r="J304">
        <v>420</v>
      </c>
      <c r="K304">
        <v>1000</v>
      </c>
      <c r="L304">
        <v>4</v>
      </c>
      <c r="M304">
        <v>50</v>
      </c>
      <c r="N304">
        <v>420</v>
      </c>
      <c r="O304">
        <v>12</v>
      </c>
      <c r="P304">
        <v>50</v>
      </c>
      <c r="Q304">
        <v>80</v>
      </c>
      <c r="R304">
        <v>1</v>
      </c>
      <c r="S304">
        <v>78</v>
      </c>
      <c r="T304" s="2">
        <v>128</v>
      </c>
      <c r="U304" s="2">
        <v>128</v>
      </c>
      <c r="V304" t="s">
        <v>729</v>
      </c>
      <c r="W304">
        <v>0.72405654761904803</v>
      </c>
      <c r="X304">
        <v>0.75524033963680204</v>
      </c>
      <c r="Y304">
        <v>0.64191785714285798</v>
      </c>
      <c r="Z304">
        <v>1.2600392979383399</v>
      </c>
      <c r="AA304">
        <v>0.56257576822822297</v>
      </c>
      <c r="AB304">
        <v>0.56257576822822297</v>
      </c>
      <c r="AC304">
        <v>0.59166349490584402</v>
      </c>
      <c r="AD304">
        <v>0.59166349490584402</v>
      </c>
      <c r="AE304">
        <v>0.64191785714285798</v>
      </c>
      <c r="AF304">
        <v>0.64191785714285798</v>
      </c>
      <c r="AG304">
        <v>0.58333333333333304</v>
      </c>
      <c r="AH304">
        <v>1.32326316833496</v>
      </c>
      <c r="AI304">
        <v>0.57917142564801205</v>
      </c>
      <c r="AJ304">
        <v>0.57917142564801205</v>
      </c>
      <c r="AK304">
        <v>0.68853003237713895</v>
      </c>
      <c r="AL304">
        <v>0.68853003237713895</v>
      </c>
      <c r="AM304">
        <v>0.58333333333333304</v>
      </c>
      <c r="AN304">
        <v>0.58333333333333304</v>
      </c>
      <c r="AO304">
        <v>0.79409623048177602</v>
      </c>
      <c r="AP304">
        <v>0.76628685384142103</v>
      </c>
      <c r="AQ304">
        <v>5.7163616102068701E-2</v>
      </c>
      <c r="AR304">
        <v>0.63275637248762495</v>
      </c>
      <c r="AS304">
        <v>0.33333333333333298</v>
      </c>
      <c r="AT304">
        <v>0.36363636363636298</v>
      </c>
      <c r="AU304">
        <v>0.749999999999999</v>
      </c>
      <c r="AV304">
        <v>0.91358024691357997</v>
      </c>
      <c r="AW304">
        <v>0.73282442748091603</v>
      </c>
      <c r="AX304">
        <v>0.72868217054263495</v>
      </c>
      <c r="AY304">
        <v>0.72839506172839497</v>
      </c>
      <c r="AZ304">
        <v>0.75362318840579701</v>
      </c>
      <c r="BA304">
        <v>0.41469816272965798</v>
      </c>
      <c r="BB304">
        <v>0.62295081967213095</v>
      </c>
      <c r="BC304">
        <v>0</v>
      </c>
      <c r="BD304">
        <v>0.60833333333333295</v>
      </c>
    </row>
    <row r="305" spans="2:56" x14ac:dyDescent="0.2">
      <c r="B305" t="s">
        <v>2333</v>
      </c>
      <c r="C305">
        <v>1E-3</v>
      </c>
      <c r="D305">
        <v>0.5</v>
      </c>
      <c r="E305">
        <v>187</v>
      </c>
      <c r="F305">
        <v>500</v>
      </c>
      <c r="G305" s="2" t="b">
        <v>1</v>
      </c>
      <c r="H305">
        <v>8</v>
      </c>
      <c r="I305">
        <v>10</v>
      </c>
      <c r="J305">
        <v>420</v>
      </c>
      <c r="K305">
        <v>1000</v>
      </c>
      <c r="L305">
        <v>4</v>
      </c>
      <c r="M305">
        <v>10</v>
      </c>
      <c r="N305">
        <v>460</v>
      </c>
      <c r="O305">
        <v>12</v>
      </c>
      <c r="P305">
        <v>10</v>
      </c>
      <c r="Q305">
        <v>120</v>
      </c>
      <c r="R305">
        <v>1</v>
      </c>
      <c r="S305">
        <v>78</v>
      </c>
      <c r="T305" s="2">
        <v>64</v>
      </c>
      <c r="U305" s="2">
        <v>128</v>
      </c>
      <c r="V305" t="s">
        <v>729</v>
      </c>
      <c r="W305">
        <v>0.87473928571428505</v>
      </c>
      <c r="X305">
        <v>0.416401396632194</v>
      </c>
      <c r="Y305">
        <v>0.64184619565217405</v>
      </c>
      <c r="Z305">
        <v>1.7932636168599101</v>
      </c>
      <c r="AA305">
        <v>0.58512532928373695</v>
      </c>
      <c r="AB305">
        <v>0.58512532928373695</v>
      </c>
      <c r="AC305">
        <v>0.63829734948850803</v>
      </c>
      <c r="AD305">
        <v>0.63829734948850803</v>
      </c>
      <c r="AE305">
        <v>0.64184619565217405</v>
      </c>
      <c r="AF305">
        <v>0.64184619565217405</v>
      </c>
      <c r="AG305">
        <v>0.69097222222222199</v>
      </c>
      <c r="AH305">
        <v>1.5655599832534699</v>
      </c>
      <c r="AI305">
        <v>0.66787666105320298</v>
      </c>
      <c r="AJ305">
        <v>0.66787666105320298</v>
      </c>
      <c r="AK305">
        <v>0.69830110501147102</v>
      </c>
      <c r="AL305">
        <v>0.69830110501147102</v>
      </c>
      <c r="AM305">
        <v>0.69097222222222199</v>
      </c>
      <c r="AN305">
        <v>0.69097222222222199</v>
      </c>
      <c r="AO305">
        <v>0.81358566332196203</v>
      </c>
      <c r="AP305">
        <v>0.77447767702169601</v>
      </c>
      <c r="AQ305">
        <v>0.24326522584031299</v>
      </c>
      <c r="AR305">
        <v>0.50917275095098502</v>
      </c>
      <c r="AS305">
        <v>0.43027888446215101</v>
      </c>
      <c r="AT305">
        <v>0.37962962962962898</v>
      </c>
      <c r="AU305">
        <v>0.86607142857142805</v>
      </c>
      <c r="AV305">
        <v>0.94861660079051302</v>
      </c>
      <c r="AW305">
        <v>0.89686098654708502</v>
      </c>
      <c r="AX305">
        <v>0.651685393258426</v>
      </c>
      <c r="AY305">
        <v>0.76190476190476197</v>
      </c>
      <c r="AZ305">
        <v>0.86842105263157798</v>
      </c>
      <c r="BA305">
        <v>0.73898305084745697</v>
      </c>
      <c r="BB305">
        <v>0.86446886446886395</v>
      </c>
      <c r="BC305">
        <v>0.56179775280898803</v>
      </c>
      <c r="BD305">
        <v>4.5801526717557203E-2</v>
      </c>
    </row>
    <row r="306" spans="2:56" x14ac:dyDescent="0.2">
      <c r="B306" t="s">
        <v>985</v>
      </c>
      <c r="C306">
        <v>1E-3</v>
      </c>
      <c r="D306">
        <v>0.1</v>
      </c>
      <c r="E306">
        <v>256</v>
      </c>
      <c r="F306">
        <v>100</v>
      </c>
      <c r="G306" s="2" t="b">
        <v>0</v>
      </c>
      <c r="H306">
        <v>8</v>
      </c>
      <c r="I306">
        <v>10</v>
      </c>
      <c r="J306">
        <v>128</v>
      </c>
      <c r="K306">
        <v>1000</v>
      </c>
      <c r="L306">
        <v>4</v>
      </c>
      <c r="M306">
        <v>10</v>
      </c>
      <c r="N306">
        <v>460</v>
      </c>
      <c r="O306">
        <v>12</v>
      </c>
      <c r="P306">
        <v>10</v>
      </c>
      <c r="Q306">
        <v>120</v>
      </c>
      <c r="R306">
        <v>1</v>
      </c>
      <c r="S306">
        <v>78</v>
      </c>
      <c r="T306" s="2">
        <v>64</v>
      </c>
      <c r="U306" s="2">
        <v>64</v>
      </c>
      <c r="V306" t="s">
        <v>729</v>
      </c>
      <c r="W306">
        <v>0.57916992187500005</v>
      </c>
      <c r="X306">
        <v>1.4254012262821101</v>
      </c>
      <c r="Y306">
        <v>0.64177173913043495</v>
      </c>
      <c r="Z306">
        <v>2.7008568654060299</v>
      </c>
      <c r="AA306">
        <v>0.563412303126264</v>
      </c>
      <c r="AB306">
        <v>0.563412303126264</v>
      </c>
      <c r="AC306">
        <v>0.61807880288623196</v>
      </c>
      <c r="AD306">
        <v>0.61807880288623196</v>
      </c>
      <c r="AE306">
        <v>0.64177173913043495</v>
      </c>
      <c r="AF306">
        <v>0.64177173913043495</v>
      </c>
      <c r="AG306">
        <v>0.49375000000000002</v>
      </c>
      <c r="AH306">
        <v>1.71859455108642</v>
      </c>
      <c r="AI306">
        <v>0.482188834049954</v>
      </c>
      <c r="AJ306">
        <v>0.482188834049954</v>
      </c>
      <c r="AK306">
        <v>0.57926578576204901</v>
      </c>
      <c r="AL306">
        <v>0.57926578576204901</v>
      </c>
      <c r="AM306">
        <v>0.49374999999999902</v>
      </c>
      <c r="AN306">
        <v>0.49375000000000002</v>
      </c>
      <c r="AO306">
        <v>0.84372466248284195</v>
      </c>
      <c r="AP306">
        <v>0.69560842012465396</v>
      </c>
      <c r="AQ306">
        <v>0.20541196590171901</v>
      </c>
      <c r="AR306">
        <v>0.50890416399583605</v>
      </c>
      <c r="AS306">
        <v>5.3333333333333302E-2</v>
      </c>
      <c r="AT306">
        <v>0.34972677595628399</v>
      </c>
      <c r="AU306">
        <v>0.47499999999999898</v>
      </c>
      <c r="AV306">
        <v>0.86725663716814105</v>
      </c>
      <c r="AW306">
        <v>0.69264069264069195</v>
      </c>
      <c r="AX306">
        <v>0.61224489795918302</v>
      </c>
      <c r="AY306">
        <v>0.49302325581395301</v>
      </c>
      <c r="AZ306">
        <v>0.63212435233160602</v>
      </c>
      <c r="BA306">
        <v>0.40609137055837502</v>
      </c>
      <c r="BB306">
        <v>0.58510638297872297</v>
      </c>
      <c r="BC306">
        <v>0</v>
      </c>
      <c r="BD306">
        <v>0.61971830985915499</v>
      </c>
    </row>
    <row r="307" spans="2:56" x14ac:dyDescent="0.2">
      <c r="B307" t="s">
        <v>2334</v>
      </c>
      <c r="C307">
        <v>1E-3</v>
      </c>
      <c r="D307">
        <v>0.1</v>
      </c>
      <c r="E307">
        <v>256</v>
      </c>
      <c r="F307">
        <v>100</v>
      </c>
      <c r="G307" s="2" t="b">
        <v>0</v>
      </c>
      <c r="H307">
        <v>8</v>
      </c>
      <c r="I307">
        <v>15</v>
      </c>
      <c r="J307">
        <v>128</v>
      </c>
      <c r="K307">
        <v>1000</v>
      </c>
      <c r="L307">
        <v>4</v>
      </c>
      <c r="M307">
        <v>15</v>
      </c>
      <c r="N307">
        <v>455</v>
      </c>
      <c r="O307">
        <v>12</v>
      </c>
      <c r="P307">
        <v>15</v>
      </c>
      <c r="Q307">
        <v>115</v>
      </c>
      <c r="R307">
        <v>1</v>
      </c>
      <c r="S307">
        <v>78</v>
      </c>
      <c r="T307" s="2">
        <v>128</v>
      </c>
      <c r="U307" s="2">
        <v>64</v>
      </c>
      <c r="V307" t="s">
        <v>729</v>
      </c>
      <c r="W307">
        <v>0.65815429687500004</v>
      </c>
      <c r="X307">
        <v>1.0183579516410799</v>
      </c>
      <c r="Y307">
        <v>0.64168901098900999</v>
      </c>
      <c r="Z307">
        <v>1.2130088726878101</v>
      </c>
      <c r="AA307">
        <v>0.56910585571037198</v>
      </c>
      <c r="AB307">
        <v>0.56910585571037198</v>
      </c>
      <c r="AC307">
        <v>0.60590164120770096</v>
      </c>
      <c r="AD307">
        <v>0.60590164120770096</v>
      </c>
      <c r="AE307">
        <v>0.64168901098900999</v>
      </c>
      <c r="AF307">
        <v>0.64168901098900999</v>
      </c>
      <c r="AG307">
        <v>0.50072463768115905</v>
      </c>
      <c r="AH307">
        <v>1.4199129343032799</v>
      </c>
      <c r="AI307">
        <v>0.46365086689110702</v>
      </c>
      <c r="AJ307">
        <v>0.46365086689110702</v>
      </c>
      <c r="AK307">
        <v>0.50309648716145605</v>
      </c>
      <c r="AL307">
        <v>0.50309648716145605</v>
      </c>
      <c r="AM307">
        <v>0.50072463768115905</v>
      </c>
      <c r="AN307">
        <v>0.50072463768115905</v>
      </c>
      <c r="AO307">
        <v>0.86128084157079299</v>
      </c>
      <c r="AP307">
        <v>0.73034896306717501</v>
      </c>
      <c r="AQ307">
        <v>0.185894756669754</v>
      </c>
      <c r="AR307">
        <v>0.498898861533773</v>
      </c>
      <c r="AS307">
        <v>0</v>
      </c>
      <c r="AT307">
        <v>0.185567010309278</v>
      </c>
      <c r="AU307">
        <v>0.54437869822485196</v>
      </c>
      <c r="AV307">
        <v>0.95689655172413801</v>
      </c>
      <c r="AW307">
        <v>0.68837209302325497</v>
      </c>
      <c r="AX307">
        <v>0.66396761133603199</v>
      </c>
      <c r="AY307">
        <v>0.19318181818181801</v>
      </c>
      <c r="AZ307">
        <v>0.705314009661835</v>
      </c>
      <c r="BA307">
        <v>0.439024390243902</v>
      </c>
      <c r="BB307">
        <v>0.62921348314606695</v>
      </c>
      <c r="BC307">
        <v>0</v>
      </c>
      <c r="BD307">
        <v>0.557894736842105</v>
      </c>
    </row>
    <row r="308" spans="2:56" x14ac:dyDescent="0.2">
      <c r="B308" t="s">
        <v>986</v>
      </c>
      <c r="C308">
        <v>1E-3</v>
      </c>
      <c r="D308">
        <v>0.1</v>
      </c>
      <c r="E308">
        <v>256</v>
      </c>
      <c r="F308">
        <v>100</v>
      </c>
      <c r="G308" s="2" t="b">
        <v>0</v>
      </c>
      <c r="H308">
        <v>8</v>
      </c>
      <c r="I308">
        <v>10</v>
      </c>
      <c r="J308">
        <v>64</v>
      </c>
      <c r="K308">
        <v>1000</v>
      </c>
      <c r="L308">
        <v>4</v>
      </c>
      <c r="M308">
        <v>10</v>
      </c>
      <c r="N308">
        <v>460</v>
      </c>
      <c r="O308">
        <v>12</v>
      </c>
      <c r="P308">
        <v>10</v>
      </c>
      <c r="Q308">
        <v>120</v>
      </c>
      <c r="R308">
        <v>1</v>
      </c>
      <c r="S308">
        <v>78</v>
      </c>
      <c r="T308" s="2">
        <v>64</v>
      </c>
      <c r="U308" s="2">
        <v>64</v>
      </c>
      <c r="V308" t="s">
        <v>729</v>
      </c>
      <c r="W308">
        <v>0.64691406250000005</v>
      </c>
      <c r="X308">
        <v>1.05704937338829</v>
      </c>
      <c r="Y308">
        <v>0.64155869565217405</v>
      </c>
      <c r="Z308">
        <v>1.14671096813678</v>
      </c>
      <c r="AA308">
        <v>0.57424182779456401</v>
      </c>
      <c r="AB308">
        <v>0.57424182779456401</v>
      </c>
      <c r="AC308">
        <v>0.60837317088796194</v>
      </c>
      <c r="AD308">
        <v>0.60837317088796194</v>
      </c>
      <c r="AE308">
        <v>0.64155869565217405</v>
      </c>
      <c r="AF308">
        <v>0.64155869565217405</v>
      </c>
      <c r="AG308">
        <v>0.53888888888888797</v>
      </c>
      <c r="AH308">
        <v>1.5665540695190401</v>
      </c>
      <c r="AI308">
        <v>0.52993059169165702</v>
      </c>
      <c r="AJ308">
        <v>0.52993059169165602</v>
      </c>
      <c r="AK308">
        <v>0.64680712892721404</v>
      </c>
      <c r="AL308">
        <v>0.64680712892721404</v>
      </c>
      <c r="AM308">
        <v>0.53888888888888797</v>
      </c>
      <c r="AN308">
        <v>0.53888888888888797</v>
      </c>
      <c r="AO308">
        <v>0.83974539457248698</v>
      </c>
      <c r="AP308">
        <v>0.74565556998747295</v>
      </c>
      <c r="AQ308">
        <v>0.22348321082452299</v>
      </c>
      <c r="AR308">
        <v>0.48808313579377</v>
      </c>
      <c r="AS308">
        <v>0.133333333333333</v>
      </c>
      <c r="AT308">
        <v>0.37755102040816302</v>
      </c>
      <c r="AU308">
        <v>0.71356783919597899</v>
      </c>
      <c r="AV308">
        <v>0.93172690763052202</v>
      </c>
      <c r="AW308">
        <v>0.63374485596707797</v>
      </c>
      <c r="AX308">
        <v>0.659340659340659</v>
      </c>
      <c r="AY308">
        <v>0.55248618784530301</v>
      </c>
      <c r="AZ308">
        <v>0.73170731707317005</v>
      </c>
      <c r="BA308">
        <v>0.411971830985915</v>
      </c>
      <c r="BB308">
        <v>0.58695652173913004</v>
      </c>
      <c r="BC308">
        <v>0</v>
      </c>
      <c r="BD308">
        <v>0.62678062678062596</v>
      </c>
    </row>
    <row r="309" spans="2:56" x14ac:dyDescent="0.2">
      <c r="B309" t="s">
        <v>987</v>
      </c>
      <c r="C309">
        <v>1E-3</v>
      </c>
      <c r="D309">
        <v>0.1</v>
      </c>
      <c r="E309">
        <v>256</v>
      </c>
      <c r="F309">
        <v>500</v>
      </c>
      <c r="G309" s="2" t="b">
        <v>0</v>
      </c>
      <c r="H309">
        <v>8</v>
      </c>
      <c r="I309">
        <v>10</v>
      </c>
      <c r="J309">
        <v>420</v>
      </c>
      <c r="K309">
        <v>1000</v>
      </c>
      <c r="L309">
        <v>4</v>
      </c>
      <c r="M309">
        <v>10</v>
      </c>
      <c r="N309">
        <v>460</v>
      </c>
      <c r="O309">
        <v>12</v>
      </c>
      <c r="P309">
        <v>10</v>
      </c>
      <c r="Q309">
        <v>120</v>
      </c>
      <c r="R309">
        <v>1</v>
      </c>
      <c r="S309">
        <v>78</v>
      </c>
      <c r="T309" s="2">
        <v>64</v>
      </c>
      <c r="U309" s="2">
        <v>64</v>
      </c>
      <c r="V309" t="s">
        <v>729</v>
      </c>
      <c r="W309">
        <v>0.76879047619047602</v>
      </c>
      <c r="X309">
        <v>0.68623317289352403</v>
      </c>
      <c r="Y309">
        <v>0.64155271739130404</v>
      </c>
      <c r="Z309">
        <v>0.99767871612310399</v>
      </c>
      <c r="AA309">
        <v>0.57435611590061497</v>
      </c>
      <c r="AB309">
        <v>0.57435611590061497</v>
      </c>
      <c r="AC309">
        <v>0.608081054723284</v>
      </c>
      <c r="AD309">
        <v>0.608081054723284</v>
      </c>
      <c r="AE309">
        <v>0.64155271739130404</v>
      </c>
      <c r="AF309">
        <v>0.64155271739130404</v>
      </c>
      <c r="AG309">
        <v>0.563194444444444</v>
      </c>
      <c r="AH309">
        <v>1.18072485923767</v>
      </c>
      <c r="AI309">
        <v>0.54795429019306297</v>
      </c>
      <c r="AJ309">
        <v>0.54795429019306297</v>
      </c>
      <c r="AK309">
        <v>0.62673914483924797</v>
      </c>
      <c r="AL309">
        <v>0.62673914483924797</v>
      </c>
      <c r="AM309">
        <v>0.563194444444444</v>
      </c>
      <c r="AN309">
        <v>0.563194444444444</v>
      </c>
      <c r="AO309">
        <v>0.80748403551950498</v>
      </c>
      <c r="AP309">
        <v>0.78597725934208396</v>
      </c>
      <c r="AQ309">
        <v>0.193390261266812</v>
      </c>
      <c r="AR309">
        <v>0.51057290747405903</v>
      </c>
      <c r="AS309">
        <v>0.162162162162162</v>
      </c>
      <c r="AT309">
        <v>0.210045662100456</v>
      </c>
      <c r="AU309">
        <v>0.70243902439024297</v>
      </c>
      <c r="AV309">
        <v>0.95199999999999996</v>
      </c>
      <c r="AW309">
        <v>0.79411764705882304</v>
      </c>
      <c r="AX309">
        <v>0.8</v>
      </c>
      <c r="AY309">
        <v>0.71936758893280595</v>
      </c>
      <c r="AZ309">
        <v>0.61956521739130399</v>
      </c>
      <c r="BA309">
        <v>0.44787644787644698</v>
      </c>
      <c r="BB309">
        <v>0.62983425414364602</v>
      </c>
      <c r="BC309">
        <v>0.53804347826086896</v>
      </c>
      <c r="BD309">
        <v>0</v>
      </c>
    </row>
    <row r="310" spans="2:56" x14ac:dyDescent="0.2">
      <c r="B310" t="s">
        <v>2335</v>
      </c>
      <c r="C310">
        <v>1E-3</v>
      </c>
      <c r="D310">
        <v>0.5</v>
      </c>
      <c r="E310">
        <v>24</v>
      </c>
      <c r="F310">
        <v>500</v>
      </c>
      <c r="G310" s="2" t="b">
        <v>1</v>
      </c>
      <c r="H310">
        <v>8</v>
      </c>
      <c r="I310">
        <v>20</v>
      </c>
      <c r="J310">
        <v>256</v>
      </c>
      <c r="K310">
        <v>1000</v>
      </c>
      <c r="L310">
        <v>4</v>
      </c>
      <c r="M310">
        <v>20</v>
      </c>
      <c r="N310">
        <v>450</v>
      </c>
      <c r="O310">
        <v>12</v>
      </c>
      <c r="P310">
        <v>20</v>
      </c>
      <c r="Q310">
        <v>110</v>
      </c>
      <c r="R310">
        <v>1</v>
      </c>
      <c r="S310">
        <v>78</v>
      </c>
      <c r="T310" s="2">
        <v>64</v>
      </c>
      <c r="U310" s="2">
        <v>128</v>
      </c>
      <c r="V310" t="s">
        <v>729</v>
      </c>
      <c r="W310">
        <v>0.91694921875000002</v>
      </c>
      <c r="X310">
        <v>0.30409359985589901</v>
      </c>
      <c r="Y310">
        <v>0.64144166666666502</v>
      </c>
      <c r="Z310">
        <v>1.0819178643226599</v>
      </c>
      <c r="AA310">
        <v>0.58789160420820397</v>
      </c>
      <c r="AB310">
        <v>0.58789160420820397</v>
      </c>
      <c r="AC310">
        <v>0.63367927770459098</v>
      </c>
      <c r="AD310">
        <v>0.63367927770459098</v>
      </c>
      <c r="AE310">
        <v>0.64144166666666502</v>
      </c>
      <c r="AF310">
        <v>0.64144166666666502</v>
      </c>
      <c r="AG310">
        <v>0.78106060606060601</v>
      </c>
      <c r="AH310">
        <v>0.82259094715118397</v>
      </c>
      <c r="AI310">
        <v>0.77035863135768301</v>
      </c>
      <c r="AJ310">
        <v>0.77035863135768301</v>
      </c>
      <c r="AK310">
        <v>0.79726534726547005</v>
      </c>
      <c r="AL310">
        <v>0.79726534726547105</v>
      </c>
      <c r="AM310">
        <v>0.78106060606060601</v>
      </c>
      <c r="AN310">
        <v>0.78106060606060601</v>
      </c>
      <c r="AO310">
        <v>0.789721727068605</v>
      </c>
      <c r="AP310">
        <v>0.757339338089694</v>
      </c>
      <c r="AQ310">
        <v>0.21903158379563301</v>
      </c>
      <c r="AR310">
        <v>0.58547376787888405</v>
      </c>
      <c r="AS310">
        <v>0.69791666666666596</v>
      </c>
      <c r="AT310">
        <v>0.72222222222222199</v>
      </c>
      <c r="AU310">
        <v>0.92511013215858995</v>
      </c>
      <c r="AV310">
        <v>0.94827586206896497</v>
      </c>
      <c r="AW310">
        <v>0.86567164179104406</v>
      </c>
      <c r="AX310">
        <v>0.68181818181818099</v>
      </c>
      <c r="AY310">
        <v>0.784810126582278</v>
      </c>
      <c r="AZ310">
        <v>0.90825688073394495</v>
      </c>
      <c r="BA310">
        <v>0.75362318840579701</v>
      </c>
      <c r="BB310">
        <v>0.874493927125506</v>
      </c>
      <c r="BC310">
        <v>0.412903225806451</v>
      </c>
      <c r="BD310">
        <v>0.66920152091254703</v>
      </c>
    </row>
    <row r="311" spans="2:56" x14ac:dyDescent="0.2">
      <c r="B311" t="s">
        <v>1700</v>
      </c>
      <c r="C311">
        <v>1E-3</v>
      </c>
      <c r="D311">
        <v>0.1</v>
      </c>
      <c r="E311">
        <v>256</v>
      </c>
      <c r="F311">
        <v>100</v>
      </c>
      <c r="G311" s="2" t="b">
        <v>0</v>
      </c>
      <c r="H311">
        <v>8</v>
      </c>
      <c r="I311">
        <v>20</v>
      </c>
      <c r="J311">
        <v>64</v>
      </c>
      <c r="K311">
        <v>1000</v>
      </c>
      <c r="L311">
        <v>4</v>
      </c>
      <c r="M311">
        <v>20</v>
      </c>
      <c r="N311">
        <v>450</v>
      </c>
      <c r="O311">
        <v>12</v>
      </c>
      <c r="P311">
        <v>20</v>
      </c>
      <c r="Q311">
        <v>110</v>
      </c>
      <c r="R311">
        <v>1</v>
      </c>
      <c r="S311">
        <v>78</v>
      </c>
      <c r="T311" s="2">
        <v>64</v>
      </c>
      <c r="U311" s="2">
        <v>64</v>
      </c>
      <c r="V311" t="s">
        <v>729</v>
      </c>
      <c r="W311">
        <v>0.65835937499999997</v>
      </c>
      <c r="X311">
        <v>1.0142917686700801</v>
      </c>
      <c r="Y311">
        <v>0.64139333333333304</v>
      </c>
      <c r="Z311">
        <v>1.6429949618577899</v>
      </c>
      <c r="AA311">
        <v>0.56432301194840695</v>
      </c>
      <c r="AB311">
        <v>0.56432301194840695</v>
      </c>
      <c r="AC311">
        <v>0.62462916017611902</v>
      </c>
      <c r="AD311">
        <v>0.62462916017611902</v>
      </c>
      <c r="AE311">
        <v>0.64139333333333304</v>
      </c>
      <c r="AF311">
        <v>0.64139333333333304</v>
      </c>
      <c r="AG311">
        <v>0.52878787878787803</v>
      </c>
      <c r="AH311">
        <v>1.37151539325714</v>
      </c>
      <c r="AI311">
        <v>0.51304380328781996</v>
      </c>
      <c r="AJ311">
        <v>0.51304380328781896</v>
      </c>
      <c r="AK311">
        <v>0.62578677122013804</v>
      </c>
      <c r="AL311">
        <v>0.62578677122013804</v>
      </c>
      <c r="AM311">
        <v>0.52878787878787803</v>
      </c>
      <c r="AN311">
        <v>0.52878787878787803</v>
      </c>
      <c r="AO311">
        <v>0.81714189549396499</v>
      </c>
      <c r="AP311">
        <v>0.71353474544735795</v>
      </c>
      <c r="AQ311">
        <v>0.18997487168093899</v>
      </c>
      <c r="AR311">
        <v>0.53664053517136401</v>
      </c>
      <c r="AS311">
        <v>0.14516129032257999</v>
      </c>
      <c r="AT311">
        <v>0.36619718309859101</v>
      </c>
      <c r="AU311">
        <v>0.61271676300578004</v>
      </c>
      <c r="AV311">
        <v>0.91629955947136499</v>
      </c>
      <c r="AW311">
        <v>0.72164948453608202</v>
      </c>
      <c r="AX311">
        <v>0.64367816091954</v>
      </c>
      <c r="AY311">
        <v>0.50526315789473597</v>
      </c>
      <c r="AZ311">
        <v>0.65895953757225401</v>
      </c>
      <c r="BA311">
        <v>0.425702811244979</v>
      </c>
      <c r="BB311">
        <v>0.62721893491124203</v>
      </c>
      <c r="BC311">
        <v>0</v>
      </c>
      <c r="BD311">
        <v>0.53367875647668395</v>
      </c>
    </row>
    <row r="312" spans="2:56" x14ac:dyDescent="0.2">
      <c r="B312" t="s">
        <v>2336</v>
      </c>
      <c r="C312">
        <v>1E-3</v>
      </c>
      <c r="D312">
        <v>0.1</v>
      </c>
      <c r="E312">
        <v>256</v>
      </c>
      <c r="F312">
        <v>500</v>
      </c>
      <c r="G312" s="2" t="b">
        <v>0</v>
      </c>
      <c r="H312">
        <v>8</v>
      </c>
      <c r="I312">
        <v>25</v>
      </c>
      <c r="J312">
        <v>64</v>
      </c>
      <c r="K312">
        <v>1000</v>
      </c>
      <c r="L312">
        <v>4</v>
      </c>
      <c r="M312">
        <v>25</v>
      </c>
      <c r="N312">
        <v>445</v>
      </c>
      <c r="O312">
        <v>12</v>
      </c>
      <c r="P312">
        <v>25</v>
      </c>
      <c r="Q312">
        <v>105</v>
      </c>
      <c r="R312">
        <v>1</v>
      </c>
      <c r="S312">
        <v>78</v>
      </c>
      <c r="T312" s="2">
        <v>64</v>
      </c>
      <c r="U312" s="2">
        <v>128</v>
      </c>
      <c r="V312" t="s">
        <v>729</v>
      </c>
      <c r="W312">
        <v>0.77002343750000002</v>
      </c>
      <c r="X312">
        <v>0.63042642998695297</v>
      </c>
      <c r="Y312">
        <v>0.64137921348314497</v>
      </c>
      <c r="Z312">
        <v>1.2296104753613399</v>
      </c>
      <c r="AA312">
        <v>0.57534353678314698</v>
      </c>
      <c r="AB312">
        <v>0.57534353678314698</v>
      </c>
      <c r="AC312">
        <v>0.626168291417322</v>
      </c>
      <c r="AD312">
        <v>0.626168291417322</v>
      </c>
      <c r="AE312">
        <v>0.64137921348314497</v>
      </c>
      <c r="AF312">
        <v>0.64137921348314497</v>
      </c>
      <c r="AG312">
        <v>0.63253968253968196</v>
      </c>
      <c r="AH312">
        <v>1.08196580410003</v>
      </c>
      <c r="AI312">
        <v>0.592336538506677</v>
      </c>
      <c r="AJ312">
        <v>0.592336538506677</v>
      </c>
      <c r="AK312">
        <v>0.62057445615843798</v>
      </c>
      <c r="AL312">
        <v>0.62057445615843798</v>
      </c>
      <c r="AM312">
        <v>0.63253968253968196</v>
      </c>
      <c r="AN312">
        <v>0.63253968253968196</v>
      </c>
      <c r="AO312">
        <v>0.80295135326988998</v>
      </c>
      <c r="AP312">
        <v>0.75663758486493105</v>
      </c>
      <c r="AQ312">
        <v>0.172654713500173</v>
      </c>
      <c r="AR312">
        <v>0.56913049549759098</v>
      </c>
      <c r="AS312">
        <v>0.30769230769230699</v>
      </c>
      <c r="AT312">
        <v>8.7591240875912399E-2</v>
      </c>
      <c r="AU312">
        <v>0.82758620689655105</v>
      </c>
      <c r="AV312">
        <v>0.93719806763284996</v>
      </c>
      <c r="AW312">
        <v>0.88442211055276299</v>
      </c>
      <c r="AX312">
        <v>0.67065868263473005</v>
      </c>
      <c r="AY312">
        <v>0.65882352941176403</v>
      </c>
      <c r="AZ312">
        <v>0.749999999999999</v>
      </c>
      <c r="BA312">
        <v>0.521505376344086</v>
      </c>
      <c r="BB312">
        <v>0.84120171673819699</v>
      </c>
      <c r="BC312">
        <v>0</v>
      </c>
      <c r="BD312">
        <v>0.62135922330097004</v>
      </c>
    </row>
    <row r="313" spans="2:56" x14ac:dyDescent="0.2">
      <c r="B313" t="s">
        <v>759</v>
      </c>
      <c r="C313">
        <v>1E-3</v>
      </c>
      <c r="D313">
        <v>0.1</v>
      </c>
      <c r="E313">
        <v>256</v>
      </c>
      <c r="F313">
        <v>500</v>
      </c>
      <c r="G313" s="2" t="b">
        <v>0</v>
      </c>
      <c r="H313">
        <v>8</v>
      </c>
      <c r="I313">
        <v>5</v>
      </c>
      <c r="J313">
        <v>64</v>
      </c>
      <c r="K313">
        <v>1000</v>
      </c>
      <c r="L313">
        <v>4</v>
      </c>
      <c r="M313">
        <v>5</v>
      </c>
      <c r="N313">
        <v>465</v>
      </c>
      <c r="O313">
        <v>12</v>
      </c>
      <c r="P313">
        <v>5</v>
      </c>
      <c r="Q313">
        <v>125</v>
      </c>
      <c r="R313">
        <v>1</v>
      </c>
      <c r="S313">
        <v>78</v>
      </c>
      <c r="T313" s="2">
        <v>128</v>
      </c>
      <c r="U313" s="2">
        <v>128</v>
      </c>
      <c r="V313" t="s">
        <v>729</v>
      </c>
      <c r="W313">
        <v>0.70446484374999996</v>
      </c>
      <c r="X313">
        <v>0.86831313955783795</v>
      </c>
      <c r="Y313">
        <v>0.64125322580644895</v>
      </c>
      <c r="Z313">
        <v>0.87847172236442495</v>
      </c>
      <c r="AA313">
        <v>0.58464217922988804</v>
      </c>
      <c r="AB313">
        <v>0.58464217922988804</v>
      </c>
      <c r="AC313">
        <v>0.59946776675343405</v>
      </c>
      <c r="AD313">
        <v>0.59946776675343405</v>
      </c>
      <c r="AE313">
        <v>0.64125322580644895</v>
      </c>
      <c r="AF313">
        <v>0.64125322580644895</v>
      </c>
      <c r="AG313">
        <v>0.56466666666666598</v>
      </c>
      <c r="AH313">
        <v>1.2979540824890099</v>
      </c>
      <c r="AI313">
        <v>0.55043919045267897</v>
      </c>
      <c r="AJ313">
        <v>0.55043919045267897</v>
      </c>
      <c r="AK313">
        <v>0.66299609448401597</v>
      </c>
      <c r="AL313">
        <v>0.66299609448401597</v>
      </c>
      <c r="AM313">
        <v>0.56466666666666598</v>
      </c>
      <c r="AN313">
        <v>0.56466666666666598</v>
      </c>
      <c r="AO313">
        <v>0.78054214137288602</v>
      </c>
      <c r="AP313">
        <v>0.79908719040075105</v>
      </c>
      <c r="AQ313">
        <v>0.27622266370520399</v>
      </c>
      <c r="AR313">
        <v>0.48271672144071698</v>
      </c>
      <c r="AS313">
        <v>0.14388489208633001</v>
      </c>
      <c r="AT313">
        <v>0.36464088397790001</v>
      </c>
      <c r="AU313">
        <v>0.64423076923076905</v>
      </c>
      <c r="AV313">
        <v>0.94488188976377896</v>
      </c>
      <c r="AW313">
        <v>0.72072072072072002</v>
      </c>
      <c r="AX313">
        <v>0.69346733668341698</v>
      </c>
      <c r="AY313">
        <v>0.7734375</v>
      </c>
      <c r="AZ313">
        <v>0.70852017937219702</v>
      </c>
      <c r="BA313">
        <v>0.41390728476821098</v>
      </c>
      <c r="BB313">
        <v>0.63541666666666596</v>
      </c>
      <c r="BC313">
        <v>0.56216216216216197</v>
      </c>
      <c r="BD313">
        <v>0</v>
      </c>
    </row>
    <row r="314" spans="2:56" x14ac:dyDescent="0.2">
      <c r="B314" t="s">
        <v>760</v>
      </c>
      <c r="C314">
        <v>1E-3</v>
      </c>
      <c r="D314">
        <v>0.5</v>
      </c>
      <c r="E314">
        <v>256</v>
      </c>
      <c r="F314">
        <v>100</v>
      </c>
      <c r="G314" s="2" t="b">
        <v>0</v>
      </c>
      <c r="H314">
        <v>8</v>
      </c>
      <c r="I314">
        <v>15</v>
      </c>
      <c r="J314">
        <v>128</v>
      </c>
      <c r="K314">
        <v>1000</v>
      </c>
      <c r="L314">
        <v>4</v>
      </c>
      <c r="M314">
        <v>15</v>
      </c>
      <c r="N314">
        <v>455</v>
      </c>
      <c r="O314">
        <v>12</v>
      </c>
      <c r="P314">
        <v>15</v>
      </c>
      <c r="Q314">
        <v>115</v>
      </c>
      <c r="R314">
        <v>1</v>
      </c>
      <c r="S314">
        <v>78</v>
      </c>
      <c r="T314" s="2">
        <v>128</v>
      </c>
      <c r="U314" s="2">
        <v>128</v>
      </c>
      <c r="V314" t="s">
        <v>729</v>
      </c>
      <c r="W314">
        <v>0.70896484375000002</v>
      </c>
      <c r="X314">
        <v>0.83064390659332199</v>
      </c>
      <c r="Y314">
        <v>0.64121428571428396</v>
      </c>
      <c r="Z314">
        <v>1.22123416501283</v>
      </c>
      <c r="AA314">
        <v>0.56600832733833895</v>
      </c>
      <c r="AB314">
        <v>0.56600832733833895</v>
      </c>
      <c r="AC314">
        <v>0.62438867875871495</v>
      </c>
      <c r="AD314">
        <v>0.62438867875871495</v>
      </c>
      <c r="AE314">
        <v>0.64121428571428396</v>
      </c>
      <c r="AF314">
        <v>0.64121428571428396</v>
      </c>
      <c r="AG314">
        <v>0.58188405797101395</v>
      </c>
      <c r="AH314">
        <v>1.4550490379333401</v>
      </c>
      <c r="AI314">
        <v>0.56932045330293701</v>
      </c>
      <c r="AJ314">
        <v>0.56932045330293701</v>
      </c>
      <c r="AK314">
        <v>0.64573146035775897</v>
      </c>
      <c r="AL314">
        <v>0.64573146035775897</v>
      </c>
      <c r="AM314">
        <v>0.58188405797101395</v>
      </c>
      <c r="AN314">
        <v>0.58188405797101395</v>
      </c>
      <c r="AO314">
        <v>0.81385619986319502</v>
      </c>
      <c r="AP314">
        <v>0.73549607502029701</v>
      </c>
      <c r="AQ314">
        <v>0.178593593809413</v>
      </c>
      <c r="AR314">
        <v>0.536087440660451</v>
      </c>
      <c r="AS314">
        <v>0.266666666666666</v>
      </c>
      <c r="AT314">
        <v>0.32768361581920902</v>
      </c>
      <c r="AU314">
        <v>0.68449197860962496</v>
      </c>
      <c r="AV314">
        <v>0.94957983193277296</v>
      </c>
      <c r="AW314">
        <v>0.74489795918367296</v>
      </c>
      <c r="AX314">
        <v>0.659574468085106</v>
      </c>
      <c r="AY314">
        <v>0.76543209876543195</v>
      </c>
      <c r="AZ314">
        <v>0.74489795918367296</v>
      </c>
      <c r="BA314">
        <v>0.43137254901960698</v>
      </c>
      <c r="BB314">
        <v>0.644067796610169</v>
      </c>
      <c r="BC314">
        <v>0</v>
      </c>
      <c r="BD314">
        <v>0.61318051575931198</v>
      </c>
    </row>
    <row r="315" spans="2:56" x14ac:dyDescent="0.2">
      <c r="B315" t="s">
        <v>988</v>
      </c>
      <c r="C315">
        <v>1E-3</v>
      </c>
      <c r="D315">
        <v>0.1</v>
      </c>
      <c r="E315">
        <v>256</v>
      </c>
      <c r="F315">
        <v>500</v>
      </c>
      <c r="G315" s="2" t="b">
        <v>0</v>
      </c>
      <c r="H315">
        <v>8</v>
      </c>
      <c r="I315">
        <v>15</v>
      </c>
      <c r="J315">
        <v>256</v>
      </c>
      <c r="K315">
        <v>1000</v>
      </c>
      <c r="L315">
        <v>4</v>
      </c>
      <c r="M315">
        <v>15</v>
      </c>
      <c r="N315">
        <v>455</v>
      </c>
      <c r="O315">
        <v>12</v>
      </c>
      <c r="P315">
        <v>15</v>
      </c>
      <c r="Q315">
        <v>115</v>
      </c>
      <c r="R315">
        <v>1</v>
      </c>
      <c r="S315">
        <v>78</v>
      </c>
      <c r="T315" s="2">
        <v>64</v>
      </c>
      <c r="U315" s="2">
        <v>64</v>
      </c>
      <c r="V315" t="s">
        <v>729</v>
      </c>
      <c r="W315">
        <v>0.75792578124999999</v>
      </c>
      <c r="X315">
        <v>0.66054098236560799</v>
      </c>
      <c r="Y315">
        <v>0.64093351648351504</v>
      </c>
      <c r="Z315">
        <v>0.96025323003530505</v>
      </c>
      <c r="AA315">
        <v>0.56837832779744701</v>
      </c>
      <c r="AB315">
        <v>0.56837832779744701</v>
      </c>
      <c r="AC315">
        <v>0.65290996335330898</v>
      </c>
      <c r="AD315">
        <v>0.65290996335330898</v>
      </c>
      <c r="AE315">
        <v>0.64093351648351504</v>
      </c>
      <c r="AF315">
        <v>0.64093351648351504</v>
      </c>
      <c r="AG315">
        <v>0.62391304347826004</v>
      </c>
      <c r="AH315">
        <v>1.07677173614501</v>
      </c>
      <c r="AI315">
        <v>0.60595727839485303</v>
      </c>
      <c r="AJ315">
        <v>0.60595727839485303</v>
      </c>
      <c r="AK315">
        <v>0.67715468033002801</v>
      </c>
      <c r="AL315">
        <v>0.67715468033002801</v>
      </c>
      <c r="AM315">
        <v>0.62391304347826004</v>
      </c>
      <c r="AN315">
        <v>0.62391304347826004</v>
      </c>
      <c r="AO315">
        <v>0.78330785438894002</v>
      </c>
      <c r="AP315">
        <v>0.78013403039225104</v>
      </c>
      <c r="AQ315">
        <v>0.16796427823268101</v>
      </c>
      <c r="AR315">
        <v>0.54210714817591699</v>
      </c>
      <c r="AS315">
        <v>0.22857142857142801</v>
      </c>
      <c r="AT315">
        <v>0.57261410788381695</v>
      </c>
      <c r="AU315">
        <v>0.77832512315270896</v>
      </c>
      <c r="AV315">
        <v>0.90756302521008403</v>
      </c>
      <c r="AW315">
        <v>0.87782805429864197</v>
      </c>
      <c r="AX315">
        <v>0.70899470899470896</v>
      </c>
      <c r="AY315">
        <v>0.76271186440677896</v>
      </c>
      <c r="AZ315">
        <v>0.74509803921568596</v>
      </c>
      <c r="BA315">
        <v>0.44044943820224702</v>
      </c>
      <c r="BB315">
        <v>0.64705882352941102</v>
      </c>
      <c r="BC315">
        <v>0</v>
      </c>
      <c r="BD315">
        <v>0.60227272727272696</v>
      </c>
    </row>
    <row r="316" spans="2:56" x14ac:dyDescent="0.2">
      <c r="B316" t="s">
        <v>989</v>
      </c>
      <c r="C316">
        <v>1E-3</v>
      </c>
      <c r="D316">
        <v>0.1</v>
      </c>
      <c r="E316">
        <v>256</v>
      </c>
      <c r="F316">
        <v>500</v>
      </c>
      <c r="G316" s="2" t="b">
        <v>0</v>
      </c>
      <c r="H316">
        <v>8</v>
      </c>
      <c r="I316">
        <v>5</v>
      </c>
      <c r="J316">
        <v>256</v>
      </c>
      <c r="K316">
        <v>1000</v>
      </c>
      <c r="L316">
        <v>4</v>
      </c>
      <c r="M316">
        <v>5</v>
      </c>
      <c r="N316">
        <v>465</v>
      </c>
      <c r="O316">
        <v>12</v>
      </c>
      <c r="P316">
        <v>5</v>
      </c>
      <c r="Q316">
        <v>125</v>
      </c>
      <c r="R316">
        <v>1</v>
      </c>
      <c r="S316">
        <v>78</v>
      </c>
      <c r="T316" s="2">
        <v>64</v>
      </c>
      <c r="U316" s="2">
        <v>64</v>
      </c>
      <c r="V316" t="s">
        <v>729</v>
      </c>
      <c r="W316">
        <v>0.76547265625000005</v>
      </c>
      <c r="X316">
        <v>0.71380832648277204</v>
      </c>
      <c r="Y316">
        <v>0.64064354838709503</v>
      </c>
      <c r="Z316">
        <v>1.1702900595068899</v>
      </c>
      <c r="AA316">
        <v>0.58600575892519602</v>
      </c>
      <c r="AB316">
        <v>0.58600575892519602</v>
      </c>
      <c r="AC316">
        <v>0.60818430391286005</v>
      </c>
      <c r="AD316">
        <v>0.60818430391286005</v>
      </c>
      <c r="AE316">
        <v>0.64064354838709503</v>
      </c>
      <c r="AF316">
        <v>0.64064354838709503</v>
      </c>
      <c r="AG316">
        <v>0.60399999999999998</v>
      </c>
      <c r="AH316">
        <v>1.14347064495086</v>
      </c>
      <c r="AI316">
        <v>0.58129316534953801</v>
      </c>
      <c r="AJ316">
        <v>0.58129316534953801</v>
      </c>
      <c r="AK316">
        <v>0.606514503527673</v>
      </c>
      <c r="AL316">
        <v>0.606514503527673</v>
      </c>
      <c r="AM316">
        <v>0.60399999999999998</v>
      </c>
      <c r="AN316">
        <v>0.60399999999999998</v>
      </c>
      <c r="AO316">
        <v>0.81858486887598503</v>
      </c>
      <c r="AP316">
        <v>0.76990830083919304</v>
      </c>
      <c r="AQ316">
        <v>0.270410122492729</v>
      </c>
      <c r="AR316">
        <v>0.48511974349287601</v>
      </c>
      <c r="AS316">
        <v>0.10695187165775399</v>
      </c>
      <c r="AT316">
        <v>9.7297297297297303E-2</v>
      </c>
      <c r="AU316">
        <v>0.70422535211267601</v>
      </c>
      <c r="AV316">
        <v>0.94980694980694902</v>
      </c>
      <c r="AW316">
        <v>0.816143497757847</v>
      </c>
      <c r="AX316">
        <v>0.72932330827067604</v>
      </c>
      <c r="AY316">
        <v>0.50427350427350404</v>
      </c>
      <c r="AZ316">
        <v>0.67724867724867699</v>
      </c>
      <c r="BA316">
        <v>0.61025641025640998</v>
      </c>
      <c r="BB316">
        <v>0.75379939209726399</v>
      </c>
      <c r="BC316">
        <v>0.48995983935742898</v>
      </c>
      <c r="BD316">
        <v>0.53623188405797095</v>
      </c>
    </row>
    <row r="317" spans="2:56" x14ac:dyDescent="0.2">
      <c r="B317" t="s">
        <v>990</v>
      </c>
      <c r="C317">
        <v>1E-3</v>
      </c>
      <c r="D317">
        <v>0.1</v>
      </c>
      <c r="E317">
        <v>35</v>
      </c>
      <c r="F317">
        <v>500</v>
      </c>
      <c r="G317" s="2" t="b">
        <v>1</v>
      </c>
      <c r="H317">
        <v>8</v>
      </c>
      <c r="I317">
        <v>10</v>
      </c>
      <c r="J317">
        <v>256</v>
      </c>
      <c r="K317">
        <v>1000</v>
      </c>
      <c r="L317">
        <v>4</v>
      </c>
      <c r="M317">
        <v>10</v>
      </c>
      <c r="N317">
        <v>460</v>
      </c>
      <c r="O317">
        <v>12</v>
      </c>
      <c r="P317">
        <v>10</v>
      </c>
      <c r="Q317">
        <v>120</v>
      </c>
      <c r="R317">
        <v>1</v>
      </c>
      <c r="S317">
        <v>78</v>
      </c>
      <c r="T317" s="2">
        <v>64</v>
      </c>
      <c r="U317" s="2">
        <v>64</v>
      </c>
      <c r="V317" t="s">
        <v>729</v>
      </c>
      <c r="W317">
        <v>0.7444365234375</v>
      </c>
      <c r="X317">
        <v>0.71193739795684796</v>
      </c>
      <c r="Y317">
        <v>0.640523913043477</v>
      </c>
      <c r="Z317">
        <v>0.92458563864231103</v>
      </c>
      <c r="AA317">
        <v>0.57207882969147505</v>
      </c>
      <c r="AB317">
        <v>0.57207882969147505</v>
      </c>
      <c r="AC317">
        <v>0.63205561782868802</v>
      </c>
      <c r="AD317">
        <v>0.63205561782868802</v>
      </c>
      <c r="AE317">
        <v>0.640523913043477</v>
      </c>
      <c r="AF317">
        <v>0.640523913043477</v>
      </c>
      <c r="AG317">
        <v>0.624305555555555</v>
      </c>
      <c r="AH317">
        <v>1.10615563392639</v>
      </c>
      <c r="AI317">
        <v>0.60793703538881205</v>
      </c>
      <c r="AJ317">
        <v>0.60793703538881205</v>
      </c>
      <c r="AK317">
        <v>0.69258794140429802</v>
      </c>
      <c r="AL317">
        <v>0.69258794140429802</v>
      </c>
      <c r="AM317">
        <v>0.624305555555555</v>
      </c>
      <c r="AN317">
        <v>0.624305555555555</v>
      </c>
      <c r="AO317">
        <v>0.78056909060898005</v>
      </c>
      <c r="AP317">
        <v>0.78205518855936595</v>
      </c>
      <c r="AQ317">
        <v>0.188294336185061</v>
      </c>
      <c r="AR317">
        <v>0.53739670341249601</v>
      </c>
      <c r="AS317">
        <v>0.26027397260273899</v>
      </c>
      <c r="AT317">
        <v>0.35754189944134002</v>
      </c>
      <c r="AU317">
        <v>0.88983050847457601</v>
      </c>
      <c r="AV317">
        <v>0.95081967213114704</v>
      </c>
      <c r="AW317">
        <v>0.81481481481481399</v>
      </c>
      <c r="AX317">
        <v>0.79611650485436802</v>
      </c>
      <c r="AY317">
        <v>0.81034482758620596</v>
      </c>
      <c r="AZ317">
        <v>0.71627906976744105</v>
      </c>
      <c r="BA317">
        <v>0.42391304347825998</v>
      </c>
      <c r="BB317">
        <v>0.64130434782608603</v>
      </c>
      <c r="BC317">
        <v>0</v>
      </c>
      <c r="BD317">
        <v>0.63400576368876005</v>
      </c>
    </row>
    <row r="318" spans="2:56" x14ac:dyDescent="0.2">
      <c r="B318" t="s">
        <v>2337</v>
      </c>
      <c r="C318">
        <v>1E-3</v>
      </c>
      <c r="D318">
        <v>0.5</v>
      </c>
      <c r="E318">
        <v>256</v>
      </c>
      <c r="F318">
        <v>100</v>
      </c>
      <c r="G318" s="2" t="b">
        <v>0</v>
      </c>
      <c r="H318">
        <v>8</v>
      </c>
      <c r="I318">
        <v>50</v>
      </c>
      <c r="J318">
        <v>420</v>
      </c>
      <c r="K318">
        <v>1000</v>
      </c>
      <c r="L318">
        <v>4</v>
      </c>
      <c r="M318">
        <v>50</v>
      </c>
      <c r="N318">
        <v>420</v>
      </c>
      <c r="O318">
        <v>12</v>
      </c>
      <c r="P318">
        <v>50</v>
      </c>
      <c r="Q318">
        <v>80</v>
      </c>
      <c r="R318">
        <v>1</v>
      </c>
      <c r="S318">
        <v>78</v>
      </c>
      <c r="T318" s="2">
        <v>64</v>
      </c>
      <c r="U318" s="2">
        <v>128</v>
      </c>
      <c r="V318" t="s">
        <v>729</v>
      </c>
      <c r="W318">
        <v>0.70489285714285699</v>
      </c>
      <c r="X318">
        <v>0.81401839554309796</v>
      </c>
      <c r="Y318">
        <v>0.64025178571428598</v>
      </c>
      <c r="Z318">
        <v>1.4309398692250199</v>
      </c>
      <c r="AA318">
        <v>0.57306929341057</v>
      </c>
      <c r="AB318">
        <v>0.57306929341057</v>
      </c>
      <c r="AC318">
        <v>0.62093197333590699</v>
      </c>
      <c r="AD318">
        <v>0.62093197333590699</v>
      </c>
      <c r="AE318">
        <v>0.64025178571428598</v>
      </c>
      <c r="AF318">
        <v>0.64025178571428598</v>
      </c>
      <c r="AG318">
        <v>0.55104166666666599</v>
      </c>
      <c r="AH318">
        <v>1.4153134822845399</v>
      </c>
      <c r="AI318">
        <v>0.54367769172234104</v>
      </c>
      <c r="AJ318">
        <v>0.54367769172234104</v>
      </c>
      <c r="AK318">
        <v>0.64421831956210995</v>
      </c>
      <c r="AL318">
        <v>0.64421831956210995</v>
      </c>
      <c r="AM318">
        <v>0.55104166666666599</v>
      </c>
      <c r="AN318">
        <v>0.55104166666666599</v>
      </c>
      <c r="AO318">
        <v>0.82310149141206801</v>
      </c>
      <c r="AP318">
        <v>0.72099664862482604</v>
      </c>
      <c r="AQ318">
        <v>0.14461239115340799</v>
      </c>
      <c r="AR318">
        <v>0.60356664245198399</v>
      </c>
      <c r="AS318">
        <v>0.12903225806451599</v>
      </c>
      <c r="AT318">
        <v>0.38571428571428501</v>
      </c>
      <c r="AU318">
        <v>0.74285714285714199</v>
      </c>
      <c r="AV318">
        <v>0.96296296296296202</v>
      </c>
      <c r="AW318">
        <v>0.71317829457364301</v>
      </c>
      <c r="AX318">
        <v>0.621848739495798</v>
      </c>
      <c r="AY318">
        <v>0.53900709219858101</v>
      </c>
      <c r="AZ318">
        <v>0.68</v>
      </c>
      <c r="BA318">
        <v>0.42777777777777698</v>
      </c>
      <c r="BB318">
        <v>0.67768595041322299</v>
      </c>
      <c r="BC318">
        <v>0</v>
      </c>
      <c r="BD318">
        <v>0.644067796610169</v>
      </c>
    </row>
    <row r="319" spans="2:56" x14ac:dyDescent="0.2">
      <c r="B319" t="s">
        <v>991</v>
      </c>
      <c r="C319">
        <v>1E-3</v>
      </c>
      <c r="D319">
        <v>0.1</v>
      </c>
      <c r="E319">
        <v>256</v>
      </c>
      <c r="F319">
        <v>100</v>
      </c>
      <c r="G319" s="2" t="b">
        <v>0</v>
      </c>
      <c r="H319">
        <v>8</v>
      </c>
      <c r="I319">
        <v>50</v>
      </c>
      <c r="J319">
        <v>256</v>
      </c>
      <c r="K319">
        <v>1000</v>
      </c>
      <c r="L319">
        <v>4</v>
      </c>
      <c r="M319">
        <v>50</v>
      </c>
      <c r="N319">
        <v>420</v>
      </c>
      <c r="O319">
        <v>12</v>
      </c>
      <c r="P319">
        <v>50</v>
      </c>
      <c r="Q319">
        <v>80</v>
      </c>
      <c r="R319">
        <v>1</v>
      </c>
      <c r="S319">
        <v>78</v>
      </c>
      <c r="T319" s="2">
        <v>64</v>
      </c>
      <c r="U319" s="2">
        <v>64</v>
      </c>
      <c r="V319" t="s">
        <v>729</v>
      </c>
      <c r="W319">
        <v>0.69087890625000004</v>
      </c>
      <c r="X319">
        <v>0.89165387272834695</v>
      </c>
      <c r="Y319">
        <v>0.639847619047619</v>
      </c>
      <c r="Z319">
        <v>1.4052635229825901</v>
      </c>
      <c r="AA319">
        <v>0.566183671680763</v>
      </c>
      <c r="AB319">
        <v>0.566183671680763</v>
      </c>
      <c r="AC319">
        <v>0.62342472332010901</v>
      </c>
      <c r="AD319">
        <v>0.62342472332010901</v>
      </c>
      <c r="AE319">
        <v>0.639847619047619</v>
      </c>
      <c r="AF319">
        <v>0.639847619047619</v>
      </c>
      <c r="AG319">
        <v>0.51249999999999996</v>
      </c>
      <c r="AH319">
        <v>1.5077502727508501</v>
      </c>
      <c r="AI319">
        <v>0.50744537734373896</v>
      </c>
      <c r="AJ319">
        <v>0.50744537734373996</v>
      </c>
      <c r="AK319">
        <v>0.64488233118288896</v>
      </c>
      <c r="AL319">
        <v>0.64488233118288896</v>
      </c>
      <c r="AM319">
        <v>0.51249999999999996</v>
      </c>
      <c r="AN319">
        <v>0.51249999999999996</v>
      </c>
      <c r="AO319">
        <v>0.81967411672498303</v>
      </c>
      <c r="AP319">
        <v>0.710513704745803</v>
      </c>
      <c r="AQ319">
        <v>0.13361178334208301</v>
      </c>
      <c r="AR319">
        <v>0.60093508191018397</v>
      </c>
      <c r="AS319">
        <v>7.1428571428571397E-2</v>
      </c>
      <c r="AT319">
        <v>0.340425531914893</v>
      </c>
      <c r="AU319">
        <v>0.640624999999999</v>
      </c>
      <c r="AV319">
        <v>0.92500000000000004</v>
      </c>
      <c r="AW319">
        <v>0.74452554744525501</v>
      </c>
      <c r="AX319">
        <v>0.59090909090909005</v>
      </c>
      <c r="AY319">
        <v>0.45714285714285702</v>
      </c>
      <c r="AZ319">
        <v>0.77551020408163196</v>
      </c>
      <c r="BA319">
        <v>0.41509433962264097</v>
      </c>
      <c r="BB319">
        <v>0.61666666666666603</v>
      </c>
      <c r="BC319">
        <v>0.390804597701149</v>
      </c>
      <c r="BD319">
        <v>0.12121212121212099</v>
      </c>
    </row>
    <row r="320" spans="2:56" x14ac:dyDescent="0.2">
      <c r="B320" t="s">
        <v>2338</v>
      </c>
      <c r="C320">
        <v>1E-3</v>
      </c>
      <c r="D320">
        <v>0.5</v>
      </c>
      <c r="E320">
        <v>256</v>
      </c>
      <c r="F320">
        <v>100</v>
      </c>
      <c r="G320" s="2" t="b">
        <v>0</v>
      </c>
      <c r="H320">
        <v>8</v>
      </c>
      <c r="I320">
        <v>50</v>
      </c>
      <c r="J320">
        <v>420</v>
      </c>
      <c r="K320">
        <v>1000</v>
      </c>
      <c r="L320">
        <v>4</v>
      </c>
      <c r="M320">
        <v>50</v>
      </c>
      <c r="N320">
        <v>420</v>
      </c>
      <c r="O320">
        <v>12</v>
      </c>
      <c r="P320">
        <v>50</v>
      </c>
      <c r="Q320">
        <v>80</v>
      </c>
      <c r="R320">
        <v>1</v>
      </c>
      <c r="S320">
        <v>78</v>
      </c>
      <c r="T320" s="2">
        <v>128</v>
      </c>
      <c r="U320" s="2">
        <v>64</v>
      </c>
      <c r="V320" t="s">
        <v>729</v>
      </c>
      <c r="W320">
        <v>0.74659226190476102</v>
      </c>
      <c r="X320">
        <v>0.64400345504283896</v>
      </c>
      <c r="Y320">
        <v>0.63984107142857005</v>
      </c>
      <c r="Z320">
        <v>1.5445348348021499</v>
      </c>
      <c r="AA320">
        <v>0.56547711936473199</v>
      </c>
      <c r="AB320">
        <v>0.56547711936473199</v>
      </c>
      <c r="AC320">
        <v>0.58289036939452799</v>
      </c>
      <c r="AD320">
        <v>0.58289036939452799</v>
      </c>
      <c r="AE320">
        <v>0.63984107142857005</v>
      </c>
      <c r="AF320">
        <v>0.63984107142857005</v>
      </c>
      <c r="AG320">
        <v>0.59895833333333304</v>
      </c>
      <c r="AH320">
        <v>1.3111705780029199</v>
      </c>
      <c r="AI320">
        <v>0.58147897739478205</v>
      </c>
      <c r="AJ320">
        <v>0.58147897739478205</v>
      </c>
      <c r="AK320">
        <v>0.66834371464957398</v>
      </c>
      <c r="AL320">
        <v>0.66834371464957398</v>
      </c>
      <c r="AM320">
        <v>0.59895833333333304</v>
      </c>
      <c r="AN320">
        <v>0.59895833333333304</v>
      </c>
      <c r="AO320">
        <v>0.78351778170447395</v>
      </c>
      <c r="AP320">
        <v>0.78760071985152802</v>
      </c>
      <c r="AQ320">
        <v>9.2134097890891803E-2</v>
      </c>
      <c r="AR320">
        <v>0.59865587801203901</v>
      </c>
      <c r="AS320">
        <v>0.22448979591836701</v>
      </c>
      <c r="AT320">
        <v>0.47887323943661902</v>
      </c>
      <c r="AU320">
        <v>0.68656716417910402</v>
      </c>
      <c r="AV320">
        <v>0.95652173913043403</v>
      </c>
      <c r="AW320">
        <v>0.79194630872483196</v>
      </c>
      <c r="AX320">
        <v>0.67200000000000004</v>
      </c>
      <c r="AY320">
        <v>0.72514619883040898</v>
      </c>
      <c r="AZ320">
        <v>0.73381294964028698</v>
      </c>
      <c r="BA320">
        <v>0.45348837209302301</v>
      </c>
      <c r="BB320">
        <v>0.66666666666666596</v>
      </c>
      <c r="BC320">
        <v>0</v>
      </c>
      <c r="BD320">
        <v>0.58823529411764697</v>
      </c>
    </row>
    <row r="321" spans="2:56" x14ac:dyDescent="0.2">
      <c r="B321" t="s">
        <v>2339</v>
      </c>
      <c r="C321">
        <v>1E-3</v>
      </c>
      <c r="D321">
        <v>0.1</v>
      </c>
      <c r="E321">
        <v>256</v>
      </c>
      <c r="F321">
        <v>500</v>
      </c>
      <c r="G321" s="2" t="b">
        <v>0</v>
      </c>
      <c r="H321">
        <v>8</v>
      </c>
      <c r="I321">
        <v>5</v>
      </c>
      <c r="J321">
        <v>128</v>
      </c>
      <c r="K321">
        <v>1000</v>
      </c>
      <c r="L321">
        <v>4</v>
      </c>
      <c r="M321">
        <v>5</v>
      </c>
      <c r="N321">
        <v>465</v>
      </c>
      <c r="O321">
        <v>12</v>
      </c>
      <c r="P321">
        <v>5</v>
      </c>
      <c r="Q321">
        <v>125</v>
      </c>
      <c r="R321">
        <v>1</v>
      </c>
      <c r="S321">
        <v>78</v>
      </c>
      <c r="T321" s="2">
        <v>64</v>
      </c>
      <c r="U321" s="2">
        <v>128</v>
      </c>
      <c r="V321" t="s">
        <v>729</v>
      </c>
      <c r="W321">
        <v>0.694509765625</v>
      </c>
      <c r="X321">
        <v>0.902352748513221</v>
      </c>
      <c r="Y321">
        <v>0.63975698924730995</v>
      </c>
      <c r="Z321">
        <v>0.99911088848114005</v>
      </c>
      <c r="AA321">
        <v>0.58644689778715897</v>
      </c>
      <c r="AB321">
        <v>0.58644689778715897</v>
      </c>
      <c r="AC321">
        <v>0.61213778617966597</v>
      </c>
      <c r="AD321">
        <v>0.61213778617966597</v>
      </c>
      <c r="AE321">
        <v>0.63975698924730995</v>
      </c>
      <c r="AF321">
        <v>0.63975698924730995</v>
      </c>
      <c r="AG321">
        <v>0.57399999999999995</v>
      </c>
      <c r="AH321">
        <v>1.31579029560089</v>
      </c>
      <c r="AI321">
        <v>0.54254263465521302</v>
      </c>
      <c r="AJ321">
        <v>0.54254263465521302</v>
      </c>
      <c r="AK321">
        <v>0.60477273240671303</v>
      </c>
      <c r="AL321">
        <v>0.60477273240671303</v>
      </c>
      <c r="AM321">
        <v>0.57399999999999995</v>
      </c>
      <c r="AN321">
        <v>0.57399999999999995</v>
      </c>
      <c r="AO321">
        <v>0.80959989396776</v>
      </c>
      <c r="AP321">
        <v>0.77631092451336903</v>
      </c>
      <c r="AQ321">
        <v>0.26876764373474299</v>
      </c>
      <c r="AR321">
        <v>0.49110912893275899</v>
      </c>
      <c r="AS321">
        <v>0.11267605633802801</v>
      </c>
      <c r="AT321">
        <v>0.125714285714285</v>
      </c>
      <c r="AU321">
        <v>0.74235807860262004</v>
      </c>
      <c r="AV321">
        <v>0.94071146245059201</v>
      </c>
      <c r="AW321">
        <v>0.75652173913043397</v>
      </c>
      <c r="AX321">
        <v>0.69172932330826997</v>
      </c>
      <c r="AY321">
        <v>0.78087649402390402</v>
      </c>
      <c r="AZ321">
        <v>0.72222222222222199</v>
      </c>
      <c r="BA321">
        <v>0.43875685557586802</v>
      </c>
      <c r="BB321">
        <v>0.64130434782608603</v>
      </c>
      <c r="BC321">
        <v>0.55764075067024099</v>
      </c>
      <c r="BD321">
        <v>0</v>
      </c>
    </row>
    <row r="322" spans="2:56" x14ac:dyDescent="0.2">
      <c r="B322" t="s">
        <v>761</v>
      </c>
      <c r="C322">
        <v>1E-3</v>
      </c>
      <c r="D322">
        <v>0.1</v>
      </c>
      <c r="E322">
        <v>256</v>
      </c>
      <c r="F322">
        <v>100</v>
      </c>
      <c r="G322" s="2" t="b">
        <v>0</v>
      </c>
      <c r="H322">
        <v>8</v>
      </c>
      <c r="I322">
        <v>50</v>
      </c>
      <c r="J322">
        <v>64</v>
      </c>
      <c r="K322">
        <v>1000</v>
      </c>
      <c r="L322">
        <v>4</v>
      </c>
      <c r="M322">
        <v>50</v>
      </c>
      <c r="N322">
        <v>420</v>
      </c>
      <c r="O322">
        <v>12</v>
      </c>
      <c r="P322">
        <v>50</v>
      </c>
      <c r="Q322">
        <v>80</v>
      </c>
      <c r="R322">
        <v>1</v>
      </c>
      <c r="S322">
        <v>78</v>
      </c>
      <c r="T322" s="2">
        <v>128</v>
      </c>
      <c r="U322" s="2">
        <v>128</v>
      </c>
      <c r="V322" t="s">
        <v>729</v>
      </c>
      <c r="W322">
        <v>0.67062500000000003</v>
      </c>
      <c r="X322">
        <v>0.95028030931949603</v>
      </c>
      <c r="Y322">
        <v>0.63972619047619095</v>
      </c>
      <c r="Z322">
        <v>1.7702754419445901</v>
      </c>
      <c r="AA322">
        <v>0.56640840165621198</v>
      </c>
      <c r="AB322">
        <v>0.56640840165621198</v>
      </c>
      <c r="AC322">
        <v>0.64453985273837</v>
      </c>
      <c r="AD322">
        <v>0.64453985273837</v>
      </c>
      <c r="AE322">
        <v>0.63972619047619095</v>
      </c>
      <c r="AF322">
        <v>0.63972619047619095</v>
      </c>
      <c r="AG322">
        <v>0.53125</v>
      </c>
      <c r="AH322">
        <v>1.5865179300308201</v>
      </c>
      <c r="AI322">
        <v>0.536506094100627</v>
      </c>
      <c r="AJ322">
        <v>0.536506094100627</v>
      </c>
      <c r="AK322">
        <v>0.64602419915057296</v>
      </c>
      <c r="AL322">
        <v>0.64602419915057296</v>
      </c>
      <c r="AM322">
        <v>0.53125</v>
      </c>
      <c r="AN322">
        <v>0.53125</v>
      </c>
      <c r="AO322">
        <v>0.82781409738132505</v>
      </c>
      <c r="AP322">
        <v>0.70088238917549694</v>
      </c>
      <c r="AQ322">
        <v>0.16046024276023599</v>
      </c>
      <c r="AR322">
        <v>0.57647687730779396</v>
      </c>
      <c r="AS322">
        <v>0.13483146067415699</v>
      </c>
      <c r="AT322">
        <v>0.354430379746835</v>
      </c>
      <c r="AU322">
        <v>0.61417322834645605</v>
      </c>
      <c r="AV322">
        <v>0.9375</v>
      </c>
      <c r="AW322">
        <v>0.73239436619718301</v>
      </c>
      <c r="AX322">
        <v>0.69503546099290703</v>
      </c>
      <c r="AY322">
        <v>0.492307692307692</v>
      </c>
      <c r="AZ322">
        <v>0.65648854961832004</v>
      </c>
      <c r="BA322">
        <v>0.43258426966292102</v>
      </c>
      <c r="BB322">
        <v>0.66666666666666596</v>
      </c>
      <c r="BC322">
        <v>0.47474747474747397</v>
      </c>
      <c r="BD322">
        <v>0.24691358024691301</v>
      </c>
    </row>
    <row r="323" spans="2:56" x14ac:dyDescent="0.2">
      <c r="B323" t="s">
        <v>992</v>
      </c>
      <c r="C323">
        <v>1E-3</v>
      </c>
      <c r="D323">
        <v>0.1</v>
      </c>
      <c r="E323">
        <v>242</v>
      </c>
      <c r="F323">
        <v>500</v>
      </c>
      <c r="G323" s="2" t="b">
        <v>1</v>
      </c>
      <c r="H323">
        <v>8</v>
      </c>
      <c r="I323">
        <v>5</v>
      </c>
      <c r="J323">
        <v>128</v>
      </c>
      <c r="K323">
        <v>1000</v>
      </c>
      <c r="L323">
        <v>4</v>
      </c>
      <c r="M323">
        <v>5</v>
      </c>
      <c r="N323">
        <v>465</v>
      </c>
      <c r="O323">
        <v>12</v>
      </c>
      <c r="P323">
        <v>5</v>
      </c>
      <c r="Q323">
        <v>125</v>
      </c>
      <c r="R323">
        <v>1</v>
      </c>
      <c r="S323">
        <v>78</v>
      </c>
      <c r="T323" s="2">
        <v>64</v>
      </c>
      <c r="U323" s="2">
        <v>64</v>
      </c>
      <c r="V323" t="s">
        <v>729</v>
      </c>
      <c r="W323">
        <v>0.72230468749999999</v>
      </c>
      <c r="X323">
        <v>0.80103329396247802</v>
      </c>
      <c r="Y323">
        <v>0.63947419354838597</v>
      </c>
      <c r="Z323">
        <v>0.89708266907930301</v>
      </c>
      <c r="AA323">
        <v>0.585758182483616</v>
      </c>
      <c r="AB323">
        <v>0.585758182483616</v>
      </c>
      <c r="AC323">
        <v>0.64119959955453798</v>
      </c>
      <c r="AD323">
        <v>0.64119959955453798</v>
      </c>
      <c r="AE323">
        <v>0.63947419354838597</v>
      </c>
      <c r="AF323">
        <v>0.63947419354838597</v>
      </c>
      <c r="AG323">
        <v>0.56533333333333302</v>
      </c>
      <c r="AH323">
        <v>1.1928455829620299</v>
      </c>
      <c r="AI323">
        <v>0.56926942220792098</v>
      </c>
      <c r="AJ323">
        <v>0.56926942220792098</v>
      </c>
      <c r="AK323">
        <v>0.67263235885588302</v>
      </c>
      <c r="AL323">
        <v>0.67263235885588302</v>
      </c>
      <c r="AM323">
        <v>0.56533333333333302</v>
      </c>
      <c r="AN323">
        <v>0.56533333333333302</v>
      </c>
      <c r="AO323">
        <v>0.79300099287452197</v>
      </c>
      <c r="AP323">
        <v>0.78056969513085905</v>
      </c>
      <c r="AQ323">
        <v>0.27485476448221902</v>
      </c>
      <c r="AR323">
        <v>0.49460727744685801</v>
      </c>
      <c r="AS323">
        <v>0.16783216783216701</v>
      </c>
      <c r="AT323">
        <v>0.42666666666666597</v>
      </c>
      <c r="AU323">
        <v>0.68269230769230704</v>
      </c>
      <c r="AV323">
        <v>0.93600000000000005</v>
      </c>
      <c r="AW323">
        <v>0.72037914691943095</v>
      </c>
      <c r="AX323">
        <v>0.62406015037593898</v>
      </c>
      <c r="AY323">
        <v>0.50241545893719797</v>
      </c>
      <c r="AZ323">
        <v>0.72641509433962204</v>
      </c>
      <c r="BA323">
        <v>0.44404973357015898</v>
      </c>
      <c r="BB323">
        <v>0.64210526315789396</v>
      </c>
      <c r="BC323">
        <v>0.49275362318840499</v>
      </c>
      <c r="BD323">
        <v>0.46586345381526101</v>
      </c>
    </row>
    <row r="324" spans="2:56" x14ac:dyDescent="0.2">
      <c r="B324" t="s">
        <v>2340</v>
      </c>
      <c r="C324">
        <v>1E-3</v>
      </c>
      <c r="D324">
        <v>0.1</v>
      </c>
      <c r="E324">
        <v>30</v>
      </c>
      <c r="F324">
        <v>500</v>
      </c>
      <c r="G324" s="2" t="b">
        <v>1</v>
      </c>
      <c r="H324">
        <v>8</v>
      </c>
      <c r="I324">
        <v>10</v>
      </c>
      <c r="J324">
        <v>256</v>
      </c>
      <c r="K324">
        <v>1000</v>
      </c>
      <c r="L324">
        <v>4</v>
      </c>
      <c r="M324">
        <v>10</v>
      </c>
      <c r="N324">
        <v>460</v>
      </c>
      <c r="O324">
        <v>12</v>
      </c>
      <c r="P324">
        <v>10</v>
      </c>
      <c r="Q324">
        <v>120</v>
      </c>
      <c r="R324">
        <v>1</v>
      </c>
      <c r="S324">
        <v>78</v>
      </c>
      <c r="T324" s="2">
        <v>64</v>
      </c>
      <c r="U324" s="2">
        <v>128</v>
      </c>
      <c r="V324" t="s">
        <v>729</v>
      </c>
      <c r="W324">
        <v>0.73615039062499998</v>
      </c>
      <c r="X324">
        <v>0.73961009943485201</v>
      </c>
      <c r="Y324">
        <v>0.63901086956521702</v>
      </c>
      <c r="Z324">
        <v>0.956259854376316</v>
      </c>
      <c r="AA324">
        <v>0.57944075692755104</v>
      </c>
      <c r="AB324">
        <v>0.57944075692755104</v>
      </c>
      <c r="AC324">
        <v>0.60640675198604699</v>
      </c>
      <c r="AD324">
        <v>0.60640675198604699</v>
      </c>
      <c r="AE324">
        <v>0.63901086956521702</v>
      </c>
      <c r="AF324">
        <v>0.63901086956521702</v>
      </c>
      <c r="AG324">
        <v>0.63263888888888797</v>
      </c>
      <c r="AH324">
        <v>1.1758103370666499</v>
      </c>
      <c r="AI324">
        <v>0.62887342772182697</v>
      </c>
      <c r="AJ324">
        <v>0.62887342772182697</v>
      </c>
      <c r="AK324">
        <v>0.70239680795130499</v>
      </c>
      <c r="AL324">
        <v>0.70239680795130499</v>
      </c>
      <c r="AM324">
        <v>0.63263888888888897</v>
      </c>
      <c r="AN324">
        <v>0.63263888888888797</v>
      </c>
      <c r="AO324">
        <v>0.83731515115136801</v>
      </c>
      <c r="AP324">
        <v>0.77537370257691096</v>
      </c>
      <c r="AQ324">
        <v>0.22070651661386401</v>
      </c>
      <c r="AR324">
        <v>0.48436765736805798</v>
      </c>
      <c r="AS324">
        <v>0.34146341463414598</v>
      </c>
      <c r="AT324">
        <v>0.66379310344827502</v>
      </c>
      <c r="AU324">
        <v>0.74311926605504597</v>
      </c>
      <c r="AV324">
        <v>0.95397489539748903</v>
      </c>
      <c r="AW324">
        <v>0.77611940298507398</v>
      </c>
      <c r="AX324">
        <v>0.81553398058252402</v>
      </c>
      <c r="AY324">
        <v>0.80672268907563005</v>
      </c>
      <c r="AZ324">
        <v>0.71889400921658897</v>
      </c>
      <c r="BA324">
        <v>0.483050847457627</v>
      </c>
      <c r="BB324">
        <v>0.66666666666666596</v>
      </c>
      <c r="BC324">
        <v>0.57714285714285696</v>
      </c>
      <c r="BD324">
        <v>0</v>
      </c>
    </row>
    <row r="325" spans="2:56" x14ac:dyDescent="0.2">
      <c r="B325" t="s">
        <v>2341</v>
      </c>
      <c r="C325">
        <v>1E-3</v>
      </c>
      <c r="D325">
        <v>0.1</v>
      </c>
      <c r="E325">
        <v>256</v>
      </c>
      <c r="F325">
        <v>100</v>
      </c>
      <c r="G325" s="2" t="b">
        <v>0</v>
      </c>
      <c r="H325">
        <v>8</v>
      </c>
      <c r="I325">
        <v>15</v>
      </c>
      <c r="J325">
        <v>64</v>
      </c>
      <c r="K325">
        <v>1000</v>
      </c>
      <c r="L325">
        <v>4</v>
      </c>
      <c r="M325">
        <v>15</v>
      </c>
      <c r="N325">
        <v>455</v>
      </c>
      <c r="O325">
        <v>12</v>
      </c>
      <c r="P325">
        <v>15</v>
      </c>
      <c r="Q325">
        <v>115</v>
      </c>
      <c r="R325">
        <v>1</v>
      </c>
      <c r="S325">
        <v>78</v>
      </c>
      <c r="T325" s="2">
        <v>64</v>
      </c>
      <c r="U325" s="2">
        <v>128</v>
      </c>
      <c r="V325" t="s">
        <v>729</v>
      </c>
      <c r="W325">
        <v>0.64679687500000005</v>
      </c>
      <c r="X325">
        <v>1.09954673230648</v>
      </c>
      <c r="Y325">
        <v>0.63868296703296601</v>
      </c>
      <c r="Z325">
        <v>2.05002814632654</v>
      </c>
      <c r="AA325">
        <v>0.56379919342648199</v>
      </c>
      <c r="AB325">
        <v>0.56379919342648199</v>
      </c>
      <c r="AC325">
        <v>0.59726177719409801</v>
      </c>
      <c r="AD325">
        <v>0.59726177719409801</v>
      </c>
      <c r="AE325">
        <v>0.63868296703296601</v>
      </c>
      <c r="AF325">
        <v>0.63868296703296601</v>
      </c>
      <c r="AG325">
        <v>0.52391304347825995</v>
      </c>
      <c r="AH325">
        <v>1.5017844438552801</v>
      </c>
      <c r="AI325">
        <v>0.51319221995193798</v>
      </c>
      <c r="AJ325">
        <v>0.51319221995193798</v>
      </c>
      <c r="AK325">
        <v>0.60101721527507102</v>
      </c>
      <c r="AL325">
        <v>0.60101721527507201</v>
      </c>
      <c r="AM325">
        <v>0.52391304347826095</v>
      </c>
      <c r="AN325">
        <v>0.52391304347825995</v>
      </c>
      <c r="AO325">
        <v>0.85406695042381398</v>
      </c>
      <c r="AP325">
        <v>0.69768324600340303</v>
      </c>
      <c r="AQ325">
        <v>0.18070149532675001</v>
      </c>
      <c r="AR325">
        <v>0.52274508195196501</v>
      </c>
      <c r="AS325">
        <v>1.5748031496062902E-2</v>
      </c>
      <c r="AT325">
        <v>0.35416666666666602</v>
      </c>
      <c r="AU325">
        <v>0.57485029940119703</v>
      </c>
      <c r="AV325">
        <v>0.91735537190082606</v>
      </c>
      <c r="AW325">
        <v>0.71568627450980404</v>
      </c>
      <c r="AX325">
        <v>0.73972602739726001</v>
      </c>
      <c r="AY325">
        <v>0.54437869822485196</v>
      </c>
      <c r="AZ325">
        <v>0.70707070707070696</v>
      </c>
      <c r="BA325">
        <v>0.404371584699453</v>
      </c>
      <c r="BB325">
        <v>0.60919540229885005</v>
      </c>
      <c r="BC325">
        <v>0.57575757575757502</v>
      </c>
      <c r="BD325">
        <v>0</v>
      </c>
    </row>
    <row r="326" spans="2:56" x14ac:dyDescent="0.2">
      <c r="B326" t="s">
        <v>762</v>
      </c>
      <c r="C326">
        <v>1E-3</v>
      </c>
      <c r="D326">
        <v>0.1</v>
      </c>
      <c r="E326">
        <v>256</v>
      </c>
      <c r="F326">
        <v>500</v>
      </c>
      <c r="G326" s="2" t="b">
        <v>1</v>
      </c>
      <c r="H326">
        <v>8</v>
      </c>
      <c r="I326">
        <v>5</v>
      </c>
      <c r="J326">
        <v>128</v>
      </c>
      <c r="K326">
        <v>1000</v>
      </c>
      <c r="L326">
        <v>4</v>
      </c>
      <c r="M326">
        <v>5</v>
      </c>
      <c r="N326">
        <v>465</v>
      </c>
      <c r="O326">
        <v>12</v>
      </c>
      <c r="P326">
        <v>5</v>
      </c>
      <c r="Q326">
        <v>125</v>
      </c>
      <c r="R326">
        <v>1</v>
      </c>
      <c r="S326">
        <v>78</v>
      </c>
      <c r="T326" s="2">
        <v>128</v>
      </c>
      <c r="U326" s="2">
        <v>128</v>
      </c>
      <c r="V326" t="s">
        <v>729</v>
      </c>
      <c r="W326">
        <v>0.71043945312500001</v>
      </c>
      <c r="X326">
        <v>0.83500047981739001</v>
      </c>
      <c r="Y326">
        <v>0.63825053763440598</v>
      </c>
      <c r="Z326">
        <v>0.85112067884206699</v>
      </c>
      <c r="AA326">
        <v>0.58041179680591803</v>
      </c>
      <c r="AB326">
        <v>0.58041179680591803</v>
      </c>
      <c r="AC326">
        <v>0.59622890564813402</v>
      </c>
      <c r="AD326">
        <v>0.59622890564813402</v>
      </c>
      <c r="AE326">
        <v>0.63825053763440598</v>
      </c>
      <c r="AF326">
        <v>0.63825053763440598</v>
      </c>
      <c r="AG326">
        <v>0.59866666666666601</v>
      </c>
      <c r="AH326">
        <v>1.28298163414001</v>
      </c>
      <c r="AI326">
        <v>0.60847567778328104</v>
      </c>
      <c r="AJ326">
        <v>0.60847567778328104</v>
      </c>
      <c r="AK326">
        <v>0.69072710429634399</v>
      </c>
      <c r="AL326">
        <v>0.69072710429634399</v>
      </c>
      <c r="AM326">
        <v>0.59866666666666601</v>
      </c>
      <c r="AN326">
        <v>0.59866666666666601</v>
      </c>
      <c r="AO326">
        <v>0.78549263102623201</v>
      </c>
      <c r="AP326">
        <v>0.78213794778053103</v>
      </c>
      <c r="AQ326">
        <v>0.251138807889698</v>
      </c>
      <c r="AR326">
        <v>0.50287780052721398</v>
      </c>
      <c r="AS326">
        <v>0.236559139784946</v>
      </c>
      <c r="AT326">
        <v>0.344444444444444</v>
      </c>
      <c r="AU326">
        <v>0.76521739130434696</v>
      </c>
      <c r="AV326">
        <v>0.92800000000000005</v>
      </c>
      <c r="AW326">
        <v>0.78813559322033799</v>
      </c>
      <c r="AX326">
        <v>0.69642857142857095</v>
      </c>
      <c r="AY326">
        <v>0.75409836065573699</v>
      </c>
      <c r="AZ326">
        <v>0.66666666666666596</v>
      </c>
      <c r="BA326">
        <v>0.42402826855123599</v>
      </c>
      <c r="BB326">
        <v>0.63541666666666596</v>
      </c>
      <c r="BC326">
        <v>0.477732793522267</v>
      </c>
      <c r="BD326">
        <v>0.58498023715415004</v>
      </c>
    </row>
    <row r="327" spans="2:56" x14ac:dyDescent="0.2">
      <c r="B327" t="s">
        <v>993</v>
      </c>
      <c r="C327">
        <v>1E-3</v>
      </c>
      <c r="D327">
        <v>0.1</v>
      </c>
      <c r="E327">
        <v>23</v>
      </c>
      <c r="F327">
        <v>100</v>
      </c>
      <c r="G327" s="2" t="b">
        <v>1</v>
      </c>
      <c r="H327">
        <v>8</v>
      </c>
      <c r="I327">
        <v>50</v>
      </c>
      <c r="J327">
        <v>420</v>
      </c>
      <c r="K327">
        <v>1000</v>
      </c>
      <c r="L327">
        <v>4</v>
      </c>
      <c r="M327">
        <v>50</v>
      </c>
      <c r="N327">
        <v>420</v>
      </c>
      <c r="O327">
        <v>12</v>
      </c>
      <c r="P327">
        <v>50</v>
      </c>
      <c r="Q327">
        <v>80</v>
      </c>
      <c r="R327">
        <v>1</v>
      </c>
      <c r="S327">
        <v>78</v>
      </c>
      <c r="T327" s="2">
        <v>64</v>
      </c>
      <c r="U327" s="2">
        <v>64</v>
      </c>
      <c r="V327" t="s">
        <v>729</v>
      </c>
      <c r="W327">
        <v>0.69263988095238105</v>
      </c>
      <c r="X327">
        <v>0.87735524237155904</v>
      </c>
      <c r="Y327">
        <v>0.63793511904761901</v>
      </c>
      <c r="Z327">
        <v>1.4137899467945101</v>
      </c>
      <c r="AA327">
        <v>0.558016768656458</v>
      </c>
      <c r="AB327">
        <v>0.558016768656458</v>
      </c>
      <c r="AC327">
        <v>0.62554952230211502</v>
      </c>
      <c r="AD327">
        <v>0.62554952230211502</v>
      </c>
      <c r="AE327">
        <v>0.63793511904761901</v>
      </c>
      <c r="AF327">
        <v>0.63793511904761901</v>
      </c>
      <c r="AG327">
        <v>0.5625</v>
      </c>
      <c r="AH327">
        <v>1.44082272052764</v>
      </c>
      <c r="AI327">
        <v>0.55132314950248296</v>
      </c>
      <c r="AJ327">
        <v>0.55132314950248296</v>
      </c>
      <c r="AK327">
        <v>0.63888654718344096</v>
      </c>
      <c r="AL327">
        <v>0.63888654718344096</v>
      </c>
      <c r="AM327">
        <v>0.5625</v>
      </c>
      <c r="AN327">
        <v>0.5625</v>
      </c>
      <c r="AO327">
        <v>0.82528662513081996</v>
      </c>
      <c r="AP327">
        <v>0.66608974713967595</v>
      </c>
      <c r="AQ327">
        <v>0.13962909972743701</v>
      </c>
      <c r="AR327">
        <v>0.60106160262790698</v>
      </c>
      <c r="AS327">
        <v>0.10638297872340401</v>
      </c>
      <c r="AT327">
        <v>0.35616438356164298</v>
      </c>
      <c r="AU327">
        <v>0.66153846153846096</v>
      </c>
      <c r="AV327">
        <v>0.90909090909090895</v>
      </c>
      <c r="AW327">
        <v>0.76258992805755399</v>
      </c>
      <c r="AX327">
        <v>0.73684210526315697</v>
      </c>
      <c r="AY327">
        <v>0.748466257668711</v>
      </c>
      <c r="AZ327">
        <v>0.72340425531914898</v>
      </c>
      <c r="BA327">
        <v>0.42076502732240401</v>
      </c>
      <c r="BB327">
        <v>0.59649122807017496</v>
      </c>
      <c r="BC327">
        <v>0</v>
      </c>
      <c r="BD327">
        <v>0.59414225941422605</v>
      </c>
    </row>
    <row r="328" spans="2:56" x14ac:dyDescent="0.2">
      <c r="B328" t="s">
        <v>2342</v>
      </c>
      <c r="C328">
        <v>1E-3</v>
      </c>
      <c r="D328">
        <v>0.1</v>
      </c>
      <c r="E328">
        <v>44</v>
      </c>
      <c r="F328">
        <v>500</v>
      </c>
      <c r="G328" s="2" t="b">
        <v>1</v>
      </c>
      <c r="H328">
        <v>8</v>
      </c>
      <c r="I328">
        <v>5</v>
      </c>
      <c r="J328">
        <v>420</v>
      </c>
      <c r="K328">
        <v>1000</v>
      </c>
      <c r="L328">
        <v>4</v>
      </c>
      <c r="M328">
        <v>5</v>
      </c>
      <c r="N328">
        <v>465</v>
      </c>
      <c r="O328">
        <v>12</v>
      </c>
      <c r="P328">
        <v>5</v>
      </c>
      <c r="Q328">
        <v>125</v>
      </c>
      <c r="R328">
        <v>1</v>
      </c>
      <c r="S328">
        <v>78</v>
      </c>
      <c r="T328" s="2">
        <v>64</v>
      </c>
      <c r="U328" s="2">
        <v>128</v>
      </c>
      <c r="V328" t="s">
        <v>729</v>
      </c>
      <c r="W328">
        <v>0.71491369047618902</v>
      </c>
      <c r="X328">
        <v>0.83924988484382601</v>
      </c>
      <c r="Y328">
        <v>0.63775698924731195</v>
      </c>
      <c r="Z328">
        <v>0.91114552378654401</v>
      </c>
      <c r="AA328">
        <v>0.58464421962308299</v>
      </c>
      <c r="AB328">
        <v>0.58464421962308299</v>
      </c>
      <c r="AC328">
        <v>0.60554304048532603</v>
      </c>
      <c r="AD328">
        <v>0.60554304048532603</v>
      </c>
      <c r="AE328">
        <v>0.63775698924731195</v>
      </c>
      <c r="AF328">
        <v>0.63775698924731195</v>
      </c>
      <c r="AG328">
        <v>0.54400000000000004</v>
      </c>
      <c r="AH328">
        <v>1.26152038574218</v>
      </c>
      <c r="AI328">
        <v>0.53878071890736401</v>
      </c>
      <c r="AJ328">
        <v>0.53878071890736401</v>
      </c>
      <c r="AK328">
        <v>0.59738743968101704</v>
      </c>
      <c r="AL328">
        <v>0.59738743968101704</v>
      </c>
      <c r="AM328">
        <v>0.54400000000000004</v>
      </c>
      <c r="AN328">
        <v>0.54400000000000004</v>
      </c>
      <c r="AO328">
        <v>0.799827717802024</v>
      </c>
      <c r="AP328">
        <v>0.77784179953091004</v>
      </c>
      <c r="AQ328">
        <v>0.25659369334422799</v>
      </c>
      <c r="AR328">
        <v>0.50431366781516995</v>
      </c>
      <c r="AS328">
        <v>0.186046511627907</v>
      </c>
      <c r="AT328">
        <v>0.23046875</v>
      </c>
      <c r="AU328">
        <v>0.74103585657370497</v>
      </c>
      <c r="AV328">
        <v>0.92063492063492003</v>
      </c>
      <c r="AW328">
        <v>0.75238095238095204</v>
      </c>
      <c r="AX328">
        <v>0.798165137614678</v>
      </c>
      <c r="AY328">
        <v>0.67375886524822703</v>
      </c>
      <c r="AZ328">
        <v>0.71559633027522895</v>
      </c>
      <c r="BA328">
        <v>0.19512195121951201</v>
      </c>
      <c r="BB328">
        <v>0.63387978142076495</v>
      </c>
      <c r="BC328">
        <v>0</v>
      </c>
      <c r="BD328">
        <v>0.61827956989247301</v>
      </c>
    </row>
    <row r="329" spans="2:56" x14ac:dyDescent="0.2">
      <c r="B329" t="s">
        <v>2343</v>
      </c>
      <c r="C329">
        <v>1E-3</v>
      </c>
      <c r="D329">
        <v>0.1</v>
      </c>
      <c r="E329">
        <v>256</v>
      </c>
      <c r="F329">
        <v>500</v>
      </c>
      <c r="G329" s="2" t="b">
        <v>0</v>
      </c>
      <c r="H329">
        <v>8</v>
      </c>
      <c r="I329">
        <v>5</v>
      </c>
      <c r="J329">
        <v>420</v>
      </c>
      <c r="K329">
        <v>1000</v>
      </c>
      <c r="L329">
        <v>4</v>
      </c>
      <c r="M329">
        <v>5</v>
      </c>
      <c r="N329">
        <v>465</v>
      </c>
      <c r="O329">
        <v>12</v>
      </c>
      <c r="P329">
        <v>5</v>
      </c>
      <c r="Q329">
        <v>125</v>
      </c>
      <c r="R329">
        <v>1</v>
      </c>
      <c r="S329">
        <v>78</v>
      </c>
      <c r="T329" s="2">
        <v>128</v>
      </c>
      <c r="U329" s="2">
        <v>64</v>
      </c>
      <c r="V329" t="s">
        <v>729</v>
      </c>
      <c r="W329">
        <v>0.79271785714285603</v>
      </c>
      <c r="X329">
        <v>0.65173874747753102</v>
      </c>
      <c r="Y329">
        <v>0.63738548387096705</v>
      </c>
      <c r="Z329">
        <v>0.867020006239414</v>
      </c>
      <c r="AA329">
        <v>0.58542283429134301</v>
      </c>
      <c r="AB329">
        <v>0.58542283429134301</v>
      </c>
      <c r="AC329">
        <v>0.62077511082001802</v>
      </c>
      <c r="AD329">
        <v>0.62077511082001802</v>
      </c>
      <c r="AE329">
        <v>0.63738548387096705</v>
      </c>
      <c r="AF329">
        <v>0.63738548387096705</v>
      </c>
      <c r="AG329">
        <v>0.62066666666666603</v>
      </c>
      <c r="AH329">
        <v>1.19148349761962</v>
      </c>
      <c r="AI329">
        <v>0.600262417911954</v>
      </c>
      <c r="AJ329">
        <v>0.600262417911954</v>
      </c>
      <c r="AK329">
        <v>0.66519013435754004</v>
      </c>
      <c r="AL329">
        <v>0.66519013435754004</v>
      </c>
      <c r="AM329">
        <v>0.62066666666666603</v>
      </c>
      <c r="AN329">
        <v>0.62066666666666603</v>
      </c>
      <c r="AO329">
        <v>0.79200184568190202</v>
      </c>
      <c r="AP329">
        <v>0.77398179887424701</v>
      </c>
      <c r="AQ329">
        <v>0.287813808514919</v>
      </c>
      <c r="AR329">
        <v>0.48789388409430701</v>
      </c>
      <c r="AS329">
        <v>0.36956521739130399</v>
      </c>
      <c r="AT329">
        <v>0.58156028368794299</v>
      </c>
      <c r="AU329">
        <v>0.69767441860465096</v>
      </c>
      <c r="AV329">
        <v>0.95348837209302295</v>
      </c>
      <c r="AW329">
        <v>0.71287128712871195</v>
      </c>
      <c r="AX329">
        <v>0.375</v>
      </c>
      <c r="AY329">
        <v>0.83408071748878898</v>
      </c>
      <c r="AZ329">
        <v>0.73148148148148096</v>
      </c>
      <c r="BA329">
        <v>0.70552147239263796</v>
      </c>
      <c r="BB329">
        <v>0.712643678160919</v>
      </c>
      <c r="BC329">
        <v>0.52926208651399398</v>
      </c>
      <c r="BD329">
        <v>0</v>
      </c>
    </row>
    <row r="330" spans="2:56" x14ac:dyDescent="0.2">
      <c r="B330" t="s">
        <v>2344</v>
      </c>
      <c r="C330">
        <v>1E-3</v>
      </c>
      <c r="D330">
        <v>0.1</v>
      </c>
      <c r="E330">
        <v>256</v>
      </c>
      <c r="F330">
        <v>500</v>
      </c>
      <c r="G330" s="2" t="b">
        <v>0</v>
      </c>
      <c r="H330">
        <v>8</v>
      </c>
      <c r="I330">
        <v>15</v>
      </c>
      <c r="J330">
        <v>64</v>
      </c>
      <c r="K330">
        <v>1000</v>
      </c>
      <c r="L330">
        <v>4</v>
      </c>
      <c r="M330">
        <v>15</v>
      </c>
      <c r="N330">
        <v>455</v>
      </c>
      <c r="O330">
        <v>12</v>
      </c>
      <c r="P330">
        <v>15</v>
      </c>
      <c r="Q330">
        <v>115</v>
      </c>
      <c r="R330">
        <v>1</v>
      </c>
      <c r="S330">
        <v>78</v>
      </c>
      <c r="T330" s="2">
        <v>64</v>
      </c>
      <c r="U330" s="2">
        <v>128</v>
      </c>
      <c r="V330" t="s">
        <v>729</v>
      </c>
      <c r="W330">
        <v>0.73646484374999999</v>
      </c>
      <c r="X330">
        <v>0.71903130006790095</v>
      </c>
      <c r="Y330">
        <v>0.63728681318681302</v>
      </c>
      <c r="Z330">
        <v>0.91450650632381403</v>
      </c>
      <c r="AA330">
        <v>0.57023287810815704</v>
      </c>
      <c r="AB330">
        <v>0.57023287810815704</v>
      </c>
      <c r="AC330">
        <v>0.58503392101988305</v>
      </c>
      <c r="AD330">
        <v>0.58503392101988305</v>
      </c>
      <c r="AE330">
        <v>0.63728681318681302</v>
      </c>
      <c r="AF330">
        <v>0.63728681318681302</v>
      </c>
      <c r="AG330">
        <v>0.59057971014492705</v>
      </c>
      <c r="AH330">
        <v>1.1369669437408401</v>
      </c>
      <c r="AI330">
        <v>0.57398427658450002</v>
      </c>
      <c r="AJ330">
        <v>0.57398427658450002</v>
      </c>
      <c r="AK330">
        <v>0.66794555735938499</v>
      </c>
      <c r="AL330">
        <v>0.66794555735938499</v>
      </c>
      <c r="AM330">
        <v>0.59057971014492705</v>
      </c>
      <c r="AN330">
        <v>0.59057971014492705</v>
      </c>
      <c r="AO330">
        <v>0.80409162240086096</v>
      </c>
      <c r="AP330">
        <v>0.77850199561892497</v>
      </c>
      <c r="AQ330">
        <v>0.18227834273221299</v>
      </c>
      <c r="AR330">
        <v>0.516059551680632</v>
      </c>
      <c r="AS330">
        <v>0.12698412698412601</v>
      </c>
      <c r="AT330">
        <v>0.43317972350230399</v>
      </c>
      <c r="AU330">
        <v>0.6875</v>
      </c>
      <c r="AV330">
        <v>0.91379310344827602</v>
      </c>
      <c r="AW330">
        <v>0.84761904761904705</v>
      </c>
      <c r="AX330">
        <v>0.76190476190476197</v>
      </c>
      <c r="AY330">
        <v>0.77934272300469498</v>
      </c>
      <c r="AZ330">
        <v>0.71568627450980404</v>
      </c>
      <c r="BA330">
        <v>0.42348008385744201</v>
      </c>
      <c r="BB330">
        <v>0.63218390804597702</v>
      </c>
      <c r="BC330">
        <v>0</v>
      </c>
      <c r="BD330">
        <v>0.56613756613756605</v>
      </c>
    </row>
    <row r="331" spans="2:56" x14ac:dyDescent="0.2">
      <c r="B331" t="s">
        <v>2345</v>
      </c>
      <c r="C331">
        <v>1E-3</v>
      </c>
      <c r="D331">
        <v>0.5</v>
      </c>
      <c r="E331">
        <v>120</v>
      </c>
      <c r="F331">
        <v>100</v>
      </c>
      <c r="G331" s="2" t="b">
        <v>1</v>
      </c>
      <c r="H331">
        <v>8</v>
      </c>
      <c r="I331">
        <v>50</v>
      </c>
      <c r="J331">
        <v>128</v>
      </c>
      <c r="K331">
        <v>1000</v>
      </c>
      <c r="L331">
        <v>4</v>
      </c>
      <c r="M331">
        <v>50</v>
      </c>
      <c r="N331">
        <v>420</v>
      </c>
      <c r="O331">
        <v>12</v>
      </c>
      <c r="P331">
        <v>50</v>
      </c>
      <c r="Q331">
        <v>80</v>
      </c>
      <c r="R331">
        <v>1</v>
      </c>
      <c r="S331">
        <v>78</v>
      </c>
      <c r="T331" s="2">
        <v>64</v>
      </c>
      <c r="U331" s="2">
        <v>128</v>
      </c>
      <c r="V331" t="s">
        <v>729</v>
      </c>
      <c r="W331">
        <v>0.71375976562499999</v>
      </c>
      <c r="X331">
        <v>0.78685411393642402</v>
      </c>
      <c r="Y331">
        <v>0.63726071428571396</v>
      </c>
      <c r="Z331">
        <v>1.3725140545964201</v>
      </c>
      <c r="AA331">
        <v>0.56822730849593694</v>
      </c>
      <c r="AB331">
        <v>0.56822730849593694</v>
      </c>
      <c r="AC331">
        <v>0.61115447215749197</v>
      </c>
      <c r="AD331">
        <v>0.61115447215749197</v>
      </c>
      <c r="AE331">
        <v>0.63726071428571396</v>
      </c>
      <c r="AF331">
        <v>0.63726071428571396</v>
      </c>
      <c r="AG331">
        <v>0.57916666666666605</v>
      </c>
      <c r="AH331">
        <v>1.3336921930313099</v>
      </c>
      <c r="AI331">
        <v>0.56702104523045205</v>
      </c>
      <c r="AJ331">
        <v>0.56702104523045205</v>
      </c>
      <c r="AK331">
        <v>0.66248980248075295</v>
      </c>
      <c r="AL331">
        <v>0.66248980248075295</v>
      </c>
      <c r="AM331">
        <v>0.57916666666666605</v>
      </c>
      <c r="AN331">
        <v>0.57916666666666605</v>
      </c>
      <c r="AO331">
        <v>0.82849152325082098</v>
      </c>
      <c r="AP331">
        <v>0.70357551614782399</v>
      </c>
      <c r="AQ331">
        <v>0.138841688680579</v>
      </c>
      <c r="AR331">
        <v>0.60200050590452603</v>
      </c>
      <c r="AS331">
        <v>0.22</v>
      </c>
      <c r="AT331">
        <v>0.337837837837837</v>
      </c>
      <c r="AU331">
        <v>0.731343283582089</v>
      </c>
      <c r="AV331">
        <v>0.90123456790123402</v>
      </c>
      <c r="AW331">
        <v>0.76119402985074602</v>
      </c>
      <c r="AX331">
        <v>0.661157024793388</v>
      </c>
      <c r="AY331">
        <v>0.77011494252873502</v>
      </c>
      <c r="AZ331">
        <v>0.74125874125874103</v>
      </c>
      <c r="BA331">
        <v>0.44956772334293899</v>
      </c>
      <c r="BB331">
        <v>0.60869565217391297</v>
      </c>
      <c r="BC331">
        <v>0</v>
      </c>
      <c r="BD331">
        <v>0.621848739495798</v>
      </c>
    </row>
    <row r="332" spans="2:56" x14ac:dyDescent="0.2">
      <c r="B332" t="s">
        <v>852</v>
      </c>
      <c r="C332">
        <v>1E-3</v>
      </c>
      <c r="D332">
        <v>0.1</v>
      </c>
      <c r="E332">
        <v>256</v>
      </c>
      <c r="F332">
        <v>500</v>
      </c>
      <c r="G332" s="2" t="b">
        <v>1</v>
      </c>
      <c r="H332">
        <v>8</v>
      </c>
      <c r="I332">
        <v>10</v>
      </c>
      <c r="J332">
        <v>256</v>
      </c>
      <c r="K332">
        <v>1000</v>
      </c>
      <c r="L332">
        <v>4</v>
      </c>
      <c r="M332">
        <v>10</v>
      </c>
      <c r="N332">
        <v>460</v>
      </c>
      <c r="O332">
        <v>12</v>
      </c>
      <c r="P332">
        <v>10</v>
      </c>
      <c r="Q332">
        <v>120</v>
      </c>
      <c r="R332">
        <v>1</v>
      </c>
      <c r="S332">
        <v>78</v>
      </c>
      <c r="T332" s="2">
        <v>128</v>
      </c>
      <c r="U332" s="2">
        <v>128</v>
      </c>
      <c r="V332" t="s">
        <v>729</v>
      </c>
      <c r="W332">
        <v>0.72131250000000002</v>
      </c>
      <c r="X332">
        <v>0.77108705687522805</v>
      </c>
      <c r="Y332">
        <v>0.63716847826086997</v>
      </c>
      <c r="Z332">
        <v>0.887246807038784</v>
      </c>
      <c r="AA332">
        <v>0.56725001642598205</v>
      </c>
      <c r="AB332">
        <v>0.56725001642598205</v>
      </c>
      <c r="AC332">
        <v>0.58136985855590895</v>
      </c>
      <c r="AD332">
        <v>0.58136985855590895</v>
      </c>
      <c r="AE332">
        <v>0.63716847826086997</v>
      </c>
      <c r="AF332">
        <v>0.63716847826086997</v>
      </c>
      <c r="AG332">
        <v>0.58819444444444402</v>
      </c>
      <c r="AH332">
        <v>1.24298679828643</v>
      </c>
      <c r="AI332">
        <v>0.58108089127129203</v>
      </c>
      <c r="AJ332">
        <v>0.58108089127129203</v>
      </c>
      <c r="AK332">
        <v>0.66987379606183095</v>
      </c>
      <c r="AL332">
        <v>0.66987379606183095</v>
      </c>
      <c r="AM332">
        <v>0.58819444444444402</v>
      </c>
      <c r="AN332">
        <v>0.58819444444444402</v>
      </c>
      <c r="AO332">
        <v>0.79102672147661102</v>
      </c>
      <c r="AP332">
        <v>0.77749916286912202</v>
      </c>
      <c r="AQ332">
        <v>0.18386336489753899</v>
      </c>
      <c r="AR332">
        <v>0.51661081646065299</v>
      </c>
      <c r="AS332">
        <v>0.145985401459854</v>
      </c>
      <c r="AT332">
        <v>0.13186813186813101</v>
      </c>
      <c r="AU332">
        <v>0.76415094339622602</v>
      </c>
      <c r="AV332">
        <v>0.94444444444444398</v>
      </c>
      <c r="AW332">
        <v>0.77056277056277001</v>
      </c>
      <c r="AX332">
        <v>0.66298342541436395</v>
      </c>
      <c r="AY332">
        <v>0.68438538205980004</v>
      </c>
      <c r="AZ332">
        <v>0.73933649289099501</v>
      </c>
      <c r="BA332">
        <v>0.42436149312377203</v>
      </c>
      <c r="BB332">
        <v>0.63783783783783699</v>
      </c>
      <c r="BC332">
        <v>0.52017937219730903</v>
      </c>
      <c r="BD332">
        <v>0.546874999999999</v>
      </c>
    </row>
    <row r="333" spans="2:56" x14ac:dyDescent="0.2">
      <c r="B333" t="s">
        <v>763</v>
      </c>
      <c r="C333">
        <v>1E-3</v>
      </c>
      <c r="D333">
        <v>0.1</v>
      </c>
      <c r="E333">
        <v>256</v>
      </c>
      <c r="F333">
        <v>500</v>
      </c>
      <c r="G333" s="2" t="b">
        <v>0</v>
      </c>
      <c r="H333">
        <v>8</v>
      </c>
      <c r="I333">
        <v>10</v>
      </c>
      <c r="J333">
        <v>128</v>
      </c>
      <c r="K333">
        <v>1000</v>
      </c>
      <c r="L333">
        <v>4</v>
      </c>
      <c r="M333">
        <v>10</v>
      </c>
      <c r="N333">
        <v>460</v>
      </c>
      <c r="O333">
        <v>12</v>
      </c>
      <c r="P333">
        <v>10</v>
      </c>
      <c r="Q333">
        <v>120</v>
      </c>
      <c r="R333">
        <v>1</v>
      </c>
      <c r="S333">
        <v>78</v>
      </c>
      <c r="T333" s="2">
        <v>128</v>
      </c>
      <c r="U333" s="2">
        <v>128</v>
      </c>
      <c r="V333" t="s">
        <v>729</v>
      </c>
      <c r="W333">
        <v>0.74747460937499999</v>
      </c>
      <c r="X333">
        <v>0.70967170524597101</v>
      </c>
      <c r="Y333">
        <v>0.63714782608695597</v>
      </c>
      <c r="Z333">
        <v>0.92415994852781203</v>
      </c>
      <c r="AA333">
        <v>0.57314541784584205</v>
      </c>
      <c r="AB333">
        <v>0.57314541784584205</v>
      </c>
      <c r="AC333">
        <v>0.60834640128210904</v>
      </c>
      <c r="AD333">
        <v>0.60834640128210904</v>
      </c>
      <c r="AE333">
        <v>0.63714782608695597</v>
      </c>
      <c r="AF333">
        <v>0.63714782608695597</v>
      </c>
      <c r="AG333">
        <v>0.59583333333333299</v>
      </c>
      <c r="AH333">
        <v>1.12993240356445</v>
      </c>
      <c r="AI333">
        <v>0.59003177210469204</v>
      </c>
      <c r="AJ333">
        <v>0.59003177210469204</v>
      </c>
      <c r="AK333">
        <v>0.66996843632441905</v>
      </c>
      <c r="AL333">
        <v>0.66996843632441905</v>
      </c>
      <c r="AM333">
        <v>0.59583333333333299</v>
      </c>
      <c r="AN333">
        <v>0.59583333333333299</v>
      </c>
      <c r="AO333">
        <v>0.77710981644407495</v>
      </c>
      <c r="AP333">
        <v>0.79818403895550505</v>
      </c>
      <c r="AQ333">
        <v>0.195286438974066</v>
      </c>
      <c r="AR333">
        <v>0.52200137700972205</v>
      </c>
      <c r="AS333">
        <v>0.33155080213903698</v>
      </c>
      <c r="AT333">
        <v>0.462365591397849</v>
      </c>
      <c r="AU333">
        <v>0.68686868686868596</v>
      </c>
      <c r="AV333">
        <v>0.93700787401574803</v>
      </c>
      <c r="AW333">
        <v>0.82700421940928204</v>
      </c>
      <c r="AX333">
        <v>0.69791666666666596</v>
      </c>
      <c r="AY333">
        <v>0.76150627615062705</v>
      </c>
      <c r="AZ333">
        <v>0.70707070707070696</v>
      </c>
      <c r="BA333">
        <v>0.445312499999999</v>
      </c>
      <c r="BB333">
        <v>0.644067796610169</v>
      </c>
      <c r="BC333">
        <v>0.57971014492753603</v>
      </c>
      <c r="BD333">
        <v>0</v>
      </c>
    </row>
    <row r="334" spans="2:56" x14ac:dyDescent="0.2">
      <c r="B334" t="s">
        <v>994</v>
      </c>
      <c r="C334">
        <v>1E-3</v>
      </c>
      <c r="D334">
        <v>0.1</v>
      </c>
      <c r="E334">
        <v>74</v>
      </c>
      <c r="F334">
        <v>500</v>
      </c>
      <c r="G334" s="2" t="b">
        <v>1</v>
      </c>
      <c r="H334">
        <v>8</v>
      </c>
      <c r="I334">
        <v>25</v>
      </c>
      <c r="J334">
        <v>64</v>
      </c>
      <c r="K334">
        <v>1000</v>
      </c>
      <c r="L334">
        <v>4</v>
      </c>
      <c r="M334">
        <v>25</v>
      </c>
      <c r="N334">
        <v>445</v>
      </c>
      <c r="O334">
        <v>12</v>
      </c>
      <c r="P334">
        <v>25</v>
      </c>
      <c r="Q334">
        <v>105</v>
      </c>
      <c r="R334">
        <v>1</v>
      </c>
      <c r="S334">
        <v>78</v>
      </c>
      <c r="T334" s="2">
        <v>64</v>
      </c>
      <c r="U334" s="2">
        <v>64</v>
      </c>
      <c r="V334" t="s">
        <v>729</v>
      </c>
      <c r="W334">
        <v>0.82194140625000001</v>
      </c>
      <c r="X334">
        <v>0.54920869266986805</v>
      </c>
      <c r="Y334">
        <v>0.63686011235954998</v>
      </c>
      <c r="Z334">
        <v>1.50154263615608</v>
      </c>
      <c r="AA334">
        <v>0.57543182751942101</v>
      </c>
      <c r="AB334">
        <v>0.57543182751942101</v>
      </c>
      <c r="AC334">
        <v>0.62288311402775798</v>
      </c>
      <c r="AD334">
        <v>0.62288311402775798</v>
      </c>
      <c r="AE334">
        <v>0.63686011235954998</v>
      </c>
      <c r="AF334">
        <v>0.63686011235954998</v>
      </c>
      <c r="AG334">
        <v>0.71825396825396803</v>
      </c>
      <c r="AH334">
        <v>0.98657453060150102</v>
      </c>
      <c r="AI334">
        <v>0.69102155990205205</v>
      </c>
      <c r="AJ334">
        <v>0.69102155990205205</v>
      </c>
      <c r="AK334">
        <v>0.71120065309628999</v>
      </c>
      <c r="AL334">
        <v>0.71120065309628999</v>
      </c>
      <c r="AM334">
        <v>0.71825396825396803</v>
      </c>
      <c r="AN334">
        <v>0.71825396825396803</v>
      </c>
      <c r="AO334">
        <v>0.81962227100472995</v>
      </c>
      <c r="AP334">
        <v>0.76248500465505198</v>
      </c>
      <c r="AQ334">
        <v>0.17249478851816399</v>
      </c>
      <c r="AR334">
        <v>0.54712524589973999</v>
      </c>
      <c r="AS334">
        <v>0.4</v>
      </c>
      <c r="AT334">
        <v>0.70408163265306101</v>
      </c>
      <c r="AU334">
        <v>0.83333333333333304</v>
      </c>
      <c r="AV334">
        <v>0.94977168949771595</v>
      </c>
      <c r="AW334">
        <v>0.91370558375634503</v>
      </c>
      <c r="AX334">
        <v>0.840425531914893</v>
      </c>
      <c r="AY334">
        <v>0.80808080808080796</v>
      </c>
      <c r="AZ334">
        <v>0.72916666666666596</v>
      </c>
      <c r="BA334">
        <v>0.64126984126984099</v>
      </c>
      <c r="BB334">
        <v>0.83003952569169903</v>
      </c>
      <c r="BC334">
        <v>0</v>
      </c>
      <c r="BD334">
        <v>0.64238410596026396</v>
      </c>
    </row>
    <row r="335" spans="2:56" x14ac:dyDescent="0.2">
      <c r="B335" t="s">
        <v>995</v>
      </c>
      <c r="C335">
        <v>1E-3</v>
      </c>
      <c r="D335">
        <v>0.1</v>
      </c>
      <c r="E335">
        <v>256</v>
      </c>
      <c r="F335">
        <v>100</v>
      </c>
      <c r="G335" s="2" t="b">
        <v>0</v>
      </c>
      <c r="H335">
        <v>8</v>
      </c>
      <c r="I335">
        <v>5</v>
      </c>
      <c r="J335">
        <v>128</v>
      </c>
      <c r="K335">
        <v>1000</v>
      </c>
      <c r="L335">
        <v>4</v>
      </c>
      <c r="M335">
        <v>5</v>
      </c>
      <c r="N335">
        <v>465</v>
      </c>
      <c r="O335">
        <v>12</v>
      </c>
      <c r="P335">
        <v>5</v>
      </c>
      <c r="Q335">
        <v>125</v>
      </c>
      <c r="R335">
        <v>1</v>
      </c>
      <c r="S335">
        <v>78</v>
      </c>
      <c r="T335" s="2">
        <v>64</v>
      </c>
      <c r="U335" s="2">
        <v>64</v>
      </c>
      <c r="V335" t="s">
        <v>729</v>
      </c>
      <c r="W335">
        <v>0.60733398437499997</v>
      </c>
      <c r="X335">
        <v>1.3650905597209899</v>
      </c>
      <c r="Y335">
        <v>0.63666935483870701</v>
      </c>
      <c r="Z335">
        <v>8.1998849898576704</v>
      </c>
      <c r="AA335">
        <v>0.57130360814936798</v>
      </c>
      <c r="AB335">
        <v>0.57130360814936798</v>
      </c>
      <c r="AC335">
        <v>0.62697495541703896</v>
      </c>
      <c r="AD335">
        <v>0.62697495541703896</v>
      </c>
      <c r="AE335">
        <v>0.63666935483870701</v>
      </c>
      <c r="AF335">
        <v>0.63666935483870701</v>
      </c>
      <c r="AG335">
        <v>0.54200000000000004</v>
      </c>
      <c r="AH335">
        <v>1.5952782630920399</v>
      </c>
      <c r="AI335">
        <v>0.52688315245899398</v>
      </c>
      <c r="AJ335">
        <v>0.52688315245899398</v>
      </c>
      <c r="AK335">
        <v>0.61927742664066499</v>
      </c>
      <c r="AL335">
        <v>0.61927742664066399</v>
      </c>
      <c r="AM335">
        <v>0.54199999999999904</v>
      </c>
      <c r="AN335">
        <v>0.54200000000000004</v>
      </c>
      <c r="AO335">
        <v>0.82582243510248998</v>
      </c>
      <c r="AP335">
        <v>0.70224620467296495</v>
      </c>
      <c r="AQ335">
        <v>0.26696100647856202</v>
      </c>
      <c r="AR335">
        <v>0.49018478634345902</v>
      </c>
      <c r="AS335">
        <v>0.185792349726775</v>
      </c>
      <c r="AT335">
        <v>0.38383838383838298</v>
      </c>
      <c r="AU335">
        <v>0.45454545454545398</v>
      </c>
      <c r="AV335">
        <v>0.93893129770992301</v>
      </c>
      <c r="AW335">
        <v>0.67234042553191398</v>
      </c>
      <c r="AX335">
        <v>0.80184331797234998</v>
      </c>
      <c r="AY335">
        <v>0.56043956043956</v>
      </c>
      <c r="AZ335">
        <v>0.73303167420814397</v>
      </c>
      <c r="BA335">
        <v>0.438305709023941</v>
      </c>
      <c r="BB335">
        <v>0.62886597938144295</v>
      </c>
      <c r="BC335">
        <v>0</v>
      </c>
      <c r="BD335">
        <v>0.52466367713004403</v>
      </c>
    </row>
    <row r="336" spans="2:56" x14ac:dyDescent="0.2">
      <c r="B336" t="s">
        <v>853</v>
      </c>
      <c r="C336">
        <v>1E-3</v>
      </c>
      <c r="D336">
        <v>0.5</v>
      </c>
      <c r="E336">
        <v>256</v>
      </c>
      <c r="F336">
        <v>100</v>
      </c>
      <c r="G336" s="2" t="b">
        <v>1</v>
      </c>
      <c r="H336">
        <v>8</v>
      </c>
      <c r="I336">
        <v>25</v>
      </c>
      <c r="J336">
        <v>420</v>
      </c>
      <c r="K336">
        <v>1000</v>
      </c>
      <c r="L336">
        <v>4</v>
      </c>
      <c r="M336">
        <v>25</v>
      </c>
      <c r="N336">
        <v>445</v>
      </c>
      <c r="O336">
        <v>12</v>
      </c>
      <c r="P336">
        <v>25</v>
      </c>
      <c r="Q336">
        <v>105</v>
      </c>
      <c r="R336">
        <v>1</v>
      </c>
      <c r="S336">
        <v>78</v>
      </c>
      <c r="T336" s="2">
        <v>128</v>
      </c>
      <c r="U336" s="2">
        <v>128</v>
      </c>
      <c r="V336" t="s">
        <v>729</v>
      </c>
      <c r="W336">
        <v>0.72828869047619005</v>
      </c>
      <c r="X336">
        <v>0.75961058020591699</v>
      </c>
      <c r="Y336">
        <v>0.63649775280898802</v>
      </c>
      <c r="Z336">
        <v>1.1106074901819201</v>
      </c>
      <c r="AA336">
        <v>0.56078213724456005</v>
      </c>
      <c r="AB336">
        <v>0.56078213724456005</v>
      </c>
      <c r="AC336">
        <v>0.58934999507496899</v>
      </c>
      <c r="AD336">
        <v>0.58934999507496899</v>
      </c>
      <c r="AE336">
        <v>0.63649775280898802</v>
      </c>
      <c r="AF336">
        <v>0.63649775280898802</v>
      </c>
      <c r="AG336">
        <v>0.59206349206349196</v>
      </c>
      <c r="AH336">
        <v>1.14594066143035</v>
      </c>
      <c r="AI336">
        <v>0.56559057403792101</v>
      </c>
      <c r="AJ336">
        <v>0.56559057403792101</v>
      </c>
      <c r="AK336">
        <v>0.63166918144319595</v>
      </c>
      <c r="AL336">
        <v>0.63166918144319595</v>
      </c>
      <c r="AM336">
        <v>0.59206349206349196</v>
      </c>
      <c r="AN336">
        <v>0.59206349206349196</v>
      </c>
      <c r="AO336">
        <v>0.77491412271548399</v>
      </c>
      <c r="AP336">
        <v>0.77696987186574196</v>
      </c>
      <c r="AQ336">
        <v>0.12135374564486</v>
      </c>
      <c r="AR336">
        <v>0.56989080875215603</v>
      </c>
      <c r="AS336">
        <v>0.26388888888888801</v>
      </c>
      <c r="AT336">
        <v>0.14173228346456601</v>
      </c>
      <c r="AU336">
        <v>0.78723404255319096</v>
      </c>
      <c r="AV336">
        <v>0.928909952606635</v>
      </c>
      <c r="AW336">
        <v>0.81521739130434701</v>
      </c>
      <c r="AX336">
        <v>0.77551020408163196</v>
      </c>
      <c r="AY336">
        <v>0.66666666666666596</v>
      </c>
      <c r="AZ336">
        <v>0.72826086956521696</v>
      </c>
      <c r="BA336">
        <v>0.439560439560439</v>
      </c>
      <c r="BB336">
        <v>0.64197530864197505</v>
      </c>
      <c r="BC336">
        <v>0</v>
      </c>
      <c r="BD336">
        <v>0.59813084112149495</v>
      </c>
    </row>
    <row r="337" spans="2:56" x14ac:dyDescent="0.2">
      <c r="B337" t="s">
        <v>2346</v>
      </c>
      <c r="C337">
        <v>1E-3</v>
      </c>
      <c r="D337">
        <v>0.1</v>
      </c>
      <c r="E337">
        <v>209</v>
      </c>
      <c r="F337">
        <v>500</v>
      </c>
      <c r="G337" s="2" t="b">
        <v>1</v>
      </c>
      <c r="H337">
        <v>8</v>
      </c>
      <c r="I337">
        <v>15</v>
      </c>
      <c r="J337">
        <v>128</v>
      </c>
      <c r="K337">
        <v>1000</v>
      </c>
      <c r="L337">
        <v>4</v>
      </c>
      <c r="M337">
        <v>15</v>
      </c>
      <c r="N337">
        <v>455</v>
      </c>
      <c r="O337">
        <v>12</v>
      </c>
      <c r="P337">
        <v>15</v>
      </c>
      <c r="Q337">
        <v>115</v>
      </c>
      <c r="R337">
        <v>1</v>
      </c>
      <c r="S337">
        <v>78</v>
      </c>
      <c r="T337" s="2">
        <v>64</v>
      </c>
      <c r="U337" s="2">
        <v>128</v>
      </c>
      <c r="V337" t="s">
        <v>729</v>
      </c>
      <c r="W337">
        <v>0.75723046875</v>
      </c>
      <c r="X337">
        <v>0.67778176021575898</v>
      </c>
      <c r="Y337">
        <v>0.63562417582417596</v>
      </c>
      <c r="Z337">
        <v>0.95591436773538596</v>
      </c>
      <c r="AA337">
        <v>0.57927634229521896</v>
      </c>
      <c r="AB337">
        <v>0.57927634229521896</v>
      </c>
      <c r="AC337">
        <v>0.61047585611073496</v>
      </c>
      <c r="AD337">
        <v>0.61047585611073396</v>
      </c>
      <c r="AE337">
        <v>0.63562417582417596</v>
      </c>
      <c r="AF337">
        <v>0.63562417582417596</v>
      </c>
      <c r="AG337">
        <v>0.59637681159420197</v>
      </c>
      <c r="AH337">
        <v>1.1382637023925699</v>
      </c>
      <c r="AI337">
        <v>0.57440513658318604</v>
      </c>
      <c r="AJ337">
        <v>0.57440513658318504</v>
      </c>
      <c r="AK337">
        <v>0.68194544167387405</v>
      </c>
      <c r="AL337">
        <v>0.68194544167387405</v>
      </c>
      <c r="AM337">
        <v>0.59637681159420197</v>
      </c>
      <c r="AN337">
        <v>0.59637681159420197</v>
      </c>
      <c r="AO337">
        <v>0.80339397579317895</v>
      </c>
      <c r="AP337">
        <v>0.79304146600038705</v>
      </c>
      <c r="AQ337">
        <v>0.19752043664504601</v>
      </c>
      <c r="AR337">
        <v>0.52314949074226402</v>
      </c>
      <c r="AS337">
        <v>0.23703703703703699</v>
      </c>
      <c r="AT337">
        <v>0.116279069767441</v>
      </c>
      <c r="AU337">
        <v>0.91286307053941895</v>
      </c>
      <c r="AV337">
        <v>0.962025316455696</v>
      </c>
      <c r="AW337">
        <v>0.86792452830188604</v>
      </c>
      <c r="AX337">
        <v>0.66666666666666596</v>
      </c>
      <c r="AY337">
        <v>0.67896678966789603</v>
      </c>
      <c r="AZ337">
        <v>0.71153846153846101</v>
      </c>
      <c r="BA337">
        <v>0.42944785276073599</v>
      </c>
      <c r="BB337">
        <v>0.63636363636363602</v>
      </c>
      <c r="BC337">
        <v>0.56687898089171895</v>
      </c>
      <c r="BD337">
        <v>0.106870229007633</v>
      </c>
    </row>
    <row r="338" spans="2:56" x14ac:dyDescent="0.2">
      <c r="B338" t="s">
        <v>996</v>
      </c>
      <c r="C338">
        <v>1E-3</v>
      </c>
      <c r="D338">
        <v>0.5</v>
      </c>
      <c r="E338">
        <v>78</v>
      </c>
      <c r="F338">
        <v>500</v>
      </c>
      <c r="G338" s="2" t="b">
        <v>1</v>
      </c>
      <c r="H338">
        <v>8</v>
      </c>
      <c r="I338">
        <v>5</v>
      </c>
      <c r="J338">
        <v>420</v>
      </c>
      <c r="K338">
        <v>1000</v>
      </c>
      <c r="L338">
        <v>4</v>
      </c>
      <c r="M338">
        <v>5</v>
      </c>
      <c r="N338">
        <v>465</v>
      </c>
      <c r="O338">
        <v>12</v>
      </c>
      <c r="P338">
        <v>5</v>
      </c>
      <c r="Q338">
        <v>125</v>
      </c>
      <c r="R338">
        <v>1</v>
      </c>
      <c r="S338">
        <v>78</v>
      </c>
      <c r="T338" s="2">
        <v>64</v>
      </c>
      <c r="U338" s="2">
        <v>64</v>
      </c>
      <c r="V338" t="s">
        <v>729</v>
      </c>
      <c r="W338">
        <v>0.88401130952380802</v>
      </c>
      <c r="X338">
        <v>0.400905266284942</v>
      </c>
      <c r="Y338">
        <v>0.63551827956988904</v>
      </c>
      <c r="Z338">
        <v>1.50157651531696</v>
      </c>
      <c r="AA338">
        <v>0.59920860284734601</v>
      </c>
      <c r="AB338">
        <v>0.59920860284734601</v>
      </c>
      <c r="AC338">
        <v>0.66120701775159596</v>
      </c>
      <c r="AD338">
        <v>0.66120701775159596</v>
      </c>
      <c r="AE338">
        <v>0.63551827956988904</v>
      </c>
      <c r="AF338">
        <v>0.63551827956988904</v>
      </c>
      <c r="AG338">
        <v>0.665333333333333</v>
      </c>
      <c r="AH338">
        <v>1.0806204080581601</v>
      </c>
      <c r="AI338">
        <v>0.62531102014124496</v>
      </c>
      <c r="AJ338">
        <v>0.62531102014124396</v>
      </c>
      <c r="AK338">
        <v>0.62517047166426398</v>
      </c>
      <c r="AL338">
        <v>0.62517047166426398</v>
      </c>
      <c r="AM338">
        <v>0.665333333333333</v>
      </c>
      <c r="AN338">
        <v>0.665333333333333</v>
      </c>
      <c r="AO338">
        <v>0.83210639216568505</v>
      </c>
      <c r="AP338">
        <v>0.72444585667018302</v>
      </c>
      <c r="AQ338">
        <v>0.34003369242835402</v>
      </c>
      <c r="AR338">
        <v>0.50024847012515805</v>
      </c>
      <c r="AS338">
        <v>0.409266409266409</v>
      </c>
      <c r="AT338">
        <v>9.8522167487684002E-3</v>
      </c>
      <c r="AU338">
        <v>0.92366412213740401</v>
      </c>
      <c r="AV338">
        <v>0.94339622641509402</v>
      </c>
      <c r="AW338">
        <v>0.88510638297872302</v>
      </c>
      <c r="AX338">
        <v>0.67021276595744605</v>
      </c>
      <c r="AY338">
        <v>0.668896321070234</v>
      </c>
      <c r="AZ338">
        <v>0.73333333333333295</v>
      </c>
      <c r="BA338">
        <v>0.75080906148867299</v>
      </c>
      <c r="BB338">
        <v>0.84827586206896499</v>
      </c>
      <c r="BC338">
        <v>0</v>
      </c>
      <c r="BD338">
        <v>0.66091954022988497</v>
      </c>
    </row>
    <row r="339" spans="2:56" x14ac:dyDescent="0.2">
      <c r="B339" t="s">
        <v>764</v>
      </c>
      <c r="C339">
        <v>1E-3</v>
      </c>
      <c r="D339">
        <v>0.5</v>
      </c>
      <c r="E339">
        <v>256</v>
      </c>
      <c r="F339">
        <v>100</v>
      </c>
      <c r="G339" s="2" t="b">
        <v>0</v>
      </c>
      <c r="H339">
        <v>8</v>
      </c>
      <c r="I339">
        <v>25</v>
      </c>
      <c r="J339">
        <v>128</v>
      </c>
      <c r="K339">
        <v>1000</v>
      </c>
      <c r="L339">
        <v>4</v>
      </c>
      <c r="M339">
        <v>25</v>
      </c>
      <c r="N339">
        <v>445</v>
      </c>
      <c r="O339">
        <v>12</v>
      </c>
      <c r="P339">
        <v>25</v>
      </c>
      <c r="Q339">
        <v>105</v>
      </c>
      <c r="R339">
        <v>1</v>
      </c>
      <c r="S339">
        <v>78</v>
      </c>
      <c r="T339" s="2">
        <v>128</v>
      </c>
      <c r="U339" s="2">
        <v>128</v>
      </c>
      <c r="V339" t="s">
        <v>729</v>
      </c>
      <c r="W339">
        <v>0.71238281250000002</v>
      </c>
      <c r="X339">
        <v>0.80581313729286197</v>
      </c>
      <c r="Y339">
        <v>0.63533089887640404</v>
      </c>
      <c r="Z339">
        <v>1.1410791177153501</v>
      </c>
      <c r="AA339">
        <v>0.56728940202265299</v>
      </c>
      <c r="AB339">
        <v>0.56728940202265299</v>
      </c>
      <c r="AC339">
        <v>0.60577592589823304</v>
      </c>
      <c r="AD339">
        <v>0.60577592589823304</v>
      </c>
      <c r="AE339">
        <v>0.63533089887640404</v>
      </c>
      <c r="AF339">
        <v>0.63533089887640404</v>
      </c>
      <c r="AG339">
        <v>0.56269841269841203</v>
      </c>
      <c r="AH339">
        <v>1.40468597412109</v>
      </c>
      <c r="AI339">
        <v>0.55032449864009403</v>
      </c>
      <c r="AJ339">
        <v>0.55032449864009403</v>
      </c>
      <c r="AK339">
        <v>0.65493954297146595</v>
      </c>
      <c r="AL339">
        <v>0.65493954297146595</v>
      </c>
      <c r="AM339">
        <v>0.56269841269841203</v>
      </c>
      <c r="AN339">
        <v>0.56269841269841203</v>
      </c>
      <c r="AO339">
        <v>0.79770414848013405</v>
      </c>
      <c r="AP339">
        <v>0.746421263706604</v>
      </c>
      <c r="AQ339">
        <v>0.16038113077000399</v>
      </c>
      <c r="AR339">
        <v>0.56465106513386998</v>
      </c>
      <c r="AS339">
        <v>0.15</v>
      </c>
      <c r="AT339">
        <v>0.378698224852071</v>
      </c>
      <c r="AU339">
        <v>0.66666666666666596</v>
      </c>
      <c r="AV339">
        <v>0.90995260663507105</v>
      </c>
      <c r="AW339">
        <v>0.754285714285714</v>
      </c>
      <c r="AX339">
        <v>0.67484662576687104</v>
      </c>
      <c r="AY339">
        <v>0.70434782608695601</v>
      </c>
      <c r="AZ339">
        <v>0.67724867724867699</v>
      </c>
      <c r="BA339">
        <v>0.41463414634146301</v>
      </c>
      <c r="BB339">
        <v>0.65432098765432001</v>
      </c>
      <c r="BC339">
        <v>0</v>
      </c>
      <c r="BD339">
        <v>0.61889250814332197</v>
      </c>
    </row>
    <row r="340" spans="2:56" x14ac:dyDescent="0.2">
      <c r="B340" t="s">
        <v>2347</v>
      </c>
      <c r="C340">
        <v>1E-3</v>
      </c>
      <c r="D340">
        <v>0.1</v>
      </c>
      <c r="E340">
        <v>256</v>
      </c>
      <c r="F340">
        <v>500</v>
      </c>
      <c r="G340" s="2" t="b">
        <v>0</v>
      </c>
      <c r="H340">
        <v>8</v>
      </c>
      <c r="I340">
        <v>10</v>
      </c>
      <c r="J340">
        <v>64</v>
      </c>
      <c r="K340">
        <v>1000</v>
      </c>
      <c r="L340">
        <v>4</v>
      </c>
      <c r="M340">
        <v>10</v>
      </c>
      <c r="N340">
        <v>460</v>
      </c>
      <c r="O340">
        <v>12</v>
      </c>
      <c r="P340">
        <v>10</v>
      </c>
      <c r="Q340">
        <v>120</v>
      </c>
      <c r="R340">
        <v>1</v>
      </c>
      <c r="S340">
        <v>78</v>
      </c>
      <c r="T340" s="2">
        <v>128</v>
      </c>
      <c r="U340" s="2">
        <v>64</v>
      </c>
      <c r="V340" t="s">
        <v>729</v>
      </c>
      <c r="W340">
        <v>0.75203125000000004</v>
      </c>
      <c r="X340">
        <v>0.68735629343986504</v>
      </c>
      <c r="Y340">
        <v>0.63531847826086896</v>
      </c>
      <c r="Z340">
        <v>0.96751743263006196</v>
      </c>
      <c r="AA340">
        <v>0.57041869408277801</v>
      </c>
      <c r="AB340">
        <v>0.57041869408277801</v>
      </c>
      <c r="AC340">
        <v>0.59281067732327197</v>
      </c>
      <c r="AD340">
        <v>0.59281067732327197</v>
      </c>
      <c r="AE340">
        <v>0.63531847826086896</v>
      </c>
      <c r="AF340">
        <v>0.63531847826086896</v>
      </c>
      <c r="AG340">
        <v>0.60555555555555496</v>
      </c>
      <c r="AH340">
        <v>1.12759208679199</v>
      </c>
      <c r="AI340">
        <v>0.59526652644991096</v>
      </c>
      <c r="AJ340">
        <v>0.59526652644991096</v>
      </c>
      <c r="AK340">
        <v>0.66678760185777797</v>
      </c>
      <c r="AL340">
        <v>0.66678760185777797</v>
      </c>
      <c r="AM340">
        <v>0.60555555555555496</v>
      </c>
      <c r="AN340">
        <v>0.60555555555555496</v>
      </c>
      <c r="AO340">
        <v>0.79753889674997003</v>
      </c>
      <c r="AP340">
        <v>0.77126782854793396</v>
      </c>
      <c r="AQ340">
        <v>0.199966174825329</v>
      </c>
      <c r="AR340">
        <v>0.51290187620788297</v>
      </c>
      <c r="AS340">
        <v>0.34449760765550203</v>
      </c>
      <c r="AT340">
        <v>0.43575418994413401</v>
      </c>
      <c r="AU340">
        <v>0.75576036866359397</v>
      </c>
      <c r="AV340">
        <v>0.94488188976377896</v>
      </c>
      <c r="AW340">
        <v>0.852173913043478</v>
      </c>
      <c r="AX340">
        <v>0.69035532994923798</v>
      </c>
      <c r="AY340">
        <v>0.75423728813559299</v>
      </c>
      <c r="AZ340">
        <v>0.66666666666666596</v>
      </c>
      <c r="BA340">
        <v>0.44040404040404002</v>
      </c>
      <c r="BB340">
        <v>0.65240641711229896</v>
      </c>
      <c r="BC340">
        <v>0</v>
      </c>
      <c r="BD340">
        <v>0.60606060606060597</v>
      </c>
    </row>
    <row r="341" spans="2:56" x14ac:dyDescent="0.2">
      <c r="B341" t="s">
        <v>997</v>
      </c>
      <c r="C341">
        <v>1E-3</v>
      </c>
      <c r="D341">
        <v>0.5</v>
      </c>
      <c r="E341">
        <v>23</v>
      </c>
      <c r="F341">
        <v>500</v>
      </c>
      <c r="G341" s="2" t="b">
        <v>1</v>
      </c>
      <c r="H341">
        <v>8</v>
      </c>
      <c r="I341">
        <v>25</v>
      </c>
      <c r="J341">
        <v>128</v>
      </c>
      <c r="K341">
        <v>1000</v>
      </c>
      <c r="L341">
        <v>4</v>
      </c>
      <c r="M341">
        <v>25</v>
      </c>
      <c r="N341">
        <v>445</v>
      </c>
      <c r="O341">
        <v>12</v>
      </c>
      <c r="P341">
        <v>25</v>
      </c>
      <c r="Q341">
        <v>105</v>
      </c>
      <c r="R341">
        <v>1</v>
      </c>
      <c r="S341">
        <v>78</v>
      </c>
      <c r="T341" s="2">
        <v>64</v>
      </c>
      <c r="U341" s="2">
        <v>64</v>
      </c>
      <c r="V341" t="s">
        <v>729</v>
      </c>
      <c r="W341">
        <v>0.92627343750000002</v>
      </c>
      <c r="X341">
        <v>0.27451300498843101</v>
      </c>
      <c r="Y341">
        <v>0.63517303370786504</v>
      </c>
      <c r="Z341">
        <v>1.4844364227056499</v>
      </c>
      <c r="AA341">
        <v>0.57121734426358395</v>
      </c>
      <c r="AB341">
        <v>0.57121734426358395</v>
      </c>
      <c r="AC341">
        <v>0.65137018477658504</v>
      </c>
      <c r="AD341">
        <v>0.65137018477658504</v>
      </c>
      <c r="AE341">
        <v>0.63517303370786504</v>
      </c>
      <c r="AF341">
        <v>0.63517303370786504</v>
      </c>
      <c r="AG341">
        <v>0.78174603174603097</v>
      </c>
      <c r="AH341">
        <v>1.00368416309356</v>
      </c>
      <c r="AI341">
        <v>0.76955651185448104</v>
      </c>
      <c r="AJ341">
        <v>0.76955651185448104</v>
      </c>
      <c r="AK341">
        <v>0.80197875807401797</v>
      </c>
      <c r="AL341">
        <v>0.80197875807401797</v>
      </c>
      <c r="AM341">
        <v>0.78174603174603197</v>
      </c>
      <c r="AN341">
        <v>0.78174603174603097</v>
      </c>
      <c r="AO341">
        <v>0.81518486302193405</v>
      </c>
      <c r="AP341">
        <v>0.74221344333918005</v>
      </c>
      <c r="AQ341">
        <v>0.183230344187813</v>
      </c>
      <c r="AR341">
        <v>0.54424072650541</v>
      </c>
      <c r="AS341">
        <v>0.68852459016393397</v>
      </c>
      <c r="AT341">
        <v>0.68393782383419599</v>
      </c>
      <c r="AU341">
        <v>0.93838862559241698</v>
      </c>
      <c r="AV341">
        <v>0.95412844036697197</v>
      </c>
      <c r="AW341">
        <v>0.91625615763546797</v>
      </c>
      <c r="AX341">
        <v>0.69565217391304301</v>
      </c>
      <c r="AY341">
        <v>0.76923076923076905</v>
      </c>
      <c r="AZ341">
        <v>0.90566037735849003</v>
      </c>
      <c r="BA341">
        <v>0.77735849056603701</v>
      </c>
      <c r="BB341">
        <v>0.84773662551440299</v>
      </c>
      <c r="BC341">
        <v>0.38356164383561597</v>
      </c>
      <c r="BD341">
        <v>0.67424242424242398</v>
      </c>
    </row>
    <row r="342" spans="2:56" x14ac:dyDescent="0.2">
      <c r="B342" t="s">
        <v>2348</v>
      </c>
      <c r="C342">
        <v>1E-3</v>
      </c>
      <c r="D342">
        <v>0.1</v>
      </c>
      <c r="E342">
        <v>256</v>
      </c>
      <c r="F342">
        <v>100</v>
      </c>
      <c r="G342" s="2" t="b">
        <v>0</v>
      </c>
      <c r="H342">
        <v>8</v>
      </c>
      <c r="I342">
        <v>50</v>
      </c>
      <c r="J342">
        <v>128</v>
      </c>
      <c r="K342">
        <v>1000</v>
      </c>
      <c r="L342">
        <v>4</v>
      </c>
      <c r="M342">
        <v>50</v>
      </c>
      <c r="N342">
        <v>420</v>
      </c>
      <c r="O342">
        <v>12</v>
      </c>
      <c r="P342">
        <v>50</v>
      </c>
      <c r="Q342">
        <v>80</v>
      </c>
      <c r="R342">
        <v>1</v>
      </c>
      <c r="S342">
        <v>78</v>
      </c>
      <c r="T342" s="2">
        <v>128</v>
      </c>
      <c r="U342" s="2">
        <v>64</v>
      </c>
      <c r="V342" t="s">
        <v>729</v>
      </c>
      <c r="W342">
        <v>0.67184570312500003</v>
      </c>
      <c r="X342">
        <v>0.91947144448757101</v>
      </c>
      <c r="Y342">
        <v>0.63476130952380905</v>
      </c>
      <c r="Z342">
        <v>1.45937125563621</v>
      </c>
      <c r="AA342">
        <v>0.55643811250422504</v>
      </c>
      <c r="AB342">
        <v>0.55643811250422504</v>
      </c>
      <c r="AC342">
        <v>0.55246742897819501</v>
      </c>
      <c r="AD342">
        <v>0.55246742897819501</v>
      </c>
      <c r="AE342">
        <v>0.63476130952380905</v>
      </c>
      <c r="AF342">
        <v>0.63476130952380905</v>
      </c>
      <c r="AG342">
        <v>0.52916666666666601</v>
      </c>
      <c r="AH342">
        <v>1.4779394865036</v>
      </c>
      <c r="AI342">
        <v>0.51538658238619095</v>
      </c>
      <c r="AJ342">
        <v>0.51538658238619095</v>
      </c>
      <c r="AK342">
        <v>0.63616041952367997</v>
      </c>
      <c r="AL342">
        <v>0.63616041952367997</v>
      </c>
      <c r="AM342">
        <v>0.52916666666666601</v>
      </c>
      <c r="AN342">
        <v>0.52916666666666601</v>
      </c>
      <c r="AO342">
        <v>0.82121743209717801</v>
      </c>
      <c r="AP342">
        <v>0.71279193430318599</v>
      </c>
      <c r="AQ342">
        <v>7.8036636819243305E-2</v>
      </c>
      <c r="AR342">
        <v>0.61370644679729303</v>
      </c>
      <c r="AS342">
        <v>9.1954022988505704E-2</v>
      </c>
      <c r="AT342">
        <v>0.38666666666666599</v>
      </c>
      <c r="AU342">
        <v>0.66666666666666596</v>
      </c>
      <c r="AV342">
        <v>0.92500000000000004</v>
      </c>
      <c r="AW342">
        <v>0.61627906976744096</v>
      </c>
      <c r="AX342">
        <v>0.608108108108108</v>
      </c>
      <c r="AY342">
        <v>0.57894736842105199</v>
      </c>
      <c r="AZ342">
        <v>0.703125</v>
      </c>
      <c r="BA342">
        <v>0.44444444444444398</v>
      </c>
      <c r="BB342">
        <v>0.644067796610169</v>
      </c>
      <c r="BC342">
        <v>0.51937984496124001</v>
      </c>
      <c r="BD342">
        <v>0</v>
      </c>
    </row>
    <row r="343" spans="2:56" x14ac:dyDescent="0.2">
      <c r="B343" t="s">
        <v>1701</v>
      </c>
      <c r="C343">
        <v>1E-3</v>
      </c>
      <c r="D343">
        <v>0.1</v>
      </c>
      <c r="E343">
        <v>256</v>
      </c>
      <c r="F343">
        <v>100</v>
      </c>
      <c r="G343" s="2" t="b">
        <v>0</v>
      </c>
      <c r="H343">
        <v>8</v>
      </c>
      <c r="I343">
        <v>20</v>
      </c>
      <c r="J343">
        <v>128</v>
      </c>
      <c r="K343">
        <v>1000</v>
      </c>
      <c r="L343">
        <v>4</v>
      </c>
      <c r="M343">
        <v>20</v>
      </c>
      <c r="N343">
        <v>450</v>
      </c>
      <c r="O343">
        <v>12</v>
      </c>
      <c r="P343">
        <v>20</v>
      </c>
      <c r="Q343">
        <v>110</v>
      </c>
      <c r="R343">
        <v>1</v>
      </c>
      <c r="S343">
        <v>78</v>
      </c>
      <c r="T343" s="2">
        <v>64</v>
      </c>
      <c r="U343" s="2">
        <v>64</v>
      </c>
      <c r="V343" t="s">
        <v>729</v>
      </c>
      <c r="W343">
        <v>0.66583007812499995</v>
      </c>
      <c r="X343">
        <v>0.97014044046401904</v>
      </c>
      <c r="Y343">
        <v>0.63470277777777695</v>
      </c>
      <c r="Z343">
        <v>1.4620987007021899</v>
      </c>
      <c r="AA343">
        <v>0.55880976421395601</v>
      </c>
      <c r="AB343">
        <v>0.55880976421395601</v>
      </c>
      <c r="AC343">
        <v>0.62132584296920501</v>
      </c>
      <c r="AD343">
        <v>0.62132584296920501</v>
      </c>
      <c r="AE343">
        <v>0.63470277777777695</v>
      </c>
      <c r="AF343">
        <v>0.63470277777777695</v>
      </c>
      <c r="AG343">
        <v>0.56893939393939397</v>
      </c>
      <c r="AH343">
        <v>1.4526628255844101</v>
      </c>
      <c r="AI343">
        <v>0.55220272437020701</v>
      </c>
      <c r="AJ343">
        <v>0.55220272437020701</v>
      </c>
      <c r="AK343">
        <v>0.63557746997650399</v>
      </c>
      <c r="AL343">
        <v>0.63557746997650399</v>
      </c>
      <c r="AM343">
        <v>0.56893939393939397</v>
      </c>
      <c r="AN343">
        <v>0.56893939393939397</v>
      </c>
      <c r="AO343">
        <v>0.83113967720594595</v>
      </c>
      <c r="AP343">
        <v>0.70439960755407804</v>
      </c>
      <c r="AQ343">
        <v>0.17147504770403901</v>
      </c>
      <c r="AR343">
        <v>0.52822472439175805</v>
      </c>
      <c r="AS343">
        <v>0.124031007751937</v>
      </c>
      <c r="AT343">
        <v>0.43689320388349501</v>
      </c>
      <c r="AU343">
        <v>0.68156424581005504</v>
      </c>
      <c r="AV343">
        <v>0.92857142857142805</v>
      </c>
      <c r="AW343">
        <v>0.73737373737373701</v>
      </c>
      <c r="AX343">
        <v>0.73362445414847099</v>
      </c>
      <c r="AY343">
        <v>0.54216867469879504</v>
      </c>
      <c r="AZ343">
        <v>0.71875</v>
      </c>
      <c r="BA343">
        <v>0.42741935483870902</v>
      </c>
      <c r="BB343">
        <v>0.65853658536585302</v>
      </c>
      <c r="BC343">
        <v>0</v>
      </c>
      <c r="BD343">
        <v>0.63749999999999996</v>
      </c>
    </row>
    <row r="344" spans="2:56" x14ac:dyDescent="0.2">
      <c r="B344" t="s">
        <v>2349</v>
      </c>
      <c r="C344">
        <v>1E-3</v>
      </c>
      <c r="D344">
        <v>0.5</v>
      </c>
      <c r="E344">
        <v>256</v>
      </c>
      <c r="F344">
        <v>500</v>
      </c>
      <c r="G344" s="2" t="b">
        <v>0</v>
      </c>
      <c r="H344">
        <v>8</v>
      </c>
      <c r="I344">
        <v>5</v>
      </c>
      <c r="J344">
        <v>64</v>
      </c>
      <c r="K344">
        <v>1000</v>
      </c>
      <c r="L344">
        <v>4</v>
      </c>
      <c r="M344">
        <v>5</v>
      </c>
      <c r="N344">
        <v>465</v>
      </c>
      <c r="O344">
        <v>12</v>
      </c>
      <c r="P344">
        <v>5</v>
      </c>
      <c r="Q344">
        <v>125</v>
      </c>
      <c r="R344">
        <v>1</v>
      </c>
      <c r="S344">
        <v>78</v>
      </c>
      <c r="T344" s="2">
        <v>64</v>
      </c>
      <c r="U344" s="2">
        <v>128</v>
      </c>
      <c r="V344" t="s">
        <v>729</v>
      </c>
      <c r="W344">
        <v>0.77886718749999995</v>
      </c>
      <c r="X344">
        <v>0.66614950418472196</v>
      </c>
      <c r="Y344">
        <v>0.63464569892473</v>
      </c>
      <c r="Z344">
        <v>0.90612713605165396</v>
      </c>
      <c r="AA344">
        <v>0.59190525679640804</v>
      </c>
      <c r="AB344">
        <v>0.59190525679640804</v>
      </c>
      <c r="AC344">
        <v>0.62620898038883699</v>
      </c>
      <c r="AD344">
        <v>0.62620898038883699</v>
      </c>
      <c r="AE344">
        <v>0.63464569892473</v>
      </c>
      <c r="AF344">
        <v>0.63464569892473</v>
      </c>
      <c r="AG344">
        <v>0.65733333333333299</v>
      </c>
      <c r="AH344">
        <v>1.0822449922561601</v>
      </c>
      <c r="AI344">
        <v>0.62588547859355703</v>
      </c>
      <c r="AJ344">
        <v>0.62588547859355603</v>
      </c>
      <c r="AK344">
        <v>0.67272669490724202</v>
      </c>
      <c r="AL344">
        <v>0.67272669490724302</v>
      </c>
      <c r="AM344">
        <v>0.65733333333333299</v>
      </c>
      <c r="AN344">
        <v>0.65733333333333299</v>
      </c>
      <c r="AO344">
        <v>0.78795920544655296</v>
      </c>
      <c r="AP344">
        <v>0.80579187579328004</v>
      </c>
      <c r="AQ344">
        <v>0.28550393580202998</v>
      </c>
      <c r="AR344">
        <v>0.48836601014377001</v>
      </c>
      <c r="AS344">
        <v>0.25252525252525199</v>
      </c>
      <c r="AT344">
        <v>0.25471698113207503</v>
      </c>
      <c r="AU344">
        <v>0.94023904382470103</v>
      </c>
      <c r="AV344">
        <v>0.96124031007751898</v>
      </c>
      <c r="AW344">
        <v>0.86065573770491799</v>
      </c>
      <c r="AX344">
        <v>0.659574468085106</v>
      </c>
      <c r="AY344">
        <v>0.77099236641221303</v>
      </c>
      <c r="AZ344">
        <v>0.71748878923766801</v>
      </c>
      <c r="BA344">
        <v>0.53723404255319096</v>
      </c>
      <c r="BB344">
        <v>0.84827586206896499</v>
      </c>
      <c r="BC344">
        <v>7.4074074074074001E-2</v>
      </c>
      <c r="BD344">
        <v>0.63360881542699699</v>
      </c>
    </row>
    <row r="345" spans="2:56" x14ac:dyDescent="0.2">
      <c r="B345" t="s">
        <v>2350</v>
      </c>
      <c r="C345">
        <v>1E-3</v>
      </c>
      <c r="D345">
        <v>0.1</v>
      </c>
      <c r="E345">
        <v>256</v>
      </c>
      <c r="F345">
        <v>500</v>
      </c>
      <c r="G345" s="2" t="b">
        <v>0</v>
      </c>
      <c r="H345">
        <v>8</v>
      </c>
      <c r="I345">
        <v>10</v>
      </c>
      <c r="J345">
        <v>64</v>
      </c>
      <c r="K345">
        <v>1000</v>
      </c>
      <c r="L345">
        <v>4</v>
      </c>
      <c r="M345">
        <v>10</v>
      </c>
      <c r="N345">
        <v>460</v>
      </c>
      <c r="O345">
        <v>12</v>
      </c>
      <c r="P345">
        <v>10</v>
      </c>
      <c r="Q345">
        <v>120</v>
      </c>
      <c r="R345">
        <v>1</v>
      </c>
      <c r="S345">
        <v>78</v>
      </c>
      <c r="T345" s="2">
        <v>64</v>
      </c>
      <c r="U345" s="2">
        <v>128</v>
      </c>
      <c r="V345" t="s">
        <v>729</v>
      </c>
      <c r="W345">
        <v>0.73173437500000005</v>
      </c>
      <c r="X345">
        <v>0.75313333261013005</v>
      </c>
      <c r="Y345">
        <v>0.63383369565217296</v>
      </c>
      <c r="Z345">
        <v>0.93619757086038602</v>
      </c>
      <c r="AA345">
        <v>0.57189641629730403</v>
      </c>
      <c r="AB345">
        <v>0.57189641629730403</v>
      </c>
      <c r="AC345">
        <v>0.59645660556093905</v>
      </c>
      <c r="AD345">
        <v>0.59645660556093905</v>
      </c>
      <c r="AE345">
        <v>0.63383369565217296</v>
      </c>
      <c r="AF345">
        <v>0.63383369565217296</v>
      </c>
      <c r="AG345">
        <v>0.57777777777777695</v>
      </c>
      <c r="AH345">
        <v>1.1324775218963601</v>
      </c>
      <c r="AI345">
        <v>0.56138570903448404</v>
      </c>
      <c r="AJ345">
        <v>0.56138570903448404</v>
      </c>
      <c r="AK345">
        <v>0.62409902996837097</v>
      </c>
      <c r="AL345">
        <v>0.62409902996837097</v>
      </c>
      <c r="AM345">
        <v>0.57777777777777695</v>
      </c>
      <c r="AN345">
        <v>0.57777777777777695</v>
      </c>
      <c r="AO345">
        <v>0.79726061322280595</v>
      </c>
      <c r="AP345">
        <v>0.77685326062587901</v>
      </c>
      <c r="AQ345">
        <v>0.21086534750411501</v>
      </c>
      <c r="AR345">
        <v>0.50260644383641595</v>
      </c>
      <c r="AS345">
        <v>0.32768361581920902</v>
      </c>
      <c r="AT345">
        <v>0.12345679012345601</v>
      </c>
      <c r="AU345">
        <v>0.70050761421319796</v>
      </c>
      <c r="AV345">
        <v>0.96356275303643701</v>
      </c>
      <c r="AW345">
        <v>0.73529411764705799</v>
      </c>
      <c r="AX345">
        <v>0.80952380952380898</v>
      </c>
      <c r="AY345">
        <v>0.712643678160919</v>
      </c>
      <c r="AZ345">
        <v>0.71889400921658897</v>
      </c>
      <c r="BA345">
        <v>0.45816733067728999</v>
      </c>
      <c r="BB345">
        <v>0.63440860215053696</v>
      </c>
      <c r="BC345">
        <v>0.55248618784530301</v>
      </c>
      <c r="BD345">
        <v>0</v>
      </c>
    </row>
    <row r="346" spans="2:56" x14ac:dyDescent="0.2">
      <c r="B346" t="s">
        <v>765</v>
      </c>
      <c r="C346">
        <v>1E-3</v>
      </c>
      <c r="D346">
        <v>0.1</v>
      </c>
      <c r="E346">
        <v>256</v>
      </c>
      <c r="F346">
        <v>500</v>
      </c>
      <c r="G346" s="2" t="b">
        <v>0</v>
      </c>
      <c r="H346">
        <v>8</v>
      </c>
      <c r="I346">
        <v>15</v>
      </c>
      <c r="J346">
        <v>128</v>
      </c>
      <c r="K346">
        <v>1000</v>
      </c>
      <c r="L346">
        <v>4</v>
      </c>
      <c r="M346">
        <v>15</v>
      </c>
      <c r="N346">
        <v>455</v>
      </c>
      <c r="O346">
        <v>12</v>
      </c>
      <c r="P346">
        <v>15</v>
      </c>
      <c r="Q346">
        <v>115</v>
      </c>
      <c r="R346">
        <v>1</v>
      </c>
      <c r="S346">
        <v>78</v>
      </c>
      <c r="T346" s="2">
        <v>128</v>
      </c>
      <c r="U346" s="2">
        <v>128</v>
      </c>
      <c r="V346" t="s">
        <v>729</v>
      </c>
      <c r="W346">
        <v>0.76797070312500004</v>
      </c>
      <c r="X346">
        <v>0.64994125473499298</v>
      </c>
      <c r="Y346">
        <v>0.63300604395604398</v>
      </c>
      <c r="Z346">
        <v>0.96221248209476395</v>
      </c>
      <c r="AA346">
        <v>0.56129051527072005</v>
      </c>
      <c r="AB346">
        <v>0.56129051527072105</v>
      </c>
      <c r="AC346">
        <v>0.57341591095307098</v>
      </c>
      <c r="AD346">
        <v>0.57341591095307098</v>
      </c>
      <c r="AE346">
        <v>0.63300604395604398</v>
      </c>
      <c r="AF346">
        <v>0.63300604395604398</v>
      </c>
      <c r="AG346">
        <v>0.66521739130434698</v>
      </c>
      <c r="AH346">
        <v>1.0379847288131701</v>
      </c>
      <c r="AI346">
        <v>0.63815741465877496</v>
      </c>
      <c r="AJ346">
        <v>0.63815741465877496</v>
      </c>
      <c r="AK346">
        <v>0.67269930792107402</v>
      </c>
      <c r="AL346">
        <v>0.67269930792107302</v>
      </c>
      <c r="AM346">
        <v>0.66521739130434698</v>
      </c>
      <c r="AN346">
        <v>0.66521739130434698</v>
      </c>
      <c r="AO346">
        <v>0.81380043648184996</v>
      </c>
      <c r="AP346">
        <v>0.74818153656633302</v>
      </c>
      <c r="AQ346">
        <v>0.152479021790564</v>
      </c>
      <c r="AR346">
        <v>0.53070106624413704</v>
      </c>
      <c r="AS346">
        <v>0.26751592356687898</v>
      </c>
      <c r="AT346">
        <v>0.40211640211640198</v>
      </c>
      <c r="AU346">
        <v>0.81904761904761902</v>
      </c>
      <c r="AV346">
        <v>0.97391304347826002</v>
      </c>
      <c r="AW346">
        <v>0.85844748858447495</v>
      </c>
      <c r="AX346">
        <v>0.78817733990147698</v>
      </c>
      <c r="AY346">
        <v>0.8</v>
      </c>
      <c r="AZ346">
        <v>0.73513513513513495</v>
      </c>
      <c r="BA346">
        <v>0.53499999999999903</v>
      </c>
      <c r="BB346">
        <v>0.84758364312267598</v>
      </c>
      <c r="BC346">
        <v>0</v>
      </c>
      <c r="BD346">
        <v>0.63095238095238004</v>
      </c>
    </row>
    <row r="347" spans="2:56" x14ac:dyDescent="0.2">
      <c r="B347" t="s">
        <v>2351</v>
      </c>
      <c r="C347">
        <v>1E-3</v>
      </c>
      <c r="D347">
        <v>0.5</v>
      </c>
      <c r="E347">
        <v>203</v>
      </c>
      <c r="F347">
        <v>100</v>
      </c>
      <c r="G347" s="2" t="b">
        <v>1</v>
      </c>
      <c r="H347">
        <v>8</v>
      </c>
      <c r="I347">
        <v>10</v>
      </c>
      <c r="J347">
        <v>256</v>
      </c>
      <c r="K347">
        <v>1000</v>
      </c>
      <c r="L347">
        <v>4</v>
      </c>
      <c r="M347">
        <v>10</v>
      </c>
      <c r="N347">
        <v>460</v>
      </c>
      <c r="O347">
        <v>12</v>
      </c>
      <c r="P347">
        <v>10</v>
      </c>
      <c r="Q347">
        <v>120</v>
      </c>
      <c r="R347">
        <v>1</v>
      </c>
      <c r="S347">
        <v>78</v>
      </c>
      <c r="T347" s="2">
        <v>128</v>
      </c>
      <c r="U347" s="2">
        <v>64</v>
      </c>
      <c r="V347" t="s">
        <v>729</v>
      </c>
      <c r="W347">
        <v>0.7058154296875</v>
      </c>
      <c r="X347">
        <v>0.84416795015335</v>
      </c>
      <c r="Y347">
        <v>0.63208097826086895</v>
      </c>
      <c r="Z347">
        <v>1.09300072962045</v>
      </c>
      <c r="AA347">
        <v>0.56488209747840701</v>
      </c>
      <c r="AB347">
        <v>0.56488209747840701</v>
      </c>
      <c r="AC347">
        <v>0.584202436981618</v>
      </c>
      <c r="AD347">
        <v>0.584202436981618</v>
      </c>
      <c r="AE347">
        <v>0.63208097826086895</v>
      </c>
      <c r="AF347">
        <v>0.63208097826086895</v>
      </c>
      <c r="AG347">
        <v>0.55486111111111103</v>
      </c>
      <c r="AH347">
        <v>1.3895889520645099</v>
      </c>
      <c r="AI347">
        <v>0.55501325668395196</v>
      </c>
      <c r="AJ347">
        <v>0.55501325668395196</v>
      </c>
      <c r="AK347">
        <v>0.67868385662536501</v>
      </c>
      <c r="AL347">
        <v>0.67868385662536501</v>
      </c>
      <c r="AM347">
        <v>0.55486111111111103</v>
      </c>
      <c r="AN347">
        <v>0.55486111111111103</v>
      </c>
      <c r="AO347">
        <v>0.78317360591496898</v>
      </c>
      <c r="AP347">
        <v>0.76796346881544397</v>
      </c>
      <c r="AQ347">
        <v>0.19766654584416199</v>
      </c>
      <c r="AR347">
        <v>0.51072476933904898</v>
      </c>
      <c r="AS347">
        <v>0.17266187050359699</v>
      </c>
      <c r="AT347">
        <v>0.33628318584070799</v>
      </c>
      <c r="AU347">
        <v>0.70297029702970304</v>
      </c>
      <c r="AV347">
        <v>0.93927125506072795</v>
      </c>
      <c r="AW347">
        <v>0.75862068965517204</v>
      </c>
      <c r="AX347">
        <v>0.65193370165745801</v>
      </c>
      <c r="AY347">
        <v>0.69662921348314599</v>
      </c>
      <c r="AZ347">
        <v>0.67759562841529997</v>
      </c>
      <c r="BA347">
        <v>0.41801801801801702</v>
      </c>
      <c r="BB347">
        <v>0.62295081967213095</v>
      </c>
      <c r="BC347">
        <v>0.16470588235294101</v>
      </c>
      <c r="BD347">
        <v>0.51851851851851805</v>
      </c>
    </row>
    <row r="348" spans="2:56" x14ac:dyDescent="0.2">
      <c r="B348" t="s">
        <v>998</v>
      </c>
      <c r="C348">
        <v>1E-3</v>
      </c>
      <c r="D348">
        <v>0.1</v>
      </c>
      <c r="E348">
        <v>216</v>
      </c>
      <c r="F348">
        <v>500</v>
      </c>
      <c r="G348" s="2" t="b">
        <v>1</v>
      </c>
      <c r="H348">
        <v>8</v>
      </c>
      <c r="I348">
        <v>15</v>
      </c>
      <c r="J348">
        <v>128</v>
      </c>
      <c r="K348">
        <v>1000</v>
      </c>
      <c r="L348">
        <v>4</v>
      </c>
      <c r="M348">
        <v>15</v>
      </c>
      <c r="N348">
        <v>455</v>
      </c>
      <c r="O348">
        <v>12</v>
      </c>
      <c r="P348">
        <v>15</v>
      </c>
      <c r="Q348">
        <v>115</v>
      </c>
      <c r="R348">
        <v>1</v>
      </c>
      <c r="S348">
        <v>78</v>
      </c>
      <c r="T348" s="2">
        <v>64</v>
      </c>
      <c r="U348" s="2">
        <v>64</v>
      </c>
      <c r="V348" t="s">
        <v>729</v>
      </c>
      <c r="W348">
        <v>0.73457031250000004</v>
      </c>
      <c r="X348">
        <v>0.72113668429851496</v>
      </c>
      <c r="Y348">
        <v>0.63204175824175701</v>
      </c>
      <c r="Z348">
        <v>0.98901298797130599</v>
      </c>
      <c r="AA348">
        <v>0.56166504057015798</v>
      </c>
      <c r="AB348">
        <v>0.56166504057015798</v>
      </c>
      <c r="AC348">
        <v>0.58181420899880998</v>
      </c>
      <c r="AD348">
        <v>0.58181420899880998</v>
      </c>
      <c r="AE348">
        <v>0.63204175824175701</v>
      </c>
      <c r="AF348">
        <v>0.63204175824175701</v>
      </c>
      <c r="AG348">
        <v>0.61666666666666603</v>
      </c>
      <c r="AH348">
        <v>1.0768756866455</v>
      </c>
      <c r="AI348">
        <v>0.60210414914876298</v>
      </c>
      <c r="AJ348">
        <v>0.60210414914876298</v>
      </c>
      <c r="AK348">
        <v>0.70213603052515405</v>
      </c>
      <c r="AL348">
        <v>0.70213603052515405</v>
      </c>
      <c r="AM348">
        <v>0.61666666666666603</v>
      </c>
      <c r="AN348">
        <v>0.61666666666666603</v>
      </c>
      <c r="AO348">
        <v>0.78780824409682304</v>
      </c>
      <c r="AP348">
        <v>0.75939568388919998</v>
      </c>
      <c r="AQ348">
        <v>0.14940939810941301</v>
      </c>
      <c r="AR348">
        <v>0.55004683618520001</v>
      </c>
      <c r="AS348">
        <v>0.25</v>
      </c>
      <c r="AT348">
        <v>0.4</v>
      </c>
      <c r="AU348">
        <v>0.82296650717703301</v>
      </c>
      <c r="AV348">
        <v>0.91983122362869196</v>
      </c>
      <c r="AW348">
        <v>0.855855855855855</v>
      </c>
      <c r="AX348">
        <v>0.78431372549019596</v>
      </c>
      <c r="AY348">
        <v>0.842592592592592</v>
      </c>
      <c r="AZ348">
        <v>0.72300469483567997</v>
      </c>
      <c r="BA348">
        <v>0.43263757115749502</v>
      </c>
      <c r="BB348">
        <v>0.628571428571428</v>
      </c>
      <c r="BC348">
        <v>0.56547619047619002</v>
      </c>
      <c r="BD348">
        <v>0</v>
      </c>
    </row>
    <row r="349" spans="2:56" x14ac:dyDescent="0.2">
      <c r="B349" t="s">
        <v>2352</v>
      </c>
      <c r="C349">
        <v>1E-3</v>
      </c>
      <c r="D349">
        <v>0.5</v>
      </c>
      <c r="E349">
        <v>256</v>
      </c>
      <c r="F349">
        <v>100</v>
      </c>
      <c r="G349" s="2" t="b">
        <v>0</v>
      </c>
      <c r="H349">
        <v>8</v>
      </c>
      <c r="I349">
        <v>50</v>
      </c>
      <c r="J349">
        <v>64</v>
      </c>
      <c r="K349">
        <v>1000</v>
      </c>
      <c r="L349">
        <v>4</v>
      </c>
      <c r="M349">
        <v>50</v>
      </c>
      <c r="N349">
        <v>420</v>
      </c>
      <c r="O349">
        <v>12</v>
      </c>
      <c r="P349">
        <v>50</v>
      </c>
      <c r="Q349">
        <v>80</v>
      </c>
      <c r="R349">
        <v>1</v>
      </c>
      <c r="S349">
        <v>78</v>
      </c>
      <c r="T349" s="2">
        <v>128</v>
      </c>
      <c r="U349" s="2">
        <v>64</v>
      </c>
      <c r="V349" t="s">
        <v>729</v>
      </c>
      <c r="W349">
        <v>0.72001953124999996</v>
      </c>
      <c r="X349">
        <v>0.76327544927597002</v>
      </c>
      <c r="Y349">
        <v>0.63195178571428701</v>
      </c>
      <c r="Z349">
        <v>1.0934765895009</v>
      </c>
      <c r="AA349">
        <v>0.55913026846326996</v>
      </c>
      <c r="AB349">
        <v>0.55913026846326996</v>
      </c>
      <c r="AC349">
        <v>0.54094662952821904</v>
      </c>
      <c r="AD349">
        <v>0.54094662952821904</v>
      </c>
      <c r="AE349">
        <v>0.63195178571428701</v>
      </c>
      <c r="AF349">
        <v>0.63195178571428701</v>
      </c>
      <c r="AG349">
        <v>0.58229166666666599</v>
      </c>
      <c r="AH349">
        <v>1.1883803606033301</v>
      </c>
      <c r="AI349">
        <v>0.56440866386820099</v>
      </c>
      <c r="AJ349">
        <v>0.56440866386820099</v>
      </c>
      <c r="AK349">
        <v>0.667748148155621</v>
      </c>
      <c r="AL349">
        <v>0.667748148155621</v>
      </c>
      <c r="AM349">
        <v>0.58229166666666599</v>
      </c>
      <c r="AN349">
        <v>0.58229166666666599</v>
      </c>
      <c r="AO349">
        <v>0.82512702846432395</v>
      </c>
      <c r="AP349">
        <v>0.73715994663780804</v>
      </c>
      <c r="AQ349">
        <v>7.0402111968202105E-2</v>
      </c>
      <c r="AR349">
        <v>0.60383198678274697</v>
      </c>
      <c r="AS349">
        <v>0.13636363636363599</v>
      </c>
      <c r="AT349">
        <v>0.42424242424242398</v>
      </c>
      <c r="AU349">
        <v>0.72857142857142798</v>
      </c>
      <c r="AV349">
        <v>0.93081761006289299</v>
      </c>
      <c r="AW349">
        <v>0.721804511278195</v>
      </c>
      <c r="AX349">
        <v>0.71014492753623104</v>
      </c>
      <c r="AY349">
        <v>0.73863636363636298</v>
      </c>
      <c r="AZ349">
        <v>0.74074074074074003</v>
      </c>
      <c r="BA349">
        <v>0.42777777777777698</v>
      </c>
      <c r="BB349">
        <v>0.61788617886178798</v>
      </c>
      <c r="BC349">
        <v>0</v>
      </c>
      <c r="BD349">
        <v>0.59591836734693804</v>
      </c>
    </row>
    <row r="350" spans="2:56" x14ac:dyDescent="0.2">
      <c r="B350" t="s">
        <v>2353</v>
      </c>
      <c r="C350">
        <v>1E-3</v>
      </c>
      <c r="D350">
        <v>0.5</v>
      </c>
      <c r="E350">
        <v>256</v>
      </c>
      <c r="F350">
        <v>100</v>
      </c>
      <c r="G350" s="2" t="b">
        <v>0</v>
      </c>
      <c r="H350">
        <v>8</v>
      </c>
      <c r="I350">
        <v>20</v>
      </c>
      <c r="J350">
        <v>64</v>
      </c>
      <c r="K350">
        <v>1000</v>
      </c>
      <c r="L350">
        <v>4</v>
      </c>
      <c r="M350">
        <v>20</v>
      </c>
      <c r="N350">
        <v>450</v>
      </c>
      <c r="O350">
        <v>12</v>
      </c>
      <c r="P350">
        <v>20</v>
      </c>
      <c r="Q350">
        <v>110</v>
      </c>
      <c r="R350">
        <v>1</v>
      </c>
      <c r="S350">
        <v>78</v>
      </c>
      <c r="T350" s="2">
        <v>128</v>
      </c>
      <c r="U350" s="2">
        <v>64</v>
      </c>
      <c r="V350" t="s">
        <v>729</v>
      </c>
      <c r="W350">
        <v>0.70193359374999997</v>
      </c>
      <c r="X350">
        <v>0.85550572752952503</v>
      </c>
      <c r="Y350">
        <v>0.63174055555555597</v>
      </c>
      <c r="Z350">
        <v>1.08244911432266</v>
      </c>
      <c r="AA350">
        <v>0.55703239995756904</v>
      </c>
      <c r="AB350">
        <v>0.55703239995756904</v>
      </c>
      <c r="AC350">
        <v>0.56412565731212605</v>
      </c>
      <c r="AD350">
        <v>0.56412565731212605</v>
      </c>
      <c r="AE350">
        <v>0.63174055555555597</v>
      </c>
      <c r="AF350">
        <v>0.63174055555555597</v>
      </c>
      <c r="AG350">
        <v>0.57651515151515098</v>
      </c>
      <c r="AH350">
        <v>1.4352515935897801</v>
      </c>
      <c r="AI350">
        <v>0.58643256550820999</v>
      </c>
      <c r="AJ350">
        <v>0.58643256550820999</v>
      </c>
      <c r="AK350">
        <v>0.67805600614842898</v>
      </c>
      <c r="AL350">
        <v>0.67805600614842898</v>
      </c>
      <c r="AM350">
        <v>0.57651515151515098</v>
      </c>
      <c r="AN350">
        <v>0.57651515151515098</v>
      </c>
      <c r="AO350">
        <v>0.80509824514711203</v>
      </c>
      <c r="AP350">
        <v>0.72481122885917004</v>
      </c>
      <c r="AQ350">
        <v>0.14613502777711199</v>
      </c>
      <c r="AR350">
        <v>0.55208509804688299</v>
      </c>
      <c r="AS350">
        <v>0.16</v>
      </c>
      <c r="AT350">
        <v>0.402061855670103</v>
      </c>
      <c r="AU350">
        <v>0.70899470899470896</v>
      </c>
      <c r="AV350">
        <v>0.92307692307692302</v>
      </c>
      <c r="AW350">
        <v>0.72164948453608202</v>
      </c>
      <c r="AX350">
        <v>0.63473053892215503</v>
      </c>
      <c r="AY350">
        <v>0.71729957805907096</v>
      </c>
      <c r="AZ350">
        <v>0.712643678160919</v>
      </c>
      <c r="BA350">
        <v>0.42971887550200799</v>
      </c>
      <c r="BB350">
        <v>0.63855421686746905</v>
      </c>
      <c r="BC350">
        <v>0.483606557377049</v>
      </c>
      <c r="BD350">
        <v>0.50485436893203794</v>
      </c>
    </row>
    <row r="351" spans="2:56" x14ac:dyDescent="0.2">
      <c r="B351" t="s">
        <v>999</v>
      </c>
      <c r="C351">
        <v>1E-3</v>
      </c>
      <c r="D351">
        <v>0.1</v>
      </c>
      <c r="E351">
        <v>256</v>
      </c>
      <c r="F351">
        <v>500</v>
      </c>
      <c r="G351" s="2" t="b">
        <v>0</v>
      </c>
      <c r="H351">
        <v>8</v>
      </c>
      <c r="I351">
        <v>10</v>
      </c>
      <c r="J351">
        <v>64</v>
      </c>
      <c r="K351">
        <v>1000</v>
      </c>
      <c r="L351">
        <v>4</v>
      </c>
      <c r="M351">
        <v>10</v>
      </c>
      <c r="N351">
        <v>460</v>
      </c>
      <c r="O351">
        <v>12</v>
      </c>
      <c r="P351">
        <v>10</v>
      </c>
      <c r="Q351">
        <v>120</v>
      </c>
      <c r="R351">
        <v>1</v>
      </c>
      <c r="S351">
        <v>78</v>
      </c>
      <c r="T351" s="2">
        <v>64</v>
      </c>
      <c r="U351" s="2">
        <v>64</v>
      </c>
      <c r="V351" t="s">
        <v>729</v>
      </c>
      <c r="W351">
        <v>0.75113281249999997</v>
      </c>
      <c r="X351">
        <v>0.69529016709327696</v>
      </c>
      <c r="Y351">
        <v>0.63157771739130397</v>
      </c>
      <c r="Z351">
        <v>0.87198748642206103</v>
      </c>
      <c r="AA351">
        <v>0.585401853468973</v>
      </c>
      <c r="AB351">
        <v>0.585401853468973</v>
      </c>
      <c r="AC351">
        <v>0.59155902591146203</v>
      </c>
      <c r="AD351">
        <v>0.59155902591146203</v>
      </c>
      <c r="AE351">
        <v>0.63157771739130397</v>
      </c>
      <c r="AF351">
        <v>0.63157771739130397</v>
      </c>
      <c r="AG351">
        <v>0.63194444444444398</v>
      </c>
      <c r="AH351">
        <v>1.1660516262054399</v>
      </c>
      <c r="AI351">
        <v>0.59597732618451504</v>
      </c>
      <c r="AJ351">
        <v>0.59597732618451504</v>
      </c>
      <c r="AK351">
        <v>0.63423459065078402</v>
      </c>
      <c r="AL351">
        <v>0.63423459065078402</v>
      </c>
      <c r="AM351">
        <v>0.63194444444444398</v>
      </c>
      <c r="AN351">
        <v>0.63194444444444398</v>
      </c>
      <c r="AO351">
        <v>0.78205175693488604</v>
      </c>
      <c r="AP351">
        <v>0.85440112199586105</v>
      </c>
      <c r="AQ351">
        <v>0.186928143762459</v>
      </c>
      <c r="AR351">
        <v>0.51822639118268399</v>
      </c>
      <c r="AS351">
        <v>0.28125</v>
      </c>
      <c r="AT351">
        <v>5.5944055944055902E-2</v>
      </c>
      <c r="AU351">
        <v>0.73429951690821205</v>
      </c>
      <c r="AV351">
        <v>0.94023904382470103</v>
      </c>
      <c r="AW351">
        <v>0.86486486486486402</v>
      </c>
      <c r="AX351">
        <v>0.83636363636363598</v>
      </c>
      <c r="AY351">
        <v>0.717741935483871</v>
      </c>
      <c r="AZ351">
        <v>0.67403314917127</v>
      </c>
      <c r="BA351">
        <v>0.55802469135802402</v>
      </c>
      <c r="BB351">
        <v>0.84397163120567298</v>
      </c>
      <c r="BC351">
        <v>6.7567567567567502E-2</v>
      </c>
      <c r="BD351">
        <v>0.57742782152230898</v>
      </c>
    </row>
    <row r="352" spans="2:56" x14ac:dyDescent="0.2">
      <c r="B352" t="s">
        <v>2354</v>
      </c>
      <c r="C352">
        <v>1E-3</v>
      </c>
      <c r="D352">
        <v>0.5</v>
      </c>
      <c r="E352">
        <v>256</v>
      </c>
      <c r="F352">
        <v>100</v>
      </c>
      <c r="G352" s="2" t="b">
        <v>0</v>
      </c>
      <c r="H352">
        <v>8</v>
      </c>
      <c r="I352">
        <v>15</v>
      </c>
      <c r="J352">
        <v>256</v>
      </c>
      <c r="K352">
        <v>1000</v>
      </c>
      <c r="L352">
        <v>4</v>
      </c>
      <c r="M352">
        <v>15</v>
      </c>
      <c r="N352">
        <v>455</v>
      </c>
      <c r="O352">
        <v>12</v>
      </c>
      <c r="P352">
        <v>15</v>
      </c>
      <c r="Q352">
        <v>115</v>
      </c>
      <c r="R352">
        <v>1</v>
      </c>
      <c r="S352">
        <v>78</v>
      </c>
      <c r="T352" s="2">
        <v>64</v>
      </c>
      <c r="U352" s="2">
        <v>128</v>
      </c>
      <c r="V352" t="s">
        <v>729</v>
      </c>
      <c r="W352">
        <v>0.69806152343750005</v>
      </c>
      <c r="X352">
        <v>0.87232140421867299</v>
      </c>
      <c r="Y352">
        <v>0.63155714285714204</v>
      </c>
      <c r="Z352">
        <v>1.36243388283252</v>
      </c>
      <c r="AA352">
        <v>0.57488427445105605</v>
      </c>
      <c r="AB352">
        <v>0.57488427445105605</v>
      </c>
      <c r="AC352">
        <v>0.60615419357563505</v>
      </c>
      <c r="AD352">
        <v>0.60615419357563505</v>
      </c>
      <c r="AE352">
        <v>0.63155714285714204</v>
      </c>
      <c r="AF352">
        <v>0.63155714285714204</v>
      </c>
      <c r="AG352">
        <v>0.58260869565217299</v>
      </c>
      <c r="AH352">
        <v>1.4841171503067001</v>
      </c>
      <c r="AI352">
        <v>0.58826338387133403</v>
      </c>
      <c r="AJ352">
        <v>0.58826338387133403</v>
      </c>
      <c r="AK352">
        <v>0.68842475862932995</v>
      </c>
      <c r="AL352">
        <v>0.68842475862932995</v>
      </c>
      <c r="AM352">
        <v>0.58260869565217399</v>
      </c>
      <c r="AN352">
        <v>0.58260869565217299</v>
      </c>
      <c r="AO352">
        <v>0.84717104621366801</v>
      </c>
      <c r="AP352">
        <v>0.731389559155457</v>
      </c>
      <c r="AQ352">
        <v>0.20375284853186501</v>
      </c>
      <c r="AR352">
        <v>0.51722364390323805</v>
      </c>
      <c r="AS352">
        <v>0.16551724137931001</v>
      </c>
      <c r="AT352">
        <v>0.4</v>
      </c>
      <c r="AU352">
        <v>0.66666666666666596</v>
      </c>
      <c r="AV352">
        <v>0.92116182572614103</v>
      </c>
      <c r="AW352">
        <v>0.731958762886598</v>
      </c>
      <c r="AX352">
        <v>0.643274853801169</v>
      </c>
      <c r="AY352">
        <v>0.74688796680497904</v>
      </c>
      <c r="AZ352">
        <v>0.73529411764705799</v>
      </c>
      <c r="BA352">
        <v>0.42322097378277101</v>
      </c>
      <c r="BB352">
        <v>0.60571428571428498</v>
      </c>
      <c r="BC352">
        <v>0.39495798319327702</v>
      </c>
      <c r="BD352">
        <v>0.624505928853755</v>
      </c>
    </row>
    <row r="353" spans="2:56" x14ac:dyDescent="0.2">
      <c r="B353" t="s">
        <v>854</v>
      </c>
      <c r="C353">
        <v>1E-3</v>
      </c>
      <c r="D353">
        <v>0.1</v>
      </c>
      <c r="E353">
        <v>256</v>
      </c>
      <c r="F353">
        <v>500</v>
      </c>
      <c r="G353" s="2" t="b">
        <v>1</v>
      </c>
      <c r="H353">
        <v>8</v>
      </c>
      <c r="I353">
        <v>50</v>
      </c>
      <c r="J353">
        <v>420</v>
      </c>
      <c r="K353">
        <v>1000</v>
      </c>
      <c r="L353">
        <v>4</v>
      </c>
      <c r="M353">
        <v>50</v>
      </c>
      <c r="N353">
        <v>420</v>
      </c>
      <c r="O353">
        <v>12</v>
      </c>
      <c r="P353">
        <v>50</v>
      </c>
      <c r="Q353">
        <v>80</v>
      </c>
      <c r="R353">
        <v>1</v>
      </c>
      <c r="S353">
        <v>78</v>
      </c>
      <c r="T353" s="2">
        <v>128</v>
      </c>
      <c r="U353" s="2">
        <v>128</v>
      </c>
      <c r="V353" t="s">
        <v>729</v>
      </c>
      <c r="W353">
        <v>0.83468690476190399</v>
      </c>
      <c r="X353">
        <v>0.46989901709556497</v>
      </c>
      <c r="Y353">
        <v>0.63152023809523805</v>
      </c>
      <c r="Z353">
        <v>1.6429979472160301</v>
      </c>
      <c r="AA353">
        <v>0.56209212162636801</v>
      </c>
      <c r="AB353">
        <v>0.56209212162636801</v>
      </c>
      <c r="AC353">
        <v>0.601039662240762</v>
      </c>
      <c r="AD353">
        <v>0.601039662240762</v>
      </c>
      <c r="AE353">
        <v>0.63152023809523805</v>
      </c>
      <c r="AF353">
        <v>0.63152023809523805</v>
      </c>
      <c r="AG353">
        <v>0.68437499999999996</v>
      </c>
      <c r="AH353">
        <v>1.22121834754943</v>
      </c>
      <c r="AI353">
        <v>0.65332462199868202</v>
      </c>
      <c r="AJ353">
        <v>0.65332462199868202</v>
      </c>
      <c r="AK353">
        <v>0.66608228842066797</v>
      </c>
      <c r="AL353">
        <v>0.66608228842066797</v>
      </c>
      <c r="AM353">
        <v>0.68437499999999996</v>
      </c>
      <c r="AN353">
        <v>0.68437499999999996</v>
      </c>
      <c r="AO353">
        <v>0.77737462034620397</v>
      </c>
      <c r="AP353">
        <v>0.73018559768753399</v>
      </c>
      <c r="AQ353">
        <v>0.112883201441576</v>
      </c>
      <c r="AR353">
        <v>0.62792506703015505</v>
      </c>
      <c r="AS353">
        <v>0.38167938931297701</v>
      </c>
      <c r="AT353">
        <v>0.55782312925169997</v>
      </c>
      <c r="AU353">
        <v>0.81632653061224503</v>
      </c>
      <c r="AV353">
        <v>0.91764705882352904</v>
      </c>
      <c r="AW353">
        <v>0.87581699346405195</v>
      </c>
      <c r="AX353">
        <v>0.63414634146341398</v>
      </c>
      <c r="AY353">
        <v>0.76744186046511598</v>
      </c>
      <c r="AZ353">
        <v>0.75524475524475498</v>
      </c>
      <c r="BA353">
        <v>0.68161434977578395</v>
      </c>
      <c r="BB353">
        <v>0.83870967741935398</v>
      </c>
      <c r="BC353">
        <v>0</v>
      </c>
      <c r="BD353">
        <v>0.61344537815125999</v>
      </c>
    </row>
    <row r="354" spans="2:56" x14ac:dyDescent="0.2">
      <c r="B354" t="s">
        <v>855</v>
      </c>
      <c r="C354">
        <v>1E-3</v>
      </c>
      <c r="D354">
        <v>0.1</v>
      </c>
      <c r="E354">
        <v>256</v>
      </c>
      <c r="F354">
        <v>100</v>
      </c>
      <c r="G354" s="2" t="b">
        <v>0</v>
      </c>
      <c r="H354">
        <v>8</v>
      </c>
      <c r="I354">
        <v>5</v>
      </c>
      <c r="J354">
        <v>256</v>
      </c>
      <c r="K354">
        <v>1000</v>
      </c>
      <c r="L354">
        <v>4</v>
      </c>
      <c r="M354">
        <v>5</v>
      </c>
      <c r="N354">
        <v>465</v>
      </c>
      <c r="O354">
        <v>12</v>
      </c>
      <c r="P354">
        <v>5</v>
      </c>
      <c r="Q354">
        <v>125</v>
      </c>
      <c r="R354">
        <v>1</v>
      </c>
      <c r="S354">
        <v>78</v>
      </c>
      <c r="T354" s="2">
        <v>128</v>
      </c>
      <c r="U354" s="2">
        <v>128</v>
      </c>
      <c r="V354" t="s">
        <v>729</v>
      </c>
      <c r="W354">
        <v>0.58478027343750005</v>
      </c>
      <c r="X354">
        <v>1.3180438601970601</v>
      </c>
      <c r="Y354">
        <v>0.63121290322580703</v>
      </c>
      <c r="Z354">
        <v>1.2505536738037999</v>
      </c>
      <c r="AA354">
        <v>0.57793774222891203</v>
      </c>
      <c r="AB354">
        <v>0.57793774222891203</v>
      </c>
      <c r="AC354">
        <v>0.60743546947189397</v>
      </c>
      <c r="AD354">
        <v>0.60743546947189397</v>
      </c>
      <c r="AE354">
        <v>0.63121290322580703</v>
      </c>
      <c r="AF354">
        <v>0.63121290322580703</v>
      </c>
      <c r="AG354">
        <v>0.45933333333333298</v>
      </c>
      <c r="AH354">
        <v>1.91390812397003</v>
      </c>
      <c r="AI354">
        <v>0.47418763087020499</v>
      </c>
      <c r="AJ354">
        <v>0.47418763087020499</v>
      </c>
      <c r="AK354">
        <v>0.57316736477712904</v>
      </c>
      <c r="AL354">
        <v>0.57316736477712904</v>
      </c>
      <c r="AM354">
        <v>0.45933333333333298</v>
      </c>
      <c r="AN354">
        <v>0.45933333333333298</v>
      </c>
      <c r="AO354">
        <v>0.86500086993667602</v>
      </c>
      <c r="AP354">
        <v>0.71866913084503403</v>
      </c>
      <c r="AQ354">
        <v>0.25959639708704102</v>
      </c>
      <c r="AR354">
        <v>0.468484571046897</v>
      </c>
      <c r="AS354">
        <v>0.26492537313432801</v>
      </c>
      <c r="AT354">
        <v>0.289719626168224</v>
      </c>
      <c r="AU354">
        <v>0.11267605633802801</v>
      </c>
      <c r="AV354">
        <v>0.90400000000000003</v>
      </c>
      <c r="AW354">
        <v>0.68398268398268403</v>
      </c>
      <c r="AX354">
        <v>0.59047619047619004</v>
      </c>
      <c r="AY354">
        <v>0.5</v>
      </c>
      <c r="AZ354">
        <v>0.65263157894736801</v>
      </c>
      <c r="BA354">
        <v>0.13178294573643401</v>
      </c>
      <c r="BB354">
        <v>0.60732984293193704</v>
      </c>
      <c r="BC354">
        <v>0.472727272727272</v>
      </c>
      <c r="BD354">
        <v>0.48</v>
      </c>
    </row>
    <row r="355" spans="2:56" x14ac:dyDescent="0.2">
      <c r="B355" t="s">
        <v>2355</v>
      </c>
      <c r="C355">
        <v>1E-3</v>
      </c>
      <c r="D355">
        <v>0.5</v>
      </c>
      <c r="E355">
        <v>19</v>
      </c>
      <c r="F355">
        <v>500</v>
      </c>
      <c r="G355" s="2" t="b">
        <v>1</v>
      </c>
      <c r="H355">
        <v>8</v>
      </c>
      <c r="I355">
        <v>15</v>
      </c>
      <c r="J355">
        <v>64</v>
      </c>
      <c r="K355">
        <v>1000</v>
      </c>
      <c r="L355">
        <v>4</v>
      </c>
      <c r="M355">
        <v>15</v>
      </c>
      <c r="N355">
        <v>455</v>
      </c>
      <c r="O355">
        <v>12</v>
      </c>
      <c r="P355">
        <v>15</v>
      </c>
      <c r="Q355">
        <v>115</v>
      </c>
      <c r="R355">
        <v>1</v>
      </c>
      <c r="S355">
        <v>78</v>
      </c>
      <c r="T355" s="2">
        <v>128</v>
      </c>
      <c r="U355" s="2">
        <v>64</v>
      </c>
      <c r="V355" t="s">
        <v>729</v>
      </c>
      <c r="W355">
        <v>0.92172656249999996</v>
      </c>
      <c r="X355">
        <v>0.285383332580328</v>
      </c>
      <c r="Y355">
        <v>0.631152197802197</v>
      </c>
      <c r="Z355">
        <v>4.9602588499784401</v>
      </c>
      <c r="AA355">
        <v>0.58214165383163496</v>
      </c>
      <c r="AB355">
        <v>0.58214165383163496</v>
      </c>
      <c r="AC355">
        <v>0.65948682849159801</v>
      </c>
      <c r="AD355">
        <v>0.65948682849159801</v>
      </c>
      <c r="AE355">
        <v>0.631152197802197</v>
      </c>
      <c r="AF355">
        <v>0.631152197802197</v>
      </c>
      <c r="AG355">
        <v>0.73550724637681097</v>
      </c>
      <c r="AH355">
        <v>1.91095066070556</v>
      </c>
      <c r="AI355">
        <v>0.71639088562453401</v>
      </c>
      <c r="AJ355">
        <v>0.71639088562453401</v>
      </c>
      <c r="AK355">
        <v>0.747551621011879</v>
      </c>
      <c r="AL355">
        <v>0.747551621011879</v>
      </c>
      <c r="AM355">
        <v>0.73550724637681097</v>
      </c>
      <c r="AN355">
        <v>0.73550724637681097</v>
      </c>
      <c r="AO355">
        <v>0.79103815709841596</v>
      </c>
      <c r="AP355">
        <v>0.69380861284177797</v>
      </c>
      <c r="AQ355">
        <v>0.278559368213954</v>
      </c>
      <c r="AR355">
        <v>0.56516047717240303</v>
      </c>
      <c r="AS355">
        <v>0.33333333333333298</v>
      </c>
      <c r="AT355">
        <v>0.60769230769230698</v>
      </c>
      <c r="AU355">
        <v>0.93775933609958495</v>
      </c>
      <c r="AV355">
        <v>0.93388429752066104</v>
      </c>
      <c r="AW355">
        <v>0.91743119266054995</v>
      </c>
      <c r="AX355">
        <v>0.67052023121387205</v>
      </c>
      <c r="AY355">
        <v>0.748971193415637</v>
      </c>
      <c r="AZ355">
        <v>0.90598290598290598</v>
      </c>
      <c r="BA355">
        <v>0.76288659793814395</v>
      </c>
      <c r="BB355">
        <v>0.83703703703703702</v>
      </c>
      <c r="BC355">
        <v>0.55038759689922401</v>
      </c>
      <c r="BD355">
        <v>0.390804597701149</v>
      </c>
    </row>
    <row r="356" spans="2:56" x14ac:dyDescent="0.2">
      <c r="B356" t="s">
        <v>856</v>
      </c>
      <c r="C356">
        <v>1E-3</v>
      </c>
      <c r="D356">
        <v>0.5</v>
      </c>
      <c r="E356">
        <v>256</v>
      </c>
      <c r="F356">
        <v>500</v>
      </c>
      <c r="G356" s="2" t="b">
        <v>0</v>
      </c>
      <c r="H356">
        <v>8</v>
      </c>
      <c r="I356">
        <v>5</v>
      </c>
      <c r="J356">
        <v>256</v>
      </c>
      <c r="K356">
        <v>1000</v>
      </c>
      <c r="L356">
        <v>4</v>
      </c>
      <c r="M356">
        <v>5</v>
      </c>
      <c r="N356">
        <v>465</v>
      </c>
      <c r="O356">
        <v>12</v>
      </c>
      <c r="P356">
        <v>5</v>
      </c>
      <c r="Q356">
        <v>125</v>
      </c>
      <c r="R356">
        <v>1</v>
      </c>
      <c r="S356">
        <v>78</v>
      </c>
      <c r="T356" s="2">
        <v>128</v>
      </c>
      <c r="U356" s="2">
        <v>128</v>
      </c>
      <c r="V356" t="s">
        <v>729</v>
      </c>
      <c r="W356">
        <v>0.79026660156249995</v>
      </c>
      <c r="X356">
        <v>0.64319343769550297</v>
      </c>
      <c r="Y356">
        <v>0.63093602150537498</v>
      </c>
      <c r="Z356">
        <v>0.86886094880104003</v>
      </c>
      <c r="AA356">
        <v>0.58413043528589703</v>
      </c>
      <c r="AB356">
        <v>0.58413043528589703</v>
      </c>
      <c r="AC356">
        <v>0.62359065230965405</v>
      </c>
      <c r="AD356">
        <v>0.62359065230965405</v>
      </c>
      <c r="AE356">
        <v>0.63093602150537498</v>
      </c>
      <c r="AF356">
        <v>0.63093602150537498</v>
      </c>
      <c r="AG356">
        <v>0.60866666666666602</v>
      </c>
      <c r="AH356">
        <v>1.0598715543746899</v>
      </c>
      <c r="AI356">
        <v>0.58703800733720501</v>
      </c>
      <c r="AJ356">
        <v>0.58703800733720501</v>
      </c>
      <c r="AK356">
        <v>0.63672688613019901</v>
      </c>
      <c r="AL356">
        <v>0.63672688613019901</v>
      </c>
      <c r="AM356">
        <v>0.60866666666666602</v>
      </c>
      <c r="AN356">
        <v>0.60866666666666602</v>
      </c>
      <c r="AO356">
        <v>0.76786833945066302</v>
      </c>
      <c r="AP356">
        <v>0.78106743315414295</v>
      </c>
      <c r="AQ356">
        <v>0.27681483943378798</v>
      </c>
      <c r="AR356">
        <v>0.510771129104994</v>
      </c>
      <c r="AS356">
        <v>5.8479532163742597E-2</v>
      </c>
      <c r="AT356">
        <v>0.453703703703703</v>
      </c>
      <c r="AU356">
        <v>0.93333333333333302</v>
      </c>
      <c r="AV356">
        <v>0.93233082706766901</v>
      </c>
      <c r="AW356">
        <v>0.85833333333333295</v>
      </c>
      <c r="AX356">
        <v>0.64248704663212397</v>
      </c>
      <c r="AY356">
        <v>0.74074074074074003</v>
      </c>
      <c r="AZ356">
        <v>0.72</v>
      </c>
      <c r="BA356">
        <v>0.43128964059196601</v>
      </c>
      <c r="BB356">
        <v>0.65591397849462296</v>
      </c>
      <c r="BC356">
        <v>0.57617728531855905</v>
      </c>
      <c r="BD356">
        <v>4.1666666666666602E-2</v>
      </c>
    </row>
    <row r="357" spans="2:56" x14ac:dyDescent="0.2">
      <c r="B357" t="s">
        <v>1000</v>
      </c>
      <c r="C357">
        <v>1E-3</v>
      </c>
      <c r="D357">
        <v>0.1</v>
      </c>
      <c r="E357">
        <v>122</v>
      </c>
      <c r="F357">
        <v>500</v>
      </c>
      <c r="G357" s="2" t="b">
        <v>1</v>
      </c>
      <c r="H357">
        <v>8</v>
      </c>
      <c r="I357">
        <v>15</v>
      </c>
      <c r="J357">
        <v>64</v>
      </c>
      <c r="K357">
        <v>1000</v>
      </c>
      <c r="L357">
        <v>4</v>
      </c>
      <c r="M357">
        <v>15</v>
      </c>
      <c r="N357">
        <v>455</v>
      </c>
      <c r="O357">
        <v>12</v>
      </c>
      <c r="P357">
        <v>15</v>
      </c>
      <c r="Q357">
        <v>115</v>
      </c>
      <c r="R357">
        <v>1</v>
      </c>
      <c r="S357">
        <v>78</v>
      </c>
      <c r="T357" s="2">
        <v>64</v>
      </c>
      <c r="U357" s="2">
        <v>64</v>
      </c>
      <c r="V357" t="s">
        <v>729</v>
      </c>
      <c r="W357">
        <v>0.73666796874999996</v>
      </c>
      <c r="X357">
        <v>0.73009539616107899</v>
      </c>
      <c r="Y357">
        <v>0.63009560439560397</v>
      </c>
      <c r="Z357">
        <v>1.04435915279388</v>
      </c>
      <c r="AA357">
        <v>0.56060782572297396</v>
      </c>
      <c r="AB357">
        <v>0.56060782572297396</v>
      </c>
      <c r="AC357">
        <v>0.59879394219342397</v>
      </c>
      <c r="AD357">
        <v>0.59879394219342397</v>
      </c>
      <c r="AE357">
        <v>0.63009560439560397</v>
      </c>
      <c r="AF357">
        <v>0.63009560439560397</v>
      </c>
      <c r="AG357">
        <v>0.59492753623188399</v>
      </c>
      <c r="AH357">
        <v>1.2243320941925</v>
      </c>
      <c r="AI357">
        <v>0.57501602022339304</v>
      </c>
      <c r="AJ357">
        <v>0.57501602022339304</v>
      </c>
      <c r="AK357">
        <v>0.64995918157900301</v>
      </c>
      <c r="AL357">
        <v>0.64995918157900301</v>
      </c>
      <c r="AM357">
        <v>0.59492753623188399</v>
      </c>
      <c r="AN357">
        <v>0.59492753623188399</v>
      </c>
      <c r="AO357">
        <v>0.76466507727405197</v>
      </c>
      <c r="AP357">
        <v>0.76773937619850297</v>
      </c>
      <c r="AQ357">
        <v>0.168143204522782</v>
      </c>
      <c r="AR357">
        <v>0.54188364489655305</v>
      </c>
      <c r="AS357">
        <v>0.15827338129496399</v>
      </c>
      <c r="AT357">
        <v>0.371428571428571</v>
      </c>
      <c r="AU357">
        <v>0.78846153846153799</v>
      </c>
      <c r="AV357">
        <v>0.91452991452991395</v>
      </c>
      <c r="AW357">
        <v>0.82524271844660102</v>
      </c>
      <c r="AX357">
        <v>0.68181818181818099</v>
      </c>
      <c r="AY357">
        <v>0.74285714285714199</v>
      </c>
      <c r="AZ357">
        <v>0.70813397129186595</v>
      </c>
      <c r="BA357">
        <v>0.44129554655870401</v>
      </c>
      <c r="BB357">
        <v>0.65497076023391798</v>
      </c>
      <c r="BC357">
        <v>0</v>
      </c>
      <c r="BD357">
        <v>0.61318051575931198</v>
      </c>
    </row>
    <row r="358" spans="2:56" x14ac:dyDescent="0.2">
      <c r="B358" t="s">
        <v>766</v>
      </c>
      <c r="C358">
        <v>1E-3</v>
      </c>
      <c r="D358">
        <v>0.1</v>
      </c>
      <c r="E358">
        <v>256</v>
      </c>
      <c r="F358">
        <v>500</v>
      </c>
      <c r="G358" s="2" t="b">
        <v>0</v>
      </c>
      <c r="H358">
        <v>8</v>
      </c>
      <c r="I358">
        <v>15</v>
      </c>
      <c r="J358">
        <v>64</v>
      </c>
      <c r="K358">
        <v>1000</v>
      </c>
      <c r="L358">
        <v>4</v>
      </c>
      <c r="M358">
        <v>15</v>
      </c>
      <c r="N358">
        <v>455</v>
      </c>
      <c r="O358">
        <v>12</v>
      </c>
      <c r="P358">
        <v>15</v>
      </c>
      <c r="Q358">
        <v>115</v>
      </c>
      <c r="R358">
        <v>1</v>
      </c>
      <c r="S358">
        <v>78</v>
      </c>
      <c r="T358" s="2">
        <v>128</v>
      </c>
      <c r="U358" s="2">
        <v>128</v>
      </c>
      <c r="V358" t="s">
        <v>729</v>
      </c>
      <c r="W358">
        <v>0.80728124999999995</v>
      </c>
      <c r="X358">
        <v>0.59732224506139697</v>
      </c>
      <c r="Y358">
        <v>0.62997142857142796</v>
      </c>
      <c r="Z358">
        <v>1.0410533896684599</v>
      </c>
      <c r="AA358">
        <v>0.55771812919083597</v>
      </c>
      <c r="AB358">
        <v>0.55771812919083597</v>
      </c>
      <c r="AC358">
        <v>0.59188049543496501</v>
      </c>
      <c r="AD358">
        <v>0.59188049543496501</v>
      </c>
      <c r="AE358">
        <v>0.62997142857142796</v>
      </c>
      <c r="AF358">
        <v>0.62997142857142796</v>
      </c>
      <c r="AG358">
        <v>0.69057971014492703</v>
      </c>
      <c r="AH358">
        <v>1.02556347846984</v>
      </c>
      <c r="AI358">
        <v>0.66025554523919805</v>
      </c>
      <c r="AJ358">
        <v>0.66025554523919705</v>
      </c>
      <c r="AK358">
        <v>0.67303779340578496</v>
      </c>
      <c r="AL358">
        <v>0.67303779340578496</v>
      </c>
      <c r="AM358">
        <v>0.69057971014492703</v>
      </c>
      <c r="AN358">
        <v>0.69057971014492703</v>
      </c>
      <c r="AO358">
        <v>0.82296241309578599</v>
      </c>
      <c r="AP358">
        <v>0.72285283989645599</v>
      </c>
      <c r="AQ358">
        <v>0.17495501118823001</v>
      </c>
      <c r="AR358">
        <v>0.510102252582875</v>
      </c>
      <c r="AS358">
        <v>0.29019607843137202</v>
      </c>
      <c r="AT358">
        <v>0.35802469135802401</v>
      </c>
      <c r="AU358">
        <v>0.93965517241379304</v>
      </c>
      <c r="AV358">
        <v>0.94214876033057804</v>
      </c>
      <c r="AW358">
        <v>0.88785046728971895</v>
      </c>
      <c r="AX358">
        <v>0.81188118811881105</v>
      </c>
      <c r="AY358">
        <v>0.82882882882882802</v>
      </c>
      <c r="AZ358">
        <v>0.730964467005076</v>
      </c>
      <c r="BA358">
        <v>0.66881028938906695</v>
      </c>
      <c r="BB358">
        <v>0.80427046263345103</v>
      </c>
      <c r="BC358">
        <v>0</v>
      </c>
      <c r="BD358">
        <v>0.66043613707165105</v>
      </c>
    </row>
    <row r="359" spans="2:56" x14ac:dyDescent="0.2">
      <c r="B359" t="s">
        <v>767</v>
      </c>
      <c r="C359">
        <v>1E-3</v>
      </c>
      <c r="D359">
        <v>0.5</v>
      </c>
      <c r="E359">
        <v>256</v>
      </c>
      <c r="F359">
        <v>100</v>
      </c>
      <c r="G359" s="2" t="b">
        <v>0</v>
      </c>
      <c r="H359">
        <v>8</v>
      </c>
      <c r="I359">
        <v>25</v>
      </c>
      <c r="J359">
        <v>64</v>
      </c>
      <c r="K359">
        <v>1000</v>
      </c>
      <c r="L359">
        <v>4</v>
      </c>
      <c r="M359">
        <v>25</v>
      </c>
      <c r="N359">
        <v>445</v>
      </c>
      <c r="O359">
        <v>12</v>
      </c>
      <c r="P359">
        <v>25</v>
      </c>
      <c r="Q359">
        <v>105</v>
      </c>
      <c r="R359">
        <v>1</v>
      </c>
      <c r="S359">
        <v>78</v>
      </c>
      <c r="T359" s="2">
        <v>128</v>
      </c>
      <c r="U359" s="2">
        <v>128</v>
      </c>
      <c r="V359" t="s">
        <v>729</v>
      </c>
      <c r="W359">
        <v>0.71140625000000002</v>
      </c>
      <c r="X359">
        <v>0.79832520484924296</v>
      </c>
      <c r="Y359">
        <v>0.62975617977527998</v>
      </c>
      <c r="Z359">
        <v>1.1976442256569799</v>
      </c>
      <c r="AA359">
        <v>0.55820102611903399</v>
      </c>
      <c r="AB359">
        <v>0.55820102611903399</v>
      </c>
      <c r="AC359">
        <v>0.56780478217333097</v>
      </c>
      <c r="AD359">
        <v>0.56780478217333097</v>
      </c>
      <c r="AE359">
        <v>0.62975617977527998</v>
      </c>
      <c r="AF359">
        <v>0.62975617977527998</v>
      </c>
      <c r="AG359">
        <v>0.58174603174603101</v>
      </c>
      <c r="AH359">
        <v>1.24175000190734</v>
      </c>
      <c r="AI359">
        <v>0.56335560031256804</v>
      </c>
      <c r="AJ359">
        <v>0.56335560031256804</v>
      </c>
      <c r="AK359">
        <v>0.68788571207899596</v>
      </c>
      <c r="AL359">
        <v>0.68788571207899596</v>
      </c>
      <c r="AM359">
        <v>0.58174603174603101</v>
      </c>
      <c r="AN359">
        <v>0.58174603174603101</v>
      </c>
      <c r="AO359">
        <v>0.81136993089382403</v>
      </c>
      <c r="AP359">
        <v>0.70600279166078395</v>
      </c>
      <c r="AQ359">
        <v>0.139505693639288</v>
      </c>
      <c r="AR359">
        <v>0.575925688282243</v>
      </c>
      <c r="AS359">
        <v>0.108108108108108</v>
      </c>
      <c r="AT359">
        <v>0.35955056179775202</v>
      </c>
      <c r="AU359">
        <v>0.76243093922651906</v>
      </c>
      <c r="AV359">
        <v>0.93896713615023397</v>
      </c>
      <c r="AW359">
        <v>0.75555555555555498</v>
      </c>
      <c r="AX359">
        <v>0.65573770491803196</v>
      </c>
      <c r="AY359">
        <v>0.74178403755868505</v>
      </c>
      <c r="AZ359">
        <v>0.73796791443850196</v>
      </c>
      <c r="BA359">
        <v>0.42236024844720399</v>
      </c>
      <c r="BB359">
        <v>0.66242038216560495</v>
      </c>
      <c r="BC359">
        <v>0</v>
      </c>
      <c r="BD359">
        <v>0.61538461538461497</v>
      </c>
    </row>
    <row r="360" spans="2:56" x14ac:dyDescent="0.2">
      <c r="B360" t="s">
        <v>2356</v>
      </c>
      <c r="C360">
        <v>1E-3</v>
      </c>
      <c r="D360">
        <v>0.1</v>
      </c>
      <c r="E360">
        <v>118</v>
      </c>
      <c r="F360">
        <v>500</v>
      </c>
      <c r="G360" s="2" t="b">
        <v>1</v>
      </c>
      <c r="H360">
        <v>8</v>
      </c>
      <c r="I360">
        <v>15</v>
      </c>
      <c r="J360">
        <v>420</v>
      </c>
      <c r="K360">
        <v>1000</v>
      </c>
      <c r="L360">
        <v>4</v>
      </c>
      <c r="M360">
        <v>15</v>
      </c>
      <c r="N360">
        <v>455</v>
      </c>
      <c r="O360">
        <v>12</v>
      </c>
      <c r="P360">
        <v>15</v>
      </c>
      <c r="Q360">
        <v>115</v>
      </c>
      <c r="R360">
        <v>1</v>
      </c>
      <c r="S360">
        <v>78</v>
      </c>
      <c r="T360" s="2">
        <v>64</v>
      </c>
      <c r="U360" s="2">
        <v>128</v>
      </c>
      <c r="V360" t="s">
        <v>729</v>
      </c>
      <c r="W360">
        <v>0.75514940476190395</v>
      </c>
      <c r="X360">
        <v>0.67873056089878003</v>
      </c>
      <c r="Y360">
        <v>0.62951868131868105</v>
      </c>
      <c r="Z360">
        <v>1.0305550926923699</v>
      </c>
      <c r="AA360">
        <v>0.56668546532863295</v>
      </c>
      <c r="AB360">
        <v>0.56668546532863295</v>
      </c>
      <c r="AC360">
        <v>0.60660623737138997</v>
      </c>
      <c r="AD360">
        <v>0.60660623737138997</v>
      </c>
      <c r="AE360">
        <v>0.62951868131868105</v>
      </c>
      <c r="AF360">
        <v>0.62951868131868105</v>
      </c>
      <c r="AG360">
        <v>0.60652173913043395</v>
      </c>
      <c r="AH360">
        <v>1.1031290292739799</v>
      </c>
      <c r="AI360">
        <v>0.59622932548896701</v>
      </c>
      <c r="AJ360">
        <v>0.59622932548896701</v>
      </c>
      <c r="AK360">
        <v>0.67698599530550596</v>
      </c>
      <c r="AL360">
        <v>0.67698599530550596</v>
      </c>
      <c r="AM360">
        <v>0.60652173913043395</v>
      </c>
      <c r="AN360">
        <v>0.60652173913043395</v>
      </c>
      <c r="AO360">
        <v>0.80125313070638104</v>
      </c>
      <c r="AP360">
        <v>0.74455504763209701</v>
      </c>
      <c r="AQ360">
        <v>0.19970938681436101</v>
      </c>
      <c r="AR360">
        <v>0.52122429616168997</v>
      </c>
      <c r="AS360">
        <v>0.329113924050632</v>
      </c>
      <c r="AT360">
        <v>0.28877005347593498</v>
      </c>
      <c r="AU360">
        <v>0.84388185654008396</v>
      </c>
      <c r="AV360">
        <v>0.962025316455696</v>
      </c>
      <c r="AW360">
        <v>0.79</v>
      </c>
      <c r="AX360">
        <v>0.66285714285714203</v>
      </c>
      <c r="AY360">
        <v>0.67391304347825998</v>
      </c>
      <c r="AZ360">
        <v>0.73267326732673199</v>
      </c>
      <c r="BA360">
        <v>0.44155844155844098</v>
      </c>
      <c r="BB360">
        <v>0.64804469273743004</v>
      </c>
      <c r="BC360">
        <v>0.150684931506849</v>
      </c>
      <c r="BD360">
        <v>0.63122923588039803</v>
      </c>
    </row>
    <row r="361" spans="2:56" x14ac:dyDescent="0.2">
      <c r="B361" t="s">
        <v>1001</v>
      </c>
      <c r="C361">
        <v>1E-3</v>
      </c>
      <c r="D361">
        <v>0.5</v>
      </c>
      <c r="E361">
        <v>256</v>
      </c>
      <c r="F361">
        <v>100</v>
      </c>
      <c r="G361" s="2" t="b">
        <v>0</v>
      </c>
      <c r="H361">
        <v>8</v>
      </c>
      <c r="I361">
        <v>50</v>
      </c>
      <c r="J361">
        <v>64</v>
      </c>
      <c r="K361">
        <v>1000</v>
      </c>
      <c r="L361">
        <v>4</v>
      </c>
      <c r="M361">
        <v>50</v>
      </c>
      <c r="N361">
        <v>420</v>
      </c>
      <c r="O361">
        <v>12</v>
      </c>
      <c r="P361">
        <v>50</v>
      </c>
      <c r="Q361">
        <v>80</v>
      </c>
      <c r="R361">
        <v>1</v>
      </c>
      <c r="S361">
        <v>78</v>
      </c>
      <c r="T361" s="2">
        <v>64</v>
      </c>
      <c r="U361" s="2">
        <v>64</v>
      </c>
      <c r="V361" t="s">
        <v>729</v>
      </c>
      <c r="W361">
        <v>0.72257812499999996</v>
      </c>
      <c r="X361">
        <v>0.73423060894012404</v>
      </c>
      <c r="Y361">
        <v>0.62927857142857002</v>
      </c>
      <c r="Z361">
        <v>1.4719179556369699</v>
      </c>
      <c r="AA361">
        <v>0.54505517700306405</v>
      </c>
      <c r="AB361">
        <v>0.54505517700306405</v>
      </c>
      <c r="AC361">
        <v>0.559554878029209</v>
      </c>
      <c r="AD361">
        <v>0.559554878029209</v>
      </c>
      <c r="AE361">
        <v>0.62927857142857002</v>
      </c>
      <c r="AF361">
        <v>0.62927857142857002</v>
      </c>
      <c r="AG361">
        <v>0.58125000000000004</v>
      </c>
      <c r="AH361">
        <v>1.25305771827697</v>
      </c>
      <c r="AI361">
        <v>0.57042116576927004</v>
      </c>
      <c r="AJ361">
        <v>0.57042116576927004</v>
      </c>
      <c r="AK361">
        <v>0.66620930210006202</v>
      </c>
      <c r="AL361">
        <v>0.66620930210006202</v>
      </c>
      <c r="AM361">
        <v>0.58124999999999905</v>
      </c>
      <c r="AN361">
        <v>0.58125000000000004</v>
      </c>
      <c r="AO361">
        <v>0.81677295040633402</v>
      </c>
      <c r="AP361">
        <v>0.65617493654721004</v>
      </c>
      <c r="AQ361">
        <v>9.19247879420102E-2</v>
      </c>
      <c r="AR361">
        <v>0.61534803311670205</v>
      </c>
      <c r="AS361">
        <v>0.12</v>
      </c>
      <c r="AT361">
        <v>0.39416058394160502</v>
      </c>
      <c r="AU361">
        <v>0.71755725190839603</v>
      </c>
      <c r="AV361">
        <v>0.95757575757575697</v>
      </c>
      <c r="AW361">
        <v>0.84563758389261701</v>
      </c>
      <c r="AX361">
        <v>0.84563758389261701</v>
      </c>
      <c r="AY361">
        <v>0.52252252252252196</v>
      </c>
      <c r="AZ361">
        <v>0.780141843971631</v>
      </c>
      <c r="BA361">
        <v>0.44067796610169402</v>
      </c>
      <c r="BB361">
        <v>0.644067796610169</v>
      </c>
      <c r="BC361">
        <v>0</v>
      </c>
      <c r="BD361">
        <v>0.57707509881422903</v>
      </c>
    </row>
    <row r="362" spans="2:56" x14ac:dyDescent="0.2">
      <c r="B362" t="s">
        <v>1002</v>
      </c>
      <c r="C362">
        <v>1E-3</v>
      </c>
      <c r="D362">
        <v>0.5</v>
      </c>
      <c r="E362">
        <v>29</v>
      </c>
      <c r="F362">
        <v>100</v>
      </c>
      <c r="G362" s="2" t="b">
        <v>1</v>
      </c>
      <c r="H362">
        <v>8</v>
      </c>
      <c r="I362">
        <v>50</v>
      </c>
      <c r="J362">
        <v>256</v>
      </c>
      <c r="K362">
        <v>1000</v>
      </c>
      <c r="L362">
        <v>4</v>
      </c>
      <c r="M362">
        <v>50</v>
      </c>
      <c r="N362">
        <v>420</v>
      </c>
      <c r="O362">
        <v>12</v>
      </c>
      <c r="P362">
        <v>50</v>
      </c>
      <c r="Q362">
        <v>80</v>
      </c>
      <c r="R362">
        <v>1</v>
      </c>
      <c r="S362">
        <v>78</v>
      </c>
      <c r="T362" s="2">
        <v>64</v>
      </c>
      <c r="U362" s="2">
        <v>64</v>
      </c>
      <c r="V362" t="s">
        <v>729</v>
      </c>
      <c r="W362">
        <v>0.72904296874999996</v>
      </c>
      <c r="X362">
        <v>0.72575261652469603</v>
      </c>
      <c r="Y362">
        <v>0.62879166666666697</v>
      </c>
      <c r="Z362">
        <v>1.27598073416948</v>
      </c>
      <c r="AA362">
        <v>0.54600792937129095</v>
      </c>
      <c r="AB362">
        <v>0.54600792937129095</v>
      </c>
      <c r="AC362">
        <v>0.57871823859169103</v>
      </c>
      <c r="AD362">
        <v>0.57871823859169103</v>
      </c>
      <c r="AE362">
        <v>0.62879166666666697</v>
      </c>
      <c r="AF362">
        <v>0.62879166666666697</v>
      </c>
      <c r="AG362">
        <v>0.58958333333333302</v>
      </c>
      <c r="AH362">
        <v>1.2458573579788199</v>
      </c>
      <c r="AI362">
        <v>0.57503111545514396</v>
      </c>
      <c r="AJ362">
        <v>0.57503111545514396</v>
      </c>
      <c r="AK362">
        <v>0.65262213989650597</v>
      </c>
      <c r="AL362">
        <v>0.65262213989650597</v>
      </c>
      <c r="AM362">
        <v>0.58958333333333302</v>
      </c>
      <c r="AN362">
        <v>0.58958333333333302</v>
      </c>
      <c r="AO362">
        <v>0.77589736995967196</v>
      </c>
      <c r="AP362">
        <v>0.734736891466785</v>
      </c>
      <c r="AQ362">
        <v>7.4110671437233502E-2</v>
      </c>
      <c r="AR362">
        <v>0.599286784621472</v>
      </c>
      <c r="AS362">
        <v>0.26</v>
      </c>
      <c r="AT362">
        <v>0.38410596026490001</v>
      </c>
      <c r="AU362">
        <v>0.65648854961832004</v>
      </c>
      <c r="AV362">
        <v>0.93333333333333302</v>
      </c>
      <c r="AW362">
        <v>0.70229007633587703</v>
      </c>
      <c r="AX362">
        <v>0.79166666666666596</v>
      </c>
      <c r="AY362">
        <v>0.78260869565217395</v>
      </c>
      <c r="AZ362">
        <v>0.68148148148148102</v>
      </c>
      <c r="BA362">
        <v>0.43988269794721402</v>
      </c>
      <c r="BB362">
        <v>0.68217054263565902</v>
      </c>
      <c r="BC362">
        <v>0</v>
      </c>
      <c r="BD362">
        <v>0.58634538152610405</v>
      </c>
    </row>
    <row r="363" spans="2:56" x14ac:dyDescent="0.2">
      <c r="B363" t="s">
        <v>2357</v>
      </c>
      <c r="C363">
        <v>1E-3</v>
      </c>
      <c r="D363">
        <v>0.1</v>
      </c>
      <c r="E363">
        <v>256</v>
      </c>
      <c r="F363">
        <v>100</v>
      </c>
      <c r="G363" s="2" t="b">
        <v>0</v>
      </c>
      <c r="H363">
        <v>8</v>
      </c>
      <c r="I363">
        <v>50</v>
      </c>
      <c r="J363">
        <v>64</v>
      </c>
      <c r="K363">
        <v>1000</v>
      </c>
      <c r="L363">
        <v>4</v>
      </c>
      <c r="M363">
        <v>50</v>
      </c>
      <c r="N363">
        <v>420</v>
      </c>
      <c r="O363">
        <v>12</v>
      </c>
      <c r="P363">
        <v>50</v>
      </c>
      <c r="Q363">
        <v>80</v>
      </c>
      <c r="R363">
        <v>1</v>
      </c>
      <c r="S363">
        <v>78</v>
      </c>
      <c r="T363" s="2">
        <v>64</v>
      </c>
      <c r="U363" s="2">
        <v>128</v>
      </c>
      <c r="V363" t="s">
        <v>729</v>
      </c>
      <c r="W363">
        <v>0.62830078125</v>
      </c>
      <c r="X363">
        <v>1.1382486623525601</v>
      </c>
      <c r="Y363">
        <v>0.62875059523809396</v>
      </c>
      <c r="Z363">
        <v>2.16311595100164</v>
      </c>
      <c r="AA363">
        <v>0.55084879269501297</v>
      </c>
      <c r="AB363">
        <v>0.55084879269501297</v>
      </c>
      <c r="AC363">
        <v>0.57810860461799696</v>
      </c>
      <c r="AD363">
        <v>0.57810860461799696</v>
      </c>
      <c r="AE363">
        <v>0.62875059523809396</v>
      </c>
      <c r="AF363">
        <v>0.62875059523809396</v>
      </c>
      <c r="AG363">
        <v>0.54479166666666601</v>
      </c>
      <c r="AH363">
        <v>1.68372678756713</v>
      </c>
      <c r="AI363">
        <v>0.53107809504137504</v>
      </c>
      <c r="AJ363">
        <v>0.53107809504137504</v>
      </c>
      <c r="AK363">
        <v>0.64968357594363402</v>
      </c>
      <c r="AL363">
        <v>0.64968357594363402</v>
      </c>
      <c r="AM363">
        <v>0.54479166666666601</v>
      </c>
      <c r="AN363">
        <v>0.54479166666666601</v>
      </c>
      <c r="AO363">
        <v>0.845027334323874</v>
      </c>
      <c r="AP363">
        <v>0.63545200821057601</v>
      </c>
      <c r="AQ363">
        <v>0.14273505653903801</v>
      </c>
      <c r="AR363">
        <v>0.58018077170656701</v>
      </c>
      <c r="AS363">
        <v>0.133333333333333</v>
      </c>
      <c r="AT363">
        <v>0.35971223021582699</v>
      </c>
      <c r="AU363">
        <v>0.56140350877192902</v>
      </c>
      <c r="AV363">
        <v>0.91358024691357997</v>
      </c>
      <c r="AW363">
        <v>0.72857142857142798</v>
      </c>
      <c r="AX363">
        <v>0.79166666666666596</v>
      </c>
      <c r="AY363">
        <v>0.60504201680672198</v>
      </c>
      <c r="AZ363">
        <v>0.72340425531914898</v>
      </c>
      <c r="BA363">
        <v>0.42162162162162098</v>
      </c>
      <c r="BB363">
        <v>0.58914728682170503</v>
      </c>
      <c r="BC363">
        <v>0</v>
      </c>
      <c r="BD363">
        <v>0.54545454545454497</v>
      </c>
    </row>
    <row r="364" spans="2:56" x14ac:dyDescent="0.2">
      <c r="B364" t="s">
        <v>1003</v>
      </c>
      <c r="C364">
        <v>1E-3</v>
      </c>
      <c r="D364">
        <v>0.5</v>
      </c>
      <c r="E364">
        <v>256</v>
      </c>
      <c r="F364">
        <v>100</v>
      </c>
      <c r="G364" s="2" t="b">
        <v>0</v>
      </c>
      <c r="H364">
        <v>8</v>
      </c>
      <c r="I364">
        <v>15</v>
      </c>
      <c r="J364">
        <v>64</v>
      </c>
      <c r="K364">
        <v>1000</v>
      </c>
      <c r="L364">
        <v>4</v>
      </c>
      <c r="M364">
        <v>15</v>
      </c>
      <c r="N364">
        <v>455</v>
      </c>
      <c r="O364">
        <v>12</v>
      </c>
      <c r="P364">
        <v>15</v>
      </c>
      <c r="Q364">
        <v>115</v>
      </c>
      <c r="R364">
        <v>1</v>
      </c>
      <c r="S364">
        <v>78</v>
      </c>
      <c r="T364" s="2">
        <v>64</v>
      </c>
      <c r="U364" s="2">
        <v>64</v>
      </c>
      <c r="V364" t="s">
        <v>729</v>
      </c>
      <c r="W364">
        <v>0.708984375</v>
      </c>
      <c r="X364">
        <v>0.82047791123390201</v>
      </c>
      <c r="Y364">
        <v>0.62671153846153704</v>
      </c>
      <c r="Z364">
        <v>0.99780022221803599</v>
      </c>
      <c r="AA364">
        <v>0.55732895784871905</v>
      </c>
      <c r="AB364">
        <v>0.55732895784871905</v>
      </c>
      <c r="AC364">
        <v>0.59697396695520299</v>
      </c>
      <c r="AD364">
        <v>0.59697396695520299</v>
      </c>
      <c r="AE364">
        <v>0.62671153846153704</v>
      </c>
      <c r="AF364">
        <v>0.62671153846153704</v>
      </c>
      <c r="AG364">
        <v>0.56666666666666599</v>
      </c>
      <c r="AH364">
        <v>1.2398389577865601</v>
      </c>
      <c r="AI364">
        <v>0.55081684638886796</v>
      </c>
      <c r="AJ364">
        <v>0.55081684638886796</v>
      </c>
      <c r="AK364">
        <v>0.64924236153737502</v>
      </c>
      <c r="AL364">
        <v>0.64924236153737502</v>
      </c>
      <c r="AM364">
        <v>0.56666666666666599</v>
      </c>
      <c r="AN364">
        <v>0.56666666666666599</v>
      </c>
      <c r="AO364">
        <v>0.76614251811994805</v>
      </c>
      <c r="AP364">
        <v>0.76365627273833103</v>
      </c>
      <c r="AQ364">
        <v>0.15077614962350799</v>
      </c>
      <c r="AR364">
        <v>0.54874089091309197</v>
      </c>
      <c r="AS364">
        <v>0.16541353383458601</v>
      </c>
      <c r="AT364">
        <v>0.34825870646766099</v>
      </c>
      <c r="AU364">
        <v>0.70351758793969799</v>
      </c>
      <c r="AV364">
        <v>0.94214876033057804</v>
      </c>
      <c r="AW364">
        <v>0.71957671957671898</v>
      </c>
      <c r="AX364">
        <v>0.65895953757225401</v>
      </c>
      <c r="AY364">
        <v>0.73684210526315796</v>
      </c>
      <c r="AZ364">
        <v>0.70142180094786699</v>
      </c>
      <c r="BA364">
        <v>0.428015564202334</v>
      </c>
      <c r="BB364">
        <v>0.66279069767441801</v>
      </c>
      <c r="BC364">
        <v>0.54285714285714204</v>
      </c>
      <c r="BD364">
        <v>0</v>
      </c>
    </row>
    <row r="365" spans="2:56" x14ac:dyDescent="0.2">
      <c r="B365" t="s">
        <v>2358</v>
      </c>
      <c r="C365">
        <v>1E-3</v>
      </c>
      <c r="D365">
        <v>0.5</v>
      </c>
      <c r="E365">
        <v>256</v>
      </c>
      <c r="F365">
        <v>100</v>
      </c>
      <c r="G365" s="2" t="b">
        <v>0</v>
      </c>
      <c r="H365">
        <v>8</v>
      </c>
      <c r="I365">
        <v>20</v>
      </c>
      <c r="J365">
        <v>256</v>
      </c>
      <c r="K365">
        <v>1000</v>
      </c>
      <c r="L365">
        <v>4</v>
      </c>
      <c r="M365">
        <v>20</v>
      </c>
      <c r="N365">
        <v>450</v>
      </c>
      <c r="O365">
        <v>12</v>
      </c>
      <c r="P365">
        <v>20</v>
      </c>
      <c r="Q365">
        <v>110</v>
      </c>
      <c r="R365">
        <v>1</v>
      </c>
      <c r="S365">
        <v>78</v>
      </c>
      <c r="T365" s="2">
        <v>128</v>
      </c>
      <c r="U365" s="2">
        <v>64</v>
      </c>
      <c r="V365" t="s">
        <v>729</v>
      </c>
      <c r="W365">
        <v>0.72714355468750003</v>
      </c>
      <c r="X365">
        <v>0.75110661208629603</v>
      </c>
      <c r="Y365">
        <v>0.62663888888888797</v>
      </c>
      <c r="Z365">
        <v>0.92754991620779004</v>
      </c>
      <c r="AA365">
        <v>0.56556934198720998</v>
      </c>
      <c r="AB365">
        <v>0.56556934198720998</v>
      </c>
      <c r="AC365">
        <v>0.55780232183547296</v>
      </c>
      <c r="AD365">
        <v>0.55780232183547296</v>
      </c>
      <c r="AE365">
        <v>0.62663888888888797</v>
      </c>
      <c r="AF365">
        <v>0.62663888888888797</v>
      </c>
      <c r="AG365">
        <v>0.58257575757575697</v>
      </c>
      <c r="AH365">
        <v>1.14190137386322</v>
      </c>
      <c r="AI365">
        <v>0.564065288144734</v>
      </c>
      <c r="AJ365">
        <v>0.564065288144734</v>
      </c>
      <c r="AK365">
        <v>0.63472942789227105</v>
      </c>
      <c r="AL365">
        <v>0.63472942789227105</v>
      </c>
      <c r="AM365">
        <v>0.58257575757575697</v>
      </c>
      <c r="AN365">
        <v>0.58257575757575697</v>
      </c>
      <c r="AO365">
        <v>0.79208554095643602</v>
      </c>
      <c r="AP365">
        <v>0.79744604033211197</v>
      </c>
      <c r="AQ365">
        <v>0.13014363780833199</v>
      </c>
      <c r="AR365">
        <v>0.54260214885195801</v>
      </c>
      <c r="AS365">
        <v>0.28571428571428498</v>
      </c>
      <c r="AT365">
        <v>9.85915492957746E-2</v>
      </c>
      <c r="AU365">
        <v>0.83253588516746402</v>
      </c>
      <c r="AV365">
        <v>0.94782608695652104</v>
      </c>
      <c r="AW365">
        <v>0.80412371134020599</v>
      </c>
      <c r="AX365">
        <v>0.70270270270270196</v>
      </c>
      <c r="AY365">
        <v>0.77828054298642502</v>
      </c>
      <c r="AZ365">
        <v>0.70157068062827199</v>
      </c>
      <c r="BA365">
        <v>0.44206008583690898</v>
      </c>
      <c r="BB365">
        <v>0.63354037267080698</v>
      </c>
      <c r="BC365">
        <v>0.52691218130311601</v>
      </c>
      <c r="BD365">
        <v>1.4925373134328301E-2</v>
      </c>
    </row>
    <row r="366" spans="2:56" x14ac:dyDescent="0.2">
      <c r="B366" t="s">
        <v>2359</v>
      </c>
      <c r="C366">
        <v>1E-3</v>
      </c>
      <c r="D366">
        <v>0.5</v>
      </c>
      <c r="E366">
        <v>256</v>
      </c>
      <c r="F366">
        <v>100</v>
      </c>
      <c r="G366" s="2" t="b">
        <v>0</v>
      </c>
      <c r="H366">
        <v>8</v>
      </c>
      <c r="I366">
        <v>10</v>
      </c>
      <c r="J366">
        <v>128</v>
      </c>
      <c r="K366">
        <v>1000</v>
      </c>
      <c r="L366">
        <v>4</v>
      </c>
      <c r="M366">
        <v>10</v>
      </c>
      <c r="N366">
        <v>460</v>
      </c>
      <c r="O366">
        <v>12</v>
      </c>
      <c r="P366">
        <v>10</v>
      </c>
      <c r="Q366">
        <v>120</v>
      </c>
      <c r="R366">
        <v>1</v>
      </c>
      <c r="S366">
        <v>78</v>
      </c>
      <c r="T366" s="2">
        <v>128</v>
      </c>
      <c r="U366" s="2">
        <v>64</v>
      </c>
      <c r="V366" t="s">
        <v>729</v>
      </c>
      <c r="W366">
        <v>0.70686523437500004</v>
      </c>
      <c r="X366">
        <v>0.85249039888381895</v>
      </c>
      <c r="Y366">
        <v>0.62572608695652099</v>
      </c>
      <c r="Z366">
        <v>1.3654151300191799</v>
      </c>
      <c r="AA366">
        <v>0.56122643271933104</v>
      </c>
      <c r="AB366">
        <v>0.56122643271933104</v>
      </c>
      <c r="AC366">
        <v>0.583327330925276</v>
      </c>
      <c r="AD366">
        <v>0.583327330925276</v>
      </c>
      <c r="AE366">
        <v>0.62572608695652099</v>
      </c>
      <c r="AF366">
        <v>0.62572608695652099</v>
      </c>
      <c r="AG366">
        <v>0.54583333333333295</v>
      </c>
      <c r="AH366">
        <v>1.77225637435913</v>
      </c>
      <c r="AI366">
        <v>0.52300382567471904</v>
      </c>
      <c r="AJ366">
        <v>0.52300382567471904</v>
      </c>
      <c r="AK366">
        <v>0.58430868630989796</v>
      </c>
      <c r="AL366">
        <v>0.58430868630989696</v>
      </c>
      <c r="AM366">
        <v>0.54583333333333295</v>
      </c>
      <c r="AN366">
        <v>0.54583333333333295</v>
      </c>
      <c r="AO366">
        <v>0.79231339703910597</v>
      </c>
      <c r="AP366">
        <v>0.73324530959457901</v>
      </c>
      <c r="AQ366">
        <v>0.17858982462009701</v>
      </c>
      <c r="AR366">
        <v>0.54075719962353797</v>
      </c>
      <c r="AS366">
        <v>8.4656084656084596E-2</v>
      </c>
      <c r="AT366">
        <v>8.6419753086419707E-2</v>
      </c>
      <c r="AU366">
        <v>0.75</v>
      </c>
      <c r="AV366">
        <v>0.92116182572614103</v>
      </c>
      <c r="AW366">
        <v>0.74396135265700403</v>
      </c>
      <c r="AX366">
        <v>0.644067796610169</v>
      </c>
      <c r="AY366">
        <v>0.72932330827067604</v>
      </c>
      <c r="AZ366">
        <v>0.71818181818181803</v>
      </c>
      <c r="BA366">
        <v>0.434782608695652</v>
      </c>
      <c r="BB366">
        <v>0.62295081967213095</v>
      </c>
      <c r="BC366">
        <v>0.54054054054054002</v>
      </c>
      <c r="BD366">
        <v>0</v>
      </c>
    </row>
    <row r="367" spans="2:56" x14ac:dyDescent="0.2">
      <c r="B367" t="s">
        <v>2360</v>
      </c>
      <c r="C367">
        <v>1E-3</v>
      </c>
      <c r="D367">
        <v>0.1</v>
      </c>
      <c r="E367">
        <v>256</v>
      </c>
      <c r="F367">
        <v>500</v>
      </c>
      <c r="G367" s="2" t="b">
        <v>0</v>
      </c>
      <c r="H367">
        <v>8</v>
      </c>
      <c r="I367">
        <v>5</v>
      </c>
      <c r="J367">
        <v>64</v>
      </c>
      <c r="K367">
        <v>1000</v>
      </c>
      <c r="L367">
        <v>4</v>
      </c>
      <c r="M367">
        <v>5</v>
      </c>
      <c r="N367">
        <v>465</v>
      </c>
      <c r="O367">
        <v>12</v>
      </c>
      <c r="P367">
        <v>5</v>
      </c>
      <c r="Q367">
        <v>125</v>
      </c>
      <c r="R367">
        <v>1</v>
      </c>
      <c r="S367">
        <v>78</v>
      </c>
      <c r="T367" s="2">
        <v>128</v>
      </c>
      <c r="U367" s="2">
        <v>64</v>
      </c>
      <c r="V367" t="s">
        <v>729</v>
      </c>
      <c r="W367">
        <v>0.71841015625000004</v>
      </c>
      <c r="X367">
        <v>0.81076661920547399</v>
      </c>
      <c r="Y367">
        <v>0.62537688172042805</v>
      </c>
      <c r="Z367">
        <v>0.85338908332586205</v>
      </c>
      <c r="AA367">
        <v>0.57324164196577798</v>
      </c>
      <c r="AB367">
        <v>0.57324164196577798</v>
      </c>
      <c r="AC367">
        <v>0.60156294891613704</v>
      </c>
      <c r="AD367">
        <v>0.60156294891613704</v>
      </c>
      <c r="AE367">
        <v>0.62537688172042805</v>
      </c>
      <c r="AF367">
        <v>0.62537688172042805</v>
      </c>
      <c r="AG367">
        <v>0.60266666666666602</v>
      </c>
      <c r="AH367">
        <v>1.3460890054702701</v>
      </c>
      <c r="AI367">
        <v>0.58483232852996703</v>
      </c>
      <c r="AJ367">
        <v>0.58483232852996703</v>
      </c>
      <c r="AK367">
        <v>0.66391153048444995</v>
      </c>
      <c r="AL367">
        <v>0.66391153048444995</v>
      </c>
      <c r="AM367">
        <v>0.60266666666666602</v>
      </c>
      <c r="AN367">
        <v>0.60266666666666602</v>
      </c>
      <c r="AO367">
        <v>0.77036061738126804</v>
      </c>
      <c r="AP367">
        <v>0.76354071307104099</v>
      </c>
      <c r="AQ367">
        <v>0.25992476630559502</v>
      </c>
      <c r="AR367">
        <v>0.49914047110520698</v>
      </c>
      <c r="AS367">
        <v>0.20125786163522</v>
      </c>
      <c r="AT367">
        <v>0.52173913043478204</v>
      </c>
      <c r="AU367">
        <v>0.69230769230769196</v>
      </c>
      <c r="AV367">
        <v>0.96470588235294097</v>
      </c>
      <c r="AW367">
        <v>0.82113821138211296</v>
      </c>
      <c r="AX367">
        <v>0.659574468085106</v>
      </c>
      <c r="AY367">
        <v>0.76045627376425795</v>
      </c>
      <c r="AZ367">
        <v>0.71232876712328697</v>
      </c>
      <c r="BA367">
        <v>0.45724907063197001</v>
      </c>
      <c r="BB367">
        <v>0.62827225130889996</v>
      </c>
      <c r="BC367">
        <v>0</v>
      </c>
      <c r="BD367">
        <v>0.59895833333333304</v>
      </c>
    </row>
    <row r="368" spans="2:56" x14ac:dyDescent="0.2">
      <c r="B368" t="s">
        <v>768</v>
      </c>
      <c r="C368">
        <v>1E-3</v>
      </c>
      <c r="D368">
        <v>0.5</v>
      </c>
      <c r="E368">
        <v>256</v>
      </c>
      <c r="F368">
        <v>100</v>
      </c>
      <c r="G368" s="2" t="b">
        <v>0</v>
      </c>
      <c r="H368">
        <v>8</v>
      </c>
      <c r="I368">
        <v>50</v>
      </c>
      <c r="J368">
        <v>128</v>
      </c>
      <c r="K368">
        <v>1000</v>
      </c>
      <c r="L368">
        <v>4</v>
      </c>
      <c r="M368">
        <v>50</v>
      </c>
      <c r="N368">
        <v>420</v>
      </c>
      <c r="O368">
        <v>12</v>
      </c>
      <c r="P368">
        <v>50</v>
      </c>
      <c r="Q368">
        <v>80</v>
      </c>
      <c r="R368">
        <v>1</v>
      </c>
      <c r="S368">
        <v>78</v>
      </c>
      <c r="T368" s="2">
        <v>128</v>
      </c>
      <c r="U368" s="2">
        <v>128</v>
      </c>
      <c r="V368" t="s">
        <v>729</v>
      </c>
      <c r="W368">
        <v>0.72414062499999998</v>
      </c>
      <c r="X368">
        <v>0.74730715870857201</v>
      </c>
      <c r="Y368">
        <v>0.62497738095238098</v>
      </c>
      <c r="Z368">
        <v>1.3167076878547599</v>
      </c>
      <c r="AA368">
        <v>0.54529991829166502</v>
      </c>
      <c r="AB368">
        <v>0.54529991829166502</v>
      </c>
      <c r="AC368">
        <v>0.56810888372685997</v>
      </c>
      <c r="AD368">
        <v>0.56810888372685997</v>
      </c>
      <c r="AE368">
        <v>0.62497738095238098</v>
      </c>
      <c r="AF368">
        <v>0.62497738095238098</v>
      </c>
      <c r="AG368">
        <v>0.58541666666666603</v>
      </c>
      <c r="AH368">
        <v>1.1776150465011499</v>
      </c>
      <c r="AI368">
        <v>0.56565557126569999</v>
      </c>
      <c r="AJ368">
        <v>0.56565557126569999</v>
      </c>
      <c r="AK368">
        <v>0.63916627824334005</v>
      </c>
      <c r="AL368">
        <v>0.63916627824334005</v>
      </c>
      <c r="AM368">
        <v>0.58541666666666603</v>
      </c>
      <c r="AN368">
        <v>0.58541666666666603</v>
      </c>
      <c r="AO368">
        <v>0.78932059084239303</v>
      </c>
      <c r="AP368">
        <v>0.69123265176396298</v>
      </c>
      <c r="AQ368">
        <v>6.1082509424559402E-2</v>
      </c>
      <c r="AR368">
        <v>0.63956392113574501</v>
      </c>
      <c r="AS368">
        <v>8.6956521739130405E-2</v>
      </c>
      <c r="AT368">
        <v>0.42962962962962897</v>
      </c>
      <c r="AU368">
        <v>0.66666666666666596</v>
      </c>
      <c r="AV368">
        <v>0.96385542168674698</v>
      </c>
      <c r="AW368">
        <v>0.75757575757575701</v>
      </c>
      <c r="AX368">
        <v>0.64748201438848896</v>
      </c>
      <c r="AY368">
        <v>0.75903614457831303</v>
      </c>
      <c r="AZ368">
        <v>0.780141843971631</v>
      </c>
      <c r="BA368">
        <v>0.44134078212290501</v>
      </c>
      <c r="BB368">
        <v>0.63333333333333297</v>
      </c>
      <c r="BC368">
        <v>0</v>
      </c>
      <c r="BD368">
        <v>0.621848739495798</v>
      </c>
    </row>
    <row r="369" spans="2:56" x14ac:dyDescent="0.2">
      <c r="B369" t="s">
        <v>857</v>
      </c>
      <c r="C369">
        <v>1E-3</v>
      </c>
      <c r="D369">
        <v>0.1</v>
      </c>
      <c r="E369">
        <v>256</v>
      </c>
      <c r="F369">
        <v>500</v>
      </c>
      <c r="G369" s="2" t="b">
        <v>1</v>
      </c>
      <c r="H369">
        <v>8</v>
      </c>
      <c r="I369">
        <v>5</v>
      </c>
      <c r="J369">
        <v>420</v>
      </c>
      <c r="K369">
        <v>1000</v>
      </c>
      <c r="L369">
        <v>4</v>
      </c>
      <c r="M369">
        <v>5</v>
      </c>
      <c r="N369">
        <v>465</v>
      </c>
      <c r="O369">
        <v>12</v>
      </c>
      <c r="P369">
        <v>5</v>
      </c>
      <c r="Q369">
        <v>125</v>
      </c>
      <c r="R369">
        <v>1</v>
      </c>
      <c r="S369">
        <v>78</v>
      </c>
      <c r="T369" s="2">
        <v>128</v>
      </c>
      <c r="U369" s="2">
        <v>128</v>
      </c>
      <c r="V369" t="s">
        <v>729</v>
      </c>
      <c r="W369">
        <v>0.71742857142856997</v>
      </c>
      <c r="X369">
        <v>0.80884151506423896</v>
      </c>
      <c r="Y369">
        <v>0.62398763440860106</v>
      </c>
      <c r="Z369">
        <v>0.92503231418132703</v>
      </c>
      <c r="AA369">
        <v>0.571036066295736</v>
      </c>
      <c r="AB369">
        <v>0.571036066295736</v>
      </c>
      <c r="AC369">
        <v>0.59213032844440106</v>
      </c>
      <c r="AD369">
        <v>0.59213032844440106</v>
      </c>
      <c r="AE369">
        <v>0.62398763440860106</v>
      </c>
      <c r="AF369">
        <v>0.62398763440860106</v>
      </c>
      <c r="AG369">
        <v>0.58133333333333304</v>
      </c>
      <c r="AH369">
        <v>1.28148806095123</v>
      </c>
      <c r="AI369">
        <v>0.557330050138102</v>
      </c>
      <c r="AJ369">
        <v>0.557330050138102</v>
      </c>
      <c r="AK369">
        <v>0.63443311521033796</v>
      </c>
      <c r="AL369">
        <v>0.63443311521033796</v>
      </c>
      <c r="AM369">
        <v>0.58133333333333304</v>
      </c>
      <c r="AN369">
        <v>0.58133333333333304</v>
      </c>
      <c r="AO369">
        <v>0.76511330354919604</v>
      </c>
      <c r="AP369">
        <v>0.76370926387988902</v>
      </c>
      <c r="AQ369">
        <v>0.27570636913836899</v>
      </c>
      <c r="AR369">
        <v>0.479615328615488</v>
      </c>
      <c r="AS369">
        <v>0.20253164556962</v>
      </c>
      <c r="AT369">
        <v>0.374999999999999</v>
      </c>
      <c r="AU369">
        <v>0.71770334928229595</v>
      </c>
      <c r="AV369">
        <v>0.92857142857142805</v>
      </c>
      <c r="AW369">
        <v>0.79464285714285698</v>
      </c>
      <c r="AX369">
        <v>0.65306122448979498</v>
      </c>
      <c r="AY369">
        <v>0.63124999999999998</v>
      </c>
      <c r="AZ369">
        <v>0.69565217391304301</v>
      </c>
      <c r="BA369">
        <v>0.46421663442939998</v>
      </c>
      <c r="BB369">
        <v>0.63101604278074797</v>
      </c>
      <c r="BC369">
        <v>0</v>
      </c>
      <c r="BD369">
        <v>0.59431524547803605</v>
      </c>
    </row>
    <row r="370" spans="2:56" x14ac:dyDescent="0.2">
      <c r="B370" t="s">
        <v>2361</v>
      </c>
      <c r="C370">
        <v>1E-3</v>
      </c>
      <c r="D370">
        <v>0.1</v>
      </c>
      <c r="E370">
        <v>256</v>
      </c>
      <c r="F370">
        <v>100</v>
      </c>
      <c r="G370" s="2" t="b">
        <v>0</v>
      </c>
      <c r="H370">
        <v>8</v>
      </c>
      <c r="I370">
        <v>15</v>
      </c>
      <c r="J370">
        <v>420</v>
      </c>
      <c r="K370">
        <v>1000</v>
      </c>
      <c r="L370">
        <v>4</v>
      </c>
      <c r="M370">
        <v>15</v>
      </c>
      <c r="N370">
        <v>455</v>
      </c>
      <c r="O370">
        <v>12</v>
      </c>
      <c r="P370">
        <v>15</v>
      </c>
      <c r="Q370">
        <v>115</v>
      </c>
      <c r="R370">
        <v>1</v>
      </c>
      <c r="S370">
        <v>78</v>
      </c>
      <c r="T370" s="2">
        <v>64</v>
      </c>
      <c r="U370" s="2">
        <v>128</v>
      </c>
      <c r="V370" t="s">
        <v>729</v>
      </c>
      <c r="W370">
        <v>0.63302380952380899</v>
      </c>
      <c r="X370">
        <v>1.18916394114494</v>
      </c>
      <c r="Y370">
        <v>0.622315934065932</v>
      </c>
      <c r="Z370">
        <v>4.4383626176714897</v>
      </c>
      <c r="AA370">
        <v>0.55411513064419604</v>
      </c>
      <c r="AB370">
        <v>0.55411513064419604</v>
      </c>
      <c r="AC370">
        <v>0.608597424735562</v>
      </c>
      <c r="AD370">
        <v>0.608597424735562</v>
      </c>
      <c r="AE370">
        <v>0.622315934065932</v>
      </c>
      <c r="AF370">
        <v>0.622315934065932</v>
      </c>
      <c r="AG370">
        <v>0.52101449275362299</v>
      </c>
      <c r="AH370">
        <v>1.72210144996643</v>
      </c>
      <c r="AI370">
        <v>0.50951256117368104</v>
      </c>
      <c r="AJ370">
        <v>0.50951256117368104</v>
      </c>
      <c r="AK370">
        <v>0.57767011325643403</v>
      </c>
      <c r="AL370">
        <v>0.57767011325643403</v>
      </c>
      <c r="AM370">
        <v>0.52101449275362299</v>
      </c>
      <c r="AN370">
        <v>0.52101449275362299</v>
      </c>
      <c r="AO370">
        <v>0.87694761210093297</v>
      </c>
      <c r="AP370">
        <v>0.62812508710731396</v>
      </c>
      <c r="AQ370">
        <v>0.194936484259394</v>
      </c>
      <c r="AR370">
        <v>0.51645133910914298</v>
      </c>
      <c r="AS370">
        <v>0</v>
      </c>
      <c r="AT370">
        <v>0.38888888888888801</v>
      </c>
      <c r="AU370">
        <v>0.56804733727810597</v>
      </c>
      <c r="AV370">
        <v>0.91983122362869196</v>
      </c>
      <c r="AW370">
        <v>0.72538860103626901</v>
      </c>
      <c r="AX370">
        <v>0.61458333333333304</v>
      </c>
      <c r="AY370">
        <v>0.5</v>
      </c>
      <c r="AZ370">
        <v>0.71717171717171702</v>
      </c>
      <c r="BA370">
        <v>0.41651031894934298</v>
      </c>
      <c r="BB370">
        <v>0.60335195530726204</v>
      </c>
      <c r="BC370">
        <v>0</v>
      </c>
      <c r="BD370">
        <v>0.660377358490566</v>
      </c>
    </row>
    <row r="371" spans="2:56" x14ac:dyDescent="0.2">
      <c r="B371" t="s">
        <v>2362</v>
      </c>
      <c r="C371">
        <v>1E-3</v>
      </c>
      <c r="D371">
        <v>0.1</v>
      </c>
      <c r="E371">
        <v>52</v>
      </c>
      <c r="F371">
        <v>500</v>
      </c>
      <c r="G371" s="2" t="b">
        <v>1</v>
      </c>
      <c r="H371">
        <v>8</v>
      </c>
      <c r="I371">
        <v>15</v>
      </c>
      <c r="J371">
        <v>256</v>
      </c>
      <c r="K371">
        <v>1000</v>
      </c>
      <c r="L371">
        <v>4</v>
      </c>
      <c r="M371">
        <v>15</v>
      </c>
      <c r="N371">
        <v>455</v>
      </c>
      <c r="O371">
        <v>12</v>
      </c>
      <c r="P371">
        <v>15</v>
      </c>
      <c r="Q371">
        <v>115</v>
      </c>
      <c r="R371">
        <v>1</v>
      </c>
      <c r="S371">
        <v>78</v>
      </c>
      <c r="T371" s="2">
        <v>64</v>
      </c>
      <c r="U371" s="2">
        <v>128</v>
      </c>
      <c r="V371" t="s">
        <v>729</v>
      </c>
      <c r="W371">
        <v>0.80329589843750004</v>
      </c>
      <c r="X371">
        <v>0.60601894414424895</v>
      </c>
      <c r="Y371">
        <v>0.618786263736263</v>
      </c>
      <c r="Z371">
        <v>1.1762318392395901</v>
      </c>
      <c r="AA371">
        <v>0.57324006427291196</v>
      </c>
      <c r="AB371">
        <v>0.57324006427291196</v>
      </c>
      <c r="AC371">
        <v>0.60913442865015599</v>
      </c>
      <c r="AD371">
        <v>0.60913442865015599</v>
      </c>
      <c r="AE371">
        <v>0.618786263736263</v>
      </c>
      <c r="AF371">
        <v>0.618786263736263</v>
      </c>
      <c r="AG371">
        <v>0.64057971014492698</v>
      </c>
      <c r="AH371">
        <v>1.1184061765670701</v>
      </c>
      <c r="AI371">
        <v>0.61684214993451902</v>
      </c>
      <c r="AJ371">
        <v>0.61684214993451902</v>
      </c>
      <c r="AK371">
        <v>0.68357102309245699</v>
      </c>
      <c r="AL371">
        <v>0.68357102309245699</v>
      </c>
      <c r="AM371">
        <v>0.64057971014492698</v>
      </c>
      <c r="AN371">
        <v>0.64057971014492698</v>
      </c>
      <c r="AO371">
        <v>0.76015476509999003</v>
      </c>
      <c r="AP371">
        <v>0.79047167146059605</v>
      </c>
      <c r="AQ371">
        <v>0.18507366564511099</v>
      </c>
      <c r="AR371">
        <v>0.55726015488595504</v>
      </c>
      <c r="AS371">
        <v>0.223776223776223</v>
      </c>
      <c r="AT371">
        <v>0.415300546448087</v>
      </c>
      <c r="AU371">
        <v>0.92241379310344795</v>
      </c>
      <c r="AV371">
        <v>0.93495934959349603</v>
      </c>
      <c r="AW371">
        <v>0.85972850678733004</v>
      </c>
      <c r="AX371">
        <v>0.79396984924623104</v>
      </c>
      <c r="AY371">
        <v>0.82242990654205606</v>
      </c>
      <c r="AZ371">
        <v>0.75</v>
      </c>
      <c r="BA371">
        <v>0.49023861171366501</v>
      </c>
      <c r="BB371">
        <v>0.59649122807017496</v>
      </c>
      <c r="BC371">
        <v>0</v>
      </c>
      <c r="BD371">
        <v>0.59279778393351801</v>
      </c>
    </row>
    <row r="372" spans="2:56" x14ac:dyDescent="0.2">
      <c r="B372" t="s">
        <v>2363</v>
      </c>
      <c r="C372">
        <v>1E-3</v>
      </c>
      <c r="D372">
        <v>0.1</v>
      </c>
      <c r="E372">
        <v>256</v>
      </c>
      <c r="F372">
        <v>100</v>
      </c>
      <c r="G372" s="2" t="b">
        <v>0</v>
      </c>
      <c r="H372">
        <v>8</v>
      </c>
      <c r="I372">
        <v>50</v>
      </c>
      <c r="J372">
        <v>128</v>
      </c>
      <c r="K372">
        <v>1000</v>
      </c>
      <c r="L372">
        <v>4</v>
      </c>
      <c r="M372">
        <v>50</v>
      </c>
      <c r="N372">
        <v>420</v>
      </c>
      <c r="O372">
        <v>12</v>
      </c>
      <c r="P372">
        <v>50</v>
      </c>
      <c r="Q372">
        <v>80</v>
      </c>
      <c r="R372">
        <v>1</v>
      </c>
      <c r="S372">
        <v>78</v>
      </c>
      <c r="T372" s="2">
        <v>64</v>
      </c>
      <c r="U372" s="2">
        <v>128</v>
      </c>
      <c r="V372" t="s">
        <v>729</v>
      </c>
      <c r="W372">
        <v>0.67013671875000003</v>
      </c>
      <c r="X372">
        <v>0.95797698080539695</v>
      </c>
      <c r="Y372">
        <v>0.61710357142856997</v>
      </c>
      <c r="Z372">
        <v>2.41075401723384</v>
      </c>
      <c r="AA372">
        <v>0.53020664441905496</v>
      </c>
      <c r="AB372">
        <v>0.53020664441905496</v>
      </c>
      <c r="AC372">
        <v>0.61726890098845</v>
      </c>
      <c r="AD372">
        <v>0.61726890098845</v>
      </c>
      <c r="AE372">
        <v>0.61710357142856997</v>
      </c>
      <c r="AF372">
        <v>0.61710357142856997</v>
      </c>
      <c r="AG372">
        <v>0.52708333333333302</v>
      </c>
      <c r="AH372">
        <v>1.6786310672760001</v>
      </c>
      <c r="AI372">
        <v>0.52186804933391995</v>
      </c>
      <c r="AJ372">
        <v>0.52186804933391995</v>
      </c>
      <c r="AK372">
        <v>0.62050680393295499</v>
      </c>
      <c r="AL372">
        <v>0.62050680393295499</v>
      </c>
      <c r="AM372">
        <v>0.52708333333333302</v>
      </c>
      <c r="AN372">
        <v>0.52708333333333302</v>
      </c>
      <c r="AO372">
        <v>0.80213432899371995</v>
      </c>
      <c r="AP372">
        <v>0.58195225008455898</v>
      </c>
      <c r="AQ372">
        <v>0.140692690782413</v>
      </c>
      <c r="AR372">
        <v>0.59604730781552795</v>
      </c>
      <c r="AS372">
        <v>0.103092783505154</v>
      </c>
      <c r="AT372">
        <v>0.41666666666666602</v>
      </c>
      <c r="AU372">
        <v>0.61788617886178798</v>
      </c>
      <c r="AV372">
        <v>0.90243902439024404</v>
      </c>
      <c r="AW372">
        <v>0.68571428571428505</v>
      </c>
      <c r="AX372">
        <v>0.63333333333333297</v>
      </c>
      <c r="AY372">
        <v>0.48951048951048898</v>
      </c>
      <c r="AZ372">
        <v>0.73529411764705799</v>
      </c>
      <c r="BA372">
        <v>0.42424242424242398</v>
      </c>
      <c r="BB372">
        <v>0.62711864406779605</v>
      </c>
      <c r="BC372">
        <v>0</v>
      </c>
      <c r="BD372">
        <v>0.62711864406779605</v>
      </c>
    </row>
    <row r="373" spans="2:56" x14ac:dyDescent="0.2">
      <c r="B373" t="s">
        <v>2364</v>
      </c>
      <c r="C373">
        <v>1E-3</v>
      </c>
      <c r="D373">
        <v>0.5</v>
      </c>
      <c r="E373">
        <v>256</v>
      </c>
      <c r="F373">
        <v>500</v>
      </c>
      <c r="G373" s="2" t="b">
        <v>0</v>
      </c>
      <c r="H373">
        <v>8</v>
      </c>
      <c r="I373">
        <v>5</v>
      </c>
      <c r="J373">
        <v>420</v>
      </c>
      <c r="K373">
        <v>1000</v>
      </c>
      <c r="L373">
        <v>4</v>
      </c>
      <c r="M373">
        <v>5</v>
      </c>
      <c r="N373">
        <v>465</v>
      </c>
      <c r="O373">
        <v>12</v>
      </c>
      <c r="P373">
        <v>5</v>
      </c>
      <c r="Q373">
        <v>125</v>
      </c>
      <c r="R373">
        <v>1</v>
      </c>
      <c r="S373">
        <v>78</v>
      </c>
      <c r="T373" s="2">
        <v>128</v>
      </c>
      <c r="U373" s="2">
        <v>64</v>
      </c>
      <c r="V373" t="s">
        <v>729</v>
      </c>
      <c r="W373">
        <v>0.89484166666666598</v>
      </c>
      <c r="X373">
        <v>0.37780449891090301</v>
      </c>
      <c r="Y373">
        <v>0.61695698924731002</v>
      </c>
      <c r="Z373">
        <v>1.34239924401044</v>
      </c>
      <c r="AA373">
        <v>0.57696374237385295</v>
      </c>
      <c r="AB373">
        <v>0.57696374237385295</v>
      </c>
      <c r="AC373">
        <v>0.64236275862442704</v>
      </c>
      <c r="AD373">
        <v>0.64236275862442704</v>
      </c>
      <c r="AE373">
        <v>0.61695698924731002</v>
      </c>
      <c r="AF373">
        <v>0.61695698924731002</v>
      </c>
      <c r="AG373">
        <v>0.72399999999999998</v>
      </c>
      <c r="AH373">
        <v>1.0601824522018399</v>
      </c>
      <c r="AI373">
        <v>0.68635986841423102</v>
      </c>
      <c r="AJ373">
        <v>0.68635986841423102</v>
      </c>
      <c r="AK373">
        <v>0.68348858789772404</v>
      </c>
      <c r="AL373">
        <v>0.68348858789772404</v>
      </c>
      <c r="AM373">
        <v>0.72399999999999998</v>
      </c>
      <c r="AN373">
        <v>0.72399999999999998</v>
      </c>
      <c r="AO373">
        <v>0.74648514563950796</v>
      </c>
      <c r="AP373">
        <v>0.72681198139054404</v>
      </c>
      <c r="AQ373">
        <v>0.30587292061346399</v>
      </c>
      <c r="AR373">
        <v>0.52868492185189198</v>
      </c>
      <c r="AS373">
        <v>0.41964285714285698</v>
      </c>
      <c r="AT373">
        <v>0.43859649122806998</v>
      </c>
      <c r="AU373">
        <v>0.9375</v>
      </c>
      <c r="AV373">
        <v>0.94696969696969602</v>
      </c>
      <c r="AW373">
        <v>0.91525423728813504</v>
      </c>
      <c r="AX373">
        <v>0.66310160427807396</v>
      </c>
      <c r="AY373">
        <v>0.79850746268656703</v>
      </c>
      <c r="AZ373">
        <v>0.88301886792452799</v>
      </c>
      <c r="BA373">
        <v>0.741721854304635</v>
      </c>
      <c r="BB373">
        <v>0.83673469387755095</v>
      </c>
      <c r="BC373">
        <v>0</v>
      </c>
      <c r="BD373">
        <v>0.65527065527065498</v>
      </c>
    </row>
    <row r="374" spans="2:56" x14ac:dyDescent="0.2">
      <c r="B374" t="s">
        <v>1004</v>
      </c>
      <c r="C374">
        <v>1E-3</v>
      </c>
      <c r="D374">
        <v>0.5</v>
      </c>
      <c r="E374">
        <v>256</v>
      </c>
      <c r="F374">
        <v>100</v>
      </c>
      <c r="G374" s="2" t="b">
        <v>0</v>
      </c>
      <c r="H374">
        <v>8</v>
      </c>
      <c r="I374">
        <v>5</v>
      </c>
      <c r="J374">
        <v>64</v>
      </c>
      <c r="K374">
        <v>1000</v>
      </c>
      <c r="L374">
        <v>4</v>
      </c>
      <c r="M374">
        <v>5</v>
      </c>
      <c r="N374">
        <v>465</v>
      </c>
      <c r="O374">
        <v>12</v>
      </c>
      <c r="P374">
        <v>5</v>
      </c>
      <c r="Q374">
        <v>125</v>
      </c>
      <c r="R374">
        <v>1</v>
      </c>
      <c r="S374">
        <v>78</v>
      </c>
      <c r="T374" s="2">
        <v>64</v>
      </c>
      <c r="U374" s="2">
        <v>64</v>
      </c>
      <c r="V374" t="s">
        <v>729</v>
      </c>
      <c r="W374">
        <v>0.65585937500000002</v>
      </c>
      <c r="X374">
        <v>1.049348295331</v>
      </c>
      <c r="Y374">
        <v>0.61534032258064497</v>
      </c>
      <c r="Z374">
        <v>1.4553073265552501</v>
      </c>
      <c r="AA374">
        <v>0.57005348201521899</v>
      </c>
      <c r="AB374">
        <v>0.57005348201521899</v>
      </c>
      <c r="AC374">
        <v>0.61549039220017099</v>
      </c>
      <c r="AD374">
        <v>0.61549039220017099</v>
      </c>
      <c r="AE374">
        <v>0.61534032258064497</v>
      </c>
      <c r="AF374">
        <v>0.61534032258064497</v>
      </c>
      <c r="AG374">
        <v>0.54400000000000004</v>
      </c>
      <c r="AH374">
        <v>1.4472454786300599</v>
      </c>
      <c r="AI374">
        <v>0.54743192530073603</v>
      </c>
      <c r="AJ374">
        <v>0.54743192530073603</v>
      </c>
      <c r="AK374">
        <v>0.68887408756914303</v>
      </c>
      <c r="AL374">
        <v>0.68887408756914303</v>
      </c>
      <c r="AM374">
        <v>0.54399999999999904</v>
      </c>
      <c r="AN374">
        <v>0.54400000000000004</v>
      </c>
      <c r="AO374">
        <v>0.81555211794967597</v>
      </c>
      <c r="AP374">
        <v>0.72387164121665104</v>
      </c>
      <c r="AQ374">
        <v>0.25070274267012599</v>
      </c>
      <c r="AR374">
        <v>0.49008742622442297</v>
      </c>
      <c r="AS374">
        <v>0.12949640287769701</v>
      </c>
      <c r="AT374">
        <v>0.36936936936936898</v>
      </c>
      <c r="AU374">
        <v>0.66990291262135904</v>
      </c>
      <c r="AV374">
        <v>0.90625</v>
      </c>
      <c r="AW374">
        <v>0.64435146443514602</v>
      </c>
      <c r="AX374">
        <v>0.68341708542713497</v>
      </c>
      <c r="AY374">
        <v>0.54255319148936099</v>
      </c>
      <c r="AZ374">
        <v>0.659574468085106</v>
      </c>
      <c r="BA374">
        <v>0.41137123745819298</v>
      </c>
      <c r="BB374">
        <v>0.62827225130889996</v>
      </c>
      <c r="BC374">
        <v>0.37623762376237602</v>
      </c>
      <c r="BD374">
        <v>0.54838709677419295</v>
      </c>
    </row>
    <row r="375" spans="2:56" x14ac:dyDescent="0.2">
      <c r="B375" t="s">
        <v>1005</v>
      </c>
      <c r="C375">
        <v>1E-3</v>
      </c>
      <c r="D375">
        <v>0.1</v>
      </c>
      <c r="E375">
        <v>256</v>
      </c>
      <c r="F375">
        <v>100</v>
      </c>
      <c r="G375" s="2" t="b">
        <v>0</v>
      </c>
      <c r="H375">
        <v>8</v>
      </c>
      <c r="I375">
        <v>50</v>
      </c>
      <c r="J375">
        <v>64</v>
      </c>
      <c r="K375">
        <v>1000</v>
      </c>
      <c r="L375">
        <v>4</v>
      </c>
      <c r="M375">
        <v>50</v>
      </c>
      <c r="N375">
        <v>420</v>
      </c>
      <c r="O375">
        <v>12</v>
      </c>
      <c r="P375">
        <v>50</v>
      </c>
      <c r="Q375">
        <v>80</v>
      </c>
      <c r="R375">
        <v>1</v>
      </c>
      <c r="S375">
        <v>78</v>
      </c>
      <c r="T375" s="2">
        <v>64</v>
      </c>
      <c r="U375" s="2">
        <v>64</v>
      </c>
      <c r="V375" t="s">
        <v>729</v>
      </c>
      <c r="W375">
        <v>0.67746093750000003</v>
      </c>
      <c r="X375">
        <v>0.92539069056510903</v>
      </c>
      <c r="Y375">
        <v>0.61451190476190498</v>
      </c>
      <c r="Z375">
        <v>2.2449102771878202</v>
      </c>
      <c r="AA375">
        <v>0.52362537869578996</v>
      </c>
      <c r="AB375">
        <v>0.52362537869578996</v>
      </c>
      <c r="AC375">
        <v>0.59724651096424197</v>
      </c>
      <c r="AD375">
        <v>0.59724651096424197</v>
      </c>
      <c r="AE375">
        <v>0.61451190476190498</v>
      </c>
      <c r="AF375">
        <v>0.61451190476190498</v>
      </c>
      <c r="AG375">
        <v>0.51875000000000004</v>
      </c>
      <c r="AH375">
        <v>1.4170230627059901</v>
      </c>
      <c r="AI375">
        <v>0.51646855095240496</v>
      </c>
      <c r="AJ375">
        <v>0.51646855095240496</v>
      </c>
      <c r="AK375">
        <v>0.61651941347767003</v>
      </c>
      <c r="AL375">
        <v>0.61651941347767003</v>
      </c>
      <c r="AM375">
        <v>0.51874999999999905</v>
      </c>
      <c r="AN375">
        <v>0.51875000000000004</v>
      </c>
      <c r="AO375">
        <v>0.79767504266385403</v>
      </c>
      <c r="AP375">
        <v>0.55795644366033303</v>
      </c>
      <c r="AQ375">
        <v>0.15718428366383</v>
      </c>
      <c r="AR375">
        <v>0.58168574479514101</v>
      </c>
      <c r="AS375">
        <v>0.160714285714285</v>
      </c>
      <c r="AT375">
        <v>0.41428571428571398</v>
      </c>
      <c r="AU375">
        <v>0.6</v>
      </c>
      <c r="AV375">
        <v>0.936708860759493</v>
      </c>
      <c r="AW375">
        <v>0.59677419354838701</v>
      </c>
      <c r="AX375">
        <v>0.70588235294117596</v>
      </c>
      <c r="AY375">
        <v>0.47692307692307601</v>
      </c>
      <c r="AZ375">
        <v>0.60869565217391297</v>
      </c>
      <c r="BA375">
        <v>0.42739726027397201</v>
      </c>
      <c r="BB375">
        <v>0.65040650406503997</v>
      </c>
      <c r="BC375">
        <v>0</v>
      </c>
      <c r="BD375">
        <v>0.61983471074380103</v>
      </c>
    </row>
    <row r="376" spans="2:56" x14ac:dyDescent="0.2">
      <c r="B376" t="s">
        <v>1006</v>
      </c>
      <c r="C376">
        <v>1E-3</v>
      </c>
      <c r="D376">
        <v>0.1</v>
      </c>
      <c r="E376">
        <v>256</v>
      </c>
      <c r="F376">
        <v>500</v>
      </c>
      <c r="G376" s="2" t="b">
        <v>0</v>
      </c>
      <c r="H376">
        <v>8</v>
      </c>
      <c r="I376">
        <v>5</v>
      </c>
      <c r="J376">
        <v>64</v>
      </c>
      <c r="K376">
        <v>1000</v>
      </c>
      <c r="L376">
        <v>4</v>
      </c>
      <c r="M376">
        <v>5</v>
      </c>
      <c r="N376">
        <v>465</v>
      </c>
      <c r="O376">
        <v>12</v>
      </c>
      <c r="P376">
        <v>5</v>
      </c>
      <c r="Q376">
        <v>125</v>
      </c>
      <c r="R376">
        <v>1</v>
      </c>
      <c r="S376">
        <v>78</v>
      </c>
      <c r="T376" s="2">
        <v>64</v>
      </c>
      <c r="U376" s="2">
        <v>64</v>
      </c>
      <c r="V376" t="s">
        <v>729</v>
      </c>
      <c r="W376">
        <v>0.71146484374999996</v>
      </c>
      <c r="X376">
        <v>0.83804819500446304</v>
      </c>
      <c r="Y376">
        <v>0.61326612903225697</v>
      </c>
      <c r="Z376">
        <v>1.00682609170675</v>
      </c>
      <c r="AA376">
        <v>0.56175426378680804</v>
      </c>
      <c r="AB376">
        <v>0.56175426378680804</v>
      </c>
      <c r="AC376">
        <v>0.59640801731805504</v>
      </c>
      <c r="AD376">
        <v>0.59640801731805504</v>
      </c>
      <c r="AE376">
        <v>0.61326612903225697</v>
      </c>
      <c r="AF376">
        <v>0.61326612903225697</v>
      </c>
      <c r="AG376">
        <v>0.59</v>
      </c>
      <c r="AH376">
        <v>1.2424558401107699</v>
      </c>
      <c r="AI376">
        <v>0.59000873195122905</v>
      </c>
      <c r="AJ376">
        <v>0.59000873195122905</v>
      </c>
      <c r="AK376">
        <v>0.69333712450965701</v>
      </c>
      <c r="AL376">
        <v>0.69333712450965701</v>
      </c>
      <c r="AM376">
        <v>0.59</v>
      </c>
      <c r="AN376">
        <v>0.59</v>
      </c>
      <c r="AO376">
        <v>0.78767286391626501</v>
      </c>
      <c r="AP376">
        <v>0.70285452051237096</v>
      </c>
      <c r="AQ376">
        <v>0.25629525569225797</v>
      </c>
      <c r="AR376">
        <v>0.50019441502633699</v>
      </c>
      <c r="AS376">
        <v>0.12676056338028099</v>
      </c>
      <c r="AT376">
        <v>0.382513661202185</v>
      </c>
      <c r="AU376">
        <v>0.80930232558139503</v>
      </c>
      <c r="AV376">
        <v>0.91338582677165303</v>
      </c>
      <c r="AW376">
        <v>0.77108433734939696</v>
      </c>
      <c r="AX376">
        <v>0.65263157894736801</v>
      </c>
      <c r="AY376">
        <v>0.71014492753623104</v>
      </c>
      <c r="AZ376">
        <v>0.71365638766519801</v>
      </c>
      <c r="BA376">
        <v>0.42560553633217901</v>
      </c>
      <c r="BB376">
        <v>0.63157894736842102</v>
      </c>
      <c r="BC376">
        <v>0.52238805970149205</v>
      </c>
      <c r="BD376">
        <v>0.42105263157894701</v>
      </c>
    </row>
    <row r="377" spans="2:56" x14ac:dyDescent="0.2">
      <c r="B377" t="s">
        <v>2365</v>
      </c>
      <c r="C377">
        <v>1E-3</v>
      </c>
      <c r="D377">
        <v>0.5</v>
      </c>
      <c r="E377">
        <v>256</v>
      </c>
      <c r="F377">
        <v>100</v>
      </c>
      <c r="G377" s="2" t="b">
        <v>0</v>
      </c>
      <c r="H377">
        <v>8</v>
      </c>
      <c r="I377">
        <v>50</v>
      </c>
      <c r="J377">
        <v>64</v>
      </c>
      <c r="K377">
        <v>1000</v>
      </c>
      <c r="L377">
        <v>4</v>
      </c>
      <c r="M377">
        <v>50</v>
      </c>
      <c r="N377">
        <v>420</v>
      </c>
      <c r="O377">
        <v>12</v>
      </c>
      <c r="P377">
        <v>50</v>
      </c>
      <c r="Q377">
        <v>80</v>
      </c>
      <c r="R377">
        <v>1</v>
      </c>
      <c r="S377">
        <v>78</v>
      </c>
      <c r="T377" s="2">
        <v>64</v>
      </c>
      <c r="U377" s="2">
        <v>128</v>
      </c>
      <c r="V377" t="s">
        <v>729</v>
      </c>
      <c r="W377">
        <v>0.70189453125000001</v>
      </c>
      <c r="X377">
        <v>0.83302679717540695</v>
      </c>
      <c r="Y377">
        <v>0.61323452380952304</v>
      </c>
      <c r="Z377">
        <v>1.94741778802871</v>
      </c>
      <c r="AA377">
        <v>0.53033458221792595</v>
      </c>
      <c r="AB377">
        <v>0.53033458221792595</v>
      </c>
      <c r="AC377">
        <v>0.55550357947486295</v>
      </c>
      <c r="AD377">
        <v>0.55550357947486295</v>
      </c>
      <c r="AE377">
        <v>0.61323452380952304</v>
      </c>
      <c r="AF377">
        <v>0.61323452380952304</v>
      </c>
      <c r="AG377">
        <v>0.55520833333333297</v>
      </c>
      <c r="AH377">
        <v>1.69902396202087</v>
      </c>
      <c r="AI377">
        <v>0.53990810868574202</v>
      </c>
      <c r="AJ377">
        <v>0.53990810868574202</v>
      </c>
      <c r="AK377">
        <v>0.63585738249262902</v>
      </c>
      <c r="AL377">
        <v>0.63585738249262902</v>
      </c>
      <c r="AM377">
        <v>0.55520833333333297</v>
      </c>
      <c r="AN377">
        <v>0.55520833333333297</v>
      </c>
      <c r="AO377">
        <v>0.78883673794576903</v>
      </c>
      <c r="AP377">
        <v>0.66214113690063303</v>
      </c>
      <c r="AQ377">
        <v>5.4812803434496501E-2</v>
      </c>
      <c r="AR377">
        <v>0.61554765059080796</v>
      </c>
      <c r="AS377">
        <v>0.20202020202020199</v>
      </c>
      <c r="AT377">
        <v>0.30769230769230699</v>
      </c>
      <c r="AU377">
        <v>0.64</v>
      </c>
      <c r="AV377">
        <v>0.95808383233532901</v>
      </c>
      <c r="AW377">
        <v>0.70676691729323304</v>
      </c>
      <c r="AX377">
        <v>0.6</v>
      </c>
      <c r="AY377">
        <v>0.752941176470588</v>
      </c>
      <c r="AZ377">
        <v>0.69117647058823495</v>
      </c>
      <c r="BA377">
        <v>0.40208877284595301</v>
      </c>
      <c r="BB377">
        <v>0.60655737704918</v>
      </c>
      <c r="BC377">
        <v>0</v>
      </c>
      <c r="BD377">
        <v>0.61157024793388404</v>
      </c>
    </row>
    <row r="378" spans="2:56" x14ac:dyDescent="0.2">
      <c r="B378" t="s">
        <v>2366</v>
      </c>
      <c r="C378">
        <v>1E-3</v>
      </c>
      <c r="D378">
        <v>0.1</v>
      </c>
      <c r="E378">
        <v>256</v>
      </c>
      <c r="F378">
        <v>500</v>
      </c>
      <c r="G378" s="2" t="b">
        <v>0</v>
      </c>
      <c r="H378">
        <v>8</v>
      </c>
      <c r="I378">
        <v>5</v>
      </c>
      <c r="J378">
        <v>128</v>
      </c>
      <c r="K378">
        <v>1000</v>
      </c>
      <c r="L378">
        <v>4</v>
      </c>
      <c r="M378">
        <v>5</v>
      </c>
      <c r="N378">
        <v>465</v>
      </c>
      <c r="O378">
        <v>12</v>
      </c>
      <c r="P378">
        <v>5</v>
      </c>
      <c r="Q378">
        <v>125</v>
      </c>
      <c r="R378">
        <v>1</v>
      </c>
      <c r="S378">
        <v>78</v>
      </c>
      <c r="T378" s="2">
        <v>128</v>
      </c>
      <c r="U378" s="2">
        <v>64</v>
      </c>
      <c r="V378" t="s">
        <v>729</v>
      </c>
      <c r="W378">
        <v>0.72090234374999995</v>
      </c>
      <c r="X378">
        <v>0.80120715057849801</v>
      </c>
      <c r="Y378">
        <v>0.61283225806451502</v>
      </c>
      <c r="Z378">
        <v>1.03572497713565</v>
      </c>
      <c r="AA378">
        <v>0.56568982573633397</v>
      </c>
      <c r="AB378">
        <v>0.56568982573633397</v>
      </c>
      <c r="AC378">
        <v>0.59876713977144502</v>
      </c>
      <c r="AD378">
        <v>0.59876713977144502</v>
      </c>
      <c r="AE378">
        <v>0.61283225806451502</v>
      </c>
      <c r="AF378">
        <v>0.61283225806451502</v>
      </c>
      <c r="AG378">
        <v>0.56066666666666598</v>
      </c>
      <c r="AH378">
        <v>1.2621339559555</v>
      </c>
      <c r="AI378">
        <v>0.52103241426559199</v>
      </c>
      <c r="AJ378">
        <v>0.52103241426559199</v>
      </c>
      <c r="AK378">
        <v>0.56359324650479203</v>
      </c>
      <c r="AL378">
        <v>0.56359324650479203</v>
      </c>
      <c r="AM378">
        <v>0.56066666666666598</v>
      </c>
      <c r="AN378">
        <v>0.56066666666666598</v>
      </c>
      <c r="AO378">
        <v>0.79854513028795804</v>
      </c>
      <c r="AP378">
        <v>0.73257078069255499</v>
      </c>
      <c r="AQ378">
        <v>0.24735341985704301</v>
      </c>
      <c r="AR378">
        <v>0.48428997210777702</v>
      </c>
      <c r="AS378">
        <v>6.5359477124182996E-2</v>
      </c>
      <c r="AT378">
        <v>2.7972027972027899E-2</v>
      </c>
      <c r="AU378">
        <v>0.79638009049773695</v>
      </c>
      <c r="AV378">
        <v>0.92800000000000005</v>
      </c>
      <c r="AW378">
        <v>0.79820627802690503</v>
      </c>
      <c r="AX378">
        <v>0.60869565217391297</v>
      </c>
      <c r="AY378">
        <v>0.662207357859531</v>
      </c>
      <c r="AZ378">
        <v>0.69264069264069195</v>
      </c>
      <c r="BA378">
        <v>0.43233743409490299</v>
      </c>
      <c r="BB378">
        <v>0.63212435233160602</v>
      </c>
      <c r="BC378">
        <v>0</v>
      </c>
      <c r="BD378">
        <v>0.60846560846560804</v>
      </c>
    </row>
    <row r="379" spans="2:56" x14ac:dyDescent="0.2">
      <c r="B379" t="s">
        <v>2367</v>
      </c>
      <c r="C379">
        <v>1E-3</v>
      </c>
      <c r="D379">
        <v>0.5</v>
      </c>
      <c r="E379">
        <v>190</v>
      </c>
      <c r="F379">
        <v>500</v>
      </c>
      <c r="G379" s="2" t="b">
        <v>1</v>
      </c>
      <c r="H379">
        <v>8</v>
      </c>
      <c r="I379">
        <v>15</v>
      </c>
      <c r="J379">
        <v>128</v>
      </c>
      <c r="K379">
        <v>1000</v>
      </c>
      <c r="L379">
        <v>4</v>
      </c>
      <c r="M379">
        <v>15</v>
      </c>
      <c r="N379">
        <v>455</v>
      </c>
      <c r="O379">
        <v>12</v>
      </c>
      <c r="P379">
        <v>15</v>
      </c>
      <c r="Q379">
        <v>115</v>
      </c>
      <c r="R379">
        <v>1</v>
      </c>
      <c r="S379">
        <v>78</v>
      </c>
      <c r="T379" s="2">
        <v>64</v>
      </c>
      <c r="U379" s="2">
        <v>128</v>
      </c>
      <c r="V379" t="s">
        <v>729</v>
      </c>
      <c r="W379">
        <v>0.90255468750000001</v>
      </c>
      <c r="X379">
        <v>0.33391442811489103</v>
      </c>
      <c r="Y379">
        <v>0.61018461538461699</v>
      </c>
      <c r="Z379">
        <v>2.1581758158802899</v>
      </c>
      <c r="AA379">
        <v>0.55812952215318101</v>
      </c>
      <c r="AB379">
        <v>0.55812952215318101</v>
      </c>
      <c r="AC379">
        <v>0.66175282631655097</v>
      </c>
      <c r="AD379">
        <v>0.66175282631655097</v>
      </c>
      <c r="AE379">
        <v>0.61018461538461699</v>
      </c>
      <c r="AF379">
        <v>0.61018461538461699</v>
      </c>
      <c r="AG379">
        <v>0.70579710144927499</v>
      </c>
      <c r="AH379">
        <v>1.0710196495056099</v>
      </c>
      <c r="AI379">
        <v>0.69019660577771702</v>
      </c>
      <c r="AJ379">
        <v>0.69019660577771702</v>
      </c>
      <c r="AK379">
        <v>0.73077370366383498</v>
      </c>
      <c r="AL379">
        <v>0.73077370366383498</v>
      </c>
      <c r="AM379">
        <v>0.70579710144927499</v>
      </c>
      <c r="AN379">
        <v>0.70579710144927499</v>
      </c>
      <c r="AO379">
        <v>0.74335489206920302</v>
      </c>
      <c r="AP379">
        <v>0.58043396813659398</v>
      </c>
      <c r="AQ379">
        <v>0.32073888400622202</v>
      </c>
      <c r="AR379">
        <v>0.58799034440070397</v>
      </c>
      <c r="AS379">
        <v>0.57971014492753603</v>
      </c>
      <c r="AT379">
        <v>0.41281138790035499</v>
      </c>
      <c r="AU379">
        <v>0.93723849372384904</v>
      </c>
      <c r="AV379">
        <v>0.95798319327731096</v>
      </c>
      <c r="AW379">
        <v>0.88785046728971895</v>
      </c>
      <c r="AX379">
        <v>0.19548872180451099</v>
      </c>
      <c r="AY379">
        <v>0.78341013824884798</v>
      </c>
      <c r="AZ379">
        <v>0.86124401913875603</v>
      </c>
      <c r="BA379">
        <v>0.71009771986970605</v>
      </c>
      <c r="BB379">
        <v>0.83823529411764697</v>
      </c>
      <c r="BC379">
        <v>0.57021276595744597</v>
      </c>
      <c r="BD379">
        <v>0.54807692307692302</v>
      </c>
    </row>
    <row r="380" spans="2:56" x14ac:dyDescent="0.2">
      <c r="B380" t="s">
        <v>1007</v>
      </c>
      <c r="C380">
        <v>1E-3</v>
      </c>
      <c r="D380">
        <v>0.1</v>
      </c>
      <c r="E380">
        <v>26</v>
      </c>
      <c r="F380">
        <v>500</v>
      </c>
      <c r="G380" s="2" t="b">
        <v>1</v>
      </c>
      <c r="H380">
        <v>8</v>
      </c>
      <c r="I380">
        <v>25</v>
      </c>
      <c r="J380">
        <v>256</v>
      </c>
      <c r="K380">
        <v>1000</v>
      </c>
      <c r="L380">
        <v>4</v>
      </c>
      <c r="M380">
        <v>25</v>
      </c>
      <c r="N380">
        <v>445</v>
      </c>
      <c r="O380">
        <v>12</v>
      </c>
      <c r="P380">
        <v>25</v>
      </c>
      <c r="Q380">
        <v>105</v>
      </c>
      <c r="R380">
        <v>1</v>
      </c>
      <c r="S380">
        <v>78</v>
      </c>
      <c r="T380" s="2">
        <v>64</v>
      </c>
      <c r="U380" s="2">
        <v>64</v>
      </c>
      <c r="V380" t="s">
        <v>729</v>
      </c>
      <c r="W380">
        <v>0.76293164062499996</v>
      </c>
      <c r="X380">
        <v>0.64633146595954805</v>
      </c>
      <c r="Y380">
        <v>0.60417022471910198</v>
      </c>
      <c r="Z380">
        <v>0.99663584095239599</v>
      </c>
      <c r="AA380">
        <v>0.56209594083720904</v>
      </c>
      <c r="AB380">
        <v>0.56209594083720904</v>
      </c>
      <c r="AC380">
        <v>0.58352098630347504</v>
      </c>
      <c r="AD380">
        <v>0.58352098630347504</v>
      </c>
      <c r="AE380">
        <v>0.60417022471910198</v>
      </c>
      <c r="AF380">
        <v>0.60417022471910198</v>
      </c>
      <c r="AG380">
        <v>0.62460317460317405</v>
      </c>
      <c r="AH380">
        <v>1.0773613452911299</v>
      </c>
      <c r="AI380">
        <v>0.61299086646016998</v>
      </c>
      <c r="AJ380">
        <v>0.61299086646016998</v>
      </c>
      <c r="AK380">
        <v>0.69376770174374203</v>
      </c>
      <c r="AL380">
        <v>0.69376770174374203</v>
      </c>
      <c r="AM380">
        <v>0.62460317460317405</v>
      </c>
      <c r="AN380">
        <v>0.62460317460317405</v>
      </c>
      <c r="AO380">
        <v>0.73761174699040899</v>
      </c>
      <c r="AP380">
        <v>0.79489693047197596</v>
      </c>
      <c r="AQ380">
        <v>0.14826593040401101</v>
      </c>
      <c r="AR380">
        <v>0.56760915548244095</v>
      </c>
      <c r="AS380">
        <v>0.34666666666666601</v>
      </c>
      <c r="AT380">
        <v>0.48780487804877998</v>
      </c>
      <c r="AU380">
        <v>0.77720207253885998</v>
      </c>
      <c r="AV380">
        <v>0.97196261682243001</v>
      </c>
      <c r="AW380">
        <v>0.86010362694300502</v>
      </c>
      <c r="AX380">
        <v>0.66242038216560495</v>
      </c>
      <c r="AY380">
        <v>0.77678571428571397</v>
      </c>
      <c r="AZ380">
        <v>0.71657754010695096</v>
      </c>
      <c r="BA380">
        <v>0.49638554216867398</v>
      </c>
      <c r="BB380">
        <v>0.66242038216560495</v>
      </c>
      <c r="BC380">
        <v>0</v>
      </c>
      <c r="BD380">
        <v>0.59756097560975596</v>
      </c>
    </row>
    <row r="381" spans="2:56" x14ac:dyDescent="0.2">
      <c r="B381" t="s">
        <v>2368</v>
      </c>
      <c r="C381">
        <v>1E-3</v>
      </c>
      <c r="D381">
        <v>0.5</v>
      </c>
      <c r="E381">
        <v>70</v>
      </c>
      <c r="F381">
        <v>500</v>
      </c>
      <c r="G381" s="2" t="b">
        <v>1</v>
      </c>
      <c r="H381">
        <v>8</v>
      </c>
      <c r="I381">
        <v>5</v>
      </c>
      <c r="J381">
        <v>128</v>
      </c>
      <c r="K381">
        <v>1000</v>
      </c>
      <c r="L381">
        <v>4</v>
      </c>
      <c r="M381">
        <v>5</v>
      </c>
      <c r="N381">
        <v>465</v>
      </c>
      <c r="O381">
        <v>12</v>
      </c>
      <c r="P381">
        <v>5</v>
      </c>
      <c r="Q381">
        <v>125</v>
      </c>
      <c r="R381">
        <v>1</v>
      </c>
      <c r="S381">
        <v>78</v>
      </c>
      <c r="T381" s="2">
        <v>128</v>
      </c>
      <c r="U381" s="2">
        <v>64</v>
      </c>
      <c r="V381" t="s">
        <v>729</v>
      </c>
      <c r="W381">
        <v>0.89710937499999999</v>
      </c>
      <c r="X381">
        <v>0.36518712812662102</v>
      </c>
      <c r="Y381">
        <v>0.59744946236559104</v>
      </c>
      <c r="Z381">
        <v>1.1100975389480501</v>
      </c>
      <c r="AA381">
        <v>0.56742896564599699</v>
      </c>
      <c r="AB381">
        <v>0.56742896564599699</v>
      </c>
      <c r="AC381">
        <v>0.62661014620507505</v>
      </c>
      <c r="AD381">
        <v>0.62661014620507505</v>
      </c>
      <c r="AE381">
        <v>0.59744946236559104</v>
      </c>
      <c r="AF381">
        <v>0.59744946236559104</v>
      </c>
      <c r="AG381">
        <v>0.75600000000000001</v>
      </c>
      <c r="AH381">
        <v>0.96369057893752996</v>
      </c>
      <c r="AI381">
        <v>0.75160350313782998</v>
      </c>
      <c r="AJ381">
        <v>0.75160350313782998</v>
      </c>
      <c r="AK381">
        <v>0.78618288100011802</v>
      </c>
      <c r="AL381">
        <v>0.78618288100011802</v>
      </c>
      <c r="AM381">
        <v>0.75599999999999901</v>
      </c>
      <c r="AN381">
        <v>0.75600000000000001</v>
      </c>
      <c r="AO381">
        <v>0.73037577054121605</v>
      </c>
      <c r="AP381">
        <v>0.76596604913940902</v>
      </c>
      <c r="AQ381">
        <v>0.30470070444261699</v>
      </c>
      <c r="AR381">
        <v>0.46867333846074</v>
      </c>
      <c r="AS381">
        <v>0.60185185185185097</v>
      </c>
      <c r="AT381">
        <v>0.74418604651162701</v>
      </c>
      <c r="AU381">
        <v>0.94444444444444398</v>
      </c>
      <c r="AV381">
        <v>0.94696969696969602</v>
      </c>
      <c r="AW381">
        <v>0.90295358649789004</v>
      </c>
      <c r="AX381">
        <v>0.66310160427807396</v>
      </c>
      <c r="AY381">
        <v>0.773722627737226</v>
      </c>
      <c r="AZ381">
        <v>0.79638009049773695</v>
      </c>
      <c r="BA381">
        <v>0.70056497175141197</v>
      </c>
      <c r="BB381">
        <v>0.83959044368600599</v>
      </c>
      <c r="BC381">
        <v>0.51724137931034397</v>
      </c>
      <c r="BD381">
        <v>0.58823529411764697</v>
      </c>
    </row>
    <row r="382" spans="2:56" x14ac:dyDescent="0.2">
      <c r="B382" t="s">
        <v>2369</v>
      </c>
      <c r="C382">
        <v>1E-3</v>
      </c>
      <c r="D382">
        <v>0.5</v>
      </c>
      <c r="E382">
        <v>256</v>
      </c>
      <c r="F382">
        <v>500</v>
      </c>
      <c r="G382" s="2" t="b">
        <v>0</v>
      </c>
      <c r="H382">
        <v>8</v>
      </c>
      <c r="I382">
        <v>5</v>
      </c>
      <c r="J382">
        <v>256</v>
      </c>
      <c r="K382">
        <v>1000</v>
      </c>
      <c r="L382">
        <v>4</v>
      </c>
      <c r="M382">
        <v>5</v>
      </c>
      <c r="N382">
        <v>465</v>
      </c>
      <c r="O382">
        <v>12</v>
      </c>
      <c r="P382">
        <v>5</v>
      </c>
      <c r="Q382">
        <v>125</v>
      </c>
      <c r="R382">
        <v>1</v>
      </c>
      <c r="S382">
        <v>78</v>
      </c>
      <c r="T382" s="2">
        <v>128</v>
      </c>
      <c r="U382" s="2">
        <v>64</v>
      </c>
      <c r="V382" t="s">
        <v>729</v>
      </c>
      <c r="W382">
        <v>0.89155761718750004</v>
      </c>
      <c r="X382">
        <v>0.38616144424676802</v>
      </c>
      <c r="Y382">
        <v>0.57990215053763305</v>
      </c>
      <c r="Z382">
        <v>1.3278841348886401</v>
      </c>
      <c r="AA382">
        <v>0.55638473079213602</v>
      </c>
      <c r="AB382">
        <v>0.55638473079213602</v>
      </c>
      <c r="AC382">
        <v>0.62119568381712198</v>
      </c>
      <c r="AD382">
        <v>0.62119568381712198</v>
      </c>
      <c r="AE382">
        <v>0.57990215053763305</v>
      </c>
      <c r="AF382">
        <v>0.57990215053763305</v>
      </c>
      <c r="AG382">
        <v>0.68866666666666598</v>
      </c>
      <c r="AH382">
        <v>1.0164815187454199</v>
      </c>
      <c r="AI382">
        <v>0.67548380541611597</v>
      </c>
      <c r="AJ382">
        <v>0.67548380541611597</v>
      </c>
      <c r="AK382">
        <v>0.69342867580450995</v>
      </c>
      <c r="AL382">
        <v>0.69342867580451095</v>
      </c>
      <c r="AM382">
        <v>0.68866666666666598</v>
      </c>
      <c r="AN382">
        <v>0.68866666666666598</v>
      </c>
      <c r="AO382">
        <v>0.70074737416492805</v>
      </c>
      <c r="AP382">
        <v>0.72830477106720204</v>
      </c>
      <c r="AQ382">
        <v>0.31313867718391297</v>
      </c>
      <c r="AR382">
        <v>0.48334810075250101</v>
      </c>
      <c r="AS382">
        <v>0.39106145251396601</v>
      </c>
      <c r="AT382">
        <v>7.69230769230769E-2</v>
      </c>
      <c r="AU382">
        <v>0.9453125</v>
      </c>
      <c r="AV382">
        <v>0.93984962406015005</v>
      </c>
      <c r="AW382">
        <v>0.862222222222222</v>
      </c>
      <c r="AX382">
        <v>0.79047619047619</v>
      </c>
      <c r="AY382">
        <v>0.72058823529411697</v>
      </c>
      <c r="AZ382">
        <v>0.831168831168831</v>
      </c>
      <c r="BA382">
        <v>0.74587458745874502</v>
      </c>
      <c r="BB382">
        <v>0.84827586206896499</v>
      </c>
      <c r="BC382">
        <v>0.45736434108527102</v>
      </c>
      <c r="BD382">
        <v>0.49668874172185401</v>
      </c>
    </row>
    <row r="383" spans="2:56" x14ac:dyDescent="0.2">
      <c r="G383" s="2"/>
    </row>
    <row r="384" spans="2:56"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row r="404" spans="7:7" x14ac:dyDescent="0.2">
      <c r="G404" s="2"/>
    </row>
    <row r="405" spans="7:7" x14ac:dyDescent="0.2">
      <c r="G405" s="2"/>
    </row>
    <row r="406" spans="7:7" x14ac:dyDescent="0.2">
      <c r="G406" s="2"/>
    </row>
    <row r="407" spans="7:7" x14ac:dyDescent="0.2">
      <c r="G407" s="2"/>
    </row>
    <row r="408" spans="7:7" x14ac:dyDescent="0.2">
      <c r="G408" s="2"/>
    </row>
    <row r="409" spans="7:7" x14ac:dyDescent="0.2">
      <c r="G409" s="2"/>
    </row>
    <row r="410" spans="7:7" x14ac:dyDescent="0.2">
      <c r="G410" s="2"/>
    </row>
    <row r="411" spans="7:7" x14ac:dyDescent="0.2">
      <c r="G411" s="2"/>
    </row>
    <row r="412" spans="7:7" x14ac:dyDescent="0.2">
      <c r="G412" s="2"/>
    </row>
    <row r="413" spans="7:7" x14ac:dyDescent="0.2">
      <c r="G413" s="2"/>
    </row>
    <row r="414" spans="7:7" x14ac:dyDescent="0.2">
      <c r="G414" s="2"/>
    </row>
    <row r="415" spans="7:7" x14ac:dyDescent="0.2">
      <c r="G415" s="2"/>
    </row>
    <row r="416" spans="7:7" x14ac:dyDescent="0.2">
      <c r="G416" s="2"/>
    </row>
    <row r="417" spans="7:7" x14ac:dyDescent="0.2">
      <c r="G417" s="2"/>
    </row>
    <row r="418" spans="7:7" x14ac:dyDescent="0.2">
      <c r="G418" s="2"/>
    </row>
    <row r="419" spans="7:7" x14ac:dyDescent="0.2">
      <c r="G419" s="2"/>
    </row>
    <row r="420" spans="7:7" x14ac:dyDescent="0.2">
      <c r="G420" s="2"/>
    </row>
    <row r="421" spans="7:7" x14ac:dyDescent="0.2">
      <c r="G421" s="2"/>
    </row>
    <row r="422" spans="7:7" x14ac:dyDescent="0.2">
      <c r="G422" s="2"/>
    </row>
    <row r="423" spans="7:7" x14ac:dyDescent="0.2">
      <c r="G423" s="2"/>
    </row>
    <row r="424" spans="7:7" x14ac:dyDescent="0.2">
      <c r="G424" s="2"/>
    </row>
    <row r="425" spans="7:7" x14ac:dyDescent="0.2">
      <c r="G425" s="2"/>
    </row>
    <row r="426" spans="7:7" x14ac:dyDescent="0.2">
      <c r="G426" s="2"/>
    </row>
    <row r="427" spans="7:7" x14ac:dyDescent="0.2">
      <c r="G427" s="2"/>
    </row>
    <row r="428" spans="7:7" x14ac:dyDescent="0.2">
      <c r="G428" s="2"/>
    </row>
    <row r="429" spans="7:7" x14ac:dyDescent="0.2">
      <c r="G429" s="2"/>
    </row>
    <row r="430" spans="7:7" x14ac:dyDescent="0.2">
      <c r="G430" s="2"/>
    </row>
    <row r="431" spans="7:7" x14ac:dyDescent="0.2">
      <c r="G431" s="2"/>
    </row>
    <row r="432" spans="7:7" x14ac:dyDescent="0.2">
      <c r="G432" s="2"/>
    </row>
    <row r="433" spans="7:7" x14ac:dyDescent="0.2">
      <c r="G433" s="2"/>
    </row>
    <row r="434" spans="7:7" x14ac:dyDescent="0.2">
      <c r="G434" s="2"/>
    </row>
    <row r="435" spans="7:7" x14ac:dyDescent="0.2">
      <c r="G435" s="2"/>
    </row>
    <row r="436" spans="7:7" x14ac:dyDescent="0.2">
      <c r="G436" s="2"/>
    </row>
    <row r="437" spans="7:7" x14ac:dyDescent="0.2">
      <c r="G437" s="2"/>
    </row>
    <row r="438" spans="7:7" x14ac:dyDescent="0.2">
      <c r="G438" s="2"/>
    </row>
    <row r="439" spans="7:7" x14ac:dyDescent="0.2">
      <c r="G439" s="2"/>
    </row>
    <row r="440" spans="7:7" x14ac:dyDescent="0.2">
      <c r="G440" s="2"/>
    </row>
    <row r="441" spans="7:7" x14ac:dyDescent="0.2">
      <c r="G441" s="2"/>
    </row>
    <row r="442" spans="7:7" x14ac:dyDescent="0.2">
      <c r="G442" s="2"/>
    </row>
    <row r="443" spans="7:7" x14ac:dyDescent="0.2">
      <c r="G443" s="2"/>
    </row>
    <row r="444" spans="7:7" x14ac:dyDescent="0.2">
      <c r="G444" s="2"/>
    </row>
    <row r="445" spans="7:7" x14ac:dyDescent="0.2">
      <c r="G445" s="2"/>
    </row>
    <row r="446" spans="7:7" x14ac:dyDescent="0.2">
      <c r="G446" s="2"/>
    </row>
    <row r="447" spans="7:7" x14ac:dyDescent="0.2">
      <c r="G447" s="2"/>
    </row>
    <row r="448" spans="7:7" x14ac:dyDescent="0.2">
      <c r="G448" s="2"/>
    </row>
    <row r="449" spans="7:7" x14ac:dyDescent="0.2">
      <c r="G449" s="2"/>
    </row>
    <row r="450" spans="7:7" x14ac:dyDescent="0.2">
      <c r="G450" s="2"/>
    </row>
    <row r="451" spans="7:7" x14ac:dyDescent="0.2">
      <c r="G451" s="2"/>
    </row>
    <row r="452" spans="7:7" x14ac:dyDescent="0.2">
      <c r="G452" s="2"/>
    </row>
    <row r="453" spans="7:7" x14ac:dyDescent="0.2">
      <c r="G453" s="2"/>
    </row>
    <row r="454" spans="7:7" x14ac:dyDescent="0.2">
      <c r="G454" s="2"/>
    </row>
    <row r="455" spans="7:7" x14ac:dyDescent="0.2">
      <c r="G455" s="2"/>
    </row>
    <row r="456" spans="7:7" x14ac:dyDescent="0.2">
      <c r="G456" s="2"/>
    </row>
    <row r="457" spans="7:7" x14ac:dyDescent="0.2">
      <c r="G457" s="2"/>
    </row>
    <row r="458" spans="7:7" x14ac:dyDescent="0.2">
      <c r="G458" s="2"/>
    </row>
    <row r="459" spans="7:7" x14ac:dyDescent="0.2">
      <c r="G459" s="2"/>
    </row>
    <row r="460" spans="7:7" x14ac:dyDescent="0.2">
      <c r="G460" s="2"/>
    </row>
    <row r="461" spans="7:7" x14ac:dyDescent="0.2">
      <c r="G461" s="2"/>
    </row>
    <row r="462" spans="7:7" x14ac:dyDescent="0.2">
      <c r="G462" s="2"/>
    </row>
    <row r="463" spans="7:7" x14ac:dyDescent="0.2">
      <c r="G463" s="2"/>
    </row>
    <row r="464" spans="7:7" x14ac:dyDescent="0.2">
      <c r="G464" s="2"/>
    </row>
    <row r="465" spans="7:7" x14ac:dyDescent="0.2">
      <c r="G465" s="2"/>
    </row>
    <row r="466" spans="7:7" x14ac:dyDescent="0.2">
      <c r="G466" s="2"/>
    </row>
    <row r="467" spans="7:7" x14ac:dyDescent="0.2">
      <c r="G467" s="2"/>
    </row>
    <row r="468" spans="7:7" x14ac:dyDescent="0.2">
      <c r="G468" s="2"/>
    </row>
    <row r="469" spans="7:7" x14ac:dyDescent="0.2">
      <c r="G469" s="2"/>
    </row>
    <row r="470" spans="7:7" x14ac:dyDescent="0.2">
      <c r="G470" s="2"/>
    </row>
    <row r="471" spans="7:7" x14ac:dyDescent="0.2">
      <c r="G471" s="2"/>
    </row>
    <row r="472" spans="7:7" x14ac:dyDescent="0.2">
      <c r="G472" s="2"/>
    </row>
    <row r="473" spans="7:7" x14ac:dyDescent="0.2">
      <c r="G473" s="2"/>
    </row>
    <row r="474" spans="7:7" x14ac:dyDescent="0.2">
      <c r="G474" s="2"/>
    </row>
    <row r="475" spans="7:7" x14ac:dyDescent="0.2">
      <c r="G475" s="2"/>
    </row>
    <row r="476" spans="7:7" x14ac:dyDescent="0.2">
      <c r="G476" s="2"/>
    </row>
    <row r="477" spans="7:7" x14ac:dyDescent="0.2">
      <c r="G477" s="2"/>
    </row>
    <row r="478" spans="7:7" x14ac:dyDescent="0.2">
      <c r="G478" s="2"/>
    </row>
    <row r="479" spans="7:7" x14ac:dyDescent="0.2">
      <c r="G479" s="2"/>
    </row>
    <row r="480" spans="7:7" x14ac:dyDescent="0.2">
      <c r="G480" s="2"/>
    </row>
    <row r="481" spans="7:7" x14ac:dyDescent="0.2">
      <c r="G481" s="2"/>
    </row>
    <row r="482" spans="7:7" x14ac:dyDescent="0.2">
      <c r="G482" s="2"/>
    </row>
    <row r="483" spans="7:7" x14ac:dyDescent="0.2">
      <c r="G483" s="2"/>
    </row>
    <row r="484" spans="7:7" x14ac:dyDescent="0.2">
      <c r="G484" s="2"/>
    </row>
    <row r="485" spans="7:7" x14ac:dyDescent="0.2">
      <c r="G485" s="2"/>
    </row>
    <row r="486" spans="7:7" x14ac:dyDescent="0.2">
      <c r="G486" s="2"/>
    </row>
    <row r="487" spans="7:7" x14ac:dyDescent="0.2">
      <c r="G487" s="2"/>
    </row>
    <row r="488" spans="7:7" x14ac:dyDescent="0.2">
      <c r="G488" s="2"/>
    </row>
    <row r="489" spans="7:7" x14ac:dyDescent="0.2">
      <c r="G489" s="2"/>
    </row>
    <row r="490" spans="7:7" x14ac:dyDescent="0.2">
      <c r="G490" s="2"/>
    </row>
    <row r="491" spans="7:7" x14ac:dyDescent="0.2">
      <c r="G491" s="2"/>
    </row>
    <row r="492" spans="7:7" x14ac:dyDescent="0.2">
      <c r="G492" s="2"/>
    </row>
    <row r="493" spans="7:7" x14ac:dyDescent="0.2">
      <c r="G493" s="2"/>
    </row>
    <row r="494" spans="7:7" x14ac:dyDescent="0.2">
      <c r="G494" s="2"/>
    </row>
    <row r="495" spans="7:7" x14ac:dyDescent="0.2">
      <c r="G495" s="2"/>
    </row>
    <row r="496" spans="7:7" x14ac:dyDescent="0.2">
      <c r="G496" s="2"/>
    </row>
    <row r="497" spans="7:7" x14ac:dyDescent="0.2">
      <c r="G497" s="2"/>
    </row>
    <row r="498" spans="7:7" x14ac:dyDescent="0.2">
      <c r="G498" s="2"/>
    </row>
    <row r="499" spans="7:7" x14ac:dyDescent="0.2">
      <c r="G499" s="2"/>
    </row>
    <row r="500" spans="7:7" x14ac:dyDescent="0.2">
      <c r="G500" s="2"/>
    </row>
    <row r="501" spans="7:7" x14ac:dyDescent="0.2">
      <c r="G501" s="2"/>
    </row>
    <row r="502" spans="7:7" x14ac:dyDescent="0.2">
      <c r="G502" s="2"/>
    </row>
    <row r="503" spans="7:7" x14ac:dyDescent="0.2">
      <c r="G503" s="2"/>
    </row>
    <row r="504" spans="7:7" x14ac:dyDescent="0.2">
      <c r="G504" s="2"/>
    </row>
    <row r="505" spans="7:7" x14ac:dyDescent="0.2">
      <c r="G505" s="2"/>
    </row>
    <row r="506" spans="7:7" x14ac:dyDescent="0.2">
      <c r="G506" s="2"/>
    </row>
    <row r="507" spans="7:7" x14ac:dyDescent="0.2">
      <c r="G507" s="2"/>
    </row>
    <row r="508" spans="7:7" x14ac:dyDescent="0.2">
      <c r="G508" s="2"/>
    </row>
    <row r="509" spans="7:7" x14ac:dyDescent="0.2">
      <c r="G509" s="2"/>
    </row>
    <row r="510" spans="7:7" x14ac:dyDescent="0.2">
      <c r="G510" s="2"/>
    </row>
    <row r="511" spans="7:7" x14ac:dyDescent="0.2">
      <c r="G511" s="2"/>
    </row>
    <row r="512" spans="7:7" x14ac:dyDescent="0.2">
      <c r="G512" s="2"/>
    </row>
    <row r="513" spans="7:7" x14ac:dyDescent="0.2">
      <c r="G513" s="2"/>
    </row>
    <row r="514" spans="7:7" x14ac:dyDescent="0.2">
      <c r="G514" s="2"/>
    </row>
    <row r="515" spans="7:7" x14ac:dyDescent="0.2">
      <c r="G515" s="2"/>
    </row>
    <row r="516" spans="7:7" x14ac:dyDescent="0.2">
      <c r="G516" s="2"/>
    </row>
    <row r="517" spans="7:7" x14ac:dyDescent="0.2">
      <c r="G517" s="2"/>
    </row>
    <row r="518" spans="7:7" x14ac:dyDescent="0.2">
      <c r="G518" s="2"/>
    </row>
    <row r="519" spans="7:7" x14ac:dyDescent="0.2">
      <c r="G519" s="2"/>
    </row>
    <row r="520" spans="7:7" x14ac:dyDescent="0.2">
      <c r="G520" s="2"/>
    </row>
    <row r="521" spans="7:7" x14ac:dyDescent="0.2">
      <c r="G521" s="2"/>
    </row>
    <row r="522" spans="7:7" x14ac:dyDescent="0.2">
      <c r="G522" s="2"/>
    </row>
    <row r="523" spans="7:7" x14ac:dyDescent="0.2">
      <c r="G523" s="2"/>
    </row>
    <row r="524" spans="7:7" x14ac:dyDescent="0.2">
      <c r="G524" s="2"/>
    </row>
    <row r="525" spans="7:7" x14ac:dyDescent="0.2">
      <c r="G525" s="2"/>
    </row>
    <row r="526" spans="7:7" x14ac:dyDescent="0.2">
      <c r="G526" s="2"/>
    </row>
    <row r="527" spans="7:7" x14ac:dyDescent="0.2">
      <c r="G527" s="2"/>
    </row>
    <row r="528" spans="7:7" x14ac:dyDescent="0.2">
      <c r="G528" s="2"/>
    </row>
    <row r="529" spans="7:7" x14ac:dyDescent="0.2">
      <c r="G529" s="2"/>
    </row>
    <row r="530" spans="7:7" x14ac:dyDescent="0.2">
      <c r="G530" s="2"/>
    </row>
    <row r="531" spans="7:7" x14ac:dyDescent="0.2">
      <c r="G531" s="2"/>
    </row>
    <row r="532" spans="7:7" x14ac:dyDescent="0.2">
      <c r="G532" s="2"/>
    </row>
    <row r="533" spans="7:7" x14ac:dyDescent="0.2">
      <c r="G533" s="2"/>
    </row>
    <row r="534" spans="7:7" x14ac:dyDescent="0.2">
      <c r="G534" s="2"/>
    </row>
    <row r="535" spans="7:7" x14ac:dyDescent="0.2">
      <c r="G535" s="2"/>
    </row>
    <row r="536" spans="7:7" x14ac:dyDescent="0.2">
      <c r="G536" s="2"/>
    </row>
    <row r="537" spans="7:7" x14ac:dyDescent="0.2">
      <c r="G537" s="2"/>
    </row>
    <row r="538" spans="7:7" x14ac:dyDescent="0.2">
      <c r="G538" s="2"/>
    </row>
    <row r="539" spans="7:7" x14ac:dyDescent="0.2">
      <c r="G539" s="2"/>
    </row>
    <row r="540" spans="7:7" x14ac:dyDescent="0.2">
      <c r="G540" s="2"/>
    </row>
    <row r="541" spans="7:7" x14ac:dyDescent="0.2">
      <c r="G541" s="2"/>
    </row>
    <row r="542" spans="7:7" x14ac:dyDescent="0.2">
      <c r="G542" s="2"/>
    </row>
    <row r="543" spans="7:7" x14ac:dyDescent="0.2">
      <c r="G543" s="2"/>
    </row>
    <row r="544" spans="7:7" x14ac:dyDescent="0.2">
      <c r="G544" s="2"/>
    </row>
    <row r="545" spans="7:7" x14ac:dyDescent="0.2">
      <c r="G545" s="2"/>
    </row>
    <row r="546" spans="7:7" x14ac:dyDescent="0.2">
      <c r="G546" s="2"/>
    </row>
    <row r="547" spans="7:7" x14ac:dyDescent="0.2">
      <c r="G547" s="2"/>
    </row>
    <row r="548" spans="7:7" x14ac:dyDescent="0.2">
      <c r="G548" s="2"/>
    </row>
    <row r="549" spans="7:7" x14ac:dyDescent="0.2">
      <c r="G549" s="2"/>
    </row>
    <row r="550" spans="7:7" x14ac:dyDescent="0.2">
      <c r="G550" s="2"/>
    </row>
    <row r="551" spans="7:7" x14ac:dyDescent="0.2">
      <c r="G551" s="2"/>
    </row>
    <row r="552" spans="7:7" x14ac:dyDescent="0.2">
      <c r="G552" s="2"/>
    </row>
    <row r="553" spans="7:7" x14ac:dyDescent="0.2">
      <c r="G553" s="2"/>
    </row>
    <row r="554" spans="7:7" x14ac:dyDescent="0.2">
      <c r="G554" s="2"/>
    </row>
    <row r="555" spans="7:7" x14ac:dyDescent="0.2">
      <c r="G555" s="2"/>
    </row>
    <row r="556" spans="7:7" x14ac:dyDescent="0.2">
      <c r="G556" s="2"/>
    </row>
    <row r="557" spans="7:7" x14ac:dyDescent="0.2">
      <c r="G557" s="2"/>
    </row>
    <row r="558" spans="7:7" x14ac:dyDescent="0.2">
      <c r="G558" s="2"/>
    </row>
    <row r="559" spans="7:7" x14ac:dyDescent="0.2">
      <c r="G559" s="2"/>
    </row>
    <row r="560" spans="7:7" x14ac:dyDescent="0.2">
      <c r="G560" s="2"/>
    </row>
    <row r="561" spans="7:7" x14ac:dyDescent="0.2">
      <c r="G561" s="2"/>
    </row>
    <row r="562" spans="7:7" x14ac:dyDescent="0.2">
      <c r="G562" s="2"/>
    </row>
    <row r="563" spans="7:7" x14ac:dyDescent="0.2">
      <c r="G563" s="2"/>
    </row>
    <row r="564" spans="7:7" x14ac:dyDescent="0.2">
      <c r="G564" s="2"/>
    </row>
    <row r="565" spans="7:7" x14ac:dyDescent="0.2">
      <c r="G565" s="2"/>
    </row>
    <row r="566" spans="7:7" x14ac:dyDescent="0.2">
      <c r="G566" s="2"/>
    </row>
    <row r="567" spans="7:7" x14ac:dyDescent="0.2">
      <c r="G567" s="2"/>
    </row>
    <row r="568" spans="7:7" x14ac:dyDescent="0.2">
      <c r="G568" s="2"/>
    </row>
    <row r="569" spans="7:7" x14ac:dyDescent="0.2">
      <c r="G569" s="2"/>
    </row>
    <row r="570" spans="7:7" x14ac:dyDescent="0.2">
      <c r="G570" s="2"/>
    </row>
    <row r="571" spans="7:7" x14ac:dyDescent="0.2">
      <c r="G571" s="2"/>
    </row>
    <row r="572" spans="7:7" x14ac:dyDescent="0.2">
      <c r="G572" s="2"/>
    </row>
    <row r="573" spans="7:7" x14ac:dyDescent="0.2">
      <c r="G573" s="2"/>
    </row>
    <row r="574" spans="7:7" x14ac:dyDescent="0.2">
      <c r="G574" s="2"/>
    </row>
    <row r="575" spans="7:7" x14ac:dyDescent="0.2">
      <c r="G575" s="2"/>
    </row>
    <row r="576" spans="7:7" x14ac:dyDescent="0.2">
      <c r="G576" s="2"/>
    </row>
    <row r="577" spans="7:7" x14ac:dyDescent="0.2">
      <c r="G577" s="2"/>
    </row>
    <row r="578" spans="7:7" x14ac:dyDescent="0.2">
      <c r="G578" s="2"/>
    </row>
    <row r="579" spans="7:7" x14ac:dyDescent="0.2">
      <c r="G579" s="2"/>
    </row>
    <row r="580" spans="7:7" x14ac:dyDescent="0.2">
      <c r="G580" s="2"/>
    </row>
    <row r="581" spans="7:7" x14ac:dyDescent="0.2">
      <c r="G581" s="2"/>
    </row>
    <row r="582" spans="7:7" x14ac:dyDescent="0.2">
      <c r="G582" s="2"/>
    </row>
    <row r="583" spans="7:7" x14ac:dyDescent="0.2">
      <c r="G583" s="2"/>
    </row>
    <row r="584" spans="7:7" x14ac:dyDescent="0.2">
      <c r="G584" s="2"/>
    </row>
    <row r="585" spans="7:7" x14ac:dyDescent="0.2">
      <c r="G585" s="2"/>
    </row>
    <row r="586" spans="7:7" x14ac:dyDescent="0.2">
      <c r="G586" s="2"/>
    </row>
    <row r="587" spans="7:7" x14ac:dyDescent="0.2">
      <c r="G587" s="2"/>
    </row>
    <row r="588" spans="7:7" x14ac:dyDescent="0.2">
      <c r="G588" s="2"/>
    </row>
    <row r="589" spans="7:7" x14ac:dyDescent="0.2">
      <c r="G589" s="2"/>
    </row>
    <row r="590" spans="7:7" x14ac:dyDescent="0.2">
      <c r="G590" s="2"/>
    </row>
    <row r="591" spans="7:7" x14ac:dyDescent="0.2">
      <c r="G591" s="2"/>
    </row>
    <row r="592" spans="7:7" x14ac:dyDescent="0.2">
      <c r="G592"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904" priority="69" operator="containsText" text="True">
      <formula>NOT(ISERROR(SEARCH("True",G1)))</formula>
    </cfRule>
    <cfRule type="containsText" dxfId="903" priority="70" operator="containsText" text="FALSE">
      <formula>NOT(ISERROR(SEARCH("FALSE",G1)))</formula>
    </cfRule>
  </conditionalFormatting>
  <conditionalFormatting sqref="W1:W1048576">
    <cfRule type="top10" dxfId="902" priority="67" rank="10"/>
    <cfRule type="dataBar" priority="68">
      <dataBar>
        <cfvo type="min"/>
        <cfvo type="max"/>
        <color theme="9"/>
      </dataBar>
      <extLst>
        <ext xmlns:x14="http://schemas.microsoft.com/office/spreadsheetml/2009/9/main" uri="{B025F937-C7B1-47D3-B67F-A62EFF666E3E}">
          <x14:id>{C01A9835-78D3-D949-A8CC-98228091B0D9}</x14:id>
        </ext>
      </extLst>
    </cfRule>
  </conditionalFormatting>
  <conditionalFormatting sqref="AA1:AA1048576">
    <cfRule type="top10" dxfId="901" priority="65" rank="10"/>
    <cfRule type="dataBar" priority="66">
      <dataBar>
        <cfvo type="min"/>
        <cfvo type="max"/>
        <color theme="9"/>
      </dataBar>
      <extLst>
        <ext xmlns:x14="http://schemas.microsoft.com/office/spreadsheetml/2009/9/main" uri="{B025F937-C7B1-47D3-B67F-A62EFF666E3E}">
          <x14:id>{BC9F3A1D-A0F9-F84D-AB1C-D87A9A4E4AE7}</x14:id>
        </ext>
      </extLst>
    </cfRule>
  </conditionalFormatting>
  <conditionalFormatting sqref="X1:X1048576">
    <cfRule type="top10" dxfId="900" priority="63" bottom="1" rank="10"/>
    <cfRule type="dataBar" priority="64">
      <dataBar>
        <cfvo type="min"/>
        <cfvo type="max"/>
        <color rgb="FFFF0000"/>
      </dataBar>
      <extLst>
        <ext xmlns:x14="http://schemas.microsoft.com/office/spreadsheetml/2009/9/main" uri="{B025F937-C7B1-47D3-B67F-A62EFF666E3E}">
          <x14:id>{B2DDAB29-82F6-7441-B1A4-4352EF38FFE6}</x14:id>
        </ext>
      </extLst>
    </cfRule>
  </conditionalFormatting>
  <conditionalFormatting sqref="Y1:Y1048576">
    <cfRule type="top10" dxfId="899" priority="61" rank="10"/>
    <cfRule type="dataBar" priority="62">
      <dataBar>
        <cfvo type="min"/>
        <cfvo type="max"/>
        <color theme="9"/>
      </dataBar>
      <extLst>
        <ext xmlns:x14="http://schemas.microsoft.com/office/spreadsheetml/2009/9/main" uri="{B025F937-C7B1-47D3-B67F-A62EFF666E3E}">
          <x14:id>{BA5CB0C1-E6B8-254A-A888-0E1EB6764F65}</x14:id>
        </ext>
      </extLst>
    </cfRule>
  </conditionalFormatting>
  <conditionalFormatting sqref="AB1:AB1048576">
    <cfRule type="top10" dxfId="898" priority="59" rank="10"/>
    <cfRule type="dataBar" priority="60">
      <dataBar>
        <cfvo type="min"/>
        <cfvo type="max"/>
        <color theme="9"/>
      </dataBar>
      <extLst>
        <ext xmlns:x14="http://schemas.microsoft.com/office/spreadsheetml/2009/9/main" uri="{B025F937-C7B1-47D3-B67F-A62EFF666E3E}">
          <x14:id>{7BCAE91B-86D9-F24E-BE9C-5A655EBF4721}</x14:id>
        </ext>
      </extLst>
    </cfRule>
  </conditionalFormatting>
  <conditionalFormatting sqref="AC1:AC1048576">
    <cfRule type="top10" dxfId="897" priority="57" rank="10"/>
    <cfRule type="dataBar" priority="58">
      <dataBar>
        <cfvo type="min"/>
        <cfvo type="max"/>
        <color theme="9"/>
      </dataBar>
      <extLst>
        <ext xmlns:x14="http://schemas.microsoft.com/office/spreadsheetml/2009/9/main" uri="{B025F937-C7B1-47D3-B67F-A62EFF666E3E}">
          <x14:id>{47A73F14-C755-DA47-82B6-06FE20997602}</x14:id>
        </ext>
      </extLst>
    </cfRule>
  </conditionalFormatting>
  <conditionalFormatting sqref="AD1:AD1048576">
    <cfRule type="top10" dxfId="896" priority="55" rank="10"/>
    <cfRule type="dataBar" priority="56">
      <dataBar>
        <cfvo type="min"/>
        <cfvo type="max"/>
        <color theme="9"/>
      </dataBar>
      <extLst>
        <ext xmlns:x14="http://schemas.microsoft.com/office/spreadsheetml/2009/9/main" uri="{B025F937-C7B1-47D3-B67F-A62EFF666E3E}">
          <x14:id>{D4D64DCE-6DE7-2446-862F-57615895F243}</x14:id>
        </ext>
      </extLst>
    </cfRule>
  </conditionalFormatting>
  <conditionalFormatting sqref="AE1:AE1048576">
    <cfRule type="top10" dxfId="895" priority="53" rank="10"/>
    <cfRule type="dataBar" priority="54">
      <dataBar>
        <cfvo type="min"/>
        <cfvo type="max"/>
        <color theme="9"/>
      </dataBar>
      <extLst>
        <ext xmlns:x14="http://schemas.microsoft.com/office/spreadsheetml/2009/9/main" uri="{B025F937-C7B1-47D3-B67F-A62EFF666E3E}">
          <x14:id>{BBECB371-9D4E-7C45-8CB0-81BBD8FAD922}</x14:id>
        </ext>
      </extLst>
    </cfRule>
  </conditionalFormatting>
  <conditionalFormatting sqref="AF1:AF1048576">
    <cfRule type="top10" dxfId="894" priority="51" rank="10"/>
    <cfRule type="dataBar" priority="52">
      <dataBar>
        <cfvo type="min"/>
        <cfvo type="max"/>
        <color theme="9"/>
      </dataBar>
      <extLst>
        <ext xmlns:x14="http://schemas.microsoft.com/office/spreadsheetml/2009/9/main" uri="{B025F937-C7B1-47D3-B67F-A62EFF666E3E}">
          <x14:id>{7706F122-B6E0-4041-A9AE-03457099735D}</x14:id>
        </ext>
      </extLst>
    </cfRule>
  </conditionalFormatting>
  <conditionalFormatting sqref="AG1:AG1048576">
    <cfRule type="top10" dxfId="893" priority="49" rank="10"/>
    <cfRule type="dataBar" priority="50">
      <dataBar>
        <cfvo type="min"/>
        <cfvo type="max"/>
        <color theme="9"/>
      </dataBar>
      <extLst>
        <ext xmlns:x14="http://schemas.microsoft.com/office/spreadsheetml/2009/9/main" uri="{B025F937-C7B1-47D3-B67F-A62EFF666E3E}">
          <x14:id>{F8F1A310-6F8C-914F-B0A7-E69CCA3A3E26}</x14:id>
        </ext>
      </extLst>
    </cfRule>
  </conditionalFormatting>
  <conditionalFormatting sqref="AI1:AI1048576">
    <cfRule type="top10" dxfId="892" priority="47" rank="10"/>
    <cfRule type="dataBar" priority="48">
      <dataBar>
        <cfvo type="min"/>
        <cfvo type="max"/>
        <color theme="9"/>
      </dataBar>
      <extLst>
        <ext xmlns:x14="http://schemas.microsoft.com/office/spreadsheetml/2009/9/main" uri="{B025F937-C7B1-47D3-B67F-A62EFF666E3E}">
          <x14:id>{31C29FB2-2FC1-D744-B184-672CE7A3432D}</x14:id>
        </ext>
      </extLst>
    </cfRule>
  </conditionalFormatting>
  <conditionalFormatting sqref="AJ1:AJ1048576">
    <cfRule type="top10" dxfId="891" priority="45" rank="10"/>
    <cfRule type="dataBar" priority="46">
      <dataBar>
        <cfvo type="min"/>
        <cfvo type="max"/>
        <color theme="9"/>
      </dataBar>
      <extLst>
        <ext xmlns:x14="http://schemas.microsoft.com/office/spreadsheetml/2009/9/main" uri="{B025F937-C7B1-47D3-B67F-A62EFF666E3E}">
          <x14:id>{96266C17-E527-0047-BCCA-96CE8827D2B3}</x14:id>
        </ext>
      </extLst>
    </cfRule>
  </conditionalFormatting>
  <conditionalFormatting sqref="AK1:AK1048576">
    <cfRule type="top10" dxfId="890" priority="43" rank="10"/>
    <cfRule type="dataBar" priority="44">
      <dataBar>
        <cfvo type="min"/>
        <cfvo type="max"/>
        <color theme="9"/>
      </dataBar>
      <extLst>
        <ext xmlns:x14="http://schemas.microsoft.com/office/spreadsheetml/2009/9/main" uri="{B025F937-C7B1-47D3-B67F-A62EFF666E3E}">
          <x14:id>{01730A51-26DA-4349-B41D-38ECB60A3EFB}</x14:id>
        </ext>
      </extLst>
    </cfRule>
  </conditionalFormatting>
  <conditionalFormatting sqref="AL1:AL1048576">
    <cfRule type="top10" dxfId="889" priority="41" rank="10"/>
    <cfRule type="dataBar" priority="42">
      <dataBar>
        <cfvo type="min"/>
        <cfvo type="max"/>
        <color theme="9"/>
      </dataBar>
      <extLst>
        <ext xmlns:x14="http://schemas.microsoft.com/office/spreadsheetml/2009/9/main" uri="{B025F937-C7B1-47D3-B67F-A62EFF666E3E}">
          <x14:id>{25B5E1C4-57AE-BA42-B317-31DED4D2E1E6}</x14:id>
        </ext>
      </extLst>
    </cfRule>
  </conditionalFormatting>
  <conditionalFormatting sqref="AM1:AM1048576">
    <cfRule type="top10" dxfId="888" priority="39" rank="10"/>
    <cfRule type="dataBar" priority="40">
      <dataBar>
        <cfvo type="min"/>
        <cfvo type="max"/>
        <color theme="9"/>
      </dataBar>
      <extLst>
        <ext xmlns:x14="http://schemas.microsoft.com/office/spreadsheetml/2009/9/main" uri="{B025F937-C7B1-47D3-B67F-A62EFF666E3E}">
          <x14:id>{8BDE58B4-3E6B-E142-9132-850134D16885}</x14:id>
        </ext>
      </extLst>
    </cfRule>
  </conditionalFormatting>
  <conditionalFormatting sqref="AN1:AN1048576 AO1:BD1">
    <cfRule type="top10" dxfId="887" priority="37" rank="10"/>
    <cfRule type="dataBar" priority="38">
      <dataBar>
        <cfvo type="min"/>
        <cfvo type="max"/>
        <color theme="9"/>
      </dataBar>
      <extLst>
        <ext xmlns:x14="http://schemas.microsoft.com/office/spreadsheetml/2009/9/main" uri="{B025F937-C7B1-47D3-B67F-A62EFF666E3E}">
          <x14:id>{D017B49D-7746-A344-A0BF-B805416BF974}</x14:id>
        </ext>
      </extLst>
    </cfRule>
  </conditionalFormatting>
  <conditionalFormatting sqref="Z1:Z1048576">
    <cfRule type="top10" dxfId="886" priority="35" bottom="1" rank="10"/>
    <cfRule type="dataBar" priority="36">
      <dataBar>
        <cfvo type="min"/>
        <cfvo type="max"/>
        <color rgb="FFFF0000"/>
      </dataBar>
      <extLst>
        <ext xmlns:x14="http://schemas.microsoft.com/office/spreadsheetml/2009/9/main" uri="{B025F937-C7B1-47D3-B67F-A62EFF666E3E}">
          <x14:id>{2AAC2D42-FB2B-CF42-B154-6B68367AEED7}</x14:id>
        </ext>
      </extLst>
    </cfRule>
  </conditionalFormatting>
  <conditionalFormatting sqref="AH1:AH1048576">
    <cfRule type="top10" dxfId="885" priority="33" bottom="1" rank="10"/>
    <cfRule type="dataBar" priority="34">
      <dataBar>
        <cfvo type="min"/>
        <cfvo type="max"/>
        <color rgb="FFFF0000"/>
      </dataBar>
      <extLst>
        <ext xmlns:x14="http://schemas.microsoft.com/office/spreadsheetml/2009/9/main" uri="{B025F937-C7B1-47D3-B67F-A62EFF666E3E}">
          <x14:id>{78D29F97-C62B-BC4B-96BB-50D0313287B6}</x14:id>
        </ext>
      </extLst>
    </cfRule>
  </conditionalFormatting>
  <conditionalFormatting sqref="AO2:AO1048576">
    <cfRule type="top10" dxfId="884" priority="31" rank="10"/>
    <cfRule type="dataBar" priority="32">
      <dataBar>
        <cfvo type="min"/>
        <cfvo type="max"/>
        <color theme="9"/>
      </dataBar>
      <extLst>
        <ext xmlns:x14="http://schemas.microsoft.com/office/spreadsheetml/2009/9/main" uri="{B025F937-C7B1-47D3-B67F-A62EFF666E3E}">
          <x14:id>{63BFA6DA-E8C4-AB48-B6EA-D7593EE6CBC1}</x14:id>
        </ext>
      </extLst>
    </cfRule>
  </conditionalFormatting>
  <conditionalFormatting sqref="AP2:AP1048576">
    <cfRule type="top10" dxfId="883" priority="29" rank="10"/>
    <cfRule type="dataBar" priority="30">
      <dataBar>
        <cfvo type="min"/>
        <cfvo type="max"/>
        <color theme="9"/>
      </dataBar>
      <extLst>
        <ext xmlns:x14="http://schemas.microsoft.com/office/spreadsheetml/2009/9/main" uri="{B025F937-C7B1-47D3-B67F-A62EFF666E3E}">
          <x14:id>{5F54A37F-D0E2-5F40-8846-3AEB4CA2CE10}</x14:id>
        </ext>
      </extLst>
    </cfRule>
  </conditionalFormatting>
  <conditionalFormatting sqref="AQ2:AQ1048576">
    <cfRule type="top10" dxfId="882" priority="27" rank="10"/>
    <cfRule type="dataBar" priority="28">
      <dataBar>
        <cfvo type="min"/>
        <cfvo type="max"/>
        <color theme="9"/>
      </dataBar>
      <extLst>
        <ext xmlns:x14="http://schemas.microsoft.com/office/spreadsheetml/2009/9/main" uri="{B025F937-C7B1-47D3-B67F-A62EFF666E3E}">
          <x14:id>{BA8FE0D9-0C76-8747-B605-F36AECF775E7}</x14:id>
        </ext>
      </extLst>
    </cfRule>
  </conditionalFormatting>
  <conditionalFormatting sqref="AR2:AR1048576">
    <cfRule type="top10" dxfId="881" priority="25" rank="10"/>
    <cfRule type="dataBar" priority="26">
      <dataBar>
        <cfvo type="min"/>
        <cfvo type="max"/>
        <color theme="9"/>
      </dataBar>
      <extLst>
        <ext xmlns:x14="http://schemas.microsoft.com/office/spreadsheetml/2009/9/main" uri="{B025F937-C7B1-47D3-B67F-A62EFF666E3E}">
          <x14:id>{66C35573-D781-484B-883D-5460CADBE024}</x14:id>
        </ext>
      </extLst>
    </cfRule>
  </conditionalFormatting>
  <conditionalFormatting sqref="AS2:AS1048576">
    <cfRule type="top10" dxfId="880" priority="23" rank="10"/>
    <cfRule type="dataBar" priority="24">
      <dataBar>
        <cfvo type="min"/>
        <cfvo type="max"/>
        <color theme="9"/>
      </dataBar>
      <extLst>
        <ext xmlns:x14="http://schemas.microsoft.com/office/spreadsheetml/2009/9/main" uri="{B025F937-C7B1-47D3-B67F-A62EFF666E3E}">
          <x14:id>{8984FE4D-58BC-FF46-B5E6-36772E16BFB5}</x14:id>
        </ext>
      </extLst>
    </cfRule>
  </conditionalFormatting>
  <conditionalFormatting sqref="AT2:AT1048576">
    <cfRule type="top10" dxfId="879" priority="21" rank="10"/>
    <cfRule type="dataBar" priority="22">
      <dataBar>
        <cfvo type="min"/>
        <cfvo type="max"/>
        <color theme="9"/>
      </dataBar>
      <extLst>
        <ext xmlns:x14="http://schemas.microsoft.com/office/spreadsheetml/2009/9/main" uri="{B025F937-C7B1-47D3-B67F-A62EFF666E3E}">
          <x14:id>{F4B9179D-F4EE-F849-8DCA-6106D536537B}</x14:id>
        </ext>
      </extLst>
    </cfRule>
  </conditionalFormatting>
  <conditionalFormatting sqref="AU2:AU1048576">
    <cfRule type="top10" dxfId="878" priority="19" rank="10"/>
    <cfRule type="dataBar" priority="20">
      <dataBar>
        <cfvo type="min"/>
        <cfvo type="max"/>
        <color theme="9"/>
      </dataBar>
      <extLst>
        <ext xmlns:x14="http://schemas.microsoft.com/office/spreadsheetml/2009/9/main" uri="{B025F937-C7B1-47D3-B67F-A62EFF666E3E}">
          <x14:id>{B51BE5BF-8139-1A4F-A625-A22BE5040C51}</x14:id>
        </ext>
      </extLst>
    </cfRule>
  </conditionalFormatting>
  <conditionalFormatting sqref="AV2:AV1048576">
    <cfRule type="top10" dxfId="877" priority="17" rank="10"/>
    <cfRule type="dataBar" priority="18">
      <dataBar>
        <cfvo type="min"/>
        <cfvo type="max"/>
        <color theme="9"/>
      </dataBar>
      <extLst>
        <ext xmlns:x14="http://schemas.microsoft.com/office/spreadsheetml/2009/9/main" uri="{B025F937-C7B1-47D3-B67F-A62EFF666E3E}">
          <x14:id>{7809A3B1-3BC5-5A40-A467-12CC1EF209FD}</x14:id>
        </ext>
      </extLst>
    </cfRule>
  </conditionalFormatting>
  <conditionalFormatting sqref="AW2:AW1048576">
    <cfRule type="top10" dxfId="876" priority="15" rank="10"/>
    <cfRule type="dataBar" priority="16">
      <dataBar>
        <cfvo type="min"/>
        <cfvo type="max"/>
        <color theme="9"/>
      </dataBar>
      <extLst>
        <ext xmlns:x14="http://schemas.microsoft.com/office/spreadsheetml/2009/9/main" uri="{B025F937-C7B1-47D3-B67F-A62EFF666E3E}">
          <x14:id>{A0DB5BEF-F091-5B44-84EE-067B1CFB3443}</x14:id>
        </ext>
      </extLst>
    </cfRule>
  </conditionalFormatting>
  <conditionalFormatting sqref="AX2:AX1048576">
    <cfRule type="top10" dxfId="875" priority="13" rank="10"/>
    <cfRule type="dataBar" priority="14">
      <dataBar>
        <cfvo type="min"/>
        <cfvo type="max"/>
        <color theme="9"/>
      </dataBar>
      <extLst>
        <ext xmlns:x14="http://schemas.microsoft.com/office/spreadsheetml/2009/9/main" uri="{B025F937-C7B1-47D3-B67F-A62EFF666E3E}">
          <x14:id>{3531EC8F-4B41-9443-B9EC-4587FDEFBEC2}</x14:id>
        </ext>
      </extLst>
    </cfRule>
  </conditionalFormatting>
  <conditionalFormatting sqref="AY2:AY1048576">
    <cfRule type="top10" dxfId="874" priority="11" rank="10"/>
    <cfRule type="dataBar" priority="12">
      <dataBar>
        <cfvo type="min"/>
        <cfvo type="max"/>
        <color theme="9"/>
      </dataBar>
      <extLst>
        <ext xmlns:x14="http://schemas.microsoft.com/office/spreadsheetml/2009/9/main" uri="{B025F937-C7B1-47D3-B67F-A62EFF666E3E}">
          <x14:id>{455F8FAB-1F07-6E41-9707-8FFEC440FF33}</x14:id>
        </ext>
      </extLst>
    </cfRule>
  </conditionalFormatting>
  <conditionalFormatting sqref="AZ2:AZ1048576">
    <cfRule type="top10" dxfId="873" priority="9" rank="10"/>
    <cfRule type="dataBar" priority="10">
      <dataBar>
        <cfvo type="min"/>
        <cfvo type="max"/>
        <color theme="9"/>
      </dataBar>
      <extLst>
        <ext xmlns:x14="http://schemas.microsoft.com/office/spreadsheetml/2009/9/main" uri="{B025F937-C7B1-47D3-B67F-A62EFF666E3E}">
          <x14:id>{41A87B40-FD0F-A747-8A8E-3611FF1FC479}</x14:id>
        </ext>
      </extLst>
    </cfRule>
  </conditionalFormatting>
  <conditionalFormatting sqref="BA2:BA1048576">
    <cfRule type="top10" dxfId="872" priority="7" rank="10"/>
    <cfRule type="dataBar" priority="8">
      <dataBar>
        <cfvo type="min"/>
        <cfvo type="max"/>
        <color theme="9"/>
      </dataBar>
      <extLst>
        <ext xmlns:x14="http://schemas.microsoft.com/office/spreadsheetml/2009/9/main" uri="{B025F937-C7B1-47D3-B67F-A62EFF666E3E}">
          <x14:id>{7BC1075E-64A7-3E4C-A7CF-09675EA20C66}</x14:id>
        </ext>
      </extLst>
    </cfRule>
  </conditionalFormatting>
  <conditionalFormatting sqref="BB2:BB1048576">
    <cfRule type="top10" dxfId="871" priority="5" rank="10"/>
    <cfRule type="dataBar" priority="6">
      <dataBar>
        <cfvo type="min"/>
        <cfvo type="max"/>
        <color theme="9"/>
      </dataBar>
      <extLst>
        <ext xmlns:x14="http://schemas.microsoft.com/office/spreadsheetml/2009/9/main" uri="{B025F937-C7B1-47D3-B67F-A62EFF666E3E}">
          <x14:id>{847E7896-F966-444E-848C-0B0C0A8E27CD}</x14:id>
        </ext>
      </extLst>
    </cfRule>
  </conditionalFormatting>
  <conditionalFormatting sqref="BC2:BC1048576">
    <cfRule type="top10" dxfId="870" priority="3" rank="10"/>
    <cfRule type="dataBar" priority="4">
      <dataBar>
        <cfvo type="min"/>
        <cfvo type="max"/>
        <color theme="9"/>
      </dataBar>
      <extLst>
        <ext xmlns:x14="http://schemas.microsoft.com/office/spreadsheetml/2009/9/main" uri="{B025F937-C7B1-47D3-B67F-A62EFF666E3E}">
          <x14:id>{CD30F43C-9DF8-3D4E-9B0A-6BC89E1E2C9F}</x14:id>
        </ext>
      </extLst>
    </cfRule>
  </conditionalFormatting>
  <conditionalFormatting sqref="BD2:BD1048576">
    <cfRule type="top10" dxfId="869" priority="1" rank="10"/>
    <cfRule type="dataBar" priority="2">
      <dataBar>
        <cfvo type="min"/>
        <cfvo type="max"/>
        <color theme="9"/>
      </dataBar>
      <extLst>
        <ext xmlns:x14="http://schemas.microsoft.com/office/spreadsheetml/2009/9/main" uri="{B025F937-C7B1-47D3-B67F-A62EFF666E3E}">
          <x14:id>{359DC839-9B6A-4B4C-A1EF-90BD61EF8721}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C01A9835-78D3-D949-A8CC-98228091B0D9}">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BC9F3A1D-A0F9-F84D-AB1C-D87A9A4E4AE7}">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B2DDAB29-82F6-7441-B1A4-4352EF38FFE6}">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BA5CB0C1-E6B8-254A-A888-0E1EB6764F65}">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7BCAE91B-86D9-F24E-BE9C-5A655EBF4721}">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47A73F14-C755-DA47-82B6-06FE20997602}">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D4D64DCE-6DE7-2446-862F-57615895F243}">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BBECB371-9D4E-7C45-8CB0-81BBD8FAD922}">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7706F122-B6E0-4041-A9AE-03457099735D}">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F8F1A310-6F8C-914F-B0A7-E69CCA3A3E26}">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31C29FB2-2FC1-D744-B184-672CE7A3432D}">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96266C17-E527-0047-BCCA-96CE8827D2B3}">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01730A51-26DA-4349-B41D-38ECB60A3EFB}">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25B5E1C4-57AE-BA42-B317-31DED4D2E1E6}">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8BDE58B4-3E6B-E142-9132-850134D16885}">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D017B49D-7746-A344-A0BF-B805416BF974}">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2AAC2D42-FB2B-CF42-B154-6B68367AEED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78D29F97-C62B-BC4B-96BB-50D0313287B6}">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63BFA6DA-E8C4-AB48-B6EA-D7593EE6CBC1}">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5F54A37F-D0E2-5F40-8846-3AEB4CA2CE10}">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BA8FE0D9-0C76-8747-B605-F36AECF775E7}">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66C35573-D781-484B-883D-5460CADBE024}">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8984FE4D-58BC-FF46-B5E6-36772E16BFB5}">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F4B9179D-F4EE-F849-8DCA-6106D536537B}">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B51BE5BF-8139-1A4F-A625-A22BE5040C51}">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7809A3B1-3BC5-5A40-A467-12CC1EF209FD}">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A0DB5BEF-F091-5B44-84EE-067B1CFB3443}">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3531EC8F-4B41-9443-B9EC-4587FDEFBEC2}">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455F8FAB-1F07-6E41-9707-8FFEC440FF33}">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41A87B40-FD0F-A747-8A8E-3611FF1FC479}">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7BC1075E-64A7-3E4C-A7CF-09675EA20C66}">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847E7896-F966-444E-848C-0B0C0A8E27CD}">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CD30F43C-9DF8-3D4E-9B0A-6BC89E1E2C9F}">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359DC839-9B6A-4B4C-A1EF-90BD61EF8721}">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ADBA8-9FC4-844B-B98D-9DADB9FCF331}">
  <dimension ref="A1:BD403"/>
  <sheetViews>
    <sheetView workbookViewId="0">
      <selection activeCell="V36" sqref="V36"/>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customWidth="1"/>
    <col min="23" max="56" width="15.83203125" customWidth="1"/>
  </cols>
  <sheetData>
    <row r="1" spans="1:56" x14ac:dyDescent="0.2">
      <c r="W1">
        <f>MAX(W2:INDEX(W:W, ROWS(W:W)))</f>
        <v>0.65415476190476096</v>
      </c>
      <c r="X1">
        <f>MIN(X2:INDEX(X:X, ROWS(X:X)))</f>
        <v>0.99511601865291599</v>
      </c>
      <c r="Y1">
        <f>MAX(Y2:INDEX(Y:Y, ROWS(Y:Y)))</f>
        <v>0.693508426966289</v>
      </c>
      <c r="Z1">
        <f>MIN(Z2:INDEX(Z:Z, ROWS(Z:Z)))</f>
        <v>0.79256153744459101</v>
      </c>
      <c r="AA1">
        <f>MAX(AA2:INDEX(AA:AA, ROWS(AA:AA)))</f>
        <v>0.64046195974471498</v>
      </c>
      <c r="AB1">
        <f>MAX(AB2:INDEX(AB:AB, ROWS(AB:AB)))</f>
        <v>0.64046195974471498</v>
      </c>
      <c r="AC1">
        <f>MAX(AC2:INDEX(AC:AC, ROWS(AC:AC)))</f>
        <v>0.67786221486158205</v>
      </c>
      <c r="AD1">
        <f>MAX(AD2:INDEX(AD:AD, ROWS(AD:AD)))</f>
        <v>0.67786221486158105</v>
      </c>
      <c r="AE1">
        <f>MAX(AE2:INDEX(AE:AE, ROWS(AE:AE)))</f>
        <v>0.693508426966289</v>
      </c>
      <c r="AF1">
        <f>MAX(AF2:INDEX(AF:AF, ROWS(AF:AF)))</f>
        <v>0.693508426966289</v>
      </c>
      <c r="AG1">
        <f>MAX(AG2:INDEX(AG:AG, ROWS(AG:AG)))</f>
        <v>0.55733333333333301</v>
      </c>
      <c r="AH1">
        <f>MIN(AH2:INDEX(AH:AH, ROWS(AH:AH)))</f>
        <v>1.3513947725296001</v>
      </c>
      <c r="AI1">
        <f>MAX(AI2:INDEX(AI:AI, ROWS(AI:AI)))</f>
        <v>0.55038974675621</v>
      </c>
      <c r="AJ1">
        <f>MAX(AJ2:INDEX(AJ:AJ, ROWS(AJ:AJ)))</f>
        <v>0.55038974675621</v>
      </c>
      <c r="AK1">
        <f>MAX(AK2:INDEX(AK:AK, ROWS(AK:AK)))</f>
        <v>0.68960439239252003</v>
      </c>
      <c r="AL1">
        <f>MAX(AL2:INDEX(AL:AL, ROWS(AL:AL)))</f>
        <v>0.68960439239252003</v>
      </c>
      <c r="AM1">
        <f>MAX(AM2:INDEX(AM:AM, ROWS(AM:AM)))</f>
        <v>0.55733333333333301</v>
      </c>
      <c r="AN1">
        <f>MAX(AN2:INDEX(AN:AN, ROWS(AN:AN)))</f>
        <v>0.55733333333333301</v>
      </c>
      <c r="AO1">
        <f>MAX(AO2:INDEX(AO:AO, ROWS(AO:AO)))</f>
        <v>0.90264616649183604</v>
      </c>
      <c r="AP1">
        <f>MAX(AP2:INDEX(AP:AP, ROWS(AP:AP)))</f>
        <v>0.90368073970960605</v>
      </c>
      <c r="AQ1">
        <f>MAX(AQ2:INDEX(AQ:AQ, ROWS(AQ:AQ)))</f>
        <v>0.31184332895586903</v>
      </c>
      <c r="AR1">
        <f>MAX(AR2:INDEX(AR:AR, ROWS(AR:AR)))</f>
        <v>0.59204404292602297</v>
      </c>
      <c r="AS1">
        <f>MAX(AS2:INDEX(AS:AS, ROWS(AS:AS)))</f>
        <v>0.16184971098265799</v>
      </c>
      <c r="AT1">
        <f>MAX(AT2:INDEX(AT:AT, ROWS(AT:AT)))</f>
        <v>0.66417910447761197</v>
      </c>
      <c r="AU1">
        <f>MAX(AU2:INDEX(AU:AU, ROWS(AU:AU)))</f>
        <v>0.79452054794520499</v>
      </c>
      <c r="AV1">
        <f>MAX(AV2:INDEX(AV:AV, ROWS(AV:AV)))</f>
        <v>0.96442687747035505</v>
      </c>
      <c r="AW1">
        <f>MAX(AW2:INDEX(AW:AW, ROWS(AW:AW)))</f>
        <v>0.79230769230769205</v>
      </c>
      <c r="AX1">
        <f>MAX(AX2:INDEX(AX:AX, ROWS(AX:AX)))</f>
        <v>0.78947368421052599</v>
      </c>
      <c r="AY1">
        <f>MAX(AY2:INDEX(AY:AY, ROWS(AY:AY)))</f>
        <v>0.80168776371308004</v>
      </c>
      <c r="AZ1">
        <f>MAX(AZ2:INDEX(AZ:AZ, ROWS(AZ:AZ)))</f>
        <v>0.79329608938547402</v>
      </c>
      <c r="BA1">
        <f>MAX(BA2:INDEX(BA:BA, ROWS(BA:BA)))</f>
        <v>0.64864864864864802</v>
      </c>
      <c r="BB1">
        <f>MAX(BB2:INDEX(BB:BB, ROWS(BB:BB)))</f>
        <v>0.63101604278074797</v>
      </c>
      <c r="BC1">
        <f>MAX(BC2:INDEX(BC:BC, ROWS(BC:BC)))</f>
        <v>0.57057057057057003</v>
      </c>
      <c r="BD1">
        <f>MAX(BD2:INDEX(BD:BD, ROWS(BD:BD)))</f>
        <v>0.66063348416289602</v>
      </c>
    </row>
    <row r="2" spans="1:56"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1703</v>
      </c>
      <c r="AQ2" s="7" t="s">
        <v>1704</v>
      </c>
      <c r="AR2" s="7" t="s">
        <v>1705</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1829</v>
      </c>
      <c r="C3">
        <v>1E-3</v>
      </c>
      <c r="D3">
        <v>0.1</v>
      </c>
      <c r="E3">
        <v>100</v>
      </c>
      <c r="F3">
        <v>100</v>
      </c>
      <c r="G3" s="2" t="b">
        <v>0</v>
      </c>
      <c r="H3">
        <v>8</v>
      </c>
      <c r="I3">
        <v>5</v>
      </c>
      <c r="J3">
        <v>420</v>
      </c>
      <c r="K3">
        <v>1000</v>
      </c>
      <c r="L3">
        <v>4</v>
      </c>
      <c r="M3">
        <v>25</v>
      </c>
      <c r="N3">
        <v>445</v>
      </c>
      <c r="O3">
        <v>12</v>
      </c>
      <c r="P3">
        <v>25</v>
      </c>
      <c r="Q3">
        <v>105</v>
      </c>
      <c r="R3">
        <v>1</v>
      </c>
      <c r="S3">
        <v>78</v>
      </c>
      <c r="T3" s="2">
        <v>128</v>
      </c>
      <c r="U3" s="2">
        <v>128</v>
      </c>
      <c r="V3" t="s">
        <v>1719</v>
      </c>
      <c r="W3">
        <v>0.38594345238095201</v>
      </c>
      <c r="X3">
        <v>1.6814048290252599</v>
      </c>
      <c r="Y3">
        <v>0.693508426966289</v>
      </c>
      <c r="Z3">
        <v>0.79256153744459101</v>
      </c>
      <c r="AA3">
        <v>0.64046195974471498</v>
      </c>
      <c r="AB3">
        <v>0.64046195974471498</v>
      </c>
      <c r="AC3">
        <v>0.673326442952212</v>
      </c>
      <c r="AD3">
        <v>0.673326442952212</v>
      </c>
      <c r="AE3">
        <v>0.693508426966289</v>
      </c>
      <c r="AF3">
        <v>0.693508426966289</v>
      </c>
      <c r="AG3">
        <v>0.44206349206349199</v>
      </c>
      <c r="AH3">
        <v>1.8746597766876201</v>
      </c>
      <c r="AI3">
        <v>0.404437238102068</v>
      </c>
      <c r="AJ3">
        <v>0.404437238102067</v>
      </c>
      <c r="AK3">
        <v>0.43897198880826299</v>
      </c>
      <c r="AL3">
        <v>0.43897198880826299</v>
      </c>
      <c r="AM3">
        <v>0.44206349206349199</v>
      </c>
      <c r="AN3">
        <v>0.44206349206349199</v>
      </c>
      <c r="AO3">
        <v>0.90264616649183604</v>
      </c>
      <c r="AP3">
        <v>0.90368073970960605</v>
      </c>
      <c r="AQ3">
        <v>0.25725976009576901</v>
      </c>
      <c r="AR3">
        <v>0.49826117268165099</v>
      </c>
      <c r="AS3">
        <v>3.9735099337748297E-2</v>
      </c>
      <c r="AT3">
        <v>1.51515151515151E-2</v>
      </c>
      <c r="AU3">
        <v>0.60377358490566002</v>
      </c>
      <c r="AV3">
        <v>0.66350710900473897</v>
      </c>
      <c r="AW3">
        <v>0.68717948717948696</v>
      </c>
      <c r="AX3">
        <v>0.69607843137254899</v>
      </c>
      <c r="AY3">
        <v>0.53749999999999998</v>
      </c>
      <c r="AZ3">
        <v>0</v>
      </c>
      <c r="BA3">
        <v>0.40618955512572502</v>
      </c>
      <c r="BB3">
        <v>0.45853658536585301</v>
      </c>
      <c r="BC3">
        <v>0.13953488372093001</v>
      </c>
      <c r="BD3">
        <v>0.60606060606060597</v>
      </c>
    </row>
    <row r="4" spans="1:56" x14ac:dyDescent="0.2">
      <c r="B4" t="s">
        <v>1830</v>
      </c>
      <c r="C4">
        <v>1E-3</v>
      </c>
      <c r="D4">
        <v>0.1</v>
      </c>
      <c r="E4">
        <v>100</v>
      </c>
      <c r="F4">
        <v>100</v>
      </c>
      <c r="G4" s="2" t="b">
        <v>0</v>
      </c>
      <c r="H4">
        <v>8</v>
      </c>
      <c r="I4">
        <v>25</v>
      </c>
      <c r="J4">
        <v>420</v>
      </c>
      <c r="K4">
        <v>1000</v>
      </c>
      <c r="L4">
        <v>4</v>
      </c>
      <c r="M4">
        <v>50</v>
      </c>
      <c r="N4">
        <v>420</v>
      </c>
      <c r="O4">
        <v>12</v>
      </c>
      <c r="P4">
        <v>50</v>
      </c>
      <c r="Q4">
        <v>80</v>
      </c>
      <c r="R4">
        <v>1</v>
      </c>
      <c r="S4">
        <v>78</v>
      </c>
      <c r="T4" s="2">
        <v>128</v>
      </c>
      <c r="U4" s="2">
        <v>128</v>
      </c>
      <c r="V4" t="s">
        <v>1719</v>
      </c>
      <c r="W4">
        <v>0.63302976190476101</v>
      </c>
      <c r="X4">
        <v>1.0289661580324101</v>
      </c>
      <c r="Y4">
        <v>0.68913333333333404</v>
      </c>
      <c r="Z4">
        <v>0.85053366339206604</v>
      </c>
      <c r="AA4">
        <v>0.62435420241861705</v>
      </c>
      <c r="AB4">
        <v>0.62435420241861705</v>
      </c>
      <c r="AC4">
        <v>0.64832961336339201</v>
      </c>
      <c r="AD4">
        <v>0.64832961336339201</v>
      </c>
      <c r="AE4">
        <v>0.68913333333333404</v>
      </c>
      <c r="AF4">
        <v>0.68913333333333404</v>
      </c>
      <c r="AG4">
        <v>0.546875</v>
      </c>
      <c r="AH4">
        <v>1.3513947725296001</v>
      </c>
      <c r="AI4">
        <v>0.52040353159485297</v>
      </c>
      <c r="AJ4">
        <v>0.52040353159485297</v>
      </c>
      <c r="AK4">
        <v>0.586451027267333</v>
      </c>
      <c r="AL4">
        <v>0.586451027267333</v>
      </c>
      <c r="AM4">
        <v>0.546875</v>
      </c>
      <c r="AN4">
        <v>0.546875</v>
      </c>
      <c r="AO4">
        <v>0.87074715691725602</v>
      </c>
      <c r="AP4">
        <v>0.90260897843048005</v>
      </c>
      <c r="AQ4">
        <v>0.13201663140070599</v>
      </c>
      <c r="AR4">
        <v>0.59204404292602297</v>
      </c>
      <c r="AS4">
        <v>0.128</v>
      </c>
      <c r="AT4">
        <v>0.13999999999999899</v>
      </c>
      <c r="AU4">
        <v>0.79452054794520499</v>
      </c>
      <c r="AV4">
        <v>0.94409937888198703</v>
      </c>
      <c r="AW4">
        <v>0.69005847953216304</v>
      </c>
      <c r="AX4">
        <v>0.69230769230769196</v>
      </c>
      <c r="AY4">
        <v>0.55555555555555503</v>
      </c>
      <c r="AZ4">
        <v>0.71111111111111103</v>
      </c>
      <c r="BA4">
        <v>0.43820224719101097</v>
      </c>
      <c r="BB4">
        <v>0.58064516129032195</v>
      </c>
      <c r="BC4">
        <v>0</v>
      </c>
      <c r="BD4">
        <v>0.57034220532319302</v>
      </c>
    </row>
    <row r="5" spans="1:56" x14ac:dyDescent="0.2">
      <c r="B5" t="s">
        <v>1831</v>
      </c>
      <c r="C5">
        <v>1E-3</v>
      </c>
      <c r="D5">
        <v>0.1</v>
      </c>
      <c r="E5">
        <v>100</v>
      </c>
      <c r="F5">
        <v>100</v>
      </c>
      <c r="G5" s="2" t="b">
        <v>0</v>
      </c>
      <c r="H5">
        <v>8</v>
      </c>
      <c r="I5">
        <v>10</v>
      </c>
      <c r="J5">
        <v>420</v>
      </c>
      <c r="K5">
        <v>1000</v>
      </c>
      <c r="L5">
        <v>4</v>
      </c>
      <c r="M5">
        <v>50</v>
      </c>
      <c r="N5">
        <v>420</v>
      </c>
      <c r="O5">
        <v>12</v>
      </c>
      <c r="P5">
        <v>50</v>
      </c>
      <c r="Q5">
        <v>80</v>
      </c>
      <c r="R5">
        <v>1</v>
      </c>
      <c r="S5">
        <v>78</v>
      </c>
      <c r="T5" s="2">
        <v>128</v>
      </c>
      <c r="U5" s="2">
        <v>128</v>
      </c>
      <c r="V5" t="s">
        <v>1719</v>
      </c>
      <c r="W5">
        <v>0.511797619047619</v>
      </c>
      <c r="X5">
        <v>1.3098403728008201</v>
      </c>
      <c r="Y5">
        <v>0.67851607142856896</v>
      </c>
      <c r="Z5">
        <v>0.80094505488872503</v>
      </c>
      <c r="AA5">
        <v>0.61633439268625401</v>
      </c>
      <c r="AB5">
        <v>0.61633439268625401</v>
      </c>
      <c r="AC5">
        <v>0.655454543005492</v>
      </c>
      <c r="AD5">
        <v>0.655454543005492</v>
      </c>
      <c r="AE5">
        <v>0.67851607142856896</v>
      </c>
      <c r="AF5">
        <v>0.67851607142856896</v>
      </c>
      <c r="AG5">
        <v>0.46145833333333303</v>
      </c>
      <c r="AH5">
        <v>1.5588026046752901</v>
      </c>
      <c r="AI5">
        <v>0.42243791927191998</v>
      </c>
      <c r="AJ5">
        <v>0.42243791927192098</v>
      </c>
      <c r="AK5">
        <v>0.463528597296682</v>
      </c>
      <c r="AL5">
        <v>0.463528597296682</v>
      </c>
      <c r="AM5">
        <v>0.46145833333333303</v>
      </c>
      <c r="AN5">
        <v>0.46145833333333303</v>
      </c>
      <c r="AO5">
        <v>0.87386833504953998</v>
      </c>
      <c r="AP5">
        <v>0.88037228344949303</v>
      </c>
      <c r="AQ5">
        <v>0.14158600934052101</v>
      </c>
      <c r="AR5">
        <v>0.569510942905464</v>
      </c>
      <c r="AS5">
        <v>1.9801980198019799E-2</v>
      </c>
      <c r="AT5">
        <v>7.5471698113207503E-2</v>
      </c>
      <c r="AU5">
        <v>0.70072992700729897</v>
      </c>
      <c r="AV5">
        <v>0.86092715231787997</v>
      </c>
      <c r="AW5">
        <v>0.65454545454545399</v>
      </c>
      <c r="AX5">
        <v>0.65573770491803196</v>
      </c>
      <c r="AY5">
        <v>0.56910569105691</v>
      </c>
      <c r="AZ5">
        <v>0.49696969696969601</v>
      </c>
      <c r="BA5">
        <v>0.43835616438356101</v>
      </c>
      <c r="BB5">
        <v>0</v>
      </c>
      <c r="BC5">
        <v>0</v>
      </c>
      <c r="BD5">
        <v>0.59760956175298796</v>
      </c>
    </row>
    <row r="6" spans="1:56" x14ac:dyDescent="0.2">
      <c r="B6" t="s">
        <v>1718</v>
      </c>
      <c r="C6">
        <v>1E-3</v>
      </c>
      <c r="D6">
        <v>0.1</v>
      </c>
      <c r="E6">
        <v>100</v>
      </c>
      <c r="F6">
        <v>100</v>
      </c>
      <c r="G6" s="2" t="b">
        <v>0</v>
      </c>
      <c r="H6">
        <v>8</v>
      </c>
      <c r="I6">
        <v>5</v>
      </c>
      <c r="J6">
        <v>420</v>
      </c>
      <c r="K6">
        <v>1000</v>
      </c>
      <c r="L6">
        <v>4</v>
      </c>
      <c r="M6">
        <v>5</v>
      </c>
      <c r="N6">
        <v>465</v>
      </c>
      <c r="O6">
        <v>12</v>
      </c>
      <c r="P6">
        <v>5</v>
      </c>
      <c r="Q6">
        <v>125</v>
      </c>
      <c r="R6">
        <v>1</v>
      </c>
      <c r="S6">
        <v>78</v>
      </c>
      <c r="T6" s="2">
        <v>128</v>
      </c>
      <c r="U6" s="2">
        <v>128</v>
      </c>
      <c r="V6" t="s">
        <v>1719</v>
      </c>
      <c r="W6">
        <v>0.40814285714285697</v>
      </c>
      <c r="X6">
        <v>1.6476816070079801</v>
      </c>
      <c r="Y6">
        <v>0.67730752688172002</v>
      </c>
      <c r="Z6">
        <v>0.88541074758768001</v>
      </c>
      <c r="AA6">
        <v>0.63305850543654696</v>
      </c>
      <c r="AB6">
        <v>0.63305850543654696</v>
      </c>
      <c r="AC6">
        <v>0.65230496148316597</v>
      </c>
      <c r="AD6">
        <v>0.65230496148316597</v>
      </c>
      <c r="AE6">
        <v>0.67730752688172002</v>
      </c>
      <c r="AF6">
        <v>0.67730752688172002</v>
      </c>
      <c r="AG6">
        <v>0.417333333333333</v>
      </c>
      <c r="AH6">
        <v>1.94807577133178</v>
      </c>
      <c r="AI6">
        <v>0.377264126767477</v>
      </c>
      <c r="AJ6">
        <v>0.377264126767477</v>
      </c>
      <c r="AK6">
        <v>0.43051449392170299</v>
      </c>
      <c r="AL6">
        <v>0.43051449392170299</v>
      </c>
      <c r="AM6">
        <v>0.417333333333333</v>
      </c>
      <c r="AN6">
        <v>0.417333333333333</v>
      </c>
      <c r="AO6">
        <v>0.89841516189737902</v>
      </c>
      <c r="AP6">
        <v>0.85731153237503499</v>
      </c>
      <c r="AQ6">
        <v>0.31184332895586903</v>
      </c>
      <c r="AR6">
        <v>0.46466399851790002</v>
      </c>
      <c r="AS6">
        <v>0</v>
      </c>
      <c r="AT6">
        <v>6.0301507537688398E-2</v>
      </c>
      <c r="AU6">
        <v>0.49122807017543801</v>
      </c>
      <c r="AV6">
        <v>0.62931034482758597</v>
      </c>
      <c r="AW6">
        <v>0.61302681992337105</v>
      </c>
      <c r="AX6">
        <v>0.579439252336448</v>
      </c>
      <c r="AY6">
        <v>0.56216216216216197</v>
      </c>
      <c r="AZ6">
        <v>2.2857142857142802E-2</v>
      </c>
      <c r="BA6">
        <v>0.43029259896729699</v>
      </c>
      <c r="BB6">
        <v>0.483870967741935</v>
      </c>
      <c r="BC6">
        <v>8.4656084656084596E-2</v>
      </c>
      <c r="BD6">
        <v>0.57002457002456997</v>
      </c>
    </row>
    <row r="7" spans="1:56" x14ac:dyDescent="0.2">
      <c r="B7" t="s">
        <v>1832</v>
      </c>
      <c r="C7">
        <v>1E-3</v>
      </c>
      <c r="D7">
        <v>0.1</v>
      </c>
      <c r="E7">
        <v>100</v>
      </c>
      <c r="F7">
        <v>100</v>
      </c>
      <c r="G7" s="2" t="b">
        <v>0</v>
      </c>
      <c r="H7">
        <v>8</v>
      </c>
      <c r="I7">
        <v>15</v>
      </c>
      <c r="J7">
        <v>420</v>
      </c>
      <c r="K7">
        <v>1000</v>
      </c>
      <c r="L7">
        <v>4</v>
      </c>
      <c r="M7">
        <v>50</v>
      </c>
      <c r="N7">
        <v>420</v>
      </c>
      <c r="O7">
        <v>12</v>
      </c>
      <c r="P7">
        <v>50</v>
      </c>
      <c r="Q7">
        <v>80</v>
      </c>
      <c r="R7">
        <v>1</v>
      </c>
      <c r="S7">
        <v>78</v>
      </c>
      <c r="T7" s="2">
        <v>128</v>
      </c>
      <c r="U7" s="2">
        <v>128</v>
      </c>
      <c r="V7" t="s">
        <v>1719</v>
      </c>
      <c r="W7">
        <v>0.56717857142857098</v>
      </c>
      <c r="X7">
        <v>1.18662228822708</v>
      </c>
      <c r="Y7">
        <v>0.67661964285714205</v>
      </c>
      <c r="Z7">
        <v>0.86114669090509399</v>
      </c>
      <c r="AA7">
        <v>0.613918295139392</v>
      </c>
      <c r="AB7">
        <v>0.613918295139392</v>
      </c>
      <c r="AC7">
        <v>0.65084086326756296</v>
      </c>
      <c r="AD7">
        <v>0.65084086326756296</v>
      </c>
      <c r="AE7">
        <v>0.67661964285714205</v>
      </c>
      <c r="AF7">
        <v>0.67661964285714205</v>
      </c>
      <c r="AG7">
        <v>0.50833333333333297</v>
      </c>
      <c r="AH7">
        <v>1.4714261293411199</v>
      </c>
      <c r="AI7">
        <v>0.478756085282525</v>
      </c>
      <c r="AJ7">
        <v>0.478756085282525</v>
      </c>
      <c r="AK7">
        <v>0.53919299166400703</v>
      </c>
      <c r="AL7">
        <v>0.53919299166400703</v>
      </c>
      <c r="AM7">
        <v>0.50833333333333297</v>
      </c>
      <c r="AN7">
        <v>0.50833333333333297</v>
      </c>
      <c r="AO7">
        <v>0.87410912157666998</v>
      </c>
      <c r="AP7">
        <v>0.87734397903757599</v>
      </c>
      <c r="AQ7">
        <v>0.16374003980431301</v>
      </c>
      <c r="AR7">
        <v>0.54048004013900897</v>
      </c>
      <c r="AS7">
        <v>3.38983050847457E-2</v>
      </c>
      <c r="AT7">
        <v>8.4210526315789402E-2</v>
      </c>
      <c r="AU7">
        <v>0.67586206896551704</v>
      </c>
      <c r="AV7">
        <v>0.93251533742331205</v>
      </c>
      <c r="AW7">
        <v>0.62650602409638501</v>
      </c>
      <c r="AX7">
        <v>0.60317460317460303</v>
      </c>
      <c r="AY7">
        <v>0.54237288135593198</v>
      </c>
      <c r="AZ7">
        <v>0.64233576642335699</v>
      </c>
      <c r="BA7">
        <v>0.449438202247191</v>
      </c>
      <c r="BB7">
        <v>0.53435114503816705</v>
      </c>
      <c r="BC7">
        <v>0</v>
      </c>
      <c r="BD7">
        <v>0.62040816326530601</v>
      </c>
    </row>
    <row r="8" spans="1:56" x14ac:dyDescent="0.2">
      <c r="B8" t="s">
        <v>1833</v>
      </c>
      <c r="C8">
        <v>1E-3</v>
      </c>
      <c r="D8">
        <v>0.1</v>
      </c>
      <c r="E8">
        <v>100</v>
      </c>
      <c r="F8">
        <v>100</v>
      </c>
      <c r="G8" s="2" t="b">
        <v>0</v>
      </c>
      <c r="H8">
        <v>8</v>
      </c>
      <c r="I8">
        <v>5</v>
      </c>
      <c r="J8">
        <v>420</v>
      </c>
      <c r="K8">
        <v>1000</v>
      </c>
      <c r="L8">
        <v>4</v>
      </c>
      <c r="M8">
        <v>20</v>
      </c>
      <c r="N8">
        <v>450</v>
      </c>
      <c r="O8">
        <v>12</v>
      </c>
      <c r="P8">
        <v>20</v>
      </c>
      <c r="Q8">
        <v>110</v>
      </c>
      <c r="R8">
        <v>1</v>
      </c>
      <c r="S8">
        <v>78</v>
      </c>
      <c r="T8" s="2">
        <v>128</v>
      </c>
      <c r="U8" s="2">
        <v>128</v>
      </c>
      <c r="V8" t="s">
        <v>1719</v>
      </c>
      <c r="W8">
        <v>0.43952380952380898</v>
      </c>
      <c r="X8">
        <v>1.4804426705837199</v>
      </c>
      <c r="Y8">
        <v>0.67358388888888898</v>
      </c>
      <c r="Z8">
        <v>0.85881420934200203</v>
      </c>
      <c r="AA8">
        <v>0.608097713538301</v>
      </c>
      <c r="AB8">
        <v>0.608097713538301</v>
      </c>
      <c r="AC8">
        <v>0.662522288113778</v>
      </c>
      <c r="AD8">
        <v>0.662522288113778</v>
      </c>
      <c r="AE8">
        <v>0.67358388888888898</v>
      </c>
      <c r="AF8">
        <v>0.67358388888888898</v>
      </c>
      <c r="AG8">
        <v>0.47803030303030303</v>
      </c>
      <c r="AH8">
        <v>1.70157611370086</v>
      </c>
      <c r="AI8">
        <v>0.45206082190685898</v>
      </c>
      <c r="AJ8">
        <v>0.45206082190685898</v>
      </c>
      <c r="AK8">
        <v>0.52298062214468299</v>
      </c>
      <c r="AL8">
        <v>0.52298062214468299</v>
      </c>
      <c r="AM8">
        <v>0.47803030303030197</v>
      </c>
      <c r="AN8">
        <v>0.47803030303030303</v>
      </c>
      <c r="AO8">
        <v>0.86835075621520696</v>
      </c>
      <c r="AP8">
        <v>0.86102475556435798</v>
      </c>
      <c r="AQ8">
        <v>0.18359782196641999</v>
      </c>
      <c r="AR8">
        <v>0.519417520407218</v>
      </c>
      <c r="AS8">
        <v>2.77777777777777E-2</v>
      </c>
      <c r="AT8">
        <v>2.77777777777777E-2</v>
      </c>
      <c r="AU8">
        <v>0.60732984293193704</v>
      </c>
      <c r="AV8">
        <v>0.78341013824884698</v>
      </c>
      <c r="AW8">
        <v>0.64573991031390099</v>
      </c>
      <c r="AX8">
        <v>0.63440860215053696</v>
      </c>
      <c r="AY8">
        <v>0.55900621118012395</v>
      </c>
      <c r="AZ8">
        <v>0.62790697674418605</v>
      </c>
      <c r="BA8">
        <v>0.41431261770244798</v>
      </c>
      <c r="BB8">
        <v>0.61538461538461497</v>
      </c>
      <c r="BC8">
        <v>0.48167539267015702</v>
      </c>
      <c r="BD8">
        <v>0</v>
      </c>
    </row>
    <row r="9" spans="1:56" x14ac:dyDescent="0.2">
      <c r="B9" t="s">
        <v>1834</v>
      </c>
      <c r="C9">
        <v>1E-3</v>
      </c>
      <c r="D9">
        <v>0.1</v>
      </c>
      <c r="E9">
        <v>100</v>
      </c>
      <c r="F9">
        <v>100</v>
      </c>
      <c r="G9" s="2" t="b">
        <v>0</v>
      </c>
      <c r="H9">
        <v>8</v>
      </c>
      <c r="I9">
        <v>5</v>
      </c>
      <c r="J9">
        <v>420</v>
      </c>
      <c r="K9">
        <v>1000</v>
      </c>
      <c r="L9">
        <v>4</v>
      </c>
      <c r="M9">
        <v>50</v>
      </c>
      <c r="N9">
        <v>420</v>
      </c>
      <c r="O9">
        <v>12</v>
      </c>
      <c r="P9">
        <v>50</v>
      </c>
      <c r="Q9">
        <v>80</v>
      </c>
      <c r="R9">
        <v>1</v>
      </c>
      <c r="S9">
        <v>78</v>
      </c>
      <c r="T9" s="2">
        <v>128</v>
      </c>
      <c r="U9" s="2">
        <v>128</v>
      </c>
      <c r="V9" t="s">
        <v>1719</v>
      </c>
      <c r="W9">
        <v>0.4498125</v>
      </c>
      <c r="X9">
        <v>1.4804109704494399</v>
      </c>
      <c r="Y9">
        <v>0.67127321428571296</v>
      </c>
      <c r="Z9">
        <v>0.85160170662403101</v>
      </c>
      <c r="AA9">
        <v>0.60837538284021497</v>
      </c>
      <c r="AB9">
        <v>0.60837538284021497</v>
      </c>
      <c r="AC9">
        <v>0.66031714473455805</v>
      </c>
      <c r="AD9">
        <v>0.66031714473455805</v>
      </c>
      <c r="AE9">
        <v>0.67127321428571296</v>
      </c>
      <c r="AF9">
        <v>0.67127321428571296</v>
      </c>
      <c r="AG9">
        <v>0.43333333333333302</v>
      </c>
      <c r="AH9">
        <v>1.68606317043304</v>
      </c>
      <c r="AI9">
        <v>0.39432882624294802</v>
      </c>
      <c r="AJ9">
        <v>0.39432882624294802</v>
      </c>
      <c r="AK9">
        <v>0.42625961847967497</v>
      </c>
      <c r="AL9">
        <v>0.42625961847967497</v>
      </c>
      <c r="AM9">
        <v>0.43333333333333302</v>
      </c>
      <c r="AN9">
        <v>0.43333333333333302</v>
      </c>
      <c r="AO9">
        <v>0.86573008451653899</v>
      </c>
      <c r="AP9">
        <v>0.85777040695040396</v>
      </c>
      <c r="AQ9">
        <v>0.138833604933847</v>
      </c>
      <c r="AR9">
        <v>0.57116743496007405</v>
      </c>
      <c r="AS9">
        <v>0</v>
      </c>
      <c r="AT9">
        <v>9.8360655737704902E-2</v>
      </c>
      <c r="AU9">
        <v>0.625</v>
      </c>
      <c r="AV9">
        <v>0.767295597484276</v>
      </c>
      <c r="AW9">
        <v>0.61904761904761896</v>
      </c>
      <c r="AX9">
        <v>0.65030674846625702</v>
      </c>
      <c r="AY9">
        <v>0.54838709677419295</v>
      </c>
      <c r="AZ9">
        <v>0.45882352941176402</v>
      </c>
      <c r="BA9">
        <v>0.43360433604336002</v>
      </c>
      <c r="BB9">
        <v>0</v>
      </c>
      <c r="BC9">
        <v>0.53112033195020703</v>
      </c>
      <c r="BD9">
        <v>0</v>
      </c>
    </row>
    <row r="10" spans="1:56" x14ac:dyDescent="0.2">
      <c r="B10" t="s">
        <v>1835</v>
      </c>
      <c r="C10">
        <v>1E-3</v>
      </c>
      <c r="D10">
        <v>0.1</v>
      </c>
      <c r="E10">
        <v>100</v>
      </c>
      <c r="F10">
        <v>100</v>
      </c>
      <c r="G10" s="2" t="b">
        <v>0</v>
      </c>
      <c r="H10">
        <v>8</v>
      </c>
      <c r="I10">
        <v>10</v>
      </c>
      <c r="J10">
        <v>420</v>
      </c>
      <c r="K10">
        <v>1000</v>
      </c>
      <c r="L10">
        <v>4</v>
      </c>
      <c r="M10">
        <v>20</v>
      </c>
      <c r="N10">
        <v>450</v>
      </c>
      <c r="O10">
        <v>12</v>
      </c>
      <c r="P10">
        <v>20</v>
      </c>
      <c r="Q10">
        <v>110</v>
      </c>
      <c r="R10">
        <v>1</v>
      </c>
      <c r="S10">
        <v>78</v>
      </c>
      <c r="T10" s="2">
        <v>128</v>
      </c>
      <c r="U10" s="2">
        <v>128</v>
      </c>
      <c r="V10" t="s">
        <v>1719</v>
      </c>
      <c r="W10">
        <v>0.52169047619047604</v>
      </c>
      <c r="X10">
        <v>1.2909876191616001</v>
      </c>
      <c r="Y10">
        <v>0.669705555555554</v>
      </c>
      <c r="Z10">
        <v>0.87340682220458898</v>
      </c>
      <c r="AA10">
        <v>0.607078507507678</v>
      </c>
      <c r="AB10">
        <v>0.607078507507678</v>
      </c>
      <c r="AC10">
        <v>0.637471335097201</v>
      </c>
      <c r="AD10">
        <v>0.637471335097201</v>
      </c>
      <c r="AE10">
        <v>0.669705555555554</v>
      </c>
      <c r="AF10">
        <v>0.669705555555554</v>
      </c>
      <c r="AG10">
        <v>0.48181818181818098</v>
      </c>
      <c r="AH10">
        <v>1.6016330718994101</v>
      </c>
      <c r="AI10">
        <v>0.45725795894778798</v>
      </c>
      <c r="AJ10">
        <v>0.45725795894778798</v>
      </c>
      <c r="AK10">
        <v>0.54429700121344204</v>
      </c>
      <c r="AL10">
        <v>0.54429700121344105</v>
      </c>
      <c r="AM10">
        <v>0.48181818181818098</v>
      </c>
      <c r="AN10">
        <v>0.48181818181818098</v>
      </c>
      <c r="AO10">
        <v>0.86924334211596399</v>
      </c>
      <c r="AP10">
        <v>0.86089981272540905</v>
      </c>
      <c r="AQ10">
        <v>0.19140371380403901</v>
      </c>
      <c r="AR10">
        <v>0.50676716138530098</v>
      </c>
      <c r="AS10">
        <v>3.6144578313252997E-2</v>
      </c>
      <c r="AT10">
        <v>0.125874125874125</v>
      </c>
      <c r="AU10">
        <v>0.69306930693069302</v>
      </c>
      <c r="AV10">
        <v>0.87735849056603699</v>
      </c>
      <c r="AW10">
        <v>0.625</v>
      </c>
      <c r="AX10">
        <v>0.64670658682634696</v>
      </c>
      <c r="AY10">
        <v>0.58181818181818101</v>
      </c>
      <c r="AZ10">
        <v>0.33333333333333298</v>
      </c>
      <c r="BA10">
        <v>0.44354838709677402</v>
      </c>
      <c r="BB10">
        <v>0.47663551401869098</v>
      </c>
      <c r="BC10">
        <v>3.3149171270718203E-2</v>
      </c>
      <c r="BD10">
        <v>0.61445783132530096</v>
      </c>
    </row>
    <row r="11" spans="1:56" x14ac:dyDescent="0.2">
      <c r="B11" t="s">
        <v>1836</v>
      </c>
      <c r="C11">
        <v>1E-3</v>
      </c>
      <c r="D11">
        <v>0.1</v>
      </c>
      <c r="E11">
        <v>100</v>
      </c>
      <c r="F11">
        <v>100</v>
      </c>
      <c r="G11" s="2" t="b">
        <v>0</v>
      </c>
      <c r="H11">
        <v>8</v>
      </c>
      <c r="I11">
        <v>10</v>
      </c>
      <c r="J11">
        <v>420</v>
      </c>
      <c r="K11">
        <v>1000</v>
      </c>
      <c r="L11">
        <v>4</v>
      </c>
      <c r="M11">
        <v>15</v>
      </c>
      <c r="N11">
        <v>455</v>
      </c>
      <c r="O11">
        <v>12</v>
      </c>
      <c r="P11">
        <v>15</v>
      </c>
      <c r="Q11">
        <v>115</v>
      </c>
      <c r="R11">
        <v>1</v>
      </c>
      <c r="S11">
        <v>78</v>
      </c>
      <c r="T11" s="2">
        <v>128</v>
      </c>
      <c r="U11" s="2">
        <v>128</v>
      </c>
      <c r="V11" t="s">
        <v>1719</v>
      </c>
      <c r="W11">
        <v>0.50212500000000004</v>
      </c>
      <c r="X11">
        <v>1.31533029437065</v>
      </c>
      <c r="Y11">
        <v>0.66756758241758096</v>
      </c>
      <c r="Z11">
        <v>0.81718272811174397</v>
      </c>
      <c r="AA11">
        <v>0.60468991783949799</v>
      </c>
      <c r="AB11">
        <v>0.60468991783949799</v>
      </c>
      <c r="AC11">
        <v>0.67786221486158205</v>
      </c>
      <c r="AD11">
        <v>0.67786221486158105</v>
      </c>
      <c r="AE11">
        <v>0.66756758241758096</v>
      </c>
      <c r="AF11">
        <v>0.66756758241758096</v>
      </c>
      <c r="AG11">
        <v>0.47028985507246301</v>
      </c>
      <c r="AH11">
        <v>1.63217508792877</v>
      </c>
      <c r="AI11">
        <v>0.42392530007875201</v>
      </c>
      <c r="AJ11">
        <v>0.42392530007875201</v>
      </c>
      <c r="AK11">
        <v>0.49525045961692898</v>
      </c>
      <c r="AL11">
        <v>0.49525045961692998</v>
      </c>
      <c r="AM11">
        <v>0.47028985507246301</v>
      </c>
      <c r="AN11">
        <v>0.47028985507246301</v>
      </c>
      <c r="AO11">
        <v>0.84960145502754902</v>
      </c>
      <c r="AP11">
        <v>0.85060233330267698</v>
      </c>
      <c r="AQ11">
        <v>0.239393413455707</v>
      </c>
      <c r="AR11">
        <v>0.47916246957206898</v>
      </c>
      <c r="AS11">
        <v>6.4516129032257993E-2</v>
      </c>
      <c r="AT11">
        <v>0.29556650246305399</v>
      </c>
      <c r="AU11">
        <v>0.67759562841529997</v>
      </c>
      <c r="AV11">
        <v>0.79183673469387705</v>
      </c>
      <c r="AW11">
        <v>0.58563535911602205</v>
      </c>
      <c r="AX11">
        <v>0.66949152542372803</v>
      </c>
      <c r="AY11">
        <v>0.56097560975609695</v>
      </c>
      <c r="AZ11">
        <v>0.46090534979423797</v>
      </c>
      <c r="BA11">
        <v>0.41742286751361102</v>
      </c>
      <c r="BB11">
        <v>0</v>
      </c>
      <c r="BC11">
        <v>0</v>
      </c>
      <c r="BD11">
        <v>0.56315789473684197</v>
      </c>
    </row>
    <row r="12" spans="1:56" x14ac:dyDescent="0.2">
      <c r="B12" t="s">
        <v>1837</v>
      </c>
      <c r="C12">
        <v>1E-3</v>
      </c>
      <c r="D12">
        <v>0.1</v>
      </c>
      <c r="E12">
        <v>64</v>
      </c>
      <c r="F12">
        <v>100</v>
      </c>
      <c r="G12" s="2" t="b">
        <v>1</v>
      </c>
      <c r="H12">
        <v>8</v>
      </c>
      <c r="I12">
        <v>25</v>
      </c>
      <c r="J12">
        <v>420</v>
      </c>
      <c r="K12">
        <v>1000</v>
      </c>
      <c r="L12">
        <v>4</v>
      </c>
      <c r="M12">
        <v>25</v>
      </c>
      <c r="N12">
        <v>445</v>
      </c>
      <c r="O12">
        <v>12</v>
      </c>
      <c r="P12">
        <v>25</v>
      </c>
      <c r="Q12">
        <v>105</v>
      </c>
      <c r="R12">
        <v>1</v>
      </c>
      <c r="S12">
        <v>78</v>
      </c>
      <c r="T12" s="2">
        <v>128</v>
      </c>
      <c r="U12" s="2">
        <v>128</v>
      </c>
      <c r="V12" t="s">
        <v>1719</v>
      </c>
      <c r="W12">
        <v>0.62064880952380896</v>
      </c>
      <c r="X12">
        <v>1.0634535396099001</v>
      </c>
      <c r="Y12">
        <v>0.66743764044943699</v>
      </c>
      <c r="Z12">
        <v>0.90998783296346597</v>
      </c>
      <c r="AA12">
        <v>0.60085596108315598</v>
      </c>
      <c r="AB12">
        <v>0.60085596108315598</v>
      </c>
      <c r="AC12">
        <v>0.62795967611804404</v>
      </c>
      <c r="AD12">
        <v>0.62795967611804404</v>
      </c>
      <c r="AE12">
        <v>0.66743764044943699</v>
      </c>
      <c r="AF12">
        <v>0.66743764044943699</v>
      </c>
      <c r="AG12">
        <v>0.55476190476190401</v>
      </c>
      <c r="AH12">
        <v>1.3823275566101001</v>
      </c>
      <c r="AI12">
        <v>0.52862244613132403</v>
      </c>
      <c r="AJ12">
        <v>0.52862244613132403</v>
      </c>
      <c r="AK12">
        <v>0.63557229255839598</v>
      </c>
      <c r="AL12">
        <v>0.63557229255839698</v>
      </c>
      <c r="AM12">
        <v>0.55476190476190401</v>
      </c>
      <c r="AN12">
        <v>0.55476190476190401</v>
      </c>
      <c r="AO12">
        <v>0.86981296278895404</v>
      </c>
      <c r="AP12">
        <v>0.85061631164033302</v>
      </c>
      <c r="AQ12">
        <v>0.199442939953274</v>
      </c>
      <c r="AR12">
        <v>0.48355162995007001</v>
      </c>
      <c r="AS12">
        <v>8.9285714285714204E-2</v>
      </c>
      <c r="AT12">
        <v>0.4</v>
      </c>
      <c r="AU12">
        <v>0.70967741935483797</v>
      </c>
      <c r="AV12">
        <v>0.94930875576036799</v>
      </c>
      <c r="AW12">
        <v>0.67281105990783396</v>
      </c>
      <c r="AX12">
        <v>0.64634146341463405</v>
      </c>
      <c r="AY12">
        <v>0.57668711656441696</v>
      </c>
      <c r="AZ12">
        <v>0.72631578947368403</v>
      </c>
      <c r="BA12">
        <v>0.44638949671772399</v>
      </c>
      <c r="BB12">
        <v>0.592592592592592</v>
      </c>
      <c r="BC12">
        <v>0</v>
      </c>
      <c r="BD12">
        <v>0.53405994550408697</v>
      </c>
    </row>
    <row r="13" spans="1:56" x14ac:dyDescent="0.2">
      <c r="B13" t="s">
        <v>1838</v>
      </c>
      <c r="C13">
        <v>1E-3</v>
      </c>
      <c r="D13">
        <v>0.1</v>
      </c>
      <c r="E13">
        <v>100</v>
      </c>
      <c r="F13">
        <v>100</v>
      </c>
      <c r="G13" s="2" t="b">
        <v>0</v>
      </c>
      <c r="H13">
        <v>8</v>
      </c>
      <c r="I13">
        <v>20</v>
      </c>
      <c r="J13">
        <v>420</v>
      </c>
      <c r="K13">
        <v>1000</v>
      </c>
      <c r="L13">
        <v>4</v>
      </c>
      <c r="M13">
        <v>50</v>
      </c>
      <c r="N13">
        <v>420</v>
      </c>
      <c r="O13">
        <v>12</v>
      </c>
      <c r="P13">
        <v>50</v>
      </c>
      <c r="Q13">
        <v>80</v>
      </c>
      <c r="R13">
        <v>1</v>
      </c>
      <c r="S13">
        <v>78</v>
      </c>
      <c r="T13" s="2">
        <v>128</v>
      </c>
      <c r="U13" s="2">
        <v>128</v>
      </c>
      <c r="V13" t="s">
        <v>1719</v>
      </c>
      <c r="W13">
        <v>0.58088095238095205</v>
      </c>
      <c r="X13">
        <v>1.1214160645008</v>
      </c>
      <c r="Y13">
        <v>0.66205535714285602</v>
      </c>
      <c r="Z13">
        <v>0.92371923667192402</v>
      </c>
      <c r="AA13">
        <v>0.59909249805406195</v>
      </c>
      <c r="AB13">
        <v>0.59909249805406195</v>
      </c>
      <c r="AC13">
        <v>0.63735547433314599</v>
      </c>
      <c r="AD13">
        <v>0.63735547433314599</v>
      </c>
      <c r="AE13">
        <v>0.66205535714285602</v>
      </c>
      <c r="AF13">
        <v>0.66205535714285602</v>
      </c>
      <c r="AG13">
        <v>0.515625</v>
      </c>
      <c r="AH13">
        <v>1.5414278507232599</v>
      </c>
      <c r="AI13">
        <v>0.48289824434559597</v>
      </c>
      <c r="AJ13">
        <v>0.48289824434559597</v>
      </c>
      <c r="AK13">
        <v>0.51670565361962595</v>
      </c>
      <c r="AL13">
        <v>0.51670565361962595</v>
      </c>
      <c r="AM13">
        <v>0.515625</v>
      </c>
      <c r="AN13">
        <v>0.515625</v>
      </c>
      <c r="AO13">
        <v>0.86838211829338696</v>
      </c>
      <c r="AP13">
        <v>0.820236830572461</v>
      </c>
      <c r="AQ13">
        <v>0.12071110075649601</v>
      </c>
      <c r="AR13">
        <v>0.58703994259390102</v>
      </c>
      <c r="AS13">
        <v>0</v>
      </c>
      <c r="AT13">
        <v>0.33600000000000002</v>
      </c>
      <c r="AU13">
        <v>0.70198675496688701</v>
      </c>
      <c r="AV13">
        <v>0.92857142857142805</v>
      </c>
      <c r="AW13">
        <v>0.645569620253164</v>
      </c>
      <c r="AX13">
        <v>0.54399999999999904</v>
      </c>
      <c r="AY13">
        <v>0.58461538461538398</v>
      </c>
      <c r="AZ13">
        <v>0.62251655629139002</v>
      </c>
      <c r="BA13">
        <v>0.44568245125348099</v>
      </c>
      <c r="BB13">
        <v>0.32520325203251998</v>
      </c>
      <c r="BC13">
        <v>0</v>
      </c>
      <c r="BD13">
        <v>0.66063348416289602</v>
      </c>
    </row>
    <row r="14" spans="1:56" x14ac:dyDescent="0.2">
      <c r="B14" t="s">
        <v>1720</v>
      </c>
      <c r="C14">
        <v>1E-3</v>
      </c>
      <c r="D14">
        <v>0.1</v>
      </c>
      <c r="E14">
        <v>100</v>
      </c>
      <c r="F14">
        <v>100</v>
      </c>
      <c r="G14" s="2" t="b">
        <v>0</v>
      </c>
      <c r="H14">
        <v>8</v>
      </c>
      <c r="I14">
        <v>5</v>
      </c>
      <c r="J14">
        <v>420</v>
      </c>
      <c r="K14">
        <v>1000</v>
      </c>
      <c r="L14">
        <v>4</v>
      </c>
      <c r="M14">
        <v>5</v>
      </c>
      <c r="N14">
        <v>465</v>
      </c>
      <c r="O14">
        <v>12</v>
      </c>
      <c r="P14">
        <v>5</v>
      </c>
      <c r="Q14">
        <v>125</v>
      </c>
      <c r="R14">
        <v>1</v>
      </c>
      <c r="S14">
        <v>78</v>
      </c>
      <c r="T14" s="2">
        <v>128</v>
      </c>
      <c r="U14" s="2">
        <v>128</v>
      </c>
      <c r="V14" t="s">
        <v>1719</v>
      </c>
      <c r="W14">
        <v>0.42333035714285699</v>
      </c>
      <c r="X14">
        <v>1.61562203168869</v>
      </c>
      <c r="Y14">
        <v>0.66093602150537201</v>
      </c>
      <c r="Z14">
        <v>0.95595730102062204</v>
      </c>
      <c r="AA14">
        <v>0.61511060485703895</v>
      </c>
      <c r="AB14">
        <v>0.61511060485703895</v>
      </c>
      <c r="AC14">
        <v>0.66893462675525395</v>
      </c>
      <c r="AD14">
        <v>0.66893462675525395</v>
      </c>
      <c r="AE14">
        <v>0.66093602150537201</v>
      </c>
      <c r="AF14">
        <v>0.66093602150537201</v>
      </c>
      <c r="AG14">
        <v>0.39600000000000002</v>
      </c>
      <c r="AH14">
        <v>1.8837422132492001</v>
      </c>
      <c r="AI14">
        <v>0.32677553992858099</v>
      </c>
      <c r="AJ14">
        <v>0.32677553992858099</v>
      </c>
      <c r="AK14">
        <v>0.35554569781268203</v>
      </c>
      <c r="AL14">
        <v>0.35554569781268203</v>
      </c>
      <c r="AM14">
        <v>0.39599999999999902</v>
      </c>
      <c r="AN14">
        <v>0.39600000000000002</v>
      </c>
      <c r="AO14">
        <v>0.87979995910839004</v>
      </c>
      <c r="AP14">
        <v>0.79426182963024605</v>
      </c>
      <c r="AQ14">
        <v>0.30849317653021002</v>
      </c>
      <c r="AR14">
        <v>0.477887454159309</v>
      </c>
      <c r="AS14">
        <v>1.42857142857142E-2</v>
      </c>
      <c r="AT14">
        <v>6.1728395061728301E-2</v>
      </c>
      <c r="AU14">
        <v>0.51776649746192804</v>
      </c>
      <c r="AV14">
        <v>0.67489711934156305</v>
      </c>
      <c r="AW14">
        <v>0.57868020304568502</v>
      </c>
      <c r="AX14">
        <v>0.53097345132743301</v>
      </c>
      <c r="AY14">
        <v>1.5503875968992199E-2</v>
      </c>
      <c r="AZ14">
        <v>0.475836431226765</v>
      </c>
      <c r="BA14">
        <v>0.413223140495867</v>
      </c>
      <c r="BB14">
        <v>0</v>
      </c>
      <c r="BC14">
        <v>2.1390374331550801E-2</v>
      </c>
      <c r="BD14">
        <v>0.61702127659574402</v>
      </c>
    </row>
    <row r="15" spans="1:56" x14ac:dyDescent="0.2">
      <c r="B15" t="s">
        <v>1839</v>
      </c>
      <c r="C15">
        <v>1E-3</v>
      </c>
      <c r="D15">
        <v>0.1</v>
      </c>
      <c r="E15">
        <v>100</v>
      </c>
      <c r="F15">
        <v>100</v>
      </c>
      <c r="G15" s="2" t="b">
        <v>0</v>
      </c>
      <c r="H15">
        <v>8</v>
      </c>
      <c r="I15">
        <v>15</v>
      </c>
      <c r="J15">
        <v>420</v>
      </c>
      <c r="K15">
        <v>1000</v>
      </c>
      <c r="L15">
        <v>4</v>
      </c>
      <c r="M15">
        <v>20</v>
      </c>
      <c r="N15">
        <v>450</v>
      </c>
      <c r="O15">
        <v>12</v>
      </c>
      <c r="P15">
        <v>20</v>
      </c>
      <c r="Q15">
        <v>110</v>
      </c>
      <c r="R15">
        <v>1</v>
      </c>
      <c r="S15">
        <v>78</v>
      </c>
      <c r="T15" s="2">
        <v>128</v>
      </c>
      <c r="U15" s="2">
        <v>128</v>
      </c>
      <c r="V15" t="s">
        <v>1719</v>
      </c>
      <c r="W15">
        <v>0.56276488095238097</v>
      </c>
      <c r="X15">
        <v>1.1582959353923701</v>
      </c>
      <c r="Y15">
        <v>0.65630111111111</v>
      </c>
      <c r="Z15">
        <v>0.95353663623332896</v>
      </c>
      <c r="AA15">
        <v>0.58654693889405995</v>
      </c>
      <c r="AB15">
        <v>0.58654693889405995</v>
      </c>
      <c r="AC15">
        <v>0.58911788245817098</v>
      </c>
      <c r="AD15">
        <v>0.58911788245817098</v>
      </c>
      <c r="AE15">
        <v>0.65630111111111</v>
      </c>
      <c r="AF15">
        <v>0.65630111111111</v>
      </c>
      <c r="AG15">
        <v>0.53484848484848402</v>
      </c>
      <c r="AH15">
        <v>1.45556724071502</v>
      </c>
      <c r="AI15">
        <v>0.51065620907290399</v>
      </c>
      <c r="AJ15">
        <v>0.51065620907290399</v>
      </c>
      <c r="AK15">
        <v>0.62824016269484695</v>
      </c>
      <c r="AL15">
        <v>0.62824016269484695</v>
      </c>
      <c r="AM15">
        <v>0.53484848484848402</v>
      </c>
      <c r="AN15">
        <v>0.53484848484848402</v>
      </c>
      <c r="AO15">
        <v>0.85166479804472905</v>
      </c>
      <c r="AP15">
        <v>0.82970202331397702</v>
      </c>
      <c r="AQ15">
        <v>0.142219515199589</v>
      </c>
      <c r="AR15">
        <v>0.52260141901794399</v>
      </c>
      <c r="AS15">
        <v>0.10256410256410201</v>
      </c>
      <c r="AT15">
        <v>0.32727272727272699</v>
      </c>
      <c r="AU15">
        <v>0.74757281553398003</v>
      </c>
      <c r="AV15">
        <v>0.95067264573990995</v>
      </c>
      <c r="AW15">
        <v>0.67841409691629895</v>
      </c>
      <c r="AX15">
        <v>0.67816091954022895</v>
      </c>
      <c r="AY15">
        <v>0.54748603351955305</v>
      </c>
      <c r="AZ15">
        <v>0.63157894736842102</v>
      </c>
      <c r="BA15">
        <v>0.42307692307692302</v>
      </c>
      <c r="BB15">
        <v>0.53968253968253899</v>
      </c>
      <c r="BC15">
        <v>0.501392757660167</v>
      </c>
      <c r="BD15">
        <v>0</v>
      </c>
    </row>
    <row r="16" spans="1:56" x14ac:dyDescent="0.2">
      <c r="B16" t="s">
        <v>1721</v>
      </c>
      <c r="C16">
        <v>1E-3</v>
      </c>
      <c r="D16">
        <v>0.1</v>
      </c>
      <c r="E16">
        <v>100</v>
      </c>
      <c r="F16">
        <v>100</v>
      </c>
      <c r="G16" s="2" t="b">
        <v>0</v>
      </c>
      <c r="H16">
        <v>8</v>
      </c>
      <c r="I16">
        <v>5</v>
      </c>
      <c r="J16">
        <v>420</v>
      </c>
      <c r="K16">
        <v>1000</v>
      </c>
      <c r="L16">
        <v>4</v>
      </c>
      <c r="M16">
        <v>5</v>
      </c>
      <c r="N16">
        <v>465</v>
      </c>
      <c r="O16">
        <v>12</v>
      </c>
      <c r="P16">
        <v>5</v>
      </c>
      <c r="Q16">
        <v>125</v>
      </c>
      <c r="R16">
        <v>1</v>
      </c>
      <c r="S16">
        <v>78</v>
      </c>
      <c r="T16" s="2">
        <v>128</v>
      </c>
      <c r="U16" s="2">
        <v>128</v>
      </c>
      <c r="V16" t="s">
        <v>1719</v>
      </c>
      <c r="W16">
        <v>0.46043452380952299</v>
      </c>
      <c r="X16">
        <v>1.5159271681308699</v>
      </c>
      <c r="Y16">
        <v>0.65463333333332796</v>
      </c>
      <c r="Z16">
        <v>1.07218804448843</v>
      </c>
      <c r="AA16">
        <v>0.60086399155544701</v>
      </c>
      <c r="AB16">
        <v>0.60086399155544701</v>
      </c>
      <c r="AC16">
        <v>0.66296126339924999</v>
      </c>
      <c r="AD16">
        <v>0.66296126339924999</v>
      </c>
      <c r="AE16">
        <v>0.65463333333332896</v>
      </c>
      <c r="AF16">
        <v>0.65463333333332896</v>
      </c>
      <c r="AG16">
        <v>0.39133333333333298</v>
      </c>
      <c r="AH16">
        <v>1.76565325260162</v>
      </c>
      <c r="AI16">
        <v>0.36586551340510398</v>
      </c>
      <c r="AJ16">
        <v>0.36586551340510398</v>
      </c>
      <c r="AK16">
        <v>0.43919386822788697</v>
      </c>
      <c r="AL16">
        <v>0.43919386822788697</v>
      </c>
      <c r="AM16">
        <v>0.39133333333333298</v>
      </c>
      <c r="AN16">
        <v>0.39133333333333298</v>
      </c>
      <c r="AO16">
        <v>0.85583695136245996</v>
      </c>
      <c r="AP16">
        <v>0.80487168818019905</v>
      </c>
      <c r="AQ16">
        <v>0.27701943036665999</v>
      </c>
      <c r="AR16">
        <v>0.46572789631247602</v>
      </c>
      <c r="AS16">
        <v>0.108108108108108</v>
      </c>
      <c r="AT16">
        <v>0.12871287128712799</v>
      </c>
      <c r="AU16">
        <v>0.66666666666666596</v>
      </c>
      <c r="AV16">
        <v>0.36781609195402298</v>
      </c>
      <c r="AW16">
        <v>0.53846153846153799</v>
      </c>
      <c r="AX16">
        <v>0.29347826086956502</v>
      </c>
      <c r="AY16">
        <v>0.40650406504065001</v>
      </c>
      <c r="AZ16">
        <v>0.56621004566209998</v>
      </c>
      <c r="BA16">
        <v>0.441281138790035</v>
      </c>
      <c r="BB16">
        <v>0.40677966101694901</v>
      </c>
      <c r="BC16">
        <v>0.46636771300448399</v>
      </c>
      <c r="BD16">
        <v>0</v>
      </c>
    </row>
    <row r="17" spans="2:56" x14ac:dyDescent="0.2">
      <c r="B17" t="s">
        <v>1840</v>
      </c>
      <c r="C17">
        <v>1E-3</v>
      </c>
      <c r="D17">
        <v>0.1</v>
      </c>
      <c r="E17">
        <v>100</v>
      </c>
      <c r="F17">
        <v>100</v>
      </c>
      <c r="G17" s="2" t="b">
        <v>0</v>
      </c>
      <c r="H17">
        <v>8</v>
      </c>
      <c r="I17">
        <v>50</v>
      </c>
      <c r="J17">
        <v>420</v>
      </c>
      <c r="K17">
        <v>1000</v>
      </c>
      <c r="L17">
        <v>4</v>
      </c>
      <c r="M17">
        <v>25</v>
      </c>
      <c r="N17">
        <v>445</v>
      </c>
      <c r="O17">
        <v>12</v>
      </c>
      <c r="P17">
        <v>25</v>
      </c>
      <c r="Q17">
        <v>105</v>
      </c>
      <c r="R17">
        <v>1</v>
      </c>
      <c r="S17">
        <v>78</v>
      </c>
      <c r="T17" s="2">
        <v>128</v>
      </c>
      <c r="U17" s="2">
        <v>128</v>
      </c>
      <c r="V17" t="s">
        <v>1719</v>
      </c>
      <c r="W17">
        <v>0.65415476190476096</v>
      </c>
      <c r="X17">
        <v>0.99511601865291599</v>
      </c>
      <c r="Y17">
        <v>0.65323876404494097</v>
      </c>
      <c r="Z17">
        <v>0.96441705340146999</v>
      </c>
      <c r="AA17">
        <v>0.58753098707152795</v>
      </c>
      <c r="AB17">
        <v>0.58753098707152795</v>
      </c>
      <c r="AC17">
        <v>0.62065560831844402</v>
      </c>
      <c r="AD17">
        <v>0.62065560831844402</v>
      </c>
      <c r="AE17">
        <v>0.65323876404494197</v>
      </c>
      <c r="AF17">
        <v>0.65323876404494097</v>
      </c>
      <c r="AG17">
        <v>0.55634920634920604</v>
      </c>
      <c r="AH17">
        <v>1.37171077728271</v>
      </c>
      <c r="AI17">
        <v>0.53249573259701699</v>
      </c>
      <c r="AJ17">
        <v>0.53249573259701699</v>
      </c>
      <c r="AK17">
        <v>0.63599339170713198</v>
      </c>
      <c r="AL17">
        <v>0.63599339170713198</v>
      </c>
      <c r="AM17">
        <v>0.55634920634920604</v>
      </c>
      <c r="AN17">
        <v>0.55634920634920604</v>
      </c>
      <c r="AO17">
        <v>0.85329176219835201</v>
      </c>
      <c r="AP17">
        <v>0.80805997621374004</v>
      </c>
      <c r="AQ17">
        <v>0.17960502950667301</v>
      </c>
      <c r="AR17">
        <v>0.50916718036734598</v>
      </c>
      <c r="AS17">
        <v>0.105263157894736</v>
      </c>
      <c r="AT17">
        <v>0.36257309941520399</v>
      </c>
      <c r="AU17">
        <v>0.72727272727272696</v>
      </c>
      <c r="AV17">
        <v>0.94495412844036697</v>
      </c>
      <c r="AW17">
        <v>0.72888888888888803</v>
      </c>
      <c r="AX17">
        <v>0.63473053892215503</v>
      </c>
      <c r="AY17">
        <v>0.57317073170731703</v>
      </c>
      <c r="AZ17">
        <v>0.70588235294117596</v>
      </c>
      <c r="BA17">
        <v>0.42887473460721798</v>
      </c>
      <c r="BB17">
        <v>0.61349693251533699</v>
      </c>
      <c r="BC17">
        <v>0</v>
      </c>
      <c r="BD17">
        <v>0.56484149855907695</v>
      </c>
    </row>
    <row r="18" spans="2:56" x14ac:dyDescent="0.2">
      <c r="B18" t="s">
        <v>1841</v>
      </c>
      <c r="C18">
        <v>1E-3</v>
      </c>
      <c r="D18">
        <v>0.1</v>
      </c>
      <c r="E18">
        <v>100</v>
      </c>
      <c r="F18">
        <v>100</v>
      </c>
      <c r="G18" s="2" t="b">
        <v>0</v>
      </c>
      <c r="H18">
        <v>8</v>
      </c>
      <c r="I18">
        <v>50</v>
      </c>
      <c r="J18">
        <v>420</v>
      </c>
      <c r="K18">
        <v>1000</v>
      </c>
      <c r="L18">
        <v>4</v>
      </c>
      <c r="M18">
        <v>50</v>
      </c>
      <c r="N18">
        <v>420</v>
      </c>
      <c r="O18">
        <v>12</v>
      </c>
      <c r="P18">
        <v>50</v>
      </c>
      <c r="Q18">
        <v>80</v>
      </c>
      <c r="R18">
        <v>1</v>
      </c>
      <c r="S18">
        <v>78</v>
      </c>
      <c r="T18" s="2">
        <v>128</v>
      </c>
      <c r="U18" s="2">
        <v>128</v>
      </c>
      <c r="V18" t="s">
        <v>1719</v>
      </c>
      <c r="W18">
        <v>0.61096428571428596</v>
      </c>
      <c r="X18">
        <v>1.0721811032295201</v>
      </c>
      <c r="Y18">
        <v>0.65210000000000001</v>
      </c>
      <c r="Z18">
        <v>0.96099385660886705</v>
      </c>
      <c r="AA18">
        <v>0.584423260366421</v>
      </c>
      <c r="AB18">
        <v>0.584423260366421</v>
      </c>
      <c r="AC18">
        <v>0.63260673374947096</v>
      </c>
      <c r="AD18">
        <v>0.63260673374947096</v>
      </c>
      <c r="AE18">
        <v>0.65210000000000001</v>
      </c>
      <c r="AF18">
        <v>0.65210000000000001</v>
      </c>
      <c r="AG18">
        <v>0.55520833333333297</v>
      </c>
      <c r="AH18">
        <v>1.4227727651596001</v>
      </c>
      <c r="AI18">
        <v>0.53738819065968002</v>
      </c>
      <c r="AJ18">
        <v>0.53738819065968002</v>
      </c>
      <c r="AK18">
        <v>0.63359284467365495</v>
      </c>
      <c r="AL18">
        <v>0.63359284467365495</v>
      </c>
      <c r="AM18">
        <v>0.55520833333333297</v>
      </c>
      <c r="AN18">
        <v>0.55520833333333297</v>
      </c>
      <c r="AO18">
        <v>0.86130049126757802</v>
      </c>
      <c r="AP18">
        <v>0.78164150837089497</v>
      </c>
      <c r="AQ18">
        <v>0.17146089962671701</v>
      </c>
      <c r="AR18">
        <v>0.52329014220049697</v>
      </c>
      <c r="AS18">
        <v>0.112359550561797</v>
      </c>
      <c r="AT18">
        <v>0.38235294117647001</v>
      </c>
      <c r="AU18">
        <v>0.74125874125874103</v>
      </c>
      <c r="AV18">
        <v>0.95180722891566205</v>
      </c>
      <c r="AW18">
        <v>0.62275449101796398</v>
      </c>
      <c r="AX18">
        <v>0.61538461538461497</v>
      </c>
      <c r="AY18">
        <v>0.55555555555555503</v>
      </c>
      <c r="AZ18">
        <v>0.78195488721804496</v>
      </c>
      <c r="BA18">
        <v>0.45070422535211202</v>
      </c>
      <c r="BB18">
        <v>0.60740740740740695</v>
      </c>
      <c r="BC18">
        <v>0</v>
      </c>
      <c r="BD18">
        <v>0.62711864406779605</v>
      </c>
    </row>
    <row r="19" spans="2:56" x14ac:dyDescent="0.2">
      <c r="B19" t="s">
        <v>1842</v>
      </c>
      <c r="C19">
        <v>1E-3</v>
      </c>
      <c r="D19">
        <v>0.1</v>
      </c>
      <c r="E19">
        <v>100</v>
      </c>
      <c r="F19">
        <v>100</v>
      </c>
      <c r="G19" s="2" t="b">
        <v>0</v>
      </c>
      <c r="H19">
        <v>8</v>
      </c>
      <c r="I19">
        <v>15</v>
      </c>
      <c r="J19">
        <v>420</v>
      </c>
      <c r="K19">
        <v>1000</v>
      </c>
      <c r="L19">
        <v>4</v>
      </c>
      <c r="M19">
        <v>25</v>
      </c>
      <c r="N19">
        <v>445</v>
      </c>
      <c r="O19">
        <v>12</v>
      </c>
      <c r="P19">
        <v>25</v>
      </c>
      <c r="Q19">
        <v>105</v>
      </c>
      <c r="R19">
        <v>1</v>
      </c>
      <c r="S19">
        <v>78</v>
      </c>
      <c r="T19" s="2">
        <v>128</v>
      </c>
      <c r="U19" s="2">
        <v>128</v>
      </c>
      <c r="V19" t="s">
        <v>1719</v>
      </c>
      <c r="W19">
        <v>0.57626488095238004</v>
      </c>
      <c r="X19">
        <v>1.14335589885711</v>
      </c>
      <c r="Y19">
        <v>0.65207303370786296</v>
      </c>
      <c r="Z19">
        <v>0.94014168179035096</v>
      </c>
      <c r="AA19">
        <v>0.58916915438213302</v>
      </c>
      <c r="AB19">
        <v>0.58916915438213302</v>
      </c>
      <c r="AC19">
        <v>0.63120714665584798</v>
      </c>
      <c r="AD19">
        <v>0.63120714665584798</v>
      </c>
      <c r="AE19">
        <v>0.65207303370786296</v>
      </c>
      <c r="AF19">
        <v>0.65207303370786296</v>
      </c>
      <c r="AG19">
        <v>0.55634920634920604</v>
      </c>
      <c r="AH19">
        <v>1.4598020315170199</v>
      </c>
      <c r="AI19">
        <v>0.53096856844315998</v>
      </c>
      <c r="AJ19">
        <v>0.53096856844315998</v>
      </c>
      <c r="AK19">
        <v>0.62829660160211298</v>
      </c>
      <c r="AL19">
        <v>0.62829660160211298</v>
      </c>
      <c r="AM19">
        <v>0.55634920634920604</v>
      </c>
      <c r="AN19">
        <v>0.55634920634920604</v>
      </c>
      <c r="AO19">
        <v>0.86491794420326495</v>
      </c>
      <c r="AP19">
        <v>0.80377889253691204</v>
      </c>
      <c r="AQ19">
        <v>0.18657408302117401</v>
      </c>
      <c r="AR19">
        <v>0.50140569776718602</v>
      </c>
      <c r="AS19">
        <v>5.4054054054054002E-2</v>
      </c>
      <c r="AT19">
        <v>0.36144578313253001</v>
      </c>
      <c r="AU19">
        <v>0.75935828877005296</v>
      </c>
      <c r="AV19">
        <v>0.90909090909090895</v>
      </c>
      <c r="AW19">
        <v>0.68141592920353899</v>
      </c>
      <c r="AX19">
        <v>0.64634146341463405</v>
      </c>
      <c r="AY19">
        <v>0.58974358974358898</v>
      </c>
      <c r="AZ19">
        <v>0.79329608938547402</v>
      </c>
      <c r="BA19">
        <v>0.45161290322580599</v>
      </c>
      <c r="BB19">
        <v>0.57777777777777695</v>
      </c>
      <c r="BC19">
        <v>0</v>
      </c>
      <c r="BD19">
        <v>0.54748603351955305</v>
      </c>
    </row>
    <row r="20" spans="2:56" x14ac:dyDescent="0.2">
      <c r="B20" t="s">
        <v>1843</v>
      </c>
      <c r="C20">
        <v>1E-3</v>
      </c>
      <c r="D20">
        <v>0.1</v>
      </c>
      <c r="E20">
        <v>100</v>
      </c>
      <c r="F20">
        <v>100</v>
      </c>
      <c r="G20" s="2" t="b">
        <v>0</v>
      </c>
      <c r="H20">
        <v>8</v>
      </c>
      <c r="I20">
        <v>5</v>
      </c>
      <c r="J20">
        <v>420</v>
      </c>
      <c r="K20">
        <v>1000</v>
      </c>
      <c r="L20">
        <v>4</v>
      </c>
      <c r="M20">
        <v>15</v>
      </c>
      <c r="N20">
        <v>455</v>
      </c>
      <c r="O20">
        <v>12</v>
      </c>
      <c r="P20">
        <v>15</v>
      </c>
      <c r="Q20">
        <v>115</v>
      </c>
      <c r="R20">
        <v>1</v>
      </c>
      <c r="S20">
        <v>78</v>
      </c>
      <c r="T20" s="2">
        <v>128</v>
      </c>
      <c r="U20" s="2">
        <v>128</v>
      </c>
      <c r="V20" t="s">
        <v>1719</v>
      </c>
      <c r="W20">
        <v>0.445282738095238</v>
      </c>
      <c r="X20">
        <v>1.5032449686527201</v>
      </c>
      <c r="Y20">
        <v>0.65182967032967198</v>
      </c>
      <c r="Z20">
        <v>1.05245333361625</v>
      </c>
      <c r="AA20">
        <v>0.59673984793865298</v>
      </c>
      <c r="AB20">
        <v>0.59673984793865298</v>
      </c>
      <c r="AC20">
        <v>0.65856547612840599</v>
      </c>
      <c r="AD20">
        <v>0.65856547612840599</v>
      </c>
      <c r="AE20">
        <v>0.65182967032967198</v>
      </c>
      <c r="AF20">
        <v>0.65182967032967198</v>
      </c>
      <c r="AG20">
        <v>0.45797101449275301</v>
      </c>
      <c r="AH20">
        <v>1.7664669752120901</v>
      </c>
      <c r="AI20">
        <v>0.417229542755373</v>
      </c>
      <c r="AJ20">
        <v>0.417229542755373</v>
      </c>
      <c r="AK20">
        <v>0.50991609459396603</v>
      </c>
      <c r="AL20">
        <v>0.50991609459396603</v>
      </c>
      <c r="AM20">
        <v>0.45797101449275301</v>
      </c>
      <c r="AN20">
        <v>0.45797101449275301</v>
      </c>
      <c r="AO20">
        <v>0.88778081641041895</v>
      </c>
      <c r="AP20">
        <v>0.75292669419779401</v>
      </c>
      <c r="AQ20">
        <v>0.248112192397587</v>
      </c>
      <c r="AR20">
        <v>0.49813968874881498</v>
      </c>
      <c r="AS20">
        <v>6.6115702479338803E-2</v>
      </c>
      <c r="AT20">
        <v>0.33333333333333298</v>
      </c>
      <c r="AU20">
        <v>0.586387434554973</v>
      </c>
      <c r="AV20">
        <v>0.81308411214953202</v>
      </c>
      <c r="AW20">
        <v>0.61344537815125999</v>
      </c>
      <c r="AX20">
        <v>0.60540540540540499</v>
      </c>
      <c r="AY20">
        <v>0.57485029940119703</v>
      </c>
      <c r="AZ20">
        <v>0.43921568627450902</v>
      </c>
      <c r="BA20">
        <v>0.43314500941619499</v>
      </c>
      <c r="BB20">
        <v>0</v>
      </c>
      <c r="BC20">
        <v>0</v>
      </c>
      <c r="BD20">
        <v>0.54177215189873396</v>
      </c>
    </row>
    <row r="21" spans="2:56" x14ac:dyDescent="0.2">
      <c r="B21" t="s">
        <v>1844</v>
      </c>
      <c r="C21">
        <v>1E-3</v>
      </c>
      <c r="D21">
        <v>0.1</v>
      </c>
      <c r="E21">
        <v>100</v>
      </c>
      <c r="F21">
        <v>100</v>
      </c>
      <c r="G21" s="2" t="b">
        <v>0</v>
      </c>
      <c r="H21">
        <v>8</v>
      </c>
      <c r="I21">
        <v>10</v>
      </c>
      <c r="J21">
        <v>420</v>
      </c>
      <c r="K21">
        <v>1000</v>
      </c>
      <c r="L21">
        <v>4</v>
      </c>
      <c r="M21">
        <v>25</v>
      </c>
      <c r="N21">
        <v>445</v>
      </c>
      <c r="O21">
        <v>12</v>
      </c>
      <c r="P21">
        <v>25</v>
      </c>
      <c r="Q21">
        <v>105</v>
      </c>
      <c r="R21">
        <v>1</v>
      </c>
      <c r="S21">
        <v>78</v>
      </c>
      <c r="T21" s="2">
        <v>128</v>
      </c>
      <c r="U21" s="2">
        <v>128</v>
      </c>
      <c r="V21" t="s">
        <v>1719</v>
      </c>
      <c r="W21">
        <v>0.52243154761904698</v>
      </c>
      <c r="X21">
        <v>1.28054786682128</v>
      </c>
      <c r="Y21">
        <v>0.64919943820224602</v>
      </c>
      <c r="Z21">
        <v>0.89473378527164404</v>
      </c>
      <c r="AA21">
        <v>0.58532991864352402</v>
      </c>
      <c r="AB21">
        <v>0.58532991864352402</v>
      </c>
      <c r="AC21">
        <v>0.63120516301574103</v>
      </c>
      <c r="AD21">
        <v>0.63120516301574203</v>
      </c>
      <c r="AE21">
        <v>0.64919943820224602</v>
      </c>
      <c r="AF21">
        <v>0.64919943820224602</v>
      </c>
      <c r="AG21">
        <v>0.47777777777777702</v>
      </c>
      <c r="AH21">
        <v>1.5751494169235201</v>
      </c>
      <c r="AI21">
        <v>0.43985472023013</v>
      </c>
      <c r="AJ21">
        <v>0.43985472023013</v>
      </c>
      <c r="AK21">
        <v>0.479658702981407</v>
      </c>
      <c r="AL21">
        <v>0.479658702981407</v>
      </c>
      <c r="AM21">
        <v>0.47777777777777702</v>
      </c>
      <c r="AN21">
        <v>0.47777777777777702</v>
      </c>
      <c r="AO21">
        <v>0.86394827518442796</v>
      </c>
      <c r="AP21">
        <v>0.78215421024684695</v>
      </c>
      <c r="AQ21">
        <v>0.163288126368066</v>
      </c>
      <c r="AR21">
        <v>0.53192906277475405</v>
      </c>
      <c r="AS21">
        <v>6.2111801242236003E-2</v>
      </c>
      <c r="AT21">
        <v>0.108527131782945</v>
      </c>
      <c r="AU21">
        <v>0.74871794871794795</v>
      </c>
      <c r="AV21">
        <v>0.90196078431372495</v>
      </c>
      <c r="AW21">
        <v>0.63849765258215896</v>
      </c>
      <c r="AX21">
        <v>0.624999999999999</v>
      </c>
      <c r="AY21">
        <v>0.60975609756097504</v>
      </c>
      <c r="AZ21">
        <v>0.49107142857142799</v>
      </c>
      <c r="BA21">
        <v>0.44155844155844098</v>
      </c>
      <c r="BB21">
        <v>0</v>
      </c>
      <c r="BC21">
        <v>1.23456790123456E-2</v>
      </c>
      <c r="BD21">
        <v>0.63870967741935403</v>
      </c>
    </row>
    <row r="22" spans="2:56" x14ac:dyDescent="0.2">
      <c r="B22" t="s">
        <v>1845</v>
      </c>
      <c r="C22">
        <v>1E-3</v>
      </c>
      <c r="D22">
        <v>0.1</v>
      </c>
      <c r="E22">
        <v>100</v>
      </c>
      <c r="F22">
        <v>100</v>
      </c>
      <c r="G22" s="2" t="b">
        <v>0</v>
      </c>
      <c r="H22">
        <v>8</v>
      </c>
      <c r="I22">
        <v>25</v>
      </c>
      <c r="J22">
        <v>420</v>
      </c>
      <c r="K22">
        <v>1000</v>
      </c>
      <c r="L22">
        <v>4</v>
      </c>
      <c r="M22">
        <v>20</v>
      </c>
      <c r="N22">
        <v>450</v>
      </c>
      <c r="O22">
        <v>12</v>
      </c>
      <c r="P22">
        <v>20</v>
      </c>
      <c r="Q22">
        <v>110</v>
      </c>
      <c r="R22">
        <v>1</v>
      </c>
      <c r="S22">
        <v>78</v>
      </c>
      <c r="T22" s="2">
        <v>128</v>
      </c>
      <c r="U22" s="2">
        <v>128</v>
      </c>
      <c r="V22" t="s">
        <v>1719</v>
      </c>
      <c r="W22">
        <v>0.61947916666666603</v>
      </c>
      <c r="X22">
        <v>1.0756711280345901</v>
      </c>
      <c r="Y22">
        <v>0.64910055555555402</v>
      </c>
      <c r="Z22">
        <v>1.0023001235723401</v>
      </c>
      <c r="AA22">
        <v>0.58384394160845998</v>
      </c>
      <c r="AB22">
        <v>0.58384394160845998</v>
      </c>
      <c r="AC22">
        <v>0.61967017380756195</v>
      </c>
      <c r="AD22">
        <v>0.61967017380756195</v>
      </c>
      <c r="AE22">
        <v>0.64910055555555402</v>
      </c>
      <c r="AF22">
        <v>0.64910055555555402</v>
      </c>
      <c r="AG22">
        <v>0.55303030303030298</v>
      </c>
      <c r="AH22">
        <v>1.4460160732269201</v>
      </c>
      <c r="AI22">
        <v>0.52218052183875796</v>
      </c>
      <c r="AJ22">
        <v>0.52218052183875796</v>
      </c>
      <c r="AK22">
        <v>0.60591992697529096</v>
      </c>
      <c r="AL22">
        <v>0.60591992697528996</v>
      </c>
      <c r="AM22">
        <v>0.55303030303030198</v>
      </c>
      <c r="AN22">
        <v>0.55303030303030298</v>
      </c>
      <c r="AO22">
        <v>0.86492944932143501</v>
      </c>
      <c r="AP22">
        <v>0.78603622281897101</v>
      </c>
      <c r="AQ22">
        <v>0.21580739459413101</v>
      </c>
      <c r="AR22">
        <v>0.46860269969930701</v>
      </c>
      <c r="AS22">
        <v>0.10084033613445301</v>
      </c>
      <c r="AT22">
        <v>0.19653179190751399</v>
      </c>
      <c r="AU22">
        <v>0.72037914691943095</v>
      </c>
      <c r="AV22">
        <v>0.93392070484581402</v>
      </c>
      <c r="AW22">
        <v>0.71717171717171702</v>
      </c>
      <c r="AX22">
        <v>0.78947368421052599</v>
      </c>
      <c r="AY22">
        <v>0.54117647058823504</v>
      </c>
      <c r="AZ22">
        <v>0.63111111111111096</v>
      </c>
      <c r="BA22">
        <v>0.45859872611464902</v>
      </c>
      <c r="BB22">
        <v>0.61271676300578004</v>
      </c>
      <c r="BC22">
        <v>0</v>
      </c>
      <c r="BD22">
        <v>0.56424581005586505</v>
      </c>
    </row>
    <row r="23" spans="2:56" x14ac:dyDescent="0.2">
      <c r="B23" t="s">
        <v>1846</v>
      </c>
      <c r="C23">
        <v>1E-3</v>
      </c>
      <c r="D23">
        <v>0.1</v>
      </c>
      <c r="E23">
        <v>100</v>
      </c>
      <c r="F23">
        <v>100</v>
      </c>
      <c r="G23" s="2" t="b">
        <v>0</v>
      </c>
      <c r="H23">
        <v>8</v>
      </c>
      <c r="I23">
        <v>20</v>
      </c>
      <c r="J23">
        <v>420</v>
      </c>
      <c r="K23">
        <v>1000</v>
      </c>
      <c r="L23">
        <v>4</v>
      </c>
      <c r="M23">
        <v>25</v>
      </c>
      <c r="N23">
        <v>445</v>
      </c>
      <c r="O23">
        <v>12</v>
      </c>
      <c r="P23">
        <v>25</v>
      </c>
      <c r="Q23">
        <v>105</v>
      </c>
      <c r="R23">
        <v>1</v>
      </c>
      <c r="S23">
        <v>78</v>
      </c>
      <c r="T23" s="2">
        <v>128</v>
      </c>
      <c r="U23" s="2">
        <v>128</v>
      </c>
      <c r="V23" t="s">
        <v>1719</v>
      </c>
      <c r="W23">
        <v>0.57284523809523802</v>
      </c>
      <c r="X23">
        <v>1.1441775608062701</v>
      </c>
      <c r="Y23">
        <v>0.64906404494381997</v>
      </c>
      <c r="Z23">
        <v>0.95013813591003404</v>
      </c>
      <c r="AA23">
        <v>0.58438224921979198</v>
      </c>
      <c r="AB23">
        <v>0.58438224921979198</v>
      </c>
      <c r="AC23">
        <v>0.62697022620932596</v>
      </c>
      <c r="AD23">
        <v>0.62697022620932596</v>
      </c>
      <c r="AE23">
        <v>0.64906404494381997</v>
      </c>
      <c r="AF23">
        <v>0.64906404494381997</v>
      </c>
      <c r="AG23">
        <v>0.49523809523809498</v>
      </c>
      <c r="AH23">
        <v>1.4631419181823699</v>
      </c>
      <c r="AI23">
        <v>0.46505960982947497</v>
      </c>
      <c r="AJ23">
        <v>0.46505960982947497</v>
      </c>
      <c r="AK23">
        <v>0.54004414111684296</v>
      </c>
      <c r="AL23">
        <v>0.54004414111684296</v>
      </c>
      <c r="AM23">
        <v>0.49523809523809498</v>
      </c>
      <c r="AN23">
        <v>0.49523809523809498</v>
      </c>
      <c r="AO23">
        <v>0.86717442623143803</v>
      </c>
      <c r="AP23">
        <v>0.78053448054073205</v>
      </c>
      <c r="AQ23">
        <v>0.184575368148025</v>
      </c>
      <c r="AR23">
        <v>0.50524472195897097</v>
      </c>
      <c r="AS23">
        <v>4.3478260869565202E-2</v>
      </c>
      <c r="AT23">
        <v>0.28930817610062798</v>
      </c>
      <c r="AU23">
        <v>0.625</v>
      </c>
      <c r="AV23">
        <v>0.931506849315068</v>
      </c>
      <c r="AW23">
        <v>0.647342995169082</v>
      </c>
      <c r="AX23">
        <v>0.64596273291925399</v>
      </c>
      <c r="AY23">
        <v>0.58895705521472297</v>
      </c>
      <c r="AZ23">
        <v>0.328358208955223</v>
      </c>
      <c r="BA23">
        <v>0.46979865771812002</v>
      </c>
      <c r="BB23">
        <v>0.42241379310344801</v>
      </c>
      <c r="BC23">
        <v>0</v>
      </c>
      <c r="BD23">
        <v>0.58858858858858798</v>
      </c>
    </row>
    <row r="24" spans="2:56" x14ac:dyDescent="0.2">
      <c r="B24" t="s">
        <v>1847</v>
      </c>
      <c r="C24">
        <v>1E-3</v>
      </c>
      <c r="D24">
        <v>0.1</v>
      </c>
      <c r="E24">
        <v>100</v>
      </c>
      <c r="F24">
        <v>100</v>
      </c>
      <c r="G24" s="2" t="b">
        <v>0</v>
      </c>
      <c r="H24">
        <v>8</v>
      </c>
      <c r="I24">
        <v>15</v>
      </c>
      <c r="J24">
        <v>420</v>
      </c>
      <c r="K24">
        <v>1000</v>
      </c>
      <c r="L24">
        <v>4</v>
      </c>
      <c r="M24">
        <v>15</v>
      </c>
      <c r="N24">
        <v>455</v>
      </c>
      <c r="O24">
        <v>12</v>
      </c>
      <c r="P24">
        <v>15</v>
      </c>
      <c r="Q24">
        <v>115</v>
      </c>
      <c r="R24">
        <v>1</v>
      </c>
      <c r="S24">
        <v>78</v>
      </c>
      <c r="T24" s="2">
        <v>128</v>
      </c>
      <c r="U24" s="2">
        <v>128</v>
      </c>
      <c r="V24" t="s">
        <v>1719</v>
      </c>
      <c r="W24">
        <v>0.59186309523809499</v>
      </c>
      <c r="X24">
        <v>1.11364904522895</v>
      </c>
      <c r="Y24">
        <v>0.64803791208791095</v>
      </c>
      <c r="Z24">
        <v>0.97747963649034497</v>
      </c>
      <c r="AA24">
        <v>0.584500541463571</v>
      </c>
      <c r="AB24">
        <v>0.584500541463571</v>
      </c>
      <c r="AC24">
        <v>0.62794803020683798</v>
      </c>
      <c r="AD24">
        <v>0.62794803020683798</v>
      </c>
      <c r="AE24">
        <v>0.64803791208791095</v>
      </c>
      <c r="AF24">
        <v>0.64803791208791095</v>
      </c>
      <c r="AG24">
        <v>0.48913043478260798</v>
      </c>
      <c r="AH24">
        <v>1.49003398418426</v>
      </c>
      <c r="AI24">
        <v>0.454957134494131</v>
      </c>
      <c r="AJ24">
        <v>0.454957134494131</v>
      </c>
      <c r="AK24">
        <v>0.49960951690196298</v>
      </c>
      <c r="AL24">
        <v>0.49960951690196298</v>
      </c>
      <c r="AM24">
        <v>0.48913043478260798</v>
      </c>
      <c r="AN24">
        <v>0.48913043478260798</v>
      </c>
      <c r="AO24">
        <v>0.86664314377507001</v>
      </c>
      <c r="AP24">
        <v>0.78174406230065097</v>
      </c>
      <c r="AQ24">
        <v>0.193244126066136</v>
      </c>
      <c r="AR24">
        <v>0.49637083371242802</v>
      </c>
      <c r="AS24">
        <v>0.103225806451612</v>
      </c>
      <c r="AT24">
        <v>0.278481012658227</v>
      </c>
      <c r="AU24">
        <v>0.72897196261682196</v>
      </c>
      <c r="AV24">
        <v>0.90829694323144095</v>
      </c>
      <c r="AW24">
        <v>0.63793103448275801</v>
      </c>
      <c r="AX24">
        <v>0.61956521739130399</v>
      </c>
      <c r="AY24">
        <v>0.60227272727272696</v>
      </c>
      <c r="AZ24">
        <v>0.56224899598393496</v>
      </c>
      <c r="BA24">
        <v>0.43629343629343598</v>
      </c>
      <c r="BB24">
        <v>0</v>
      </c>
      <c r="BC24">
        <v>0.57057057057057003</v>
      </c>
      <c r="BD24">
        <v>1.1627906976744099E-2</v>
      </c>
    </row>
    <row r="25" spans="2:56" x14ac:dyDescent="0.2">
      <c r="B25" t="s">
        <v>1848</v>
      </c>
      <c r="C25">
        <v>1E-3</v>
      </c>
      <c r="D25">
        <v>0.1</v>
      </c>
      <c r="E25">
        <v>100</v>
      </c>
      <c r="F25">
        <v>100</v>
      </c>
      <c r="G25" s="2" t="b">
        <v>0</v>
      </c>
      <c r="H25">
        <v>8</v>
      </c>
      <c r="I25">
        <v>5</v>
      </c>
      <c r="J25">
        <v>420</v>
      </c>
      <c r="K25">
        <v>1000</v>
      </c>
      <c r="L25">
        <v>4</v>
      </c>
      <c r="M25">
        <v>5</v>
      </c>
      <c r="N25">
        <v>465</v>
      </c>
      <c r="O25">
        <v>12</v>
      </c>
      <c r="P25">
        <v>5</v>
      </c>
      <c r="Q25">
        <v>125</v>
      </c>
      <c r="R25">
        <v>1</v>
      </c>
      <c r="S25">
        <v>78</v>
      </c>
      <c r="T25" s="2">
        <v>128</v>
      </c>
      <c r="U25" s="2">
        <v>128</v>
      </c>
      <c r="V25" t="s">
        <v>1719</v>
      </c>
      <c r="W25">
        <v>0.44562202380952298</v>
      </c>
      <c r="X25">
        <v>1.5272393810749001</v>
      </c>
      <c r="Y25">
        <v>0.64772258064515698</v>
      </c>
      <c r="Z25">
        <v>1.1907980431318199</v>
      </c>
      <c r="AA25">
        <v>0.59909769683965597</v>
      </c>
      <c r="AB25">
        <v>0.59909769683965597</v>
      </c>
      <c r="AC25">
        <v>0.655499666489474</v>
      </c>
      <c r="AD25">
        <v>0.655499666489474</v>
      </c>
      <c r="AE25">
        <v>0.64772258064515698</v>
      </c>
      <c r="AF25">
        <v>0.64772258064515698</v>
      </c>
      <c r="AG25">
        <v>0.42733333333333301</v>
      </c>
      <c r="AH25">
        <v>1.86873662471771</v>
      </c>
      <c r="AI25">
        <v>0.40896135958746099</v>
      </c>
      <c r="AJ25">
        <v>0.40896135958746099</v>
      </c>
      <c r="AK25">
        <v>0.4717799380894</v>
      </c>
      <c r="AL25">
        <v>0.4717799380894</v>
      </c>
      <c r="AM25">
        <v>0.42733333333333301</v>
      </c>
      <c r="AN25">
        <v>0.42733333333333301</v>
      </c>
      <c r="AO25">
        <v>0.86517565393094298</v>
      </c>
      <c r="AP25">
        <v>0.76384353212635203</v>
      </c>
      <c r="AQ25">
        <v>0.29132717320908802</v>
      </c>
      <c r="AR25">
        <v>0.47604442809224601</v>
      </c>
      <c r="AS25">
        <v>1.34228187919463E-2</v>
      </c>
      <c r="AT25">
        <v>0.33673469387755101</v>
      </c>
      <c r="AU25">
        <v>0.56994818652849699</v>
      </c>
      <c r="AV25">
        <v>0.77586206896551702</v>
      </c>
      <c r="AW25">
        <v>0.53398058252427105</v>
      </c>
      <c r="AX25">
        <v>0.70038910505836505</v>
      </c>
      <c r="AY25">
        <v>0.58426966292134797</v>
      </c>
      <c r="AZ25">
        <v>0.47509578544061298</v>
      </c>
      <c r="BA25">
        <v>0.41186161449752801</v>
      </c>
      <c r="BB25">
        <v>0</v>
      </c>
      <c r="BC25">
        <v>0.32571428571428501</v>
      </c>
      <c r="BD25">
        <v>0.18025751072961299</v>
      </c>
    </row>
    <row r="26" spans="2:56" x14ac:dyDescent="0.2">
      <c r="B26" t="s">
        <v>1722</v>
      </c>
      <c r="C26">
        <v>1E-3</v>
      </c>
      <c r="D26">
        <v>0.1</v>
      </c>
      <c r="E26">
        <v>100</v>
      </c>
      <c r="F26">
        <v>100</v>
      </c>
      <c r="G26" s="2" t="b">
        <v>0</v>
      </c>
      <c r="H26">
        <v>8</v>
      </c>
      <c r="I26">
        <v>5</v>
      </c>
      <c r="J26">
        <v>420</v>
      </c>
      <c r="K26">
        <v>1000</v>
      </c>
      <c r="L26">
        <v>4</v>
      </c>
      <c r="M26">
        <v>5</v>
      </c>
      <c r="N26">
        <v>465</v>
      </c>
      <c r="O26">
        <v>12</v>
      </c>
      <c r="P26">
        <v>5</v>
      </c>
      <c r="Q26">
        <v>125</v>
      </c>
      <c r="R26">
        <v>1</v>
      </c>
      <c r="S26">
        <v>78</v>
      </c>
      <c r="T26" s="2">
        <v>128</v>
      </c>
      <c r="U26" s="2">
        <v>128</v>
      </c>
      <c r="V26" t="s">
        <v>1719</v>
      </c>
      <c r="W26">
        <v>0.411776785714285</v>
      </c>
      <c r="X26">
        <v>1.5904806435108101</v>
      </c>
      <c r="Y26">
        <v>0.64764946236558896</v>
      </c>
      <c r="Z26">
        <v>0.960133178472518</v>
      </c>
      <c r="AA26">
        <v>0.60090618513024896</v>
      </c>
      <c r="AB26">
        <v>0.60090618513024896</v>
      </c>
      <c r="AC26">
        <v>0.65562097209855397</v>
      </c>
      <c r="AD26">
        <v>0.65562097209855397</v>
      </c>
      <c r="AE26">
        <v>0.64764946236558896</v>
      </c>
      <c r="AF26">
        <v>0.64764946236558896</v>
      </c>
      <c r="AG26">
        <v>0.42399999999999999</v>
      </c>
      <c r="AH26">
        <v>1.8732099533080999</v>
      </c>
      <c r="AI26">
        <v>0.38851573986334598</v>
      </c>
      <c r="AJ26">
        <v>0.38851573986334598</v>
      </c>
      <c r="AK26">
        <v>0.45126485587102799</v>
      </c>
      <c r="AL26">
        <v>0.45126485587102799</v>
      </c>
      <c r="AM26">
        <v>0.42399999999999999</v>
      </c>
      <c r="AN26">
        <v>0.42399999999999999</v>
      </c>
      <c r="AO26">
        <v>0.86653952612053997</v>
      </c>
      <c r="AP26">
        <v>0.77834957579341701</v>
      </c>
      <c r="AQ26">
        <v>0.29557009440696702</v>
      </c>
      <c r="AR26">
        <v>0.463165544200077</v>
      </c>
      <c r="AS26">
        <v>1.3986013986013899E-2</v>
      </c>
      <c r="AT26">
        <v>0.48245614035087703</v>
      </c>
      <c r="AU26">
        <v>0.52941176470588203</v>
      </c>
      <c r="AV26">
        <v>0.240963855421686</v>
      </c>
      <c r="AW26">
        <v>0.64541832669322696</v>
      </c>
      <c r="AX26">
        <v>0.63888888888888895</v>
      </c>
      <c r="AY26">
        <v>0.39751552795030998</v>
      </c>
      <c r="AZ26">
        <v>0.45756457564575598</v>
      </c>
      <c r="BA26">
        <v>0.43630017452006897</v>
      </c>
      <c r="BB26">
        <v>0</v>
      </c>
      <c r="BC26">
        <v>0.36789297658862802</v>
      </c>
      <c r="BD26">
        <v>0.451790633608815</v>
      </c>
    </row>
    <row r="27" spans="2:56" x14ac:dyDescent="0.2">
      <c r="B27" t="s">
        <v>1849</v>
      </c>
      <c r="C27">
        <v>1E-3</v>
      </c>
      <c r="D27">
        <v>0.1</v>
      </c>
      <c r="E27">
        <v>100</v>
      </c>
      <c r="F27">
        <v>100</v>
      </c>
      <c r="G27" s="2" t="b">
        <v>0</v>
      </c>
      <c r="H27">
        <v>8</v>
      </c>
      <c r="I27">
        <v>5</v>
      </c>
      <c r="J27">
        <v>420</v>
      </c>
      <c r="K27">
        <v>1000</v>
      </c>
      <c r="L27">
        <v>4</v>
      </c>
      <c r="M27">
        <v>10</v>
      </c>
      <c r="N27">
        <v>460</v>
      </c>
      <c r="O27">
        <v>12</v>
      </c>
      <c r="P27">
        <v>10</v>
      </c>
      <c r="Q27">
        <v>120</v>
      </c>
      <c r="R27">
        <v>1</v>
      </c>
      <c r="S27">
        <v>78</v>
      </c>
      <c r="T27" s="2">
        <v>128</v>
      </c>
      <c r="U27" s="2">
        <v>128</v>
      </c>
      <c r="V27" t="s">
        <v>1719</v>
      </c>
      <c r="W27">
        <v>0.42202976190476099</v>
      </c>
      <c r="X27">
        <v>1.5646776199340799</v>
      </c>
      <c r="Y27">
        <v>0.64710054347825996</v>
      </c>
      <c r="Z27">
        <v>1.06597940278053</v>
      </c>
      <c r="AA27">
        <v>0.58322683601528003</v>
      </c>
      <c r="AB27">
        <v>0.58322683601528003</v>
      </c>
      <c r="AC27">
        <v>0.64895709850768002</v>
      </c>
      <c r="AD27">
        <v>0.64895709850768002</v>
      </c>
      <c r="AE27">
        <v>0.64710054347825996</v>
      </c>
      <c r="AF27">
        <v>0.64710054347825996</v>
      </c>
      <c r="AG27">
        <v>0.45902777777777698</v>
      </c>
      <c r="AH27">
        <v>1.8715077638626001</v>
      </c>
      <c r="AI27">
        <v>0.42755414008549902</v>
      </c>
      <c r="AJ27">
        <v>0.42755414008549902</v>
      </c>
      <c r="AK27">
        <v>0.52057567230217305</v>
      </c>
      <c r="AL27">
        <v>0.52057567230217305</v>
      </c>
      <c r="AM27">
        <v>0.45902777777777698</v>
      </c>
      <c r="AN27">
        <v>0.45902777777777698</v>
      </c>
      <c r="AO27">
        <v>0.86556261893076003</v>
      </c>
      <c r="AP27">
        <v>0.769866507286321</v>
      </c>
      <c r="AQ27">
        <v>0.23854043666180599</v>
      </c>
      <c r="AR27">
        <v>0.45893778118223</v>
      </c>
      <c r="AS27">
        <v>1.6260162601626001E-2</v>
      </c>
      <c r="AT27">
        <v>0.29508196721311403</v>
      </c>
      <c r="AU27">
        <v>0.67307692307692302</v>
      </c>
      <c r="AV27">
        <v>0.69230769230769196</v>
      </c>
      <c r="AW27">
        <v>0.63114754098360604</v>
      </c>
      <c r="AX27">
        <v>0.54377880184331795</v>
      </c>
      <c r="AY27">
        <v>0.57471264367816</v>
      </c>
      <c r="AZ27">
        <v>0.20408163265306101</v>
      </c>
      <c r="BA27">
        <v>0.43321299638989103</v>
      </c>
      <c r="BB27">
        <v>0.43511450381679301</v>
      </c>
      <c r="BC27">
        <v>2.03045685279187E-2</v>
      </c>
      <c r="BD27">
        <v>0.61157024793388404</v>
      </c>
    </row>
    <row r="28" spans="2:56" x14ac:dyDescent="0.2">
      <c r="B28" t="s">
        <v>1850</v>
      </c>
      <c r="C28">
        <v>1E-3</v>
      </c>
      <c r="D28">
        <v>0.1</v>
      </c>
      <c r="E28">
        <v>100</v>
      </c>
      <c r="F28">
        <v>100</v>
      </c>
      <c r="G28" s="2" t="b">
        <v>0</v>
      </c>
      <c r="H28">
        <v>8</v>
      </c>
      <c r="I28">
        <v>5</v>
      </c>
      <c r="J28">
        <v>420</v>
      </c>
      <c r="K28">
        <v>1000</v>
      </c>
      <c r="L28">
        <v>4</v>
      </c>
      <c r="M28">
        <v>5</v>
      </c>
      <c r="N28">
        <v>465</v>
      </c>
      <c r="O28">
        <v>12</v>
      </c>
      <c r="P28">
        <v>5</v>
      </c>
      <c r="Q28">
        <v>125</v>
      </c>
      <c r="R28">
        <v>1</v>
      </c>
      <c r="S28">
        <v>78</v>
      </c>
      <c r="T28" s="2">
        <v>128</v>
      </c>
      <c r="U28" s="2">
        <v>128</v>
      </c>
      <c r="V28" t="s">
        <v>1719</v>
      </c>
      <c r="W28">
        <v>0.398294642857142</v>
      </c>
      <c r="X28">
        <v>1.6688433265686</v>
      </c>
      <c r="Y28">
        <v>0.64709946236558902</v>
      </c>
      <c r="Z28">
        <v>2.6968799322843502</v>
      </c>
      <c r="AA28">
        <v>0.59623888384702295</v>
      </c>
      <c r="AB28">
        <v>0.59623888384702295</v>
      </c>
      <c r="AC28">
        <v>0.66120138859435795</v>
      </c>
      <c r="AD28">
        <v>0.66120138859435795</v>
      </c>
      <c r="AE28">
        <v>0.64709946236558902</v>
      </c>
      <c r="AF28">
        <v>0.64709946236558902</v>
      </c>
      <c r="AG28">
        <v>0.456666666666666</v>
      </c>
      <c r="AH28">
        <v>1.9463206529617301</v>
      </c>
      <c r="AI28">
        <v>0.43964513980869102</v>
      </c>
      <c r="AJ28">
        <v>0.43964513980869102</v>
      </c>
      <c r="AK28">
        <v>0.52357890666677398</v>
      </c>
      <c r="AL28">
        <v>0.52357890666677398</v>
      </c>
      <c r="AM28">
        <v>0.456666666666666</v>
      </c>
      <c r="AN28">
        <v>0.456666666666666</v>
      </c>
      <c r="AO28">
        <v>0.88226455670800397</v>
      </c>
      <c r="AP28">
        <v>0.73129732022629101</v>
      </c>
      <c r="AQ28">
        <v>0.31040723868717801</v>
      </c>
      <c r="AR28">
        <v>0.46098641976662103</v>
      </c>
      <c r="AS28">
        <v>5.0955414012738801E-2</v>
      </c>
      <c r="AT28">
        <v>0.356756756756756</v>
      </c>
      <c r="AU28">
        <v>0.49425287356321801</v>
      </c>
      <c r="AV28">
        <v>0.71232876712328697</v>
      </c>
      <c r="AW28">
        <v>0.59701492537313405</v>
      </c>
      <c r="AX28">
        <v>0.69902912621359203</v>
      </c>
      <c r="AY28">
        <v>0.56043956043956</v>
      </c>
      <c r="AZ28">
        <v>1.4084507042253501E-2</v>
      </c>
      <c r="BA28">
        <v>0.413223140495867</v>
      </c>
      <c r="BB28">
        <v>0.44776119402984998</v>
      </c>
      <c r="BC28">
        <v>0.46743295019157</v>
      </c>
      <c r="BD28">
        <v>0.46246246246246198</v>
      </c>
    </row>
    <row r="29" spans="2:56" x14ac:dyDescent="0.2">
      <c r="B29" t="s">
        <v>1851</v>
      </c>
      <c r="C29">
        <v>1E-3</v>
      </c>
      <c r="D29">
        <v>0.1</v>
      </c>
      <c r="E29">
        <v>100</v>
      </c>
      <c r="F29">
        <v>100</v>
      </c>
      <c r="G29" s="2" t="b">
        <v>0</v>
      </c>
      <c r="H29">
        <v>8</v>
      </c>
      <c r="I29">
        <v>20</v>
      </c>
      <c r="J29">
        <v>420</v>
      </c>
      <c r="K29">
        <v>1000</v>
      </c>
      <c r="L29">
        <v>4</v>
      </c>
      <c r="M29">
        <v>10</v>
      </c>
      <c r="N29">
        <v>460</v>
      </c>
      <c r="O29">
        <v>12</v>
      </c>
      <c r="P29">
        <v>10</v>
      </c>
      <c r="Q29">
        <v>120</v>
      </c>
      <c r="R29">
        <v>1</v>
      </c>
      <c r="S29">
        <v>78</v>
      </c>
      <c r="T29" s="2">
        <v>128</v>
      </c>
      <c r="U29" s="2">
        <v>128</v>
      </c>
      <c r="V29" t="s">
        <v>1719</v>
      </c>
      <c r="W29">
        <v>0.59783630952380895</v>
      </c>
      <c r="X29">
        <v>1.0915379559993701</v>
      </c>
      <c r="Y29">
        <v>0.64624891304347798</v>
      </c>
      <c r="Z29">
        <v>1.0508221714496599</v>
      </c>
      <c r="AA29">
        <v>0.58597640619972702</v>
      </c>
      <c r="AB29">
        <v>0.58597640619972702</v>
      </c>
      <c r="AC29">
        <v>0.62817028771335903</v>
      </c>
      <c r="AD29">
        <v>0.62817028771335903</v>
      </c>
      <c r="AE29">
        <v>0.64624891304347798</v>
      </c>
      <c r="AF29">
        <v>0.64624891304347798</v>
      </c>
      <c r="AG29">
        <v>0.51875000000000004</v>
      </c>
      <c r="AH29">
        <v>1.5287160873412999</v>
      </c>
      <c r="AI29">
        <v>0.501859675720981</v>
      </c>
      <c r="AJ29">
        <v>0.501859675720981</v>
      </c>
      <c r="AK29">
        <v>0.59711983249392497</v>
      </c>
      <c r="AL29">
        <v>0.59711983249392497</v>
      </c>
      <c r="AM29">
        <v>0.51874999999999905</v>
      </c>
      <c r="AN29">
        <v>0.51875000000000004</v>
      </c>
      <c r="AO29">
        <v>0.86482506371771495</v>
      </c>
      <c r="AP29">
        <v>0.77927692363915901</v>
      </c>
      <c r="AQ29">
        <v>0.228622939923873</v>
      </c>
      <c r="AR29">
        <v>0.47118069751816</v>
      </c>
      <c r="AS29">
        <v>0.115107913669064</v>
      </c>
      <c r="AT29">
        <v>0.31578947368421001</v>
      </c>
      <c r="AU29">
        <v>0.57731958762886604</v>
      </c>
      <c r="AV29">
        <v>0.91983122362869196</v>
      </c>
      <c r="AW29">
        <v>0.63114754098360604</v>
      </c>
      <c r="AX29">
        <v>0.647887323943661</v>
      </c>
      <c r="AY29">
        <v>0.57803468208092401</v>
      </c>
      <c r="AZ29">
        <v>0.65591397849462296</v>
      </c>
      <c r="BA29">
        <v>0.43165467625899201</v>
      </c>
      <c r="BB29">
        <v>0.55445544554455395</v>
      </c>
      <c r="BC29">
        <v>0</v>
      </c>
      <c r="BD29">
        <v>0.59517426273458396</v>
      </c>
    </row>
    <row r="30" spans="2:56" x14ac:dyDescent="0.2">
      <c r="B30" t="s">
        <v>1852</v>
      </c>
      <c r="C30">
        <v>1E-3</v>
      </c>
      <c r="D30">
        <v>0.1</v>
      </c>
      <c r="E30">
        <v>100</v>
      </c>
      <c r="F30">
        <v>100</v>
      </c>
      <c r="G30" s="2" t="b">
        <v>0</v>
      </c>
      <c r="H30">
        <v>8</v>
      </c>
      <c r="I30">
        <v>25</v>
      </c>
      <c r="J30">
        <v>420</v>
      </c>
      <c r="K30">
        <v>1000</v>
      </c>
      <c r="L30">
        <v>4</v>
      </c>
      <c r="M30">
        <v>15</v>
      </c>
      <c r="N30">
        <v>455</v>
      </c>
      <c r="O30">
        <v>12</v>
      </c>
      <c r="P30">
        <v>15</v>
      </c>
      <c r="Q30">
        <v>115</v>
      </c>
      <c r="R30">
        <v>1</v>
      </c>
      <c r="S30">
        <v>78</v>
      </c>
      <c r="T30" s="2">
        <v>128</v>
      </c>
      <c r="U30" s="2">
        <v>128</v>
      </c>
      <c r="V30" t="s">
        <v>1719</v>
      </c>
      <c r="W30">
        <v>0.59532440476190496</v>
      </c>
      <c r="X30">
        <v>1.09738410830497</v>
      </c>
      <c r="Y30">
        <v>0.64554175824175697</v>
      </c>
      <c r="Z30">
        <v>0.97299869030714004</v>
      </c>
      <c r="AA30">
        <v>0.58306467132164197</v>
      </c>
      <c r="AB30">
        <v>0.58306467132164297</v>
      </c>
      <c r="AC30">
        <v>0.62737117663044595</v>
      </c>
      <c r="AD30">
        <v>0.62737117663044595</v>
      </c>
      <c r="AE30">
        <v>0.64554175824175697</v>
      </c>
      <c r="AF30">
        <v>0.64554175824175697</v>
      </c>
      <c r="AG30">
        <v>0.52898550724637605</v>
      </c>
      <c r="AH30">
        <v>1.47098612785339</v>
      </c>
      <c r="AI30">
        <v>0.509696148825172</v>
      </c>
      <c r="AJ30">
        <v>0.509696148825172</v>
      </c>
      <c r="AK30">
        <v>0.56379272362240096</v>
      </c>
      <c r="AL30">
        <v>0.56379272362240096</v>
      </c>
      <c r="AM30">
        <v>0.52898550724637605</v>
      </c>
      <c r="AN30">
        <v>0.52898550724637605</v>
      </c>
      <c r="AO30">
        <v>0.86255109778052996</v>
      </c>
      <c r="AP30">
        <v>0.78433048256507298</v>
      </c>
      <c r="AQ30">
        <v>0.215847286563837</v>
      </c>
      <c r="AR30">
        <v>0.46952981837713098</v>
      </c>
      <c r="AS30">
        <v>2.2988505747126398E-2</v>
      </c>
      <c r="AT30">
        <v>0.14569536423841001</v>
      </c>
      <c r="AU30">
        <v>0.75238095238095204</v>
      </c>
      <c r="AV30">
        <v>0.90128755364806801</v>
      </c>
      <c r="AW30">
        <v>0.65217391304347805</v>
      </c>
      <c r="AX30">
        <v>0.63829787234042501</v>
      </c>
      <c r="AY30">
        <v>0.58285714285714196</v>
      </c>
      <c r="AZ30">
        <v>0.75999999999999901</v>
      </c>
      <c r="BA30">
        <v>0.44534412955465502</v>
      </c>
      <c r="BB30">
        <v>0.56701030927835006</v>
      </c>
      <c r="BC30">
        <v>0</v>
      </c>
      <c r="BD30">
        <v>0.64831804281345495</v>
      </c>
    </row>
    <row r="31" spans="2:56" x14ac:dyDescent="0.2">
      <c r="B31" t="s">
        <v>1853</v>
      </c>
      <c r="C31">
        <v>1E-3</v>
      </c>
      <c r="D31">
        <v>0.1</v>
      </c>
      <c r="E31">
        <v>100</v>
      </c>
      <c r="F31">
        <v>100</v>
      </c>
      <c r="G31" s="2" t="b">
        <v>0</v>
      </c>
      <c r="H31">
        <v>8</v>
      </c>
      <c r="I31">
        <v>50</v>
      </c>
      <c r="J31">
        <v>420</v>
      </c>
      <c r="K31">
        <v>1000</v>
      </c>
      <c r="L31">
        <v>4</v>
      </c>
      <c r="M31">
        <v>15</v>
      </c>
      <c r="N31">
        <v>455</v>
      </c>
      <c r="O31">
        <v>12</v>
      </c>
      <c r="P31">
        <v>15</v>
      </c>
      <c r="Q31">
        <v>115</v>
      </c>
      <c r="R31">
        <v>1</v>
      </c>
      <c r="S31">
        <v>78</v>
      </c>
      <c r="T31" s="2">
        <v>128</v>
      </c>
      <c r="U31" s="2">
        <v>128</v>
      </c>
      <c r="V31" t="s">
        <v>1719</v>
      </c>
      <c r="W31">
        <v>0.64031249999999995</v>
      </c>
      <c r="X31">
        <v>1.01274073004722</v>
      </c>
      <c r="Y31">
        <v>0.643853846153846</v>
      </c>
      <c r="Z31">
        <v>1.0580646746754601</v>
      </c>
      <c r="AA31">
        <v>0.57727882230625305</v>
      </c>
      <c r="AB31">
        <v>0.57727882230625305</v>
      </c>
      <c r="AC31">
        <v>0.614104131258286</v>
      </c>
      <c r="AD31">
        <v>0.614104131258286</v>
      </c>
      <c r="AE31">
        <v>0.643853846153846</v>
      </c>
      <c r="AF31">
        <v>0.643853846153846</v>
      </c>
      <c r="AG31">
        <v>0.53188405797101401</v>
      </c>
      <c r="AH31">
        <v>1.4095767736434901</v>
      </c>
      <c r="AI31">
        <v>0.50152077561724595</v>
      </c>
      <c r="AJ31">
        <v>0.50152077561724595</v>
      </c>
      <c r="AK31">
        <v>0.56978906774597704</v>
      </c>
      <c r="AL31">
        <v>0.56978906774597804</v>
      </c>
      <c r="AM31">
        <v>0.53188405797101401</v>
      </c>
      <c r="AN31">
        <v>0.53188405797101401</v>
      </c>
      <c r="AO31">
        <v>0.86210949050221897</v>
      </c>
      <c r="AP31">
        <v>0.75904308765982198</v>
      </c>
      <c r="AQ31">
        <v>0.19804584988214799</v>
      </c>
      <c r="AR31">
        <v>0.489916861180828</v>
      </c>
      <c r="AS31">
        <v>4.9689440993788803E-2</v>
      </c>
      <c r="AT31">
        <v>0.32258064516128998</v>
      </c>
      <c r="AU31">
        <v>0.73933649289099501</v>
      </c>
      <c r="AV31">
        <v>0.94514767932489396</v>
      </c>
      <c r="AW31">
        <v>0.63829787234042501</v>
      </c>
      <c r="AX31">
        <v>0.65536723163841804</v>
      </c>
      <c r="AY31">
        <v>0.54117647058823504</v>
      </c>
      <c r="AZ31">
        <v>0.66666666666666596</v>
      </c>
      <c r="BA31">
        <v>0.45161290322580599</v>
      </c>
      <c r="BB31">
        <v>0.46153846153846101</v>
      </c>
      <c r="BC31">
        <v>0</v>
      </c>
      <c r="BD31">
        <v>0.54683544303797404</v>
      </c>
    </row>
    <row r="32" spans="2:56" x14ac:dyDescent="0.2">
      <c r="B32" t="s">
        <v>1723</v>
      </c>
      <c r="C32">
        <v>1E-3</v>
      </c>
      <c r="D32">
        <v>0.1</v>
      </c>
      <c r="E32">
        <v>100</v>
      </c>
      <c r="F32">
        <v>100</v>
      </c>
      <c r="G32" s="2" t="b">
        <v>0</v>
      </c>
      <c r="H32">
        <v>8</v>
      </c>
      <c r="I32">
        <v>15</v>
      </c>
      <c r="J32">
        <v>420</v>
      </c>
      <c r="K32">
        <v>1000</v>
      </c>
      <c r="L32">
        <v>4</v>
      </c>
      <c r="M32">
        <v>5</v>
      </c>
      <c r="N32">
        <v>465</v>
      </c>
      <c r="O32">
        <v>12</v>
      </c>
      <c r="P32">
        <v>5</v>
      </c>
      <c r="Q32">
        <v>125</v>
      </c>
      <c r="R32">
        <v>1</v>
      </c>
      <c r="S32">
        <v>78</v>
      </c>
      <c r="T32" s="2">
        <v>128</v>
      </c>
      <c r="U32" s="2">
        <v>128</v>
      </c>
      <c r="V32" t="s">
        <v>1719</v>
      </c>
      <c r="W32">
        <v>0.57681845238095197</v>
      </c>
      <c r="X32">
        <v>1.14078083157539</v>
      </c>
      <c r="Y32">
        <v>0.64385322580644899</v>
      </c>
      <c r="Z32">
        <v>1.10905854010581</v>
      </c>
      <c r="AA32">
        <v>0.59236792071929201</v>
      </c>
      <c r="AB32">
        <v>0.59236792071929201</v>
      </c>
      <c r="AC32">
        <v>0.63778315721893797</v>
      </c>
      <c r="AD32">
        <v>0.63778315721893797</v>
      </c>
      <c r="AE32">
        <v>0.64385322580644899</v>
      </c>
      <c r="AF32">
        <v>0.64385322580644899</v>
      </c>
      <c r="AG32">
        <v>0.504</v>
      </c>
      <c r="AH32">
        <v>1.5741611719131401</v>
      </c>
      <c r="AI32">
        <v>0.48486357434474803</v>
      </c>
      <c r="AJ32">
        <v>0.48486357434474803</v>
      </c>
      <c r="AK32">
        <v>0.597297670084877</v>
      </c>
      <c r="AL32">
        <v>0.597297670084877</v>
      </c>
      <c r="AM32">
        <v>0.504</v>
      </c>
      <c r="AN32">
        <v>0.504</v>
      </c>
      <c r="AO32">
        <v>0.86351911893885203</v>
      </c>
      <c r="AP32">
        <v>0.77216480299756496</v>
      </c>
      <c r="AQ32">
        <v>0.26411748413133102</v>
      </c>
      <c r="AR32">
        <v>0.46967027680942602</v>
      </c>
      <c r="AS32">
        <v>0.114285714285714</v>
      </c>
      <c r="AT32">
        <v>0.30150753768844202</v>
      </c>
      <c r="AU32">
        <v>0.573378839590443</v>
      </c>
      <c r="AV32">
        <v>0.92244897959183603</v>
      </c>
      <c r="AW32">
        <v>0.72321428571428503</v>
      </c>
      <c r="AX32">
        <v>0.28749999999999998</v>
      </c>
      <c r="AY32">
        <v>0.59459459459459396</v>
      </c>
      <c r="AZ32">
        <v>0.72815533980582503</v>
      </c>
      <c r="BA32">
        <v>0.42980935875216603</v>
      </c>
      <c r="BB32">
        <v>0.577114427860696</v>
      </c>
      <c r="BC32">
        <v>0.55614973262031997</v>
      </c>
      <c r="BD32">
        <v>1.0204081632653E-2</v>
      </c>
    </row>
    <row r="33" spans="2:56" x14ac:dyDescent="0.2">
      <c r="B33" t="s">
        <v>1724</v>
      </c>
      <c r="C33">
        <v>1E-3</v>
      </c>
      <c r="D33">
        <v>0.1</v>
      </c>
      <c r="E33">
        <v>100</v>
      </c>
      <c r="F33">
        <v>100</v>
      </c>
      <c r="G33" s="2" t="b">
        <v>0</v>
      </c>
      <c r="H33">
        <v>8</v>
      </c>
      <c r="I33">
        <v>25</v>
      </c>
      <c r="J33">
        <v>420</v>
      </c>
      <c r="K33">
        <v>1000</v>
      </c>
      <c r="L33">
        <v>4</v>
      </c>
      <c r="M33">
        <v>5</v>
      </c>
      <c r="N33">
        <v>465</v>
      </c>
      <c r="O33">
        <v>12</v>
      </c>
      <c r="P33">
        <v>5</v>
      </c>
      <c r="Q33">
        <v>125</v>
      </c>
      <c r="R33">
        <v>1</v>
      </c>
      <c r="S33">
        <v>78</v>
      </c>
      <c r="T33" s="2">
        <v>128</v>
      </c>
      <c r="U33" s="2">
        <v>128</v>
      </c>
      <c r="V33" t="s">
        <v>1719</v>
      </c>
      <c r="W33">
        <v>0.6308125</v>
      </c>
      <c r="X33">
        <v>1.04190001964569</v>
      </c>
      <c r="Y33">
        <v>0.64212365591397502</v>
      </c>
      <c r="Z33">
        <v>1.11497931593656</v>
      </c>
      <c r="AA33">
        <v>0.58964008106450505</v>
      </c>
      <c r="AB33">
        <v>0.58964008106450505</v>
      </c>
      <c r="AC33">
        <v>0.63173295774896698</v>
      </c>
      <c r="AD33">
        <v>0.63173295774896698</v>
      </c>
      <c r="AE33">
        <v>0.64212365591397502</v>
      </c>
      <c r="AF33">
        <v>0.64212365591397502</v>
      </c>
      <c r="AG33">
        <v>0.53266666666666596</v>
      </c>
      <c r="AH33">
        <v>1.4427832365036</v>
      </c>
      <c r="AI33">
        <v>0.52191475055485703</v>
      </c>
      <c r="AJ33">
        <v>0.52191475055485703</v>
      </c>
      <c r="AK33">
        <v>0.62832458830471405</v>
      </c>
      <c r="AL33">
        <v>0.62832458830471405</v>
      </c>
      <c r="AM33">
        <v>0.53266666666666596</v>
      </c>
      <c r="AN33">
        <v>0.53266666666666596</v>
      </c>
      <c r="AO33">
        <v>0.862042223181125</v>
      </c>
      <c r="AP33">
        <v>0.76061206271325699</v>
      </c>
      <c r="AQ33">
        <v>0.269491246375687</v>
      </c>
      <c r="AR33">
        <v>0.46641479198795899</v>
      </c>
      <c r="AS33">
        <v>0.114285714285714</v>
      </c>
      <c r="AT33">
        <v>0.33862433862433799</v>
      </c>
      <c r="AU33">
        <v>0.72195121951219499</v>
      </c>
      <c r="AV33">
        <v>0.92</v>
      </c>
      <c r="AW33">
        <v>0.77253218884120101</v>
      </c>
      <c r="AX33">
        <v>0.67407407407407405</v>
      </c>
      <c r="AY33">
        <v>0.23684210526315699</v>
      </c>
      <c r="AZ33">
        <v>0.68161434977578395</v>
      </c>
      <c r="BA33">
        <v>0.43585237258347898</v>
      </c>
      <c r="BB33">
        <v>0.530612244897959</v>
      </c>
      <c r="BC33">
        <v>0.53046594982078799</v>
      </c>
      <c r="BD33">
        <v>0.30612244897959101</v>
      </c>
    </row>
    <row r="34" spans="2:56" x14ac:dyDescent="0.2">
      <c r="B34" t="s">
        <v>1725</v>
      </c>
      <c r="C34">
        <v>1E-3</v>
      </c>
      <c r="D34">
        <v>0.1</v>
      </c>
      <c r="E34">
        <v>100</v>
      </c>
      <c r="F34">
        <v>100</v>
      </c>
      <c r="G34" s="2" t="b">
        <v>0</v>
      </c>
      <c r="H34">
        <v>8</v>
      </c>
      <c r="I34">
        <v>10</v>
      </c>
      <c r="J34">
        <v>420</v>
      </c>
      <c r="K34">
        <v>1000</v>
      </c>
      <c r="L34">
        <v>4</v>
      </c>
      <c r="M34">
        <v>5</v>
      </c>
      <c r="N34">
        <v>465</v>
      </c>
      <c r="O34">
        <v>12</v>
      </c>
      <c r="P34">
        <v>5</v>
      </c>
      <c r="Q34">
        <v>125</v>
      </c>
      <c r="R34">
        <v>1</v>
      </c>
      <c r="S34">
        <v>78</v>
      </c>
      <c r="T34" s="2">
        <v>128</v>
      </c>
      <c r="U34" s="2">
        <v>128</v>
      </c>
      <c r="V34" t="s">
        <v>1719</v>
      </c>
      <c r="W34">
        <v>0.50980059523809496</v>
      </c>
      <c r="X34">
        <v>1.31909180998802</v>
      </c>
      <c r="Y34">
        <v>0.64203279569892202</v>
      </c>
      <c r="Z34">
        <v>1.14292734223604</v>
      </c>
      <c r="AA34">
        <v>0.5918855546106</v>
      </c>
      <c r="AB34">
        <v>0.5918855546106</v>
      </c>
      <c r="AC34">
        <v>0.66106086879720305</v>
      </c>
      <c r="AD34">
        <v>0.66106086879720305</v>
      </c>
      <c r="AE34">
        <v>0.64203279569892202</v>
      </c>
      <c r="AF34">
        <v>0.64203279569892202</v>
      </c>
      <c r="AG34">
        <v>0.48466666666666602</v>
      </c>
      <c r="AH34">
        <v>1.71209049224853</v>
      </c>
      <c r="AI34">
        <v>0.44344534228431998</v>
      </c>
      <c r="AJ34">
        <v>0.44344534228431998</v>
      </c>
      <c r="AK34">
        <v>0.510319620378061</v>
      </c>
      <c r="AL34">
        <v>0.510319620378061</v>
      </c>
      <c r="AM34">
        <v>0.48466666666666602</v>
      </c>
      <c r="AN34">
        <v>0.48466666666666602</v>
      </c>
      <c r="AO34">
        <v>0.865563008876166</v>
      </c>
      <c r="AP34">
        <v>0.73689520410293496</v>
      </c>
      <c r="AQ34">
        <v>0.29636787779942703</v>
      </c>
      <c r="AR34">
        <v>0.46871612766387299</v>
      </c>
      <c r="AS34">
        <v>3.0769230769230702E-2</v>
      </c>
      <c r="AT34">
        <v>0.32804232804232802</v>
      </c>
      <c r="AU34">
        <v>0.74107142857142805</v>
      </c>
      <c r="AV34">
        <v>0.87242798353909401</v>
      </c>
      <c r="AW34">
        <v>0.726457399103139</v>
      </c>
      <c r="AX34">
        <v>0.70399999999999996</v>
      </c>
      <c r="AY34">
        <v>0.40718562874251502</v>
      </c>
      <c r="AZ34">
        <v>0.44927536231884002</v>
      </c>
      <c r="BA34">
        <v>0.43508771929824502</v>
      </c>
      <c r="BB34">
        <v>0</v>
      </c>
      <c r="BC34">
        <v>0</v>
      </c>
      <c r="BD34">
        <v>0.62702702702702695</v>
      </c>
    </row>
    <row r="35" spans="2:56" x14ac:dyDescent="0.2">
      <c r="B35" t="s">
        <v>1854</v>
      </c>
      <c r="C35">
        <v>1E-3</v>
      </c>
      <c r="D35">
        <v>0.1</v>
      </c>
      <c r="E35">
        <v>100</v>
      </c>
      <c r="F35">
        <v>100</v>
      </c>
      <c r="G35" s="2" t="b">
        <v>0</v>
      </c>
      <c r="H35">
        <v>8</v>
      </c>
      <c r="I35">
        <v>10</v>
      </c>
      <c r="J35">
        <v>420</v>
      </c>
      <c r="K35">
        <v>1000</v>
      </c>
      <c r="L35">
        <v>4</v>
      </c>
      <c r="M35">
        <v>10</v>
      </c>
      <c r="N35">
        <v>460</v>
      </c>
      <c r="O35">
        <v>12</v>
      </c>
      <c r="P35">
        <v>10</v>
      </c>
      <c r="Q35">
        <v>120</v>
      </c>
      <c r="R35">
        <v>1</v>
      </c>
      <c r="S35">
        <v>78</v>
      </c>
      <c r="T35" s="2">
        <v>128</v>
      </c>
      <c r="U35" s="2">
        <v>128</v>
      </c>
      <c r="V35" t="s">
        <v>1719</v>
      </c>
      <c r="W35">
        <v>0.56312499999999899</v>
      </c>
      <c r="X35">
        <v>1.17985367894172</v>
      </c>
      <c r="Y35">
        <v>0.64192065217391203</v>
      </c>
      <c r="Z35">
        <v>1.02481060308218</v>
      </c>
      <c r="AA35">
        <v>0.57718055232426702</v>
      </c>
      <c r="AB35">
        <v>0.57718055232426702</v>
      </c>
      <c r="AC35">
        <v>0.63695807679028604</v>
      </c>
      <c r="AD35">
        <v>0.63695807679028604</v>
      </c>
      <c r="AE35">
        <v>0.64192065217391203</v>
      </c>
      <c r="AF35">
        <v>0.64192065217391203</v>
      </c>
      <c r="AG35">
        <v>0.501388888888888</v>
      </c>
      <c r="AH35">
        <v>1.53184413909912</v>
      </c>
      <c r="AI35">
        <v>0.46479749424759798</v>
      </c>
      <c r="AJ35">
        <v>0.46479749424759798</v>
      </c>
      <c r="AK35">
        <v>0.54420915219900301</v>
      </c>
      <c r="AL35">
        <v>0.54420915219900301</v>
      </c>
      <c r="AM35">
        <v>0.501388888888888</v>
      </c>
      <c r="AN35">
        <v>0.501388888888888</v>
      </c>
      <c r="AO35">
        <v>0.86431611063421598</v>
      </c>
      <c r="AP35">
        <v>0.75039758072877205</v>
      </c>
      <c r="AQ35">
        <v>0.22054573194475899</v>
      </c>
      <c r="AR35">
        <v>0.47346278598932101</v>
      </c>
      <c r="AS35">
        <v>1.6129032258064498E-2</v>
      </c>
      <c r="AT35">
        <v>0.35897435897435898</v>
      </c>
      <c r="AU35">
        <v>0.72566371681415898</v>
      </c>
      <c r="AV35">
        <v>0.93927125506072795</v>
      </c>
      <c r="AW35">
        <v>0.71698113207547098</v>
      </c>
      <c r="AX35">
        <v>0.67403314917127</v>
      </c>
      <c r="AY35">
        <v>0.52777777777777701</v>
      </c>
      <c r="AZ35">
        <v>0.232876712328767</v>
      </c>
      <c r="BA35">
        <v>0.44362292051756003</v>
      </c>
      <c r="BB35">
        <v>0.43846153846153801</v>
      </c>
      <c r="BC35">
        <v>0.50377833753148604</v>
      </c>
      <c r="BD35">
        <v>0</v>
      </c>
    </row>
    <row r="36" spans="2:56" x14ac:dyDescent="0.2">
      <c r="B36" t="s">
        <v>1726</v>
      </c>
      <c r="C36">
        <v>1E-3</v>
      </c>
      <c r="D36">
        <v>0.1</v>
      </c>
      <c r="E36">
        <v>100</v>
      </c>
      <c r="F36">
        <v>100</v>
      </c>
      <c r="G36" s="2" t="b">
        <v>0</v>
      </c>
      <c r="H36">
        <v>8</v>
      </c>
      <c r="I36">
        <v>5</v>
      </c>
      <c r="J36">
        <v>420</v>
      </c>
      <c r="K36">
        <v>1000</v>
      </c>
      <c r="L36">
        <v>4</v>
      </c>
      <c r="M36">
        <v>5</v>
      </c>
      <c r="N36">
        <v>465</v>
      </c>
      <c r="O36">
        <v>12</v>
      </c>
      <c r="P36">
        <v>5</v>
      </c>
      <c r="Q36">
        <v>125</v>
      </c>
      <c r="R36">
        <v>1</v>
      </c>
      <c r="S36">
        <v>78</v>
      </c>
      <c r="T36" s="2">
        <v>128</v>
      </c>
      <c r="U36" s="2">
        <v>128</v>
      </c>
      <c r="V36" t="s">
        <v>1719</v>
      </c>
      <c r="W36">
        <v>0.42906845238095198</v>
      </c>
      <c r="X36">
        <v>1.53224429488182</v>
      </c>
      <c r="Y36">
        <v>0.641711827956987</v>
      </c>
      <c r="Z36">
        <v>0.98486240774392997</v>
      </c>
      <c r="AA36">
        <v>0.594064145363009</v>
      </c>
      <c r="AB36">
        <v>0.594064145363009</v>
      </c>
      <c r="AC36">
        <v>0.64431912937076796</v>
      </c>
      <c r="AD36">
        <v>0.64431912937076796</v>
      </c>
      <c r="AE36">
        <v>0.641711827956987</v>
      </c>
      <c r="AF36">
        <v>0.641711827956987</v>
      </c>
      <c r="AG36">
        <v>0.47866666666666602</v>
      </c>
      <c r="AH36">
        <v>1.8037369251251201</v>
      </c>
      <c r="AI36">
        <v>0.47042140221267098</v>
      </c>
      <c r="AJ36">
        <v>0.47042140221267098</v>
      </c>
      <c r="AK36">
        <v>0.54064029440503802</v>
      </c>
      <c r="AL36">
        <v>0.54064029440503802</v>
      </c>
      <c r="AM36">
        <v>0.47866666666666602</v>
      </c>
      <c r="AN36">
        <v>0.47866666666666602</v>
      </c>
      <c r="AO36">
        <v>0.86385609375773298</v>
      </c>
      <c r="AP36">
        <v>0.76526950027440999</v>
      </c>
      <c r="AQ36">
        <v>0.29370918565618898</v>
      </c>
      <c r="AR36">
        <v>0.45342180176371299</v>
      </c>
      <c r="AS36">
        <v>6.2827225130889994E-2</v>
      </c>
      <c r="AT36">
        <v>0.28032345013477</v>
      </c>
      <c r="AU36">
        <v>0.57560975609756104</v>
      </c>
      <c r="AV36">
        <v>0.55813953488372003</v>
      </c>
      <c r="AW36">
        <v>0.61596958174904903</v>
      </c>
      <c r="AX36">
        <v>0.59715639810426502</v>
      </c>
      <c r="AY36">
        <v>0.574585635359116</v>
      </c>
      <c r="AZ36">
        <v>0.64248704663212397</v>
      </c>
      <c r="BA36">
        <v>0.64864864864864802</v>
      </c>
      <c r="BB36">
        <v>0.577114427860696</v>
      </c>
      <c r="BC36">
        <v>0.51219512195121897</v>
      </c>
      <c r="BD36">
        <v>0</v>
      </c>
    </row>
    <row r="37" spans="2:56" x14ac:dyDescent="0.2">
      <c r="B37" t="s">
        <v>1855</v>
      </c>
      <c r="C37">
        <v>1E-3</v>
      </c>
      <c r="D37">
        <v>0.1</v>
      </c>
      <c r="E37">
        <v>29</v>
      </c>
      <c r="F37">
        <v>100</v>
      </c>
      <c r="G37" s="2" t="b">
        <v>1</v>
      </c>
      <c r="H37">
        <v>8</v>
      </c>
      <c r="I37">
        <v>10</v>
      </c>
      <c r="J37">
        <v>420</v>
      </c>
      <c r="K37">
        <v>1000</v>
      </c>
      <c r="L37">
        <v>4</v>
      </c>
      <c r="M37">
        <v>5</v>
      </c>
      <c r="N37">
        <v>465</v>
      </c>
      <c r="O37">
        <v>12</v>
      </c>
      <c r="P37">
        <v>5</v>
      </c>
      <c r="Q37">
        <v>125</v>
      </c>
      <c r="R37">
        <v>1</v>
      </c>
      <c r="S37">
        <v>78</v>
      </c>
      <c r="T37" s="2">
        <v>128</v>
      </c>
      <c r="U37" s="2">
        <v>128</v>
      </c>
      <c r="V37" t="s">
        <v>1719</v>
      </c>
      <c r="W37">
        <v>0.51124702380952303</v>
      </c>
      <c r="X37">
        <v>1.307164427042</v>
      </c>
      <c r="Y37">
        <v>0.63955860215053295</v>
      </c>
      <c r="Z37">
        <v>1.19188414990901</v>
      </c>
      <c r="AA37">
        <v>0.58778410759935795</v>
      </c>
      <c r="AB37">
        <v>0.58778410759935695</v>
      </c>
      <c r="AC37">
        <v>0.64664405459782404</v>
      </c>
      <c r="AD37">
        <v>0.64664405459782404</v>
      </c>
      <c r="AE37">
        <v>0.63955860215053295</v>
      </c>
      <c r="AF37">
        <v>0.63955860215053295</v>
      </c>
      <c r="AG37">
        <v>0.46866666666666601</v>
      </c>
      <c r="AH37">
        <v>1.7713495492935101</v>
      </c>
      <c r="AI37">
        <v>0.432463246421183</v>
      </c>
      <c r="AJ37">
        <v>0.432463246421183</v>
      </c>
      <c r="AK37">
        <v>0.54842248264121796</v>
      </c>
      <c r="AL37">
        <v>0.54842248264121796</v>
      </c>
      <c r="AM37">
        <v>0.46866666666666601</v>
      </c>
      <c r="AN37">
        <v>0.46866666666666601</v>
      </c>
      <c r="AO37">
        <v>0.86557742073493604</v>
      </c>
      <c r="AP37">
        <v>0.74807115712092898</v>
      </c>
      <c r="AQ37">
        <v>0.291310494549955</v>
      </c>
      <c r="AR37">
        <v>0.44617735799161601</v>
      </c>
      <c r="AS37">
        <v>7.0175438596491196E-2</v>
      </c>
      <c r="AT37">
        <v>0.27493261455525603</v>
      </c>
      <c r="AU37">
        <v>0.51263537906137102</v>
      </c>
      <c r="AV37">
        <v>0.78947368421052599</v>
      </c>
      <c r="AW37">
        <v>0.64257028112449799</v>
      </c>
      <c r="AX37">
        <v>3.1496062992125901E-2</v>
      </c>
      <c r="AY37">
        <v>0.55670103092783496</v>
      </c>
      <c r="AZ37">
        <v>0.64583333333333304</v>
      </c>
      <c r="BA37">
        <v>0.645994832041343</v>
      </c>
      <c r="BB37">
        <v>0.57999999999999996</v>
      </c>
      <c r="BC37">
        <v>0.43974630021141597</v>
      </c>
      <c r="BD37">
        <v>0</v>
      </c>
    </row>
    <row r="38" spans="2:56" x14ac:dyDescent="0.2">
      <c r="B38" t="s">
        <v>1856</v>
      </c>
      <c r="C38">
        <v>1E-3</v>
      </c>
      <c r="D38">
        <v>0.1</v>
      </c>
      <c r="E38">
        <v>18</v>
      </c>
      <c r="F38">
        <v>100</v>
      </c>
      <c r="G38" s="2" t="b">
        <v>1</v>
      </c>
      <c r="H38">
        <v>8</v>
      </c>
      <c r="I38">
        <v>20</v>
      </c>
      <c r="J38">
        <v>420</v>
      </c>
      <c r="K38">
        <v>1000</v>
      </c>
      <c r="L38">
        <v>4</v>
      </c>
      <c r="M38">
        <v>5</v>
      </c>
      <c r="N38">
        <v>465</v>
      </c>
      <c r="O38">
        <v>12</v>
      </c>
      <c r="P38">
        <v>5</v>
      </c>
      <c r="Q38">
        <v>125</v>
      </c>
      <c r="R38">
        <v>1</v>
      </c>
      <c r="S38">
        <v>78</v>
      </c>
      <c r="T38" s="2">
        <v>128</v>
      </c>
      <c r="U38" s="2">
        <v>128</v>
      </c>
      <c r="V38" t="s">
        <v>1719</v>
      </c>
      <c r="W38">
        <v>0.561898809523809</v>
      </c>
      <c r="X38">
        <v>1.1727783405780701</v>
      </c>
      <c r="Y38">
        <v>0.63780752688171805</v>
      </c>
      <c r="Z38">
        <v>1.2008306412696801</v>
      </c>
      <c r="AA38">
        <v>0.58659018809077801</v>
      </c>
      <c r="AB38">
        <v>0.58659018809077801</v>
      </c>
      <c r="AC38">
        <v>0.63787755201935203</v>
      </c>
      <c r="AD38">
        <v>0.63787755201935203</v>
      </c>
      <c r="AE38">
        <v>0.63780752688171805</v>
      </c>
      <c r="AF38">
        <v>0.63780752688171805</v>
      </c>
      <c r="AG38">
        <v>0.44533333333333303</v>
      </c>
      <c r="AH38">
        <v>1.6376802921295099</v>
      </c>
      <c r="AI38">
        <v>0.41422410517229902</v>
      </c>
      <c r="AJ38">
        <v>0.41422410517229902</v>
      </c>
      <c r="AK38">
        <v>0.51411288277974099</v>
      </c>
      <c r="AL38">
        <v>0.51411288277974099</v>
      </c>
      <c r="AM38">
        <v>0.44533333333333303</v>
      </c>
      <c r="AN38">
        <v>0.44533333333333303</v>
      </c>
      <c r="AO38">
        <v>0.85789478063437496</v>
      </c>
      <c r="AP38">
        <v>0.75513417025289398</v>
      </c>
      <c r="AQ38">
        <v>0.26809999896863501</v>
      </c>
      <c r="AR38">
        <v>0.46523180250721602</v>
      </c>
      <c r="AS38">
        <v>5.2631578947368397E-2</v>
      </c>
      <c r="AT38">
        <v>0.34883720930232498</v>
      </c>
      <c r="AU38">
        <v>0.66359447004608296</v>
      </c>
      <c r="AV38">
        <v>0.92050209205020905</v>
      </c>
      <c r="AW38">
        <v>0.56852791878172504</v>
      </c>
      <c r="AX38">
        <v>0.244680851063829</v>
      </c>
      <c r="AY38">
        <v>0.57608695652173902</v>
      </c>
      <c r="AZ38">
        <v>0.52320675105485204</v>
      </c>
      <c r="BA38">
        <v>0.41050903119868598</v>
      </c>
      <c r="BB38">
        <v>0.21249999999999999</v>
      </c>
      <c r="BC38">
        <v>0</v>
      </c>
      <c r="BD38">
        <v>0.44961240310077499</v>
      </c>
    </row>
    <row r="39" spans="2:56" x14ac:dyDescent="0.2">
      <c r="B39" t="s">
        <v>1727</v>
      </c>
      <c r="C39">
        <v>1E-3</v>
      </c>
      <c r="D39">
        <v>0.1</v>
      </c>
      <c r="E39">
        <v>100</v>
      </c>
      <c r="F39">
        <v>100</v>
      </c>
      <c r="G39" s="2" t="b">
        <v>0</v>
      </c>
      <c r="H39">
        <v>8</v>
      </c>
      <c r="I39">
        <v>20</v>
      </c>
      <c r="J39">
        <v>420</v>
      </c>
      <c r="K39">
        <v>1000</v>
      </c>
      <c r="L39">
        <v>4</v>
      </c>
      <c r="M39">
        <v>5</v>
      </c>
      <c r="N39">
        <v>465</v>
      </c>
      <c r="O39">
        <v>12</v>
      </c>
      <c r="P39">
        <v>5</v>
      </c>
      <c r="Q39">
        <v>125</v>
      </c>
      <c r="R39">
        <v>1</v>
      </c>
      <c r="S39">
        <v>78</v>
      </c>
      <c r="T39" s="2">
        <v>128</v>
      </c>
      <c r="U39" s="2">
        <v>128</v>
      </c>
      <c r="V39" t="s">
        <v>1719</v>
      </c>
      <c r="W39">
        <v>0.59474107142857102</v>
      </c>
      <c r="X39">
        <v>1.1011852812767</v>
      </c>
      <c r="Y39">
        <v>0.63557956989247</v>
      </c>
      <c r="Z39">
        <v>1.1698692635893799</v>
      </c>
      <c r="AA39">
        <v>0.58367053778790001</v>
      </c>
      <c r="AB39">
        <v>0.58367053778790001</v>
      </c>
      <c r="AC39">
        <v>0.63247880169153303</v>
      </c>
      <c r="AD39">
        <v>0.63247880169153303</v>
      </c>
      <c r="AE39">
        <v>0.63557956989247</v>
      </c>
      <c r="AF39">
        <v>0.63557956989247</v>
      </c>
      <c r="AG39">
        <v>0.46533333333333299</v>
      </c>
      <c r="AH39">
        <v>1.5750979185104299</v>
      </c>
      <c r="AI39">
        <v>0.41689015069070001</v>
      </c>
      <c r="AJ39">
        <v>0.41689015069070001</v>
      </c>
      <c r="AK39">
        <v>0.49881745009528899</v>
      </c>
      <c r="AL39">
        <v>0.49881745009528899</v>
      </c>
      <c r="AM39">
        <v>0.46533333333333299</v>
      </c>
      <c r="AN39">
        <v>0.46533333333333299</v>
      </c>
      <c r="AO39">
        <v>0.860979845915536</v>
      </c>
      <c r="AP39">
        <v>0.746928792942671</v>
      </c>
      <c r="AQ39">
        <v>0.26419518789762098</v>
      </c>
      <c r="AR39">
        <v>0.46257832439577301</v>
      </c>
      <c r="AS39">
        <v>0.115107913669064</v>
      </c>
      <c r="AT39">
        <v>0.36274509803921501</v>
      </c>
      <c r="AU39">
        <v>0.71369294605809097</v>
      </c>
      <c r="AV39">
        <v>0.929133858267716</v>
      </c>
      <c r="AW39">
        <v>0.64285714285714202</v>
      </c>
      <c r="AX39">
        <v>0.197368421052631</v>
      </c>
      <c r="AY39">
        <v>0.56983240223463605</v>
      </c>
      <c r="AZ39">
        <v>0.498023715415019</v>
      </c>
      <c r="BA39">
        <v>0.42931937172774798</v>
      </c>
      <c r="BB39">
        <v>0</v>
      </c>
      <c r="BC39">
        <v>0</v>
      </c>
      <c r="BD39">
        <v>0.54460093896713602</v>
      </c>
    </row>
    <row r="40" spans="2:56" x14ac:dyDescent="0.2">
      <c r="B40" t="s">
        <v>1857</v>
      </c>
      <c r="C40">
        <v>1E-3</v>
      </c>
      <c r="D40">
        <v>0.1</v>
      </c>
      <c r="E40">
        <v>100</v>
      </c>
      <c r="F40">
        <v>100</v>
      </c>
      <c r="G40" s="2" t="b">
        <v>0</v>
      </c>
      <c r="H40">
        <v>8</v>
      </c>
      <c r="I40">
        <v>25</v>
      </c>
      <c r="J40">
        <v>420</v>
      </c>
      <c r="K40">
        <v>1000</v>
      </c>
      <c r="L40">
        <v>4</v>
      </c>
      <c r="M40">
        <v>10</v>
      </c>
      <c r="N40">
        <v>460</v>
      </c>
      <c r="O40">
        <v>12</v>
      </c>
      <c r="P40">
        <v>10</v>
      </c>
      <c r="Q40">
        <v>120</v>
      </c>
      <c r="R40">
        <v>1</v>
      </c>
      <c r="S40">
        <v>78</v>
      </c>
      <c r="T40" s="2">
        <v>128</v>
      </c>
      <c r="U40" s="2">
        <v>128</v>
      </c>
      <c r="V40" t="s">
        <v>1719</v>
      </c>
      <c r="W40">
        <v>0.611616071428571</v>
      </c>
      <c r="X40">
        <v>1.07806190252304</v>
      </c>
      <c r="Y40">
        <v>0.63493695652173898</v>
      </c>
      <c r="Z40">
        <v>1.1305626815557399</v>
      </c>
      <c r="AA40">
        <v>0.57020452692666701</v>
      </c>
      <c r="AB40">
        <v>0.57020452692666701</v>
      </c>
      <c r="AC40">
        <v>0.609775420624867</v>
      </c>
      <c r="AD40">
        <v>0.609775420624867</v>
      </c>
      <c r="AE40">
        <v>0.63493695652173898</v>
      </c>
      <c r="AF40">
        <v>0.63493695652173898</v>
      </c>
      <c r="AG40">
        <v>0.51736111111111105</v>
      </c>
      <c r="AH40">
        <v>1.53548288345336</v>
      </c>
      <c r="AI40">
        <v>0.48370326982297701</v>
      </c>
      <c r="AJ40">
        <v>0.48370326982297701</v>
      </c>
      <c r="AK40">
        <v>0.55742317588007095</v>
      </c>
      <c r="AL40">
        <v>0.55742317588007095</v>
      </c>
      <c r="AM40">
        <v>0.51736111111111105</v>
      </c>
      <c r="AN40">
        <v>0.51736111111111105</v>
      </c>
      <c r="AO40">
        <v>0.85121713863516202</v>
      </c>
      <c r="AP40">
        <v>0.74020358190549695</v>
      </c>
      <c r="AQ40">
        <v>0.22715262722139901</v>
      </c>
      <c r="AR40">
        <v>0.46224475994460601</v>
      </c>
      <c r="AS40">
        <v>0.122137404580152</v>
      </c>
      <c r="AT40">
        <v>0.125</v>
      </c>
      <c r="AU40">
        <v>0.74666666666666603</v>
      </c>
      <c r="AV40">
        <v>0.95546558704453399</v>
      </c>
      <c r="AW40">
        <v>0.63070539419087102</v>
      </c>
      <c r="AX40">
        <v>0.59555555555555495</v>
      </c>
      <c r="AY40">
        <v>0.18279569892473099</v>
      </c>
      <c r="AZ40">
        <v>0.71493212669683204</v>
      </c>
      <c r="BA40">
        <v>0.44529750479846397</v>
      </c>
      <c r="BB40">
        <v>0.63101604278074797</v>
      </c>
      <c r="BC40">
        <v>0</v>
      </c>
      <c r="BD40">
        <v>0.65486725663716805</v>
      </c>
    </row>
    <row r="41" spans="2:56" x14ac:dyDescent="0.2">
      <c r="B41" t="s">
        <v>1858</v>
      </c>
      <c r="C41">
        <v>1E-3</v>
      </c>
      <c r="D41">
        <v>0.1</v>
      </c>
      <c r="E41">
        <v>11</v>
      </c>
      <c r="F41">
        <v>100</v>
      </c>
      <c r="G41" s="2" t="b">
        <v>1</v>
      </c>
      <c r="H41">
        <v>8</v>
      </c>
      <c r="I41">
        <v>50</v>
      </c>
      <c r="J41">
        <v>420</v>
      </c>
      <c r="K41">
        <v>1000</v>
      </c>
      <c r="L41">
        <v>4</v>
      </c>
      <c r="M41">
        <v>10</v>
      </c>
      <c r="N41">
        <v>460</v>
      </c>
      <c r="O41">
        <v>12</v>
      </c>
      <c r="P41">
        <v>10</v>
      </c>
      <c r="Q41">
        <v>120</v>
      </c>
      <c r="R41">
        <v>1</v>
      </c>
      <c r="S41">
        <v>78</v>
      </c>
      <c r="T41" s="2">
        <v>128</v>
      </c>
      <c r="U41" s="2">
        <v>128</v>
      </c>
      <c r="V41" t="s">
        <v>1719</v>
      </c>
      <c r="W41">
        <v>0.64282142857142799</v>
      </c>
      <c r="X41">
        <v>1.0085027921199701</v>
      </c>
      <c r="Y41">
        <v>0.63482065217391104</v>
      </c>
      <c r="Z41">
        <v>1.0699830787181801</v>
      </c>
      <c r="AA41">
        <v>0.57304884111615595</v>
      </c>
      <c r="AB41">
        <v>0.57304884111615595</v>
      </c>
      <c r="AC41">
        <v>0.61521469997344402</v>
      </c>
      <c r="AD41">
        <v>0.61521469997344402</v>
      </c>
      <c r="AE41">
        <v>0.63482065217391104</v>
      </c>
      <c r="AF41">
        <v>0.63482065217391104</v>
      </c>
      <c r="AG41">
        <v>0.47638888888888797</v>
      </c>
      <c r="AH41">
        <v>1.4814928770065301</v>
      </c>
      <c r="AI41">
        <v>0.42977556005011702</v>
      </c>
      <c r="AJ41">
        <v>0.42977556005011702</v>
      </c>
      <c r="AK41">
        <v>0.51428645304497</v>
      </c>
      <c r="AL41">
        <v>0.51428645304497</v>
      </c>
      <c r="AM41">
        <v>0.47638888888888797</v>
      </c>
      <c r="AN41">
        <v>0.47638888888888797</v>
      </c>
      <c r="AO41">
        <v>0.85285217882456399</v>
      </c>
      <c r="AP41">
        <v>0.73782637793376105</v>
      </c>
      <c r="AQ41">
        <v>0.23756442474023701</v>
      </c>
      <c r="AR41">
        <v>0.463952382966062</v>
      </c>
      <c r="AS41">
        <v>2.61437908496732E-2</v>
      </c>
      <c r="AT41">
        <v>6.3694267515923497E-2</v>
      </c>
      <c r="AU41">
        <v>0.64444444444444404</v>
      </c>
      <c r="AV41">
        <v>0.94736842105263097</v>
      </c>
      <c r="AW41">
        <v>0.41025641025641002</v>
      </c>
      <c r="AX41">
        <v>0.28378378378378299</v>
      </c>
      <c r="AY41">
        <v>0.552763819095477</v>
      </c>
      <c r="AZ41">
        <v>0.70909090909090899</v>
      </c>
      <c r="BA41">
        <v>0.44194756554307102</v>
      </c>
      <c r="BB41">
        <v>0.59296482412060303</v>
      </c>
      <c r="BC41">
        <v>0</v>
      </c>
      <c r="BD41">
        <v>0.48484848484848397</v>
      </c>
    </row>
    <row r="42" spans="2:56" x14ac:dyDescent="0.2">
      <c r="B42" t="s">
        <v>1728</v>
      </c>
      <c r="C42">
        <v>1E-3</v>
      </c>
      <c r="D42">
        <v>0.1</v>
      </c>
      <c r="E42">
        <v>100</v>
      </c>
      <c r="F42">
        <v>100</v>
      </c>
      <c r="G42" s="2" t="b">
        <v>0</v>
      </c>
      <c r="H42">
        <v>8</v>
      </c>
      <c r="I42">
        <v>15</v>
      </c>
      <c r="J42">
        <v>420</v>
      </c>
      <c r="K42">
        <v>1000</v>
      </c>
      <c r="L42">
        <v>4</v>
      </c>
      <c r="M42">
        <v>5</v>
      </c>
      <c r="N42">
        <v>465</v>
      </c>
      <c r="O42">
        <v>12</v>
      </c>
      <c r="P42">
        <v>5</v>
      </c>
      <c r="Q42">
        <v>125</v>
      </c>
      <c r="R42">
        <v>1</v>
      </c>
      <c r="S42">
        <v>78</v>
      </c>
      <c r="T42" s="2">
        <v>128</v>
      </c>
      <c r="U42" s="2">
        <v>128</v>
      </c>
      <c r="V42" t="s">
        <v>1719</v>
      </c>
      <c r="W42">
        <v>0.55113988095238098</v>
      </c>
      <c r="X42">
        <v>1.1945415377616799</v>
      </c>
      <c r="Y42">
        <v>0.63290322580644998</v>
      </c>
      <c r="Z42">
        <v>1.14948748928308</v>
      </c>
      <c r="AA42">
        <v>0.58058466931828101</v>
      </c>
      <c r="AB42">
        <v>0.58058466931828101</v>
      </c>
      <c r="AC42">
        <v>0.63763194760743902</v>
      </c>
      <c r="AD42">
        <v>0.63763194760743902</v>
      </c>
      <c r="AE42">
        <v>0.63290322580644998</v>
      </c>
      <c r="AF42">
        <v>0.63290322580644998</v>
      </c>
      <c r="AG42">
        <v>0.479333333333333</v>
      </c>
      <c r="AH42">
        <v>1.60653448104858</v>
      </c>
      <c r="AI42">
        <v>0.43918626367164898</v>
      </c>
      <c r="AJ42">
        <v>0.43918626367164898</v>
      </c>
      <c r="AK42">
        <v>0.49308644023854997</v>
      </c>
      <c r="AL42">
        <v>0.49308644023854997</v>
      </c>
      <c r="AM42">
        <v>0.479333333333333</v>
      </c>
      <c r="AN42">
        <v>0.479333333333333</v>
      </c>
      <c r="AO42">
        <v>0.85577034807772101</v>
      </c>
      <c r="AP42">
        <v>0.73114881220194095</v>
      </c>
      <c r="AQ42">
        <v>0.26181941074800902</v>
      </c>
      <c r="AR42">
        <v>0.47360010624546001</v>
      </c>
      <c r="AS42">
        <v>3.5087719298245598E-2</v>
      </c>
      <c r="AT42">
        <v>0.13496932515337401</v>
      </c>
      <c r="AU42">
        <v>0.59649122807017496</v>
      </c>
      <c r="AV42">
        <v>0.94861660079051302</v>
      </c>
      <c r="AW42">
        <v>0.57868020304568502</v>
      </c>
      <c r="AX42">
        <v>0.25136612021857901</v>
      </c>
      <c r="AY42">
        <v>0.56842105263157805</v>
      </c>
      <c r="AZ42">
        <v>0.67532467532467499</v>
      </c>
      <c r="BA42">
        <v>0.44642857142857101</v>
      </c>
      <c r="BB42">
        <v>0.47715736040609102</v>
      </c>
      <c r="BC42">
        <v>0</v>
      </c>
      <c r="BD42">
        <v>0.55769230769230704</v>
      </c>
    </row>
    <row r="43" spans="2:56" x14ac:dyDescent="0.2">
      <c r="B43" t="s">
        <v>1729</v>
      </c>
      <c r="C43">
        <v>1E-3</v>
      </c>
      <c r="D43">
        <v>0.1</v>
      </c>
      <c r="E43">
        <v>100</v>
      </c>
      <c r="F43">
        <v>100</v>
      </c>
      <c r="G43" s="2" t="b">
        <v>0</v>
      </c>
      <c r="H43">
        <v>8</v>
      </c>
      <c r="I43">
        <v>15</v>
      </c>
      <c r="J43">
        <v>420</v>
      </c>
      <c r="K43">
        <v>1000</v>
      </c>
      <c r="L43">
        <v>4</v>
      </c>
      <c r="M43">
        <v>5</v>
      </c>
      <c r="N43">
        <v>465</v>
      </c>
      <c r="O43">
        <v>12</v>
      </c>
      <c r="P43">
        <v>5</v>
      </c>
      <c r="Q43">
        <v>125</v>
      </c>
      <c r="R43">
        <v>1</v>
      </c>
      <c r="S43">
        <v>78</v>
      </c>
      <c r="T43" s="2">
        <v>128</v>
      </c>
      <c r="U43" s="2">
        <v>128</v>
      </c>
      <c r="V43" t="s">
        <v>1719</v>
      </c>
      <c r="W43">
        <v>0.57527083333333295</v>
      </c>
      <c r="X43">
        <v>1.1703329861164</v>
      </c>
      <c r="Y43">
        <v>0.63215215053763096</v>
      </c>
      <c r="Z43">
        <v>1.31399640578031</v>
      </c>
      <c r="AA43">
        <v>0.57874246716797195</v>
      </c>
      <c r="AB43">
        <v>0.57874246716797195</v>
      </c>
      <c r="AC43">
        <v>0.63256895333363095</v>
      </c>
      <c r="AD43">
        <v>0.63256895333363095</v>
      </c>
      <c r="AE43">
        <v>0.63215215053763096</v>
      </c>
      <c r="AF43">
        <v>0.63215215053763096</v>
      </c>
      <c r="AG43">
        <v>0.52400000000000002</v>
      </c>
      <c r="AH43">
        <v>1.6930230855941699</v>
      </c>
      <c r="AI43">
        <v>0.52508462282688295</v>
      </c>
      <c r="AJ43">
        <v>0.52508462282688295</v>
      </c>
      <c r="AK43">
        <v>0.57910545403538005</v>
      </c>
      <c r="AL43">
        <v>0.57910545403538005</v>
      </c>
      <c r="AM43">
        <v>0.52400000000000002</v>
      </c>
      <c r="AN43">
        <v>0.52400000000000002</v>
      </c>
      <c r="AO43">
        <v>0.85665800670659598</v>
      </c>
      <c r="AP43">
        <v>0.72997243474567697</v>
      </c>
      <c r="AQ43">
        <v>0.26989353675825201</v>
      </c>
      <c r="AR43">
        <v>0.45844589046136403</v>
      </c>
      <c r="AS43">
        <v>9.2485549132947903E-2</v>
      </c>
      <c r="AT43">
        <v>0.66417910447761197</v>
      </c>
      <c r="AU43">
        <v>0.552763819095477</v>
      </c>
      <c r="AV43">
        <v>0.89430894308942999</v>
      </c>
      <c r="AW43">
        <v>0.624505928853754</v>
      </c>
      <c r="AX43">
        <v>0.58373205741626699</v>
      </c>
      <c r="AY43">
        <v>0.539215686274509</v>
      </c>
      <c r="AZ43">
        <v>0.72463768115941996</v>
      </c>
      <c r="BA43">
        <v>0.495652173913043</v>
      </c>
      <c r="BB43">
        <v>0.56190476190476102</v>
      </c>
      <c r="BC43">
        <v>0.283076923076923</v>
      </c>
      <c r="BD43">
        <v>0.284552845528455</v>
      </c>
    </row>
    <row r="44" spans="2:56" x14ac:dyDescent="0.2">
      <c r="B44" t="s">
        <v>1730</v>
      </c>
      <c r="C44">
        <v>1E-3</v>
      </c>
      <c r="D44">
        <v>0.1</v>
      </c>
      <c r="E44">
        <v>100</v>
      </c>
      <c r="F44">
        <v>100</v>
      </c>
      <c r="G44" s="2" t="b">
        <v>0</v>
      </c>
      <c r="H44">
        <v>8</v>
      </c>
      <c r="I44">
        <v>25</v>
      </c>
      <c r="J44">
        <v>420</v>
      </c>
      <c r="K44">
        <v>1000</v>
      </c>
      <c r="L44">
        <v>4</v>
      </c>
      <c r="M44">
        <v>5</v>
      </c>
      <c r="N44">
        <v>465</v>
      </c>
      <c r="O44">
        <v>12</v>
      </c>
      <c r="P44">
        <v>5</v>
      </c>
      <c r="Q44">
        <v>125</v>
      </c>
      <c r="R44">
        <v>1</v>
      </c>
      <c r="S44">
        <v>78</v>
      </c>
      <c r="T44" s="2">
        <v>128</v>
      </c>
      <c r="U44" s="2">
        <v>128</v>
      </c>
      <c r="V44" t="s">
        <v>1719</v>
      </c>
      <c r="W44">
        <v>0.60493749999999902</v>
      </c>
      <c r="X44">
        <v>1.0890197765827101</v>
      </c>
      <c r="Y44">
        <v>0.63202580645161099</v>
      </c>
      <c r="Z44">
        <v>1.2368007908463401</v>
      </c>
      <c r="AA44">
        <v>0.579516906744589</v>
      </c>
      <c r="AB44">
        <v>0.579516906744589</v>
      </c>
      <c r="AC44">
        <v>0.62972281725728396</v>
      </c>
      <c r="AD44">
        <v>0.62972281725728296</v>
      </c>
      <c r="AE44">
        <v>0.63202580645161099</v>
      </c>
      <c r="AF44">
        <v>0.63202580645161099</v>
      </c>
      <c r="AG44">
        <v>0.47666666666666602</v>
      </c>
      <c r="AH44">
        <v>1.60996258258819</v>
      </c>
      <c r="AI44">
        <v>0.45642878004257098</v>
      </c>
      <c r="AJ44">
        <v>0.45642878004257098</v>
      </c>
      <c r="AK44">
        <v>0.51287838263361096</v>
      </c>
      <c r="AL44">
        <v>0.51287838263361096</v>
      </c>
      <c r="AM44">
        <v>0.47666666666666602</v>
      </c>
      <c r="AN44">
        <v>0.47666666666666602</v>
      </c>
      <c r="AO44">
        <v>0.85302526160466596</v>
      </c>
      <c r="AP44">
        <v>0.73259734797600895</v>
      </c>
      <c r="AQ44">
        <v>0.26275535317095999</v>
      </c>
      <c r="AR44">
        <v>0.46968966422672798</v>
      </c>
      <c r="AS44">
        <v>2.9850746268656699E-2</v>
      </c>
      <c r="AT44">
        <v>0.36082474226804101</v>
      </c>
      <c r="AU44">
        <v>0.62200956937799001</v>
      </c>
      <c r="AV44">
        <v>0.92430278884462103</v>
      </c>
      <c r="AW44">
        <v>0.64257028112449799</v>
      </c>
      <c r="AX44">
        <v>0.67015706806282704</v>
      </c>
      <c r="AY44">
        <v>0.54634146341463397</v>
      </c>
      <c r="AZ44">
        <v>0.55944055944055904</v>
      </c>
      <c r="BA44">
        <v>0.44883303411130998</v>
      </c>
      <c r="BB44">
        <v>0</v>
      </c>
      <c r="BC44">
        <v>0.22222222222222199</v>
      </c>
      <c r="BD44">
        <v>0.45059288537549402</v>
      </c>
    </row>
    <row r="45" spans="2:56" x14ac:dyDescent="0.2">
      <c r="B45" t="s">
        <v>1859</v>
      </c>
      <c r="C45">
        <v>1E-3</v>
      </c>
      <c r="D45">
        <v>0.1</v>
      </c>
      <c r="E45">
        <v>100</v>
      </c>
      <c r="F45">
        <v>100</v>
      </c>
      <c r="G45" s="2" t="b">
        <v>0</v>
      </c>
      <c r="H45">
        <v>8</v>
      </c>
      <c r="I45">
        <v>15</v>
      </c>
      <c r="J45">
        <v>420</v>
      </c>
      <c r="K45">
        <v>1000</v>
      </c>
      <c r="L45">
        <v>4</v>
      </c>
      <c r="M45">
        <v>10</v>
      </c>
      <c r="N45">
        <v>460</v>
      </c>
      <c r="O45">
        <v>12</v>
      </c>
      <c r="P45">
        <v>10</v>
      </c>
      <c r="Q45">
        <v>120</v>
      </c>
      <c r="R45">
        <v>1</v>
      </c>
      <c r="S45">
        <v>78</v>
      </c>
      <c r="T45" s="2">
        <v>128</v>
      </c>
      <c r="U45" s="2">
        <v>128</v>
      </c>
      <c r="V45" t="s">
        <v>1719</v>
      </c>
      <c r="W45">
        <v>0.54205059523809496</v>
      </c>
      <c r="X45">
        <v>1.23089781999588</v>
      </c>
      <c r="Y45">
        <v>0.63152282608695398</v>
      </c>
      <c r="Z45">
        <v>1.0717132967710401</v>
      </c>
      <c r="AA45">
        <v>0.56718472179401103</v>
      </c>
      <c r="AB45">
        <v>0.56718472179401103</v>
      </c>
      <c r="AC45">
        <v>0.62835361923575495</v>
      </c>
      <c r="AD45">
        <v>0.62835361923575495</v>
      </c>
      <c r="AE45">
        <v>0.63152282608695398</v>
      </c>
      <c r="AF45">
        <v>0.63152282608695398</v>
      </c>
      <c r="AG45">
        <v>0.49583333333333302</v>
      </c>
      <c r="AH45">
        <v>1.7206504344940099</v>
      </c>
      <c r="AI45">
        <v>0.46730411284574802</v>
      </c>
      <c r="AJ45">
        <v>0.46730411284574802</v>
      </c>
      <c r="AK45">
        <v>0.54708758107315603</v>
      </c>
      <c r="AL45">
        <v>0.54708758107315603</v>
      </c>
      <c r="AM45">
        <v>0.49583333333333302</v>
      </c>
      <c r="AN45">
        <v>0.49583333333333302</v>
      </c>
      <c r="AO45">
        <v>0.857607903689106</v>
      </c>
      <c r="AP45">
        <v>0.72375500386631497</v>
      </c>
      <c r="AQ45">
        <v>0.216760901860651</v>
      </c>
      <c r="AR45">
        <v>0.47061507775996703</v>
      </c>
      <c r="AS45">
        <v>5.5555555555555497E-2</v>
      </c>
      <c r="AT45">
        <v>0.38787878787878699</v>
      </c>
      <c r="AU45">
        <v>0.71287128712871295</v>
      </c>
      <c r="AV45">
        <v>0.94399999999999995</v>
      </c>
      <c r="AW45">
        <v>0.61410788381742698</v>
      </c>
      <c r="AX45">
        <v>0.61052631578947303</v>
      </c>
      <c r="AY45">
        <v>0.56521739130434701</v>
      </c>
      <c r="AZ45">
        <v>0.21935483870967701</v>
      </c>
      <c r="BA45">
        <v>0.43399638336347102</v>
      </c>
      <c r="BB45">
        <v>0.43137254901960698</v>
      </c>
      <c r="BC45">
        <v>0</v>
      </c>
      <c r="BD45">
        <v>0.63276836158191996</v>
      </c>
    </row>
    <row r="46" spans="2:56" x14ac:dyDescent="0.2">
      <c r="B46" t="s">
        <v>1860</v>
      </c>
      <c r="C46">
        <v>1E-3</v>
      </c>
      <c r="D46">
        <v>0.1</v>
      </c>
      <c r="E46">
        <v>100</v>
      </c>
      <c r="F46">
        <v>100</v>
      </c>
      <c r="G46" s="2" t="b">
        <v>0</v>
      </c>
      <c r="H46">
        <v>8</v>
      </c>
      <c r="I46">
        <v>20</v>
      </c>
      <c r="J46">
        <v>420</v>
      </c>
      <c r="K46">
        <v>1000</v>
      </c>
      <c r="L46">
        <v>4</v>
      </c>
      <c r="M46">
        <v>20</v>
      </c>
      <c r="N46">
        <v>450</v>
      </c>
      <c r="O46">
        <v>12</v>
      </c>
      <c r="P46">
        <v>20</v>
      </c>
      <c r="Q46">
        <v>110</v>
      </c>
      <c r="R46">
        <v>1</v>
      </c>
      <c r="S46">
        <v>78</v>
      </c>
      <c r="T46" s="2">
        <v>128</v>
      </c>
      <c r="U46" s="2">
        <v>128</v>
      </c>
      <c r="V46" t="s">
        <v>1719</v>
      </c>
      <c r="W46">
        <v>0.58011904761904698</v>
      </c>
      <c r="X46">
        <v>1.11701129078865</v>
      </c>
      <c r="Y46">
        <v>0.63081499999999902</v>
      </c>
      <c r="Z46">
        <v>1.0822181695103601</v>
      </c>
      <c r="AA46">
        <v>0.56368875714104405</v>
      </c>
      <c r="AB46">
        <v>0.56368875714104405</v>
      </c>
      <c r="AC46">
        <v>0.62333972167907503</v>
      </c>
      <c r="AD46">
        <v>0.62333972167907503</v>
      </c>
      <c r="AE46">
        <v>0.63081499999999902</v>
      </c>
      <c r="AF46">
        <v>0.63081499999999902</v>
      </c>
      <c r="AG46">
        <v>0.493181818181818</v>
      </c>
      <c r="AH46">
        <v>1.4827303886413501</v>
      </c>
      <c r="AI46">
        <v>0.45332663494904302</v>
      </c>
      <c r="AJ46">
        <v>0.45332663494904302</v>
      </c>
      <c r="AK46">
        <v>0.52667897873623304</v>
      </c>
      <c r="AL46">
        <v>0.52667897873623304</v>
      </c>
      <c r="AM46">
        <v>0.493181818181818</v>
      </c>
      <c r="AN46">
        <v>0.493181818181818</v>
      </c>
      <c r="AO46">
        <v>0.86613555860967795</v>
      </c>
      <c r="AP46">
        <v>0.70794257622083101</v>
      </c>
      <c r="AQ46">
        <v>0.19080915049760599</v>
      </c>
      <c r="AR46">
        <v>0.48986774323606502</v>
      </c>
      <c r="AS46">
        <v>0.114754098360655</v>
      </c>
      <c r="AT46">
        <v>0.37426900584795297</v>
      </c>
      <c r="AU46">
        <v>0.68020304568527901</v>
      </c>
      <c r="AV46">
        <v>0.946902654867256</v>
      </c>
      <c r="AW46">
        <v>0.62100456621004496</v>
      </c>
      <c r="AX46">
        <v>0.64670658682634696</v>
      </c>
      <c r="AY46">
        <v>0.58620689655172398</v>
      </c>
      <c r="AZ46">
        <v>0.48868778280542902</v>
      </c>
      <c r="BA46">
        <v>0.43863179074446601</v>
      </c>
      <c r="BB46">
        <v>0</v>
      </c>
      <c r="BC46">
        <v>0</v>
      </c>
      <c r="BD46">
        <v>0.54255319148936099</v>
      </c>
    </row>
    <row r="47" spans="2:56" x14ac:dyDescent="0.2">
      <c r="B47" t="s">
        <v>1861</v>
      </c>
      <c r="C47">
        <v>1E-3</v>
      </c>
      <c r="D47">
        <v>0.1</v>
      </c>
      <c r="E47">
        <v>100</v>
      </c>
      <c r="F47">
        <v>100</v>
      </c>
      <c r="G47" s="2" t="b">
        <v>0</v>
      </c>
      <c r="H47">
        <v>8</v>
      </c>
      <c r="I47">
        <v>15</v>
      </c>
      <c r="J47">
        <v>420</v>
      </c>
      <c r="K47">
        <v>1000</v>
      </c>
      <c r="L47">
        <v>4</v>
      </c>
      <c r="M47">
        <v>5</v>
      </c>
      <c r="N47">
        <v>465</v>
      </c>
      <c r="O47">
        <v>12</v>
      </c>
      <c r="P47">
        <v>5</v>
      </c>
      <c r="Q47">
        <v>125</v>
      </c>
      <c r="R47">
        <v>1</v>
      </c>
      <c r="S47">
        <v>78</v>
      </c>
      <c r="T47" s="2">
        <v>128</v>
      </c>
      <c r="U47" s="2">
        <v>128</v>
      </c>
      <c r="V47" t="s">
        <v>1719</v>
      </c>
      <c r="W47">
        <v>0.56952976190476101</v>
      </c>
      <c r="X47">
        <v>1.1571076571941299</v>
      </c>
      <c r="Y47">
        <v>0.62873118279569595</v>
      </c>
      <c r="Z47">
        <v>1.2435866451859401</v>
      </c>
      <c r="AA47">
        <v>0.57595720303515896</v>
      </c>
      <c r="AB47">
        <v>0.57595720303515896</v>
      </c>
      <c r="AC47">
        <v>0.63376388147066698</v>
      </c>
      <c r="AD47">
        <v>0.63376388147066698</v>
      </c>
      <c r="AE47">
        <v>0.62873118279569595</v>
      </c>
      <c r="AF47">
        <v>0.62873118279569595</v>
      </c>
      <c r="AG47">
        <v>0.48199999999999998</v>
      </c>
      <c r="AH47">
        <v>1.5381617546081501</v>
      </c>
      <c r="AI47">
        <v>0.44691289246146698</v>
      </c>
      <c r="AJ47">
        <v>0.44691289246146698</v>
      </c>
      <c r="AK47">
        <v>0.54747270951084603</v>
      </c>
      <c r="AL47">
        <v>0.54747270951084603</v>
      </c>
      <c r="AM47">
        <v>0.48199999999999998</v>
      </c>
      <c r="AN47">
        <v>0.48199999999999998</v>
      </c>
      <c r="AO47">
        <v>0.85984875224829904</v>
      </c>
      <c r="AP47">
        <v>0.71646158829225903</v>
      </c>
      <c r="AQ47">
        <v>0.267797021054624</v>
      </c>
      <c r="AR47">
        <v>0.45972145054545999</v>
      </c>
      <c r="AS47">
        <v>0.114285714285714</v>
      </c>
      <c r="AT47">
        <v>0.340425531914893</v>
      </c>
      <c r="AU47">
        <v>0.55555555555555503</v>
      </c>
      <c r="AV47">
        <v>0.92307692307692302</v>
      </c>
      <c r="AW47">
        <v>0.63241106719367501</v>
      </c>
      <c r="AX47">
        <v>0.65024630541871897</v>
      </c>
      <c r="AY47">
        <v>0.56842105263157805</v>
      </c>
      <c r="AZ47">
        <v>0.168831168831168</v>
      </c>
      <c r="BA47">
        <v>0.426621160409556</v>
      </c>
      <c r="BB47">
        <v>0.47430830039525601</v>
      </c>
      <c r="BC47">
        <v>0</v>
      </c>
      <c r="BD47">
        <v>0.50877192982456099</v>
      </c>
    </row>
    <row r="48" spans="2:56" x14ac:dyDescent="0.2">
      <c r="B48" t="s">
        <v>1862</v>
      </c>
      <c r="C48">
        <v>1E-3</v>
      </c>
      <c r="D48">
        <v>0.1</v>
      </c>
      <c r="E48">
        <v>100</v>
      </c>
      <c r="F48">
        <v>100</v>
      </c>
      <c r="G48" s="2" t="b">
        <v>0</v>
      </c>
      <c r="H48">
        <v>8</v>
      </c>
      <c r="I48">
        <v>20</v>
      </c>
      <c r="J48">
        <v>420</v>
      </c>
      <c r="K48">
        <v>1000</v>
      </c>
      <c r="L48">
        <v>4</v>
      </c>
      <c r="M48">
        <v>15</v>
      </c>
      <c r="N48">
        <v>455</v>
      </c>
      <c r="O48">
        <v>12</v>
      </c>
      <c r="P48">
        <v>15</v>
      </c>
      <c r="Q48">
        <v>115</v>
      </c>
      <c r="R48">
        <v>1</v>
      </c>
      <c r="S48">
        <v>78</v>
      </c>
      <c r="T48" s="2">
        <v>128</v>
      </c>
      <c r="U48" s="2">
        <v>128</v>
      </c>
      <c r="V48" t="s">
        <v>1719</v>
      </c>
      <c r="W48">
        <v>0.58147916666666599</v>
      </c>
      <c r="X48">
        <v>1.12683017015457</v>
      </c>
      <c r="Y48">
        <v>0.62606098901098906</v>
      </c>
      <c r="Z48">
        <v>1.1140574516654</v>
      </c>
      <c r="AA48">
        <v>0.55561809479982005</v>
      </c>
      <c r="AB48">
        <v>0.55561809479982005</v>
      </c>
      <c r="AC48">
        <v>0.60693079625014101</v>
      </c>
      <c r="AD48">
        <v>0.60693079625014101</v>
      </c>
      <c r="AE48">
        <v>0.62606098901098906</v>
      </c>
      <c r="AF48">
        <v>0.62606098901098906</v>
      </c>
      <c r="AG48">
        <v>0.48840579710144899</v>
      </c>
      <c r="AH48">
        <v>1.4950917959213199</v>
      </c>
      <c r="AI48">
        <v>0.45851816189811301</v>
      </c>
      <c r="AJ48">
        <v>0.45851816189811301</v>
      </c>
      <c r="AK48">
        <v>0.52854101200641301</v>
      </c>
      <c r="AL48">
        <v>0.52854101200641301</v>
      </c>
      <c r="AM48">
        <v>0.48840579710144899</v>
      </c>
      <c r="AN48">
        <v>0.48840579710144899</v>
      </c>
      <c r="AO48">
        <v>0.85610614649457195</v>
      </c>
      <c r="AP48">
        <v>0.70601966554483397</v>
      </c>
      <c r="AQ48">
        <v>0.18498396429608799</v>
      </c>
      <c r="AR48">
        <v>0.475362602863793</v>
      </c>
      <c r="AS48">
        <v>0.124031007751937</v>
      </c>
      <c r="AT48">
        <v>0.36956521739130399</v>
      </c>
      <c r="AU48">
        <v>0.76237623762376205</v>
      </c>
      <c r="AV48">
        <v>0.91703056768558899</v>
      </c>
      <c r="AW48">
        <v>0.640350877192982</v>
      </c>
      <c r="AX48">
        <v>0.63043478260869501</v>
      </c>
      <c r="AY48">
        <v>0.57627118644067798</v>
      </c>
      <c r="AZ48">
        <v>0.48559670781893</v>
      </c>
      <c r="BA48">
        <v>0.44100580270792999</v>
      </c>
      <c r="BB48">
        <v>0</v>
      </c>
      <c r="BC48">
        <v>0.55555555555555503</v>
      </c>
      <c r="BD48">
        <v>0</v>
      </c>
    </row>
    <row r="49" spans="2:56" x14ac:dyDescent="0.2">
      <c r="B49" t="s">
        <v>1731</v>
      </c>
      <c r="C49">
        <v>1E-3</v>
      </c>
      <c r="D49">
        <v>0.1</v>
      </c>
      <c r="E49">
        <v>100</v>
      </c>
      <c r="F49">
        <v>100</v>
      </c>
      <c r="G49" s="2" t="b">
        <v>0</v>
      </c>
      <c r="H49">
        <v>8</v>
      </c>
      <c r="I49">
        <v>20</v>
      </c>
      <c r="J49">
        <v>420</v>
      </c>
      <c r="K49">
        <v>1000</v>
      </c>
      <c r="L49">
        <v>4</v>
      </c>
      <c r="M49">
        <v>5</v>
      </c>
      <c r="N49">
        <v>465</v>
      </c>
      <c r="O49">
        <v>12</v>
      </c>
      <c r="P49">
        <v>5</v>
      </c>
      <c r="Q49">
        <v>125</v>
      </c>
      <c r="R49">
        <v>1</v>
      </c>
      <c r="S49">
        <v>78</v>
      </c>
      <c r="T49" s="2">
        <v>128</v>
      </c>
      <c r="U49" s="2">
        <v>128</v>
      </c>
      <c r="V49" t="s">
        <v>1719</v>
      </c>
      <c r="W49">
        <v>0.62571726190476196</v>
      </c>
      <c r="X49">
        <v>1.0481866085529301</v>
      </c>
      <c r="Y49">
        <v>0.62381129032257898</v>
      </c>
      <c r="Z49">
        <v>1.1574198912382101</v>
      </c>
      <c r="AA49">
        <v>0.57194269612904203</v>
      </c>
      <c r="AB49">
        <v>0.57194269612904203</v>
      </c>
      <c r="AC49">
        <v>0.62000640183956801</v>
      </c>
      <c r="AD49">
        <v>0.62000640183956801</v>
      </c>
      <c r="AE49">
        <v>0.62381129032257898</v>
      </c>
      <c r="AF49">
        <v>0.62381129032257898</v>
      </c>
      <c r="AG49">
        <v>0.54466666666666597</v>
      </c>
      <c r="AH49">
        <v>1.64093101024627</v>
      </c>
      <c r="AI49">
        <v>0.53102562141800003</v>
      </c>
      <c r="AJ49">
        <v>0.53102562141800003</v>
      </c>
      <c r="AK49">
        <v>0.65030400146269196</v>
      </c>
      <c r="AL49">
        <v>0.65030400146269196</v>
      </c>
      <c r="AM49">
        <v>0.54466666666666597</v>
      </c>
      <c r="AN49">
        <v>0.54466666666666597</v>
      </c>
      <c r="AO49">
        <v>0.86187689526810396</v>
      </c>
      <c r="AP49">
        <v>0.71471457178438202</v>
      </c>
      <c r="AQ49">
        <v>0.26547008071058198</v>
      </c>
      <c r="AR49">
        <v>0.44570923675310897</v>
      </c>
      <c r="AS49">
        <v>8.8235294117646995E-2</v>
      </c>
      <c r="AT49">
        <v>0.38009049773755599</v>
      </c>
      <c r="AU49">
        <v>0.74576271186440601</v>
      </c>
      <c r="AV49">
        <v>0.94941634241245099</v>
      </c>
      <c r="AW49">
        <v>0.68913857677902601</v>
      </c>
      <c r="AX49">
        <v>0.67015706806282704</v>
      </c>
      <c r="AY49">
        <v>0.58241758241758201</v>
      </c>
      <c r="AZ49">
        <v>0.65608465608465605</v>
      </c>
      <c r="BA49">
        <v>0.43661971830985902</v>
      </c>
      <c r="BB49">
        <v>0.61458333333333304</v>
      </c>
      <c r="BC49">
        <v>0.54881266490765102</v>
      </c>
      <c r="BD49">
        <v>1.09890109890109E-2</v>
      </c>
    </row>
    <row r="50" spans="2:56" x14ac:dyDescent="0.2">
      <c r="B50" t="s">
        <v>1732</v>
      </c>
      <c r="C50">
        <v>1E-3</v>
      </c>
      <c r="D50">
        <v>0.1</v>
      </c>
      <c r="E50">
        <v>100</v>
      </c>
      <c r="F50">
        <v>100</v>
      </c>
      <c r="G50" s="2" t="b">
        <v>0</v>
      </c>
      <c r="H50">
        <v>8</v>
      </c>
      <c r="I50">
        <v>10</v>
      </c>
      <c r="J50">
        <v>420</v>
      </c>
      <c r="K50">
        <v>1000</v>
      </c>
      <c r="L50">
        <v>4</v>
      </c>
      <c r="M50">
        <v>5</v>
      </c>
      <c r="N50">
        <v>465</v>
      </c>
      <c r="O50">
        <v>12</v>
      </c>
      <c r="P50">
        <v>5</v>
      </c>
      <c r="Q50">
        <v>125</v>
      </c>
      <c r="R50">
        <v>1</v>
      </c>
      <c r="S50">
        <v>78</v>
      </c>
      <c r="T50" s="2">
        <v>128</v>
      </c>
      <c r="U50" s="2">
        <v>128</v>
      </c>
      <c r="V50" t="s">
        <v>1719</v>
      </c>
      <c r="W50">
        <v>0.54280059523809499</v>
      </c>
      <c r="X50">
        <v>1.22713354110717</v>
      </c>
      <c r="Y50">
        <v>0.623586559139783</v>
      </c>
      <c r="Z50">
        <v>1.1166403317451401</v>
      </c>
      <c r="AA50">
        <v>0.56953107572675798</v>
      </c>
      <c r="AB50">
        <v>0.56953107572675798</v>
      </c>
      <c r="AC50">
        <v>0.62770454429580302</v>
      </c>
      <c r="AD50">
        <v>0.62770454429580302</v>
      </c>
      <c r="AE50">
        <v>0.623586559139783</v>
      </c>
      <c r="AF50">
        <v>0.623586559139783</v>
      </c>
      <c r="AG50">
        <v>0.479333333333333</v>
      </c>
      <c r="AH50">
        <v>1.5203009843826201</v>
      </c>
      <c r="AI50">
        <v>0.44932334288541798</v>
      </c>
      <c r="AJ50">
        <v>0.44932334288541798</v>
      </c>
      <c r="AK50">
        <v>0.56207977520191499</v>
      </c>
      <c r="AL50">
        <v>0.56207977520191499</v>
      </c>
      <c r="AM50">
        <v>0.479333333333333</v>
      </c>
      <c r="AN50">
        <v>0.479333333333333</v>
      </c>
      <c r="AO50">
        <v>0.85744090527512196</v>
      </c>
      <c r="AP50">
        <v>0.70235536280937505</v>
      </c>
      <c r="AQ50">
        <v>0.26155194303190099</v>
      </c>
      <c r="AR50">
        <v>0.45677609179063999</v>
      </c>
      <c r="AS50">
        <v>5.8823529411764698E-2</v>
      </c>
      <c r="AT50">
        <v>0.34343434343434298</v>
      </c>
      <c r="AU50">
        <v>0.55555555555555503</v>
      </c>
      <c r="AV50">
        <v>0.91497975708502</v>
      </c>
      <c r="AW50">
        <v>0.63779527559055105</v>
      </c>
      <c r="AX50">
        <v>0.62944162436548201</v>
      </c>
      <c r="AY50">
        <v>0.56701030927835006</v>
      </c>
      <c r="AZ50">
        <v>0.22222222222222199</v>
      </c>
      <c r="BA50">
        <v>0.439716312056737</v>
      </c>
      <c r="BB50">
        <v>0.42704626334519502</v>
      </c>
      <c r="BC50">
        <v>0</v>
      </c>
      <c r="BD50">
        <v>0.59585492227979198</v>
      </c>
    </row>
    <row r="51" spans="2:56" x14ac:dyDescent="0.2">
      <c r="B51" t="s">
        <v>1863</v>
      </c>
      <c r="C51">
        <v>1E-3</v>
      </c>
      <c r="D51">
        <v>0.1</v>
      </c>
      <c r="E51">
        <v>100</v>
      </c>
      <c r="F51">
        <v>100</v>
      </c>
      <c r="G51" s="2" t="b">
        <v>0</v>
      </c>
      <c r="H51">
        <v>8</v>
      </c>
      <c r="I51">
        <v>10</v>
      </c>
      <c r="J51">
        <v>420</v>
      </c>
      <c r="K51">
        <v>1000</v>
      </c>
      <c r="L51">
        <v>4</v>
      </c>
      <c r="M51">
        <v>5</v>
      </c>
      <c r="N51">
        <v>465</v>
      </c>
      <c r="O51">
        <v>12</v>
      </c>
      <c r="P51">
        <v>5</v>
      </c>
      <c r="Q51">
        <v>125</v>
      </c>
      <c r="R51">
        <v>1</v>
      </c>
      <c r="S51">
        <v>78</v>
      </c>
      <c r="T51" s="2">
        <v>128</v>
      </c>
      <c r="U51" s="2">
        <v>128</v>
      </c>
      <c r="V51" t="s">
        <v>1719</v>
      </c>
      <c r="W51">
        <v>0.54366666666666597</v>
      </c>
      <c r="X51">
        <v>1.23179899573326</v>
      </c>
      <c r="Y51">
        <v>0.62329032258064299</v>
      </c>
      <c r="Z51">
        <v>1.8357213878035501</v>
      </c>
      <c r="AA51">
        <v>0.56739543697935901</v>
      </c>
      <c r="AB51">
        <v>0.56739543697935901</v>
      </c>
      <c r="AC51">
        <v>0.63068058352106005</v>
      </c>
      <c r="AD51">
        <v>0.63068058352106005</v>
      </c>
      <c r="AE51">
        <v>0.62329032258064299</v>
      </c>
      <c r="AF51">
        <v>0.62329032258064299</v>
      </c>
      <c r="AG51">
        <v>0.44866666666666599</v>
      </c>
      <c r="AH51">
        <v>1.79905664920806</v>
      </c>
      <c r="AI51">
        <v>0.44116460677241398</v>
      </c>
      <c r="AJ51">
        <v>0.44116460677241398</v>
      </c>
      <c r="AK51">
        <v>0.51504116034011205</v>
      </c>
      <c r="AL51">
        <v>0.51504116034011205</v>
      </c>
      <c r="AM51">
        <v>0.44866666666666599</v>
      </c>
      <c r="AN51">
        <v>0.44866666666666599</v>
      </c>
      <c r="AO51">
        <v>0.85511979405598904</v>
      </c>
      <c r="AP51">
        <v>0.69939998305262396</v>
      </c>
      <c r="AQ51">
        <v>0.27155986291817502</v>
      </c>
      <c r="AR51">
        <v>0.44350210789065497</v>
      </c>
      <c r="AS51">
        <v>3.7974683544303799E-2</v>
      </c>
      <c r="AT51">
        <v>0.42051282051282002</v>
      </c>
      <c r="AU51">
        <v>0.54748603351955305</v>
      </c>
      <c r="AV51">
        <v>0.89711934156378503</v>
      </c>
      <c r="AW51">
        <v>0.6328125</v>
      </c>
      <c r="AX51">
        <v>0.63212435233160602</v>
      </c>
      <c r="AY51">
        <v>0.55958549222797904</v>
      </c>
      <c r="AZ51">
        <v>0.50684931506849296</v>
      </c>
      <c r="BA51">
        <v>0.247422680412371</v>
      </c>
      <c r="BB51">
        <v>0.24206349206349201</v>
      </c>
      <c r="BC51">
        <v>0</v>
      </c>
      <c r="BD51">
        <v>0.57002457002456997</v>
      </c>
    </row>
    <row r="52" spans="2:56" x14ac:dyDescent="0.2">
      <c r="B52" t="s">
        <v>1864</v>
      </c>
      <c r="C52">
        <v>1E-3</v>
      </c>
      <c r="D52">
        <v>0.1</v>
      </c>
      <c r="E52">
        <v>100</v>
      </c>
      <c r="F52">
        <v>100</v>
      </c>
      <c r="G52" s="2" t="b">
        <v>0</v>
      </c>
      <c r="H52">
        <v>8</v>
      </c>
      <c r="I52">
        <v>15</v>
      </c>
      <c r="J52">
        <v>420</v>
      </c>
      <c r="K52">
        <v>1000</v>
      </c>
      <c r="L52">
        <v>4</v>
      </c>
      <c r="M52">
        <v>5</v>
      </c>
      <c r="N52">
        <v>465</v>
      </c>
      <c r="O52">
        <v>12</v>
      </c>
      <c r="P52">
        <v>5</v>
      </c>
      <c r="Q52">
        <v>125</v>
      </c>
      <c r="R52">
        <v>1</v>
      </c>
      <c r="S52">
        <v>78</v>
      </c>
      <c r="T52" s="2">
        <v>128</v>
      </c>
      <c r="U52" s="2">
        <v>128</v>
      </c>
      <c r="V52" t="s">
        <v>1719</v>
      </c>
      <c r="W52">
        <v>0.56900595238095197</v>
      </c>
      <c r="X52">
        <v>1.15851137757301</v>
      </c>
      <c r="Y52">
        <v>0.62306827956988997</v>
      </c>
      <c r="Z52">
        <v>1.2886177881359999</v>
      </c>
      <c r="AA52">
        <v>0.57080968842861401</v>
      </c>
      <c r="AB52">
        <v>0.57080968842861401</v>
      </c>
      <c r="AC52">
        <v>0.634363451241858</v>
      </c>
      <c r="AD52">
        <v>0.634363451241858</v>
      </c>
      <c r="AE52">
        <v>0.62306827956988997</v>
      </c>
      <c r="AF52">
        <v>0.62306827956988997</v>
      </c>
      <c r="AG52">
        <v>0.49199999999999999</v>
      </c>
      <c r="AH52">
        <v>1.5201662778854299</v>
      </c>
      <c r="AI52">
        <v>0.456811095641319</v>
      </c>
      <c r="AJ52">
        <v>0.456811095641319</v>
      </c>
      <c r="AK52">
        <v>0.51459314625498398</v>
      </c>
      <c r="AL52">
        <v>0.51459314625498398</v>
      </c>
      <c r="AM52">
        <v>0.49199999999999999</v>
      </c>
      <c r="AN52">
        <v>0.49199999999999999</v>
      </c>
      <c r="AO52">
        <v>0.86275379521973095</v>
      </c>
      <c r="AP52">
        <v>0.69640343803270299</v>
      </c>
      <c r="AQ52">
        <v>0.26998950110962799</v>
      </c>
      <c r="AR52">
        <v>0.45409201935239502</v>
      </c>
      <c r="AS52">
        <v>3.4682080924855398E-2</v>
      </c>
      <c r="AT52">
        <v>0.15469613259668499</v>
      </c>
      <c r="AU52">
        <v>0.67567567567567499</v>
      </c>
      <c r="AV52">
        <v>0.96442687747035505</v>
      </c>
      <c r="AW52">
        <v>0.63779527559055105</v>
      </c>
      <c r="AX52">
        <v>0.61386138613861296</v>
      </c>
      <c r="AY52">
        <v>0.58241758241758201</v>
      </c>
      <c r="AZ52">
        <v>0.54385964912280604</v>
      </c>
      <c r="BA52">
        <v>0.440140845070422</v>
      </c>
      <c r="BB52">
        <v>0.28571428571428498</v>
      </c>
      <c r="BC52">
        <v>0</v>
      </c>
      <c r="BD52">
        <v>0.54846335697399495</v>
      </c>
    </row>
    <row r="53" spans="2:56" x14ac:dyDescent="0.2">
      <c r="B53" t="s">
        <v>1733</v>
      </c>
      <c r="C53">
        <v>1E-3</v>
      </c>
      <c r="D53">
        <v>0.1</v>
      </c>
      <c r="E53">
        <v>100</v>
      </c>
      <c r="F53">
        <v>100</v>
      </c>
      <c r="G53" s="2" t="b">
        <v>0</v>
      </c>
      <c r="H53">
        <v>8</v>
      </c>
      <c r="I53">
        <v>10</v>
      </c>
      <c r="J53">
        <v>420</v>
      </c>
      <c r="K53">
        <v>1000</v>
      </c>
      <c r="L53">
        <v>4</v>
      </c>
      <c r="M53">
        <v>5</v>
      </c>
      <c r="N53">
        <v>465</v>
      </c>
      <c r="O53">
        <v>12</v>
      </c>
      <c r="P53">
        <v>5</v>
      </c>
      <c r="Q53">
        <v>125</v>
      </c>
      <c r="R53">
        <v>1</v>
      </c>
      <c r="S53">
        <v>78</v>
      </c>
      <c r="T53" s="2">
        <v>128</v>
      </c>
      <c r="U53" s="2">
        <v>128</v>
      </c>
      <c r="V53" t="s">
        <v>1719</v>
      </c>
      <c r="W53">
        <v>0.55030059523809505</v>
      </c>
      <c r="X53">
        <v>1.19694241404533</v>
      </c>
      <c r="Y53">
        <v>0.62290161290322499</v>
      </c>
      <c r="Z53">
        <v>1.1013008552193599</v>
      </c>
      <c r="AA53">
        <v>0.57191572600819296</v>
      </c>
      <c r="AB53">
        <v>0.57191572600819296</v>
      </c>
      <c r="AC53">
        <v>0.62793071286039603</v>
      </c>
      <c r="AD53">
        <v>0.62793071286039603</v>
      </c>
      <c r="AE53">
        <v>0.62290161290322499</v>
      </c>
      <c r="AF53">
        <v>0.62290161290322499</v>
      </c>
      <c r="AG53">
        <v>0.38533333333333297</v>
      </c>
      <c r="AH53">
        <v>1.6960961818695</v>
      </c>
      <c r="AI53">
        <v>0.33626010492338398</v>
      </c>
      <c r="AJ53">
        <v>0.33626010492338398</v>
      </c>
      <c r="AK53">
        <v>0.433052488410192</v>
      </c>
      <c r="AL53">
        <v>0.433052488410192</v>
      </c>
      <c r="AM53">
        <v>0.38533333333333297</v>
      </c>
      <c r="AN53">
        <v>0.38533333333333297</v>
      </c>
      <c r="AO53">
        <v>0.85290715799846795</v>
      </c>
      <c r="AP53">
        <v>0.70609696257918597</v>
      </c>
      <c r="AQ53">
        <v>0.288969149462249</v>
      </c>
      <c r="AR53">
        <v>0.43968963399287198</v>
      </c>
      <c r="AS53">
        <v>2.7397260273972601E-2</v>
      </c>
      <c r="AT53">
        <v>0.31390134529147901</v>
      </c>
      <c r="AU53">
        <v>0.434782608695652</v>
      </c>
      <c r="AV53">
        <v>0.88636363636363602</v>
      </c>
      <c r="AW53">
        <v>0.29946524064171098</v>
      </c>
      <c r="AX53">
        <v>3.1496062992125901E-2</v>
      </c>
      <c r="AY53">
        <v>0.54545454545454497</v>
      </c>
      <c r="AZ53">
        <v>0.17297297297297201</v>
      </c>
      <c r="BA53">
        <v>0.430020283975659</v>
      </c>
      <c r="BB53">
        <v>0.43773584905660301</v>
      </c>
      <c r="BC53">
        <v>0.45553145336225598</v>
      </c>
      <c r="BD53">
        <v>0</v>
      </c>
    </row>
    <row r="54" spans="2:56" x14ac:dyDescent="0.2">
      <c r="B54" t="s">
        <v>1734</v>
      </c>
      <c r="C54">
        <v>1E-3</v>
      </c>
      <c r="D54">
        <v>0.1</v>
      </c>
      <c r="E54">
        <v>18</v>
      </c>
      <c r="F54">
        <v>100</v>
      </c>
      <c r="G54" s="2" t="b">
        <v>1</v>
      </c>
      <c r="H54">
        <v>8</v>
      </c>
      <c r="I54">
        <v>15</v>
      </c>
      <c r="J54">
        <v>420</v>
      </c>
      <c r="K54">
        <v>1000</v>
      </c>
      <c r="L54">
        <v>4</v>
      </c>
      <c r="M54">
        <v>5</v>
      </c>
      <c r="N54">
        <v>465</v>
      </c>
      <c r="O54">
        <v>12</v>
      </c>
      <c r="P54">
        <v>5</v>
      </c>
      <c r="Q54">
        <v>125</v>
      </c>
      <c r="R54">
        <v>1</v>
      </c>
      <c r="S54">
        <v>78</v>
      </c>
      <c r="T54" s="2">
        <v>128</v>
      </c>
      <c r="U54" s="2">
        <v>128</v>
      </c>
      <c r="V54" t="s">
        <v>1719</v>
      </c>
      <c r="W54">
        <v>0.562244047619047</v>
      </c>
      <c r="X54">
        <v>1.18385083913803</v>
      </c>
      <c r="Y54">
        <v>0.62197258064516003</v>
      </c>
      <c r="Z54">
        <v>1.1470421147346399</v>
      </c>
      <c r="AA54">
        <v>0.57498802184175601</v>
      </c>
      <c r="AB54">
        <v>0.57498802184175601</v>
      </c>
      <c r="AC54">
        <v>0.62303950188517998</v>
      </c>
      <c r="AD54">
        <v>0.62303950188517998</v>
      </c>
      <c r="AE54">
        <v>0.62197258064516003</v>
      </c>
      <c r="AF54">
        <v>0.62197258064516003</v>
      </c>
      <c r="AG54">
        <v>0.45333333333333298</v>
      </c>
      <c r="AH54">
        <v>1.55324018001556</v>
      </c>
      <c r="AI54">
        <v>0.39713734070863799</v>
      </c>
      <c r="AJ54">
        <v>0.39713734070863799</v>
      </c>
      <c r="AK54">
        <v>0.41994693026144603</v>
      </c>
      <c r="AL54">
        <v>0.41994693026144703</v>
      </c>
      <c r="AM54">
        <v>0.45333333333333298</v>
      </c>
      <c r="AN54">
        <v>0.45333333333333298</v>
      </c>
      <c r="AO54">
        <v>0.83933056447168197</v>
      </c>
      <c r="AP54">
        <v>0.73568356006822899</v>
      </c>
      <c r="AQ54">
        <v>0.279166867071165</v>
      </c>
      <c r="AR54">
        <v>0.44577109575595097</v>
      </c>
      <c r="AS54">
        <v>4.08163265306122E-2</v>
      </c>
      <c r="AT54">
        <v>9.3959731543624095E-2</v>
      </c>
      <c r="AU54">
        <v>0.72340425531914898</v>
      </c>
      <c r="AV54">
        <v>0.92490118577075098</v>
      </c>
      <c r="AW54">
        <v>0.64761904761904698</v>
      </c>
      <c r="AX54">
        <v>0.59030837004405201</v>
      </c>
      <c r="AY54">
        <v>0.23414634146341401</v>
      </c>
      <c r="AZ54">
        <v>0.56716417910447703</v>
      </c>
      <c r="BA54">
        <v>0.44563279857397498</v>
      </c>
      <c r="BB54">
        <v>0</v>
      </c>
      <c r="BC54">
        <v>0.497695852534562</v>
      </c>
      <c r="BD54">
        <v>0</v>
      </c>
    </row>
    <row r="55" spans="2:56" x14ac:dyDescent="0.2">
      <c r="B55" t="s">
        <v>1735</v>
      </c>
      <c r="C55">
        <v>1E-3</v>
      </c>
      <c r="D55">
        <v>0.1</v>
      </c>
      <c r="E55">
        <v>100</v>
      </c>
      <c r="F55">
        <v>100</v>
      </c>
      <c r="G55" s="2" t="b">
        <v>0</v>
      </c>
      <c r="H55">
        <v>8</v>
      </c>
      <c r="I55">
        <v>50</v>
      </c>
      <c r="J55">
        <v>420</v>
      </c>
      <c r="K55">
        <v>1000</v>
      </c>
      <c r="L55">
        <v>4</v>
      </c>
      <c r="M55">
        <v>5</v>
      </c>
      <c r="N55">
        <v>465</v>
      </c>
      <c r="O55">
        <v>12</v>
      </c>
      <c r="P55">
        <v>5</v>
      </c>
      <c r="Q55">
        <v>125</v>
      </c>
      <c r="R55">
        <v>1</v>
      </c>
      <c r="S55">
        <v>78</v>
      </c>
      <c r="T55" s="2">
        <v>128</v>
      </c>
      <c r="U55" s="2">
        <v>128</v>
      </c>
      <c r="V55" t="s">
        <v>1719</v>
      </c>
      <c r="W55">
        <v>0.63230357142857097</v>
      </c>
      <c r="X55">
        <v>1.03289598882198</v>
      </c>
      <c r="Y55">
        <v>0.62182150537634195</v>
      </c>
      <c r="Z55">
        <v>1.5000134590268099</v>
      </c>
      <c r="AA55">
        <v>0.56971574535958702</v>
      </c>
      <c r="AB55">
        <v>0.56971574535958702</v>
      </c>
      <c r="AC55">
        <v>0.62381448705628595</v>
      </c>
      <c r="AD55">
        <v>0.62381448705628595</v>
      </c>
      <c r="AE55">
        <v>0.62182150537634195</v>
      </c>
      <c r="AF55">
        <v>0.62182150537634195</v>
      </c>
      <c r="AG55">
        <v>0.45600000000000002</v>
      </c>
      <c r="AH55">
        <v>1.6276602745056099</v>
      </c>
      <c r="AI55">
        <v>0.39588963817620698</v>
      </c>
      <c r="AJ55">
        <v>0.39588963817620698</v>
      </c>
      <c r="AK55">
        <v>0.46326656119646697</v>
      </c>
      <c r="AL55">
        <v>0.46326656119646697</v>
      </c>
      <c r="AM55">
        <v>0.45600000000000002</v>
      </c>
      <c r="AN55">
        <v>0.45600000000000002</v>
      </c>
      <c r="AO55">
        <v>0.83887244362116498</v>
      </c>
      <c r="AP55">
        <v>0.69606100609395305</v>
      </c>
      <c r="AQ55">
        <v>0.27621965295300399</v>
      </c>
      <c r="AR55">
        <v>0.46770987877022602</v>
      </c>
      <c r="AS55">
        <v>1.2820512820512799E-2</v>
      </c>
      <c r="AT55">
        <v>4.6511627906976702E-2</v>
      </c>
      <c r="AU55">
        <v>0.65454545454545399</v>
      </c>
      <c r="AV55">
        <v>0.94208494208494198</v>
      </c>
      <c r="AW55">
        <v>0.71493212669683204</v>
      </c>
      <c r="AX55">
        <v>0.75423728813559299</v>
      </c>
      <c r="AY55">
        <v>0</v>
      </c>
      <c r="AZ55">
        <v>0.21686746987951799</v>
      </c>
      <c r="BA55">
        <v>0.44727272727272699</v>
      </c>
      <c r="BB55">
        <v>0.42807017543859599</v>
      </c>
      <c r="BC55">
        <v>0</v>
      </c>
      <c r="BD55">
        <v>0.53333333333333299</v>
      </c>
    </row>
    <row r="56" spans="2:56" x14ac:dyDescent="0.2">
      <c r="B56" t="s">
        <v>1736</v>
      </c>
      <c r="C56">
        <v>1E-3</v>
      </c>
      <c r="D56">
        <v>0.1</v>
      </c>
      <c r="E56">
        <v>100</v>
      </c>
      <c r="F56">
        <v>100</v>
      </c>
      <c r="G56" s="2" t="b">
        <v>0</v>
      </c>
      <c r="H56">
        <v>8</v>
      </c>
      <c r="I56">
        <v>10</v>
      </c>
      <c r="J56">
        <v>420</v>
      </c>
      <c r="K56">
        <v>1000</v>
      </c>
      <c r="L56">
        <v>4</v>
      </c>
      <c r="M56">
        <v>5</v>
      </c>
      <c r="N56">
        <v>465</v>
      </c>
      <c r="O56">
        <v>12</v>
      </c>
      <c r="P56">
        <v>5</v>
      </c>
      <c r="Q56">
        <v>125</v>
      </c>
      <c r="R56">
        <v>1</v>
      </c>
      <c r="S56">
        <v>78</v>
      </c>
      <c r="T56" s="2">
        <v>128</v>
      </c>
      <c r="U56" s="2">
        <v>128</v>
      </c>
      <c r="V56" t="s">
        <v>1719</v>
      </c>
      <c r="W56">
        <v>0.546574404761904</v>
      </c>
      <c r="X56">
        <v>1.23036948800086</v>
      </c>
      <c r="Y56">
        <v>0.62160376344085699</v>
      </c>
      <c r="Z56">
        <v>1.3343784792423199</v>
      </c>
      <c r="AA56">
        <v>0.56773822770759197</v>
      </c>
      <c r="AB56">
        <v>0.56773822770759197</v>
      </c>
      <c r="AC56">
        <v>0.63094269810300396</v>
      </c>
      <c r="AD56">
        <v>0.63094269810300396</v>
      </c>
      <c r="AE56">
        <v>0.62160376344085699</v>
      </c>
      <c r="AF56">
        <v>0.62160376344085699</v>
      </c>
      <c r="AG56">
        <v>0.47</v>
      </c>
      <c r="AH56">
        <v>1.6645983457565301</v>
      </c>
      <c r="AI56">
        <v>0.40771721834864499</v>
      </c>
      <c r="AJ56">
        <v>0.40771721834864499</v>
      </c>
      <c r="AK56">
        <v>0.42945731407501198</v>
      </c>
      <c r="AL56">
        <v>0.42945731407501198</v>
      </c>
      <c r="AM56">
        <v>0.47</v>
      </c>
      <c r="AN56">
        <v>0.47</v>
      </c>
      <c r="AO56">
        <v>0.85981693248664004</v>
      </c>
      <c r="AP56">
        <v>0.68895902005610798</v>
      </c>
      <c r="AQ56">
        <v>0.26212309422742902</v>
      </c>
      <c r="AR56">
        <v>0.46005386406019499</v>
      </c>
      <c r="AS56">
        <v>0</v>
      </c>
      <c r="AT56">
        <v>0.65600000000000003</v>
      </c>
      <c r="AU56">
        <v>0.53380782918149405</v>
      </c>
      <c r="AV56">
        <v>0.86919831223628596</v>
      </c>
      <c r="AW56">
        <v>0.64257028112449799</v>
      </c>
      <c r="AX56">
        <v>0</v>
      </c>
      <c r="AY56">
        <v>0.49197860962566797</v>
      </c>
      <c r="AZ56">
        <v>0.23225806451612899</v>
      </c>
      <c r="BA56">
        <v>0.49309664694279998</v>
      </c>
      <c r="BB56">
        <v>0.44280442804428</v>
      </c>
      <c r="BC56">
        <v>0</v>
      </c>
      <c r="BD56">
        <v>0.53089244851258499</v>
      </c>
    </row>
    <row r="57" spans="2:56" x14ac:dyDescent="0.2">
      <c r="B57" t="s">
        <v>1865</v>
      </c>
      <c r="C57">
        <v>1E-3</v>
      </c>
      <c r="D57">
        <v>0.1</v>
      </c>
      <c r="E57">
        <v>100</v>
      </c>
      <c r="F57">
        <v>100</v>
      </c>
      <c r="G57" s="2" t="b">
        <v>0</v>
      </c>
      <c r="H57">
        <v>8</v>
      </c>
      <c r="I57">
        <v>50</v>
      </c>
      <c r="J57">
        <v>420</v>
      </c>
      <c r="K57">
        <v>1000</v>
      </c>
      <c r="L57">
        <v>4</v>
      </c>
      <c r="M57">
        <v>20</v>
      </c>
      <c r="N57">
        <v>450</v>
      </c>
      <c r="O57">
        <v>12</v>
      </c>
      <c r="P57">
        <v>20</v>
      </c>
      <c r="Q57">
        <v>110</v>
      </c>
      <c r="R57">
        <v>1</v>
      </c>
      <c r="S57">
        <v>78</v>
      </c>
      <c r="T57" s="2">
        <v>128</v>
      </c>
      <c r="U57" s="2">
        <v>128</v>
      </c>
      <c r="V57" t="s">
        <v>1719</v>
      </c>
      <c r="W57">
        <v>0.61641964285714301</v>
      </c>
      <c r="X57">
        <v>1.0529013776779099</v>
      </c>
      <c r="Y57">
        <v>0.61541555555555305</v>
      </c>
      <c r="Z57">
        <v>1.3194341430664001</v>
      </c>
      <c r="AA57">
        <v>0.549517500344608</v>
      </c>
      <c r="AB57">
        <v>0.549517500344608</v>
      </c>
      <c r="AC57">
        <v>0.61801231521350897</v>
      </c>
      <c r="AD57">
        <v>0.61801231521350797</v>
      </c>
      <c r="AE57">
        <v>0.61541555555555305</v>
      </c>
      <c r="AF57">
        <v>0.61541555555555305</v>
      </c>
      <c r="AG57">
        <v>0.53106060606060601</v>
      </c>
      <c r="AH57">
        <v>1.4520444869995099</v>
      </c>
      <c r="AI57">
        <v>0.50198130177893696</v>
      </c>
      <c r="AJ57">
        <v>0.50198130177893696</v>
      </c>
      <c r="AK57">
        <v>0.55661442964767804</v>
      </c>
      <c r="AL57">
        <v>0.55661442964767804</v>
      </c>
      <c r="AM57">
        <v>0.53106060606060601</v>
      </c>
      <c r="AN57">
        <v>0.53106060606060601</v>
      </c>
      <c r="AO57">
        <v>0.84583758960147004</v>
      </c>
      <c r="AP57">
        <v>0.68229244684538504</v>
      </c>
      <c r="AQ57">
        <v>0.19619447523053099</v>
      </c>
      <c r="AR57">
        <v>0.47374548970104902</v>
      </c>
      <c r="AS57">
        <v>4.31654676258992E-2</v>
      </c>
      <c r="AT57">
        <v>4.3478260869565202E-2</v>
      </c>
      <c r="AU57">
        <v>0.67346938775510201</v>
      </c>
      <c r="AV57">
        <v>0.95154185022026405</v>
      </c>
      <c r="AW57">
        <v>0.71794871794871795</v>
      </c>
      <c r="AX57">
        <v>0.73529411764705799</v>
      </c>
      <c r="AY57">
        <v>0.61349693251533699</v>
      </c>
      <c r="AZ57">
        <v>0.76041666666666596</v>
      </c>
      <c r="BA57">
        <v>0.43168316831683101</v>
      </c>
      <c r="BB57">
        <v>0.56521739130434701</v>
      </c>
      <c r="BC57">
        <v>0.48806366047745298</v>
      </c>
      <c r="BD57">
        <v>0</v>
      </c>
    </row>
    <row r="58" spans="2:56" x14ac:dyDescent="0.2">
      <c r="B58" t="s">
        <v>1737</v>
      </c>
      <c r="C58">
        <v>1E-3</v>
      </c>
      <c r="D58">
        <v>0.1</v>
      </c>
      <c r="E58">
        <v>100</v>
      </c>
      <c r="F58">
        <v>100</v>
      </c>
      <c r="G58" s="2" t="b">
        <v>0</v>
      </c>
      <c r="H58">
        <v>8</v>
      </c>
      <c r="I58">
        <v>25</v>
      </c>
      <c r="J58">
        <v>420</v>
      </c>
      <c r="K58">
        <v>1000</v>
      </c>
      <c r="L58">
        <v>4</v>
      </c>
      <c r="M58">
        <v>5</v>
      </c>
      <c r="N58">
        <v>465</v>
      </c>
      <c r="O58">
        <v>12</v>
      </c>
      <c r="P58">
        <v>5</v>
      </c>
      <c r="Q58">
        <v>125</v>
      </c>
      <c r="R58">
        <v>1</v>
      </c>
      <c r="S58">
        <v>78</v>
      </c>
      <c r="T58" s="2">
        <v>128</v>
      </c>
      <c r="U58" s="2">
        <v>128</v>
      </c>
      <c r="V58" t="s">
        <v>1719</v>
      </c>
      <c r="W58">
        <v>0.60234226190476103</v>
      </c>
      <c r="X58">
        <v>1.0737725722789699</v>
      </c>
      <c r="Y58">
        <v>0.61498602150537396</v>
      </c>
      <c r="Z58">
        <v>1.20151364398002</v>
      </c>
      <c r="AA58">
        <v>0.56317690144360399</v>
      </c>
      <c r="AB58">
        <v>0.56317690144360399</v>
      </c>
      <c r="AC58">
        <v>0.62055618306931304</v>
      </c>
      <c r="AD58">
        <v>0.62055618306931304</v>
      </c>
      <c r="AE58">
        <v>0.61498602150537396</v>
      </c>
      <c r="AF58">
        <v>0.61498602150537396</v>
      </c>
      <c r="AG58">
        <v>0.53133333333333299</v>
      </c>
      <c r="AH58">
        <v>1.5475722551345801</v>
      </c>
      <c r="AI58">
        <v>0.50690152339538097</v>
      </c>
      <c r="AJ58">
        <v>0.50690152339538097</v>
      </c>
      <c r="AK58">
        <v>0.588457185755212</v>
      </c>
      <c r="AL58">
        <v>0.588457185755212</v>
      </c>
      <c r="AM58">
        <v>0.53133333333333299</v>
      </c>
      <c r="AN58">
        <v>0.53133333333333299</v>
      </c>
      <c r="AO58">
        <v>0.85546066035953405</v>
      </c>
      <c r="AP58">
        <v>0.67565015215003299</v>
      </c>
      <c r="AQ58">
        <v>0.26078593181596699</v>
      </c>
      <c r="AR58">
        <v>0.460810861448886</v>
      </c>
      <c r="AS58">
        <v>5.8823529411764698E-2</v>
      </c>
      <c r="AT58">
        <v>0.34224598930481198</v>
      </c>
      <c r="AU58">
        <v>0.65158371040723895</v>
      </c>
      <c r="AV58">
        <v>0.953125</v>
      </c>
      <c r="AW58">
        <v>0.64031620553359603</v>
      </c>
      <c r="AX58">
        <v>0.61083743842364502</v>
      </c>
      <c r="AY58">
        <v>0.55670103092783496</v>
      </c>
      <c r="AZ58">
        <v>0.75471698113207497</v>
      </c>
      <c r="BA58">
        <v>0.440140845070422</v>
      </c>
      <c r="BB58">
        <v>0.58252427184466005</v>
      </c>
      <c r="BC58">
        <v>0.49180327868852403</v>
      </c>
      <c r="BD58">
        <v>0</v>
      </c>
    </row>
    <row r="59" spans="2:56" x14ac:dyDescent="0.2">
      <c r="B59" t="s">
        <v>1738</v>
      </c>
      <c r="C59">
        <v>1E-3</v>
      </c>
      <c r="D59">
        <v>0.1</v>
      </c>
      <c r="E59">
        <v>100</v>
      </c>
      <c r="F59">
        <v>100</v>
      </c>
      <c r="G59" s="2" t="b">
        <v>0</v>
      </c>
      <c r="H59">
        <v>8</v>
      </c>
      <c r="I59">
        <v>25</v>
      </c>
      <c r="J59">
        <v>420</v>
      </c>
      <c r="K59">
        <v>1000</v>
      </c>
      <c r="L59">
        <v>4</v>
      </c>
      <c r="M59">
        <v>5</v>
      </c>
      <c r="N59">
        <v>465</v>
      </c>
      <c r="O59">
        <v>12</v>
      </c>
      <c r="P59">
        <v>5</v>
      </c>
      <c r="Q59">
        <v>125</v>
      </c>
      <c r="R59">
        <v>1</v>
      </c>
      <c r="S59">
        <v>78</v>
      </c>
      <c r="T59" s="2">
        <v>128</v>
      </c>
      <c r="U59" s="2">
        <v>128</v>
      </c>
      <c r="V59" t="s">
        <v>1719</v>
      </c>
      <c r="W59">
        <v>0.61102678571428504</v>
      </c>
      <c r="X59">
        <v>1.0681576859951001</v>
      </c>
      <c r="Y59">
        <v>0.61338279569892296</v>
      </c>
      <c r="Z59">
        <v>1.41139708030223</v>
      </c>
      <c r="AA59">
        <v>0.56171232216933997</v>
      </c>
      <c r="AB59">
        <v>0.56171232216934097</v>
      </c>
      <c r="AC59">
        <v>0.61947506298932298</v>
      </c>
      <c r="AD59">
        <v>0.61947506298932298</v>
      </c>
      <c r="AE59">
        <v>0.61338279569892296</v>
      </c>
      <c r="AF59">
        <v>0.61338279569892296</v>
      </c>
      <c r="AG59">
        <v>0.48066666666666602</v>
      </c>
      <c r="AH59">
        <v>1.60616767406463</v>
      </c>
      <c r="AI59">
        <v>0.43741628308964597</v>
      </c>
      <c r="AJ59">
        <v>0.43741628308964597</v>
      </c>
      <c r="AK59">
        <v>0.56579425833218699</v>
      </c>
      <c r="AL59">
        <v>0.56579425833218699</v>
      </c>
      <c r="AM59">
        <v>0.48066666666666602</v>
      </c>
      <c r="AN59">
        <v>0.48066666666666602</v>
      </c>
      <c r="AO59">
        <v>0.83041917887157901</v>
      </c>
      <c r="AP59">
        <v>0.695005392514359</v>
      </c>
      <c r="AQ59">
        <v>0.25222637247804902</v>
      </c>
      <c r="AR59">
        <v>0.46919834481337902</v>
      </c>
      <c r="AS59">
        <v>0.118518518518518</v>
      </c>
      <c r="AT59">
        <v>0.48</v>
      </c>
      <c r="AU59">
        <v>0.731914893617021</v>
      </c>
      <c r="AV59">
        <v>0.78672985781990501</v>
      </c>
      <c r="AW59">
        <v>0.634920634920635</v>
      </c>
      <c r="AX59">
        <v>3.1007751937984399E-2</v>
      </c>
      <c r="AY59">
        <v>0.80168776371308004</v>
      </c>
      <c r="AZ59">
        <v>0.22641509433962201</v>
      </c>
      <c r="BA59">
        <v>0.488188976377952</v>
      </c>
      <c r="BB59">
        <v>0.45801526717557201</v>
      </c>
      <c r="BC59">
        <v>0</v>
      </c>
      <c r="BD59">
        <v>0.49159663865546199</v>
      </c>
    </row>
    <row r="60" spans="2:56" x14ac:dyDescent="0.2">
      <c r="B60" t="s">
        <v>1739</v>
      </c>
      <c r="C60">
        <v>1E-3</v>
      </c>
      <c r="D60">
        <v>0.1</v>
      </c>
      <c r="E60">
        <v>100</v>
      </c>
      <c r="F60">
        <v>100</v>
      </c>
      <c r="G60" s="2" t="b">
        <v>0</v>
      </c>
      <c r="H60">
        <v>8</v>
      </c>
      <c r="I60">
        <v>50</v>
      </c>
      <c r="J60">
        <v>420</v>
      </c>
      <c r="K60">
        <v>1000</v>
      </c>
      <c r="L60">
        <v>4</v>
      </c>
      <c r="M60">
        <v>5</v>
      </c>
      <c r="N60">
        <v>465</v>
      </c>
      <c r="O60">
        <v>12</v>
      </c>
      <c r="P60">
        <v>5</v>
      </c>
      <c r="Q60">
        <v>125</v>
      </c>
      <c r="R60">
        <v>1</v>
      </c>
      <c r="S60">
        <v>78</v>
      </c>
      <c r="T60" s="2">
        <v>128</v>
      </c>
      <c r="U60" s="2">
        <v>128</v>
      </c>
      <c r="V60" t="s">
        <v>1719</v>
      </c>
      <c r="W60">
        <v>0.62643154761904696</v>
      </c>
      <c r="X60">
        <v>1.0320866334438299</v>
      </c>
      <c r="Y60">
        <v>0.61207849462365405</v>
      </c>
      <c r="Z60">
        <v>1.45630598485469</v>
      </c>
      <c r="AA60">
        <v>0.55983988650152405</v>
      </c>
      <c r="AB60">
        <v>0.55983988650152405</v>
      </c>
      <c r="AC60">
        <v>0.61782745942381201</v>
      </c>
      <c r="AD60">
        <v>0.61782745942381201</v>
      </c>
      <c r="AE60">
        <v>0.61207849462365505</v>
      </c>
      <c r="AF60">
        <v>0.61207849462365405</v>
      </c>
      <c r="AG60">
        <v>0.48266666666666602</v>
      </c>
      <c r="AH60">
        <v>1.5582145452499301</v>
      </c>
      <c r="AI60">
        <v>0.44564591681313698</v>
      </c>
      <c r="AJ60">
        <v>0.44564591681313698</v>
      </c>
      <c r="AK60">
        <v>0.54729133683168196</v>
      </c>
      <c r="AL60">
        <v>0.54729133683168196</v>
      </c>
      <c r="AM60">
        <v>0.48266666666666602</v>
      </c>
      <c r="AN60">
        <v>0.48266666666666602</v>
      </c>
      <c r="AO60">
        <v>0.85672742142582803</v>
      </c>
      <c r="AP60">
        <v>0.65786457965300105</v>
      </c>
      <c r="AQ60">
        <v>0.27945470889969698</v>
      </c>
      <c r="AR60">
        <v>0.44531283602757699</v>
      </c>
      <c r="AS60">
        <v>0.14285714285714199</v>
      </c>
      <c r="AT60">
        <v>0.36619718309859101</v>
      </c>
      <c r="AU60">
        <v>0.77828054298642502</v>
      </c>
      <c r="AV60">
        <v>0.9453125</v>
      </c>
      <c r="AW60">
        <v>0.78813559322033799</v>
      </c>
      <c r="AX60">
        <v>0.29299363057324801</v>
      </c>
      <c r="AY60">
        <v>0.56666666666666599</v>
      </c>
      <c r="AZ60">
        <v>0.496</v>
      </c>
      <c r="BA60">
        <v>0.424137931034482</v>
      </c>
      <c r="BB60">
        <v>0</v>
      </c>
      <c r="BC60">
        <v>0</v>
      </c>
      <c r="BD60">
        <v>0.54716981132075404</v>
      </c>
    </row>
    <row r="61" spans="2:56" x14ac:dyDescent="0.2">
      <c r="B61" t="s">
        <v>1740</v>
      </c>
      <c r="C61">
        <v>1E-3</v>
      </c>
      <c r="D61">
        <v>0.1</v>
      </c>
      <c r="E61">
        <v>35</v>
      </c>
      <c r="F61">
        <v>100</v>
      </c>
      <c r="G61" s="2" t="b">
        <v>1</v>
      </c>
      <c r="H61">
        <v>8</v>
      </c>
      <c r="I61">
        <v>25</v>
      </c>
      <c r="J61">
        <v>420</v>
      </c>
      <c r="K61">
        <v>1000</v>
      </c>
      <c r="L61">
        <v>4</v>
      </c>
      <c r="M61">
        <v>5</v>
      </c>
      <c r="N61">
        <v>465</v>
      </c>
      <c r="O61">
        <v>12</v>
      </c>
      <c r="P61">
        <v>5</v>
      </c>
      <c r="Q61">
        <v>125</v>
      </c>
      <c r="R61">
        <v>1</v>
      </c>
      <c r="S61">
        <v>78</v>
      </c>
      <c r="T61" s="2">
        <v>128</v>
      </c>
      <c r="U61" s="2">
        <v>128</v>
      </c>
      <c r="V61" t="s">
        <v>1719</v>
      </c>
      <c r="W61">
        <v>0.553973214285714</v>
      </c>
      <c r="X61">
        <v>1.2183481812477099</v>
      </c>
      <c r="Y61">
        <v>0.60939301075268704</v>
      </c>
      <c r="Z61">
        <v>2.0080479343533502</v>
      </c>
      <c r="AA61">
        <v>0.555778079529474</v>
      </c>
      <c r="AB61">
        <v>0.555778079529474</v>
      </c>
      <c r="AC61">
        <v>0.60253409545710401</v>
      </c>
      <c r="AD61">
        <v>0.60253409545710401</v>
      </c>
      <c r="AE61">
        <v>0.60939301075268704</v>
      </c>
      <c r="AF61">
        <v>0.60939301075268704</v>
      </c>
      <c r="AG61">
        <v>0.45</v>
      </c>
      <c r="AH61">
        <v>1.8187736272811801</v>
      </c>
      <c r="AI61">
        <v>0.39647828105923899</v>
      </c>
      <c r="AJ61">
        <v>0.39647828105923899</v>
      </c>
      <c r="AK61">
        <v>0.41740751430705503</v>
      </c>
      <c r="AL61">
        <v>0.41740751430705503</v>
      </c>
      <c r="AM61">
        <v>0.45</v>
      </c>
      <c r="AN61">
        <v>0.45</v>
      </c>
      <c r="AO61">
        <v>0.83919927946869199</v>
      </c>
      <c r="AP61">
        <v>0.67119480498119499</v>
      </c>
      <c r="AQ61">
        <v>0.271889341852176</v>
      </c>
      <c r="AR61">
        <v>0.44082889181583601</v>
      </c>
      <c r="AS61">
        <v>1.4184397163120499E-2</v>
      </c>
      <c r="AT61">
        <v>0.29850746268656703</v>
      </c>
      <c r="AU61">
        <v>0.53676470588235203</v>
      </c>
      <c r="AV61">
        <v>0.79850746268656703</v>
      </c>
      <c r="AW61">
        <v>0.28070175438596401</v>
      </c>
      <c r="AX61">
        <v>0.52509652509652505</v>
      </c>
      <c r="AY61">
        <v>0</v>
      </c>
      <c r="AZ61">
        <v>0.65263157894736801</v>
      </c>
      <c r="BA61">
        <v>0.60679611650485399</v>
      </c>
      <c r="BB61">
        <v>0.56038647342995096</v>
      </c>
      <c r="BC61">
        <v>0.48416289592760098</v>
      </c>
      <c r="BD61">
        <v>0</v>
      </c>
    </row>
    <row r="62" spans="2:56" x14ac:dyDescent="0.2">
      <c r="B62" t="s">
        <v>1741</v>
      </c>
      <c r="C62">
        <v>1E-3</v>
      </c>
      <c r="D62">
        <v>0.1</v>
      </c>
      <c r="E62">
        <v>100</v>
      </c>
      <c r="F62">
        <v>100</v>
      </c>
      <c r="G62" s="2" t="b">
        <v>0</v>
      </c>
      <c r="H62">
        <v>8</v>
      </c>
      <c r="I62">
        <v>20</v>
      </c>
      <c r="J62">
        <v>420</v>
      </c>
      <c r="K62">
        <v>1000</v>
      </c>
      <c r="L62">
        <v>4</v>
      </c>
      <c r="M62">
        <v>5</v>
      </c>
      <c r="N62">
        <v>465</v>
      </c>
      <c r="O62">
        <v>12</v>
      </c>
      <c r="P62">
        <v>5</v>
      </c>
      <c r="Q62">
        <v>125</v>
      </c>
      <c r="R62">
        <v>1</v>
      </c>
      <c r="S62">
        <v>78</v>
      </c>
      <c r="T62" s="2">
        <v>128</v>
      </c>
      <c r="U62" s="2">
        <v>128</v>
      </c>
      <c r="V62" t="s">
        <v>1719</v>
      </c>
      <c r="W62">
        <v>0.574997023809523</v>
      </c>
      <c r="X62">
        <v>1.1398465740680599</v>
      </c>
      <c r="Y62">
        <v>0.60878172043010703</v>
      </c>
      <c r="Z62">
        <v>1.1874919757843001</v>
      </c>
      <c r="AA62">
        <v>0.559403152998033</v>
      </c>
      <c r="AB62">
        <v>0.559403152998033</v>
      </c>
      <c r="AC62">
        <v>0.62148915494836299</v>
      </c>
      <c r="AD62">
        <v>0.62148915494836299</v>
      </c>
      <c r="AE62">
        <v>0.60878172043010703</v>
      </c>
      <c r="AF62">
        <v>0.60878172043010703</v>
      </c>
      <c r="AG62">
        <v>0.47133333333333299</v>
      </c>
      <c r="AH62">
        <v>1.5447518825530999</v>
      </c>
      <c r="AI62">
        <v>0.437351164541877</v>
      </c>
      <c r="AJ62">
        <v>0.437351164541877</v>
      </c>
      <c r="AK62">
        <v>0.51581622883696499</v>
      </c>
      <c r="AL62">
        <v>0.51581622883696499</v>
      </c>
      <c r="AM62">
        <v>0.47133333333333299</v>
      </c>
      <c r="AN62">
        <v>0.47133333333333299</v>
      </c>
      <c r="AO62">
        <v>0.83843701361775802</v>
      </c>
      <c r="AP62">
        <v>0.67767224373625901</v>
      </c>
      <c r="AQ62">
        <v>0.26997277015800503</v>
      </c>
      <c r="AR62">
        <v>0.45153058448011502</v>
      </c>
      <c r="AS62">
        <v>5.23560209424083E-2</v>
      </c>
      <c r="AT62">
        <v>0.120481927710843</v>
      </c>
      <c r="AU62">
        <v>0.64454976303317502</v>
      </c>
      <c r="AV62">
        <v>0.90983606557376995</v>
      </c>
      <c r="AW62">
        <v>0.58883248730964399</v>
      </c>
      <c r="AX62">
        <v>0.69599999999999995</v>
      </c>
      <c r="AY62">
        <v>0.56043956043956</v>
      </c>
      <c r="AZ62">
        <v>0.21935483870967701</v>
      </c>
      <c r="BA62">
        <v>0.45028142589118197</v>
      </c>
      <c r="BB62">
        <v>0.44776119402984998</v>
      </c>
      <c r="BC62">
        <v>3.94736842105263E-2</v>
      </c>
      <c r="BD62">
        <v>0.51884700665188399</v>
      </c>
    </row>
    <row r="63" spans="2:56" x14ac:dyDescent="0.2">
      <c r="B63" t="s">
        <v>1866</v>
      </c>
      <c r="C63">
        <v>1E-3</v>
      </c>
      <c r="D63">
        <v>0.1</v>
      </c>
      <c r="E63">
        <v>100</v>
      </c>
      <c r="F63">
        <v>100</v>
      </c>
      <c r="G63" s="2" t="b">
        <v>0</v>
      </c>
      <c r="H63">
        <v>8</v>
      </c>
      <c r="I63">
        <v>20</v>
      </c>
      <c r="J63">
        <v>420</v>
      </c>
      <c r="K63">
        <v>1000</v>
      </c>
      <c r="L63">
        <v>4</v>
      </c>
      <c r="M63">
        <v>5</v>
      </c>
      <c r="N63">
        <v>465</v>
      </c>
      <c r="O63">
        <v>12</v>
      </c>
      <c r="P63">
        <v>5</v>
      </c>
      <c r="Q63">
        <v>125</v>
      </c>
      <c r="R63">
        <v>1</v>
      </c>
      <c r="S63">
        <v>78</v>
      </c>
      <c r="T63" s="2">
        <v>128</v>
      </c>
      <c r="U63" s="2">
        <v>128</v>
      </c>
      <c r="V63" t="s">
        <v>1719</v>
      </c>
      <c r="W63">
        <v>0.60930952380952297</v>
      </c>
      <c r="X63">
        <v>1.06390291094779</v>
      </c>
      <c r="Y63">
        <v>0.60765913978494501</v>
      </c>
      <c r="Z63">
        <v>1.1339033821821201</v>
      </c>
      <c r="AA63">
        <v>0.55391172159986302</v>
      </c>
      <c r="AB63">
        <v>0.55391172159986302</v>
      </c>
      <c r="AC63">
        <v>0.61939837027074596</v>
      </c>
      <c r="AD63">
        <v>0.61939837027074596</v>
      </c>
      <c r="AE63">
        <v>0.60765913978494501</v>
      </c>
      <c r="AF63">
        <v>0.60765913978494501</v>
      </c>
      <c r="AG63">
        <v>0.50600000000000001</v>
      </c>
      <c r="AH63">
        <v>1.6346235275268499</v>
      </c>
      <c r="AI63">
        <v>0.48464987195692599</v>
      </c>
      <c r="AJ63">
        <v>0.48464987195692599</v>
      </c>
      <c r="AK63">
        <v>0.52440942897977605</v>
      </c>
      <c r="AL63">
        <v>0.52440942897977605</v>
      </c>
      <c r="AM63">
        <v>0.50600000000000001</v>
      </c>
      <c r="AN63">
        <v>0.50600000000000001</v>
      </c>
      <c r="AO63">
        <v>0.84212601994262404</v>
      </c>
      <c r="AP63">
        <v>0.65150466066978996</v>
      </c>
      <c r="AQ63">
        <v>0.26043753799902503</v>
      </c>
      <c r="AR63">
        <v>0.46157866778801399</v>
      </c>
      <c r="AS63">
        <v>0.134146341463414</v>
      </c>
      <c r="AT63">
        <v>0.326315789473684</v>
      </c>
      <c r="AU63">
        <v>0.76923076923076905</v>
      </c>
      <c r="AV63">
        <v>0.95348837209302295</v>
      </c>
      <c r="AW63">
        <v>0.71755725190839703</v>
      </c>
      <c r="AX63">
        <v>0.75700934579439205</v>
      </c>
      <c r="AY63">
        <v>0.54545454545454497</v>
      </c>
      <c r="AZ63">
        <v>5.2434456928838899E-2</v>
      </c>
      <c r="BA63">
        <v>0.46788990825687998</v>
      </c>
      <c r="BB63">
        <v>0.44961240310077499</v>
      </c>
      <c r="BC63">
        <v>0</v>
      </c>
      <c r="BD63">
        <v>0.64265927977839299</v>
      </c>
    </row>
    <row r="64" spans="2:56" x14ac:dyDescent="0.2">
      <c r="B64" t="s">
        <v>1742</v>
      </c>
      <c r="C64">
        <v>1E-3</v>
      </c>
      <c r="D64">
        <v>0.1</v>
      </c>
      <c r="E64">
        <v>100</v>
      </c>
      <c r="F64">
        <v>100</v>
      </c>
      <c r="G64" s="2" t="b">
        <v>0</v>
      </c>
      <c r="H64">
        <v>8</v>
      </c>
      <c r="I64">
        <v>50</v>
      </c>
      <c r="J64">
        <v>420</v>
      </c>
      <c r="K64">
        <v>1000</v>
      </c>
      <c r="L64">
        <v>4</v>
      </c>
      <c r="M64">
        <v>5</v>
      </c>
      <c r="N64">
        <v>465</v>
      </c>
      <c r="O64">
        <v>12</v>
      </c>
      <c r="P64">
        <v>5</v>
      </c>
      <c r="Q64">
        <v>125</v>
      </c>
      <c r="R64">
        <v>1</v>
      </c>
      <c r="S64">
        <v>78</v>
      </c>
      <c r="T64" s="2">
        <v>128</v>
      </c>
      <c r="U64" s="2">
        <v>128</v>
      </c>
      <c r="V64" t="s">
        <v>1719</v>
      </c>
      <c r="W64">
        <v>0.62776785714285699</v>
      </c>
      <c r="X64">
        <v>1.0312619072198801</v>
      </c>
      <c r="Y64">
        <v>0.60686774193548199</v>
      </c>
      <c r="Z64">
        <v>1.92315029036998</v>
      </c>
      <c r="AA64">
        <v>0.55252777314276003</v>
      </c>
      <c r="AB64">
        <v>0.55252777314276003</v>
      </c>
      <c r="AC64">
        <v>0.61896425258969701</v>
      </c>
      <c r="AD64">
        <v>0.61896425258969701</v>
      </c>
      <c r="AE64">
        <v>0.60686774193548199</v>
      </c>
      <c r="AF64">
        <v>0.60686774193548199</v>
      </c>
      <c r="AG64">
        <v>0.454666666666666</v>
      </c>
      <c r="AH64">
        <v>1.5874869823455799</v>
      </c>
      <c r="AI64">
        <v>0.40338308274199097</v>
      </c>
      <c r="AJ64">
        <v>0.40338308274199097</v>
      </c>
      <c r="AK64">
        <v>0.44622349797194399</v>
      </c>
      <c r="AL64">
        <v>0.44622349797194399</v>
      </c>
      <c r="AM64">
        <v>0.454666666666666</v>
      </c>
      <c r="AN64">
        <v>0.454666666666666</v>
      </c>
      <c r="AO64">
        <v>0.85693815660261197</v>
      </c>
      <c r="AP64">
        <v>0.63693171369586099</v>
      </c>
      <c r="AQ64">
        <v>0.250605935164676</v>
      </c>
      <c r="AR64">
        <v>0.46563528710789398</v>
      </c>
      <c r="AS64">
        <v>6.0975609756097497E-2</v>
      </c>
      <c r="AT64">
        <v>0.29213483146067398</v>
      </c>
      <c r="AU64">
        <v>0.59154929577464699</v>
      </c>
      <c r="AV64">
        <v>0.92063492063492003</v>
      </c>
      <c r="AW64">
        <v>0.63414634146341398</v>
      </c>
      <c r="AX64">
        <v>0.31674208144796301</v>
      </c>
      <c r="AY64">
        <v>0.39751552795030998</v>
      </c>
      <c r="AZ64">
        <v>0.53074433656957898</v>
      </c>
      <c r="BA64">
        <v>0.47081712062256798</v>
      </c>
      <c r="BB64">
        <v>0</v>
      </c>
      <c r="BC64">
        <v>0</v>
      </c>
      <c r="BD64">
        <v>0.62533692722371903</v>
      </c>
    </row>
    <row r="65" spans="2:56" x14ac:dyDescent="0.2">
      <c r="B65" t="s">
        <v>1743</v>
      </c>
      <c r="C65">
        <v>1E-3</v>
      </c>
      <c r="D65">
        <v>0.1</v>
      </c>
      <c r="E65">
        <v>100</v>
      </c>
      <c r="F65">
        <v>100</v>
      </c>
      <c r="G65" s="2" t="b">
        <v>0</v>
      </c>
      <c r="H65">
        <v>8</v>
      </c>
      <c r="I65">
        <v>20</v>
      </c>
      <c r="J65">
        <v>420</v>
      </c>
      <c r="K65">
        <v>1000</v>
      </c>
      <c r="L65">
        <v>4</v>
      </c>
      <c r="M65">
        <v>5</v>
      </c>
      <c r="N65">
        <v>465</v>
      </c>
      <c r="O65">
        <v>12</v>
      </c>
      <c r="P65">
        <v>5</v>
      </c>
      <c r="Q65">
        <v>125</v>
      </c>
      <c r="R65">
        <v>1</v>
      </c>
      <c r="S65">
        <v>78</v>
      </c>
      <c r="T65" s="2">
        <v>128</v>
      </c>
      <c r="U65" s="2">
        <v>128</v>
      </c>
      <c r="V65" t="s">
        <v>1719</v>
      </c>
      <c r="W65">
        <v>0.58023214285714197</v>
      </c>
      <c r="X65">
        <v>1.12069046378135</v>
      </c>
      <c r="Y65">
        <v>0.60465268817204199</v>
      </c>
      <c r="Z65">
        <v>2.2722017200589102</v>
      </c>
      <c r="AA65">
        <v>0.55035239553581194</v>
      </c>
      <c r="AB65">
        <v>0.55035239553581194</v>
      </c>
      <c r="AC65">
        <v>0.61037740173805699</v>
      </c>
      <c r="AD65">
        <v>0.61037740173805699</v>
      </c>
      <c r="AE65">
        <v>0.60465268817204199</v>
      </c>
      <c r="AF65">
        <v>0.60465268817204199</v>
      </c>
      <c r="AG65">
        <v>0.40933333333333299</v>
      </c>
      <c r="AH65">
        <v>1.95902240276336</v>
      </c>
      <c r="AI65">
        <v>0.33651025684057501</v>
      </c>
      <c r="AJ65">
        <v>0.33651025684057501</v>
      </c>
      <c r="AK65">
        <v>0.46577548315535</v>
      </c>
      <c r="AL65">
        <v>0.46577548315535</v>
      </c>
      <c r="AM65">
        <v>0.40933333333333299</v>
      </c>
      <c r="AN65">
        <v>0.40933333333333299</v>
      </c>
      <c r="AO65">
        <v>0.83281891626218996</v>
      </c>
      <c r="AP65">
        <v>0.64917397003938904</v>
      </c>
      <c r="AQ65">
        <v>0.269726034123</v>
      </c>
      <c r="AR65">
        <v>0.449690661718675</v>
      </c>
      <c r="AS65">
        <v>0.116788321167883</v>
      </c>
      <c r="AT65">
        <v>2.7586206896551699E-2</v>
      </c>
      <c r="AU65">
        <v>0.71966527196652696</v>
      </c>
      <c r="AV65">
        <v>0.95617529880478003</v>
      </c>
      <c r="AW65">
        <v>0.64</v>
      </c>
      <c r="AX65">
        <v>3.1496062992125901E-2</v>
      </c>
      <c r="AY65">
        <v>0</v>
      </c>
      <c r="AZ65">
        <v>0.19999999999999901</v>
      </c>
      <c r="BA65">
        <v>0.43029259896729699</v>
      </c>
      <c r="BB65">
        <v>0.45977011494252801</v>
      </c>
      <c r="BC65">
        <v>0</v>
      </c>
      <c r="BD65">
        <v>0.456349206349206</v>
      </c>
    </row>
    <row r="66" spans="2:56" x14ac:dyDescent="0.2">
      <c r="B66" t="s">
        <v>1744</v>
      </c>
      <c r="C66">
        <v>1E-3</v>
      </c>
      <c r="D66">
        <v>0.1</v>
      </c>
      <c r="E66">
        <v>100</v>
      </c>
      <c r="F66">
        <v>100</v>
      </c>
      <c r="G66" s="2" t="b">
        <v>0</v>
      </c>
      <c r="H66">
        <v>8</v>
      </c>
      <c r="I66">
        <v>50</v>
      </c>
      <c r="J66">
        <v>420</v>
      </c>
      <c r="K66">
        <v>1000</v>
      </c>
      <c r="L66">
        <v>4</v>
      </c>
      <c r="M66">
        <v>5</v>
      </c>
      <c r="N66">
        <v>465</v>
      </c>
      <c r="O66">
        <v>12</v>
      </c>
      <c r="P66">
        <v>5</v>
      </c>
      <c r="Q66">
        <v>125</v>
      </c>
      <c r="R66">
        <v>1</v>
      </c>
      <c r="S66">
        <v>78</v>
      </c>
      <c r="T66" s="2">
        <v>128</v>
      </c>
      <c r="U66" s="2">
        <v>128</v>
      </c>
      <c r="V66" t="s">
        <v>1719</v>
      </c>
      <c r="W66">
        <v>0.61156547619047597</v>
      </c>
      <c r="X66">
        <v>1.05193571209907</v>
      </c>
      <c r="Y66">
        <v>0.60459032258064405</v>
      </c>
      <c r="Z66">
        <v>1.83004368656873</v>
      </c>
      <c r="AA66">
        <v>0.54268662814080604</v>
      </c>
      <c r="AB66">
        <v>0.54268662814080604</v>
      </c>
      <c r="AC66">
        <v>0.609948757090509</v>
      </c>
      <c r="AD66">
        <v>0.609948757090509</v>
      </c>
      <c r="AE66">
        <v>0.60459032258064405</v>
      </c>
      <c r="AF66">
        <v>0.60459032258064405</v>
      </c>
      <c r="AG66">
        <v>0.498</v>
      </c>
      <c r="AH66">
        <v>1.4965569972991899</v>
      </c>
      <c r="AI66">
        <v>0.46217352604932099</v>
      </c>
      <c r="AJ66">
        <v>0.46217352604932099</v>
      </c>
      <c r="AK66">
        <v>0.52051424718686101</v>
      </c>
      <c r="AL66">
        <v>0.52051424718686101</v>
      </c>
      <c r="AM66">
        <v>0.498</v>
      </c>
      <c r="AN66">
        <v>0.498</v>
      </c>
      <c r="AO66">
        <v>0.82975273110245995</v>
      </c>
      <c r="AP66">
        <v>0.62711623285194595</v>
      </c>
      <c r="AQ66">
        <v>0.256002599358781</v>
      </c>
      <c r="AR66">
        <v>0.45787494925004302</v>
      </c>
      <c r="AS66">
        <v>0.16184971098265799</v>
      </c>
      <c r="AT66">
        <v>0.38888888888888801</v>
      </c>
      <c r="AU66">
        <v>0.51612903225806395</v>
      </c>
      <c r="AV66">
        <v>0.91428571428571404</v>
      </c>
      <c r="AW66">
        <v>0.79230769230769205</v>
      </c>
      <c r="AX66">
        <v>0.77777777777777701</v>
      </c>
      <c r="AY66">
        <v>0.56353591160220995</v>
      </c>
      <c r="AZ66">
        <v>0.46666666666666601</v>
      </c>
      <c r="BA66">
        <v>0.44793713163064802</v>
      </c>
      <c r="BB66">
        <v>0</v>
      </c>
      <c r="BC66">
        <v>0</v>
      </c>
      <c r="BD66">
        <v>0.51670378619153601</v>
      </c>
    </row>
    <row r="67" spans="2:56" x14ac:dyDescent="0.2">
      <c r="B67" t="s">
        <v>1745</v>
      </c>
      <c r="C67">
        <v>1E-3</v>
      </c>
      <c r="D67">
        <v>0.1</v>
      </c>
      <c r="E67">
        <v>100</v>
      </c>
      <c r="F67">
        <v>100</v>
      </c>
      <c r="G67" s="2" t="b">
        <v>0</v>
      </c>
      <c r="H67">
        <v>8</v>
      </c>
      <c r="I67">
        <v>10</v>
      </c>
      <c r="J67">
        <v>420</v>
      </c>
      <c r="K67">
        <v>1000</v>
      </c>
      <c r="L67">
        <v>4</v>
      </c>
      <c r="M67">
        <v>5</v>
      </c>
      <c r="N67">
        <v>465</v>
      </c>
      <c r="O67">
        <v>12</v>
      </c>
      <c r="P67">
        <v>5</v>
      </c>
      <c r="Q67">
        <v>125</v>
      </c>
      <c r="R67">
        <v>1</v>
      </c>
      <c r="S67">
        <v>78</v>
      </c>
      <c r="T67" s="2">
        <v>128</v>
      </c>
      <c r="U67" s="2">
        <v>128</v>
      </c>
      <c r="V67" t="s">
        <v>1719</v>
      </c>
      <c r="W67">
        <v>0.53538690476190398</v>
      </c>
      <c r="X67">
        <v>1.2462763309478699</v>
      </c>
      <c r="Y67">
        <v>0.602998924731182</v>
      </c>
      <c r="Z67">
        <v>1.14231832259893</v>
      </c>
      <c r="AA67">
        <v>0.54932574745204199</v>
      </c>
      <c r="AB67">
        <v>0.54932574745204199</v>
      </c>
      <c r="AC67">
        <v>0.62558913127483995</v>
      </c>
      <c r="AD67">
        <v>0.62558913127483995</v>
      </c>
      <c r="AE67">
        <v>0.602998924731182</v>
      </c>
      <c r="AF67">
        <v>0.602998924731182</v>
      </c>
      <c r="AG67">
        <v>0.40400000000000003</v>
      </c>
      <c r="AH67">
        <v>1.7319254875183101</v>
      </c>
      <c r="AI67">
        <v>0.35747061819825299</v>
      </c>
      <c r="AJ67">
        <v>0.35747061819825299</v>
      </c>
      <c r="AK67">
        <v>0.39481009552717899</v>
      </c>
      <c r="AL67">
        <v>0.39481009552717899</v>
      </c>
      <c r="AM67">
        <v>0.40399999999999903</v>
      </c>
      <c r="AN67">
        <v>0.40400000000000003</v>
      </c>
      <c r="AO67">
        <v>0.86339263716414305</v>
      </c>
      <c r="AP67">
        <v>0.62695366700576605</v>
      </c>
      <c r="AQ67">
        <v>0.26362628168198199</v>
      </c>
      <c r="AR67">
        <v>0.44333040395628398</v>
      </c>
      <c r="AS67">
        <v>0.11111111111111099</v>
      </c>
      <c r="AT67">
        <v>6.5359477124182996E-2</v>
      </c>
      <c r="AU67">
        <v>0.56157635467980205</v>
      </c>
      <c r="AV67">
        <v>0.86206896551724099</v>
      </c>
      <c r="AW67">
        <v>0.63709677419354804</v>
      </c>
      <c r="AX67">
        <v>0</v>
      </c>
      <c r="AY67">
        <v>0.56842105263157805</v>
      </c>
      <c r="AZ67">
        <v>0.17525773195876199</v>
      </c>
      <c r="BA67">
        <v>0.46124031007751898</v>
      </c>
      <c r="BB67">
        <v>0.43010752688171999</v>
      </c>
      <c r="BC67">
        <v>0.404669260700389</v>
      </c>
      <c r="BD67">
        <v>1.27388535031847E-2</v>
      </c>
    </row>
    <row r="68" spans="2:56" x14ac:dyDescent="0.2">
      <c r="B68" t="s">
        <v>1746</v>
      </c>
      <c r="C68">
        <v>1E-3</v>
      </c>
      <c r="D68">
        <v>0.1</v>
      </c>
      <c r="E68">
        <v>100</v>
      </c>
      <c r="F68">
        <v>100</v>
      </c>
      <c r="G68" s="2" t="b">
        <v>0</v>
      </c>
      <c r="H68">
        <v>8</v>
      </c>
      <c r="I68">
        <v>15</v>
      </c>
      <c r="J68">
        <v>420</v>
      </c>
      <c r="K68">
        <v>1000</v>
      </c>
      <c r="L68">
        <v>4</v>
      </c>
      <c r="M68">
        <v>5</v>
      </c>
      <c r="N68">
        <v>465</v>
      </c>
      <c r="O68">
        <v>12</v>
      </c>
      <c r="P68">
        <v>5</v>
      </c>
      <c r="Q68">
        <v>125</v>
      </c>
      <c r="R68">
        <v>1</v>
      </c>
      <c r="S68">
        <v>78</v>
      </c>
      <c r="T68" s="2">
        <v>128</v>
      </c>
      <c r="U68" s="2">
        <v>128</v>
      </c>
      <c r="V68" t="s">
        <v>1719</v>
      </c>
      <c r="W68">
        <v>0.596592261904762</v>
      </c>
      <c r="X68">
        <v>1.0978240489959701</v>
      </c>
      <c r="Y68">
        <v>0.60238978494623596</v>
      </c>
      <c r="Z68">
        <v>1.21239662545919</v>
      </c>
      <c r="AA68">
        <v>0.55221220911895397</v>
      </c>
      <c r="AB68">
        <v>0.55221220911895397</v>
      </c>
      <c r="AC68">
        <v>0.61834239452895301</v>
      </c>
      <c r="AD68">
        <v>0.61834239452895301</v>
      </c>
      <c r="AE68">
        <v>0.60238978494623596</v>
      </c>
      <c r="AF68">
        <v>0.60238978494623596</v>
      </c>
      <c r="AG68">
        <v>0.438</v>
      </c>
      <c r="AH68">
        <v>1.62994384765625</v>
      </c>
      <c r="AI68">
        <v>0.37350168921632898</v>
      </c>
      <c r="AJ68">
        <v>0.37350168921632898</v>
      </c>
      <c r="AK68">
        <v>0.41038564751523898</v>
      </c>
      <c r="AL68">
        <v>0.41038564751523898</v>
      </c>
      <c r="AM68">
        <v>0.438</v>
      </c>
      <c r="AN68">
        <v>0.438</v>
      </c>
      <c r="AO68">
        <v>0.85607988521675804</v>
      </c>
      <c r="AP68">
        <v>0.64166608976869099</v>
      </c>
      <c r="AQ68">
        <v>0.25328166027319898</v>
      </c>
      <c r="AR68">
        <v>0.45782120121717301</v>
      </c>
      <c r="AS68">
        <v>5.5555555555555497E-2</v>
      </c>
      <c r="AT68">
        <v>4.4444444444444398E-2</v>
      </c>
      <c r="AU68">
        <v>0.55350553505535005</v>
      </c>
      <c r="AV68">
        <v>0.94573643410852704</v>
      </c>
      <c r="AW68">
        <v>0.70642201834862295</v>
      </c>
      <c r="AX68">
        <v>0.23529411764705799</v>
      </c>
      <c r="AY68">
        <v>0.40449438202247101</v>
      </c>
      <c r="AZ68">
        <v>0.55272727272727196</v>
      </c>
      <c r="BA68">
        <v>0.451730418943533</v>
      </c>
      <c r="BB68">
        <v>0</v>
      </c>
      <c r="BC68">
        <v>0</v>
      </c>
      <c r="BD68">
        <v>0.53211009174311896</v>
      </c>
    </row>
    <row r="69" spans="2:56" x14ac:dyDescent="0.2">
      <c r="B69" t="s">
        <v>1747</v>
      </c>
      <c r="C69">
        <v>1E-3</v>
      </c>
      <c r="D69">
        <v>0.1</v>
      </c>
      <c r="E69">
        <v>100</v>
      </c>
      <c r="F69">
        <v>100</v>
      </c>
      <c r="G69" s="2" t="b">
        <v>0</v>
      </c>
      <c r="H69">
        <v>8</v>
      </c>
      <c r="I69">
        <v>50</v>
      </c>
      <c r="J69">
        <v>420</v>
      </c>
      <c r="K69">
        <v>1000</v>
      </c>
      <c r="L69">
        <v>4</v>
      </c>
      <c r="M69">
        <v>5</v>
      </c>
      <c r="N69">
        <v>465</v>
      </c>
      <c r="O69">
        <v>12</v>
      </c>
      <c r="P69">
        <v>5</v>
      </c>
      <c r="Q69">
        <v>125</v>
      </c>
      <c r="R69">
        <v>1</v>
      </c>
      <c r="S69">
        <v>78</v>
      </c>
      <c r="T69" s="2">
        <v>128</v>
      </c>
      <c r="U69" s="2">
        <v>128</v>
      </c>
      <c r="V69" t="s">
        <v>1719</v>
      </c>
      <c r="W69">
        <v>0.64538690476190497</v>
      </c>
      <c r="X69">
        <v>1.00603104650974</v>
      </c>
      <c r="Y69">
        <v>0.60080376344085895</v>
      </c>
      <c r="Z69">
        <v>1.88590629476308</v>
      </c>
      <c r="AA69">
        <v>0.54628669885696701</v>
      </c>
      <c r="AB69">
        <v>0.54628669885696701</v>
      </c>
      <c r="AC69">
        <v>0.61164619840868395</v>
      </c>
      <c r="AD69">
        <v>0.61164619840868395</v>
      </c>
      <c r="AE69">
        <v>0.60080376344085895</v>
      </c>
      <c r="AF69">
        <v>0.60080376344085895</v>
      </c>
      <c r="AG69">
        <v>0.47799999999999998</v>
      </c>
      <c r="AH69">
        <v>1.5943425893783501</v>
      </c>
      <c r="AI69">
        <v>0.45820167688110702</v>
      </c>
      <c r="AJ69">
        <v>0.45820167688110702</v>
      </c>
      <c r="AK69">
        <v>0.55019491138544596</v>
      </c>
      <c r="AL69">
        <v>0.55019491138544596</v>
      </c>
      <c r="AM69">
        <v>0.47799999999999998</v>
      </c>
      <c r="AN69">
        <v>0.47799999999999998</v>
      </c>
      <c r="AO69">
        <v>0.87036324075426696</v>
      </c>
      <c r="AP69">
        <v>0.61474352479426797</v>
      </c>
      <c r="AQ69">
        <v>0.259656440925642</v>
      </c>
      <c r="AR69">
        <v>0.440383588953698</v>
      </c>
      <c r="AS69">
        <v>0.13986013986013901</v>
      </c>
      <c r="AT69">
        <v>0.30687830687830597</v>
      </c>
      <c r="AU69">
        <v>0.78026905829596405</v>
      </c>
      <c r="AV69">
        <v>0.55491329479768703</v>
      </c>
      <c r="AW69">
        <v>0.78448275862068895</v>
      </c>
      <c r="AX69">
        <v>0.65454545454545399</v>
      </c>
      <c r="AY69">
        <v>0.39047619047618998</v>
      </c>
      <c r="AZ69">
        <v>0.45402298850574702</v>
      </c>
      <c r="BA69">
        <v>0.44049733570159799</v>
      </c>
      <c r="BB69">
        <v>0</v>
      </c>
      <c r="BC69">
        <v>0.50909090909090904</v>
      </c>
      <c r="BD69">
        <v>0.48338368580060398</v>
      </c>
    </row>
    <row r="70" spans="2:56" x14ac:dyDescent="0.2">
      <c r="B70" t="s">
        <v>1867</v>
      </c>
      <c r="C70">
        <v>1E-3</v>
      </c>
      <c r="D70">
        <v>0.1</v>
      </c>
      <c r="E70">
        <v>100</v>
      </c>
      <c r="F70">
        <v>100</v>
      </c>
      <c r="G70" s="2" t="b">
        <v>0</v>
      </c>
      <c r="H70">
        <v>8</v>
      </c>
      <c r="I70">
        <v>50</v>
      </c>
      <c r="J70">
        <v>420</v>
      </c>
      <c r="K70">
        <v>1000</v>
      </c>
      <c r="L70">
        <v>4</v>
      </c>
      <c r="M70">
        <v>5</v>
      </c>
      <c r="N70">
        <v>465</v>
      </c>
      <c r="O70">
        <v>12</v>
      </c>
      <c r="P70">
        <v>5</v>
      </c>
      <c r="Q70">
        <v>125</v>
      </c>
      <c r="R70">
        <v>1</v>
      </c>
      <c r="S70">
        <v>78</v>
      </c>
      <c r="T70" s="2">
        <v>128</v>
      </c>
      <c r="U70" s="2">
        <v>128</v>
      </c>
      <c r="V70" t="s">
        <v>1719</v>
      </c>
      <c r="W70">
        <v>0.60527380952380905</v>
      </c>
      <c r="X70">
        <v>1.06801292181015</v>
      </c>
      <c r="Y70">
        <v>0.60001935483870905</v>
      </c>
      <c r="Z70">
        <v>1.5091523205041799</v>
      </c>
      <c r="AA70">
        <v>0.54848740788266903</v>
      </c>
      <c r="AB70">
        <v>0.54848740788266903</v>
      </c>
      <c r="AC70">
        <v>0.61408015589746501</v>
      </c>
      <c r="AD70">
        <v>0.61408015589746501</v>
      </c>
      <c r="AE70">
        <v>0.60001935483870905</v>
      </c>
      <c r="AF70">
        <v>0.60001935483870905</v>
      </c>
      <c r="AG70">
        <v>0.45333333333333298</v>
      </c>
      <c r="AH70">
        <v>1.7757083177566499</v>
      </c>
      <c r="AI70">
        <v>0.41833473253730402</v>
      </c>
      <c r="AJ70">
        <v>0.41833473253730402</v>
      </c>
      <c r="AK70">
        <v>0.52332061016315801</v>
      </c>
      <c r="AL70">
        <v>0.52332061016315801</v>
      </c>
      <c r="AM70">
        <v>0.45333333333333298</v>
      </c>
      <c r="AN70">
        <v>0.45333333333333298</v>
      </c>
      <c r="AO70">
        <v>0.84174380217739597</v>
      </c>
      <c r="AP70">
        <v>0.63855870176148299</v>
      </c>
      <c r="AQ70">
        <v>0.26140180872475199</v>
      </c>
      <c r="AR70">
        <v>0.45224531886705199</v>
      </c>
      <c r="AS70">
        <v>5.10204081632653E-2</v>
      </c>
      <c r="AT70">
        <v>0.140845070422535</v>
      </c>
      <c r="AU70">
        <v>0.57971014492753603</v>
      </c>
      <c r="AV70">
        <v>0.94615384615384601</v>
      </c>
      <c r="AW70">
        <v>0.76521739130434696</v>
      </c>
      <c r="AX70">
        <v>0.27411167512690299</v>
      </c>
      <c r="AY70">
        <v>0.251748251748251</v>
      </c>
      <c r="AZ70">
        <v>0.215568862275449</v>
      </c>
      <c r="BA70">
        <v>0.44964028776978399</v>
      </c>
      <c r="BB70">
        <v>0.43445692883895098</v>
      </c>
      <c r="BC70">
        <v>0.483870967741935</v>
      </c>
      <c r="BD70">
        <v>0.42767295597484201</v>
      </c>
    </row>
    <row r="71" spans="2:56" x14ac:dyDescent="0.2">
      <c r="B71" t="s">
        <v>1868</v>
      </c>
      <c r="C71">
        <v>1E-3</v>
      </c>
      <c r="D71">
        <v>0.1</v>
      </c>
      <c r="E71">
        <v>100</v>
      </c>
      <c r="F71">
        <v>100</v>
      </c>
      <c r="G71" s="2" t="b">
        <v>0</v>
      </c>
      <c r="H71">
        <v>8</v>
      </c>
      <c r="I71">
        <v>25</v>
      </c>
      <c r="J71">
        <v>420</v>
      </c>
      <c r="K71">
        <v>1000</v>
      </c>
      <c r="L71">
        <v>4</v>
      </c>
      <c r="M71">
        <v>5</v>
      </c>
      <c r="N71">
        <v>465</v>
      </c>
      <c r="O71">
        <v>12</v>
      </c>
      <c r="P71">
        <v>5</v>
      </c>
      <c r="Q71">
        <v>125</v>
      </c>
      <c r="R71">
        <v>1</v>
      </c>
      <c r="S71">
        <v>78</v>
      </c>
      <c r="T71" s="2">
        <v>128</v>
      </c>
      <c r="U71" s="2">
        <v>128</v>
      </c>
      <c r="V71" t="s">
        <v>1719</v>
      </c>
      <c r="W71">
        <v>0.59186607142857095</v>
      </c>
      <c r="X71">
        <v>1.09957940340042</v>
      </c>
      <c r="Y71">
        <v>0.59967419354838503</v>
      </c>
      <c r="Z71">
        <v>1.3304909506440099</v>
      </c>
      <c r="AA71">
        <v>0.54907663275315199</v>
      </c>
      <c r="AB71">
        <v>0.54907663275315199</v>
      </c>
      <c r="AC71">
        <v>0.61716724306359205</v>
      </c>
      <c r="AD71">
        <v>0.61716724306359205</v>
      </c>
      <c r="AE71">
        <v>0.59967419354838503</v>
      </c>
      <c r="AF71">
        <v>0.59967419354838503</v>
      </c>
      <c r="AG71">
        <v>0.49333333333333301</v>
      </c>
      <c r="AH71">
        <v>1.61773252487182</v>
      </c>
      <c r="AI71">
        <v>0.47524348792543503</v>
      </c>
      <c r="AJ71">
        <v>0.47524348792543503</v>
      </c>
      <c r="AK71">
        <v>0.56322578147374802</v>
      </c>
      <c r="AL71">
        <v>0.56322578147374802</v>
      </c>
      <c r="AM71">
        <v>0.49333333333333301</v>
      </c>
      <c r="AN71">
        <v>0.49333333333333301</v>
      </c>
      <c r="AO71">
        <v>0.84097914445331601</v>
      </c>
      <c r="AP71">
        <v>0.641048698193457</v>
      </c>
      <c r="AQ71">
        <v>0.26653719475543602</v>
      </c>
      <c r="AR71">
        <v>0.447741493610402</v>
      </c>
      <c r="AS71">
        <v>5.2631578947368397E-2</v>
      </c>
      <c r="AT71">
        <v>8.9743589743589702E-2</v>
      </c>
      <c r="AU71">
        <v>0.73728813559322004</v>
      </c>
      <c r="AV71">
        <v>0.749999999999999</v>
      </c>
      <c r="AW71">
        <v>0.64</v>
      </c>
      <c r="AX71">
        <v>0.70754716981132004</v>
      </c>
      <c r="AY71">
        <v>0.54335260115606898</v>
      </c>
      <c r="AZ71">
        <v>0.710280373831775</v>
      </c>
      <c r="BA71">
        <v>0.44646098003629697</v>
      </c>
      <c r="BB71">
        <v>0.585365853658536</v>
      </c>
      <c r="BC71">
        <v>0.44025157232704398</v>
      </c>
      <c r="BD71">
        <v>0</v>
      </c>
    </row>
    <row r="72" spans="2:56" x14ac:dyDescent="0.2">
      <c r="B72" t="s">
        <v>1869</v>
      </c>
      <c r="C72">
        <v>1E-3</v>
      </c>
      <c r="D72">
        <v>0.1</v>
      </c>
      <c r="E72">
        <v>100</v>
      </c>
      <c r="F72">
        <v>100</v>
      </c>
      <c r="G72" s="2" t="b">
        <v>0</v>
      </c>
      <c r="H72">
        <v>8</v>
      </c>
      <c r="I72">
        <v>25</v>
      </c>
      <c r="J72">
        <v>420</v>
      </c>
      <c r="K72">
        <v>1000</v>
      </c>
      <c r="L72">
        <v>4</v>
      </c>
      <c r="M72">
        <v>5</v>
      </c>
      <c r="N72">
        <v>465</v>
      </c>
      <c r="O72">
        <v>12</v>
      </c>
      <c r="P72">
        <v>5</v>
      </c>
      <c r="Q72">
        <v>125</v>
      </c>
      <c r="R72">
        <v>1</v>
      </c>
      <c r="S72">
        <v>78</v>
      </c>
      <c r="T72" s="2">
        <v>128</v>
      </c>
      <c r="U72" s="2">
        <v>128</v>
      </c>
      <c r="V72" t="s">
        <v>1719</v>
      </c>
      <c r="W72">
        <v>0.62545833333333301</v>
      </c>
      <c r="X72">
        <v>1.0320437413454</v>
      </c>
      <c r="Y72">
        <v>0.59714892473118097</v>
      </c>
      <c r="Z72">
        <v>1.27525858271121</v>
      </c>
      <c r="AA72">
        <v>0.54362065850060104</v>
      </c>
      <c r="AB72">
        <v>0.54362065850060104</v>
      </c>
      <c r="AC72">
        <v>0.61079711979871298</v>
      </c>
      <c r="AD72">
        <v>0.61079711979871298</v>
      </c>
      <c r="AE72">
        <v>0.59714892473118097</v>
      </c>
      <c r="AF72">
        <v>0.59714892473118097</v>
      </c>
      <c r="AG72">
        <v>0.55733333333333301</v>
      </c>
      <c r="AH72">
        <v>1.5038362741470299</v>
      </c>
      <c r="AI72">
        <v>0.55038974675621</v>
      </c>
      <c r="AJ72">
        <v>0.55038974675621</v>
      </c>
      <c r="AK72">
        <v>0.68960439239252003</v>
      </c>
      <c r="AL72">
        <v>0.68960439239252003</v>
      </c>
      <c r="AM72">
        <v>0.55733333333333301</v>
      </c>
      <c r="AN72">
        <v>0.55733333333333301</v>
      </c>
      <c r="AO72">
        <v>0.84106460708390096</v>
      </c>
      <c r="AP72">
        <v>0.62074461021911598</v>
      </c>
      <c r="AQ72">
        <v>0.25878829301210299</v>
      </c>
      <c r="AR72">
        <v>0.45388512368728801</v>
      </c>
      <c r="AS72">
        <v>0.13138686131386801</v>
      </c>
      <c r="AT72">
        <v>0.31460674157303298</v>
      </c>
      <c r="AU72">
        <v>0.64680851063829703</v>
      </c>
      <c r="AV72">
        <v>0.95348837209302295</v>
      </c>
      <c r="AW72">
        <v>0.63241106719367501</v>
      </c>
      <c r="AX72">
        <v>0.63</v>
      </c>
      <c r="AY72">
        <v>0.58695652173913004</v>
      </c>
      <c r="AZ72">
        <v>0.70588235294117596</v>
      </c>
      <c r="BA72">
        <v>0.42808219178082102</v>
      </c>
      <c r="BB72">
        <v>0.60824742268041199</v>
      </c>
      <c r="BC72">
        <v>0.41304347826086901</v>
      </c>
      <c r="BD72">
        <v>0.55376344086021501</v>
      </c>
    </row>
    <row r="73" spans="2:56" x14ac:dyDescent="0.2">
      <c r="B73" t="s">
        <v>1748</v>
      </c>
      <c r="C73">
        <v>1E-3</v>
      </c>
      <c r="D73">
        <v>0.1</v>
      </c>
      <c r="E73">
        <v>100</v>
      </c>
      <c r="F73">
        <v>100</v>
      </c>
      <c r="G73" s="2" t="b">
        <v>0</v>
      </c>
      <c r="H73">
        <v>8</v>
      </c>
      <c r="I73">
        <v>20</v>
      </c>
      <c r="J73">
        <v>420</v>
      </c>
      <c r="K73">
        <v>1000</v>
      </c>
      <c r="L73">
        <v>4</v>
      </c>
      <c r="M73">
        <v>5</v>
      </c>
      <c r="N73">
        <v>465</v>
      </c>
      <c r="O73">
        <v>12</v>
      </c>
      <c r="P73">
        <v>5</v>
      </c>
      <c r="Q73">
        <v>125</v>
      </c>
      <c r="R73">
        <v>1</v>
      </c>
      <c r="S73">
        <v>78</v>
      </c>
      <c r="T73" s="2">
        <v>128</v>
      </c>
      <c r="U73" s="2">
        <v>128</v>
      </c>
      <c r="V73" t="s">
        <v>1719</v>
      </c>
      <c r="W73">
        <v>0.58544047619047601</v>
      </c>
      <c r="X73">
        <v>1.1005417442321701</v>
      </c>
      <c r="Y73">
        <v>0.59364623655913895</v>
      </c>
      <c r="Z73">
        <v>1.6334579215645699</v>
      </c>
      <c r="AA73">
        <v>0.53826015379319603</v>
      </c>
      <c r="AB73">
        <v>0.53826015379319603</v>
      </c>
      <c r="AC73">
        <v>0.62130136857404195</v>
      </c>
      <c r="AD73">
        <v>0.62130136857404195</v>
      </c>
      <c r="AE73">
        <v>0.59364623655913895</v>
      </c>
      <c r="AF73">
        <v>0.59364623655913895</v>
      </c>
      <c r="AG73">
        <v>0.49866666666666598</v>
      </c>
      <c r="AH73">
        <v>1.57131040096282</v>
      </c>
      <c r="AI73">
        <v>0.45882503663012097</v>
      </c>
      <c r="AJ73">
        <v>0.45882503663012097</v>
      </c>
      <c r="AK73">
        <v>0.53340821701053898</v>
      </c>
      <c r="AL73">
        <v>0.53340821701053898</v>
      </c>
      <c r="AM73">
        <v>0.49866666666666598</v>
      </c>
      <c r="AN73">
        <v>0.49866666666666598</v>
      </c>
      <c r="AO73">
        <v>0.85997804112768705</v>
      </c>
      <c r="AP73">
        <v>0.58681488056908504</v>
      </c>
      <c r="AQ73">
        <v>0.276311403950532</v>
      </c>
      <c r="AR73">
        <v>0.42993628952548701</v>
      </c>
      <c r="AS73">
        <v>2.8571428571428501E-2</v>
      </c>
      <c r="AT73">
        <v>0.338983050847457</v>
      </c>
      <c r="AU73">
        <v>0.74678111587982798</v>
      </c>
      <c r="AV73">
        <v>0.94163424124513595</v>
      </c>
      <c r="AW73">
        <v>0.62992125984251901</v>
      </c>
      <c r="AX73">
        <v>0.65263157894736801</v>
      </c>
      <c r="AY73">
        <v>0.55737704918032704</v>
      </c>
      <c r="AZ73">
        <v>0.18867924528301799</v>
      </c>
      <c r="BA73">
        <v>0.432525951557093</v>
      </c>
      <c r="BB73">
        <v>0.441176470588235</v>
      </c>
      <c r="BC73">
        <v>0</v>
      </c>
      <c r="BD73">
        <v>0.54761904761904701</v>
      </c>
    </row>
    <row r="74" spans="2:56" x14ac:dyDescent="0.2">
      <c r="B74" t="s">
        <v>1870</v>
      </c>
      <c r="C74">
        <v>1E-3</v>
      </c>
      <c r="D74">
        <v>0.1</v>
      </c>
      <c r="E74">
        <v>100</v>
      </c>
      <c r="F74">
        <v>100</v>
      </c>
      <c r="G74" s="2" t="b">
        <v>0</v>
      </c>
      <c r="H74">
        <v>8</v>
      </c>
      <c r="I74">
        <v>50</v>
      </c>
      <c r="J74">
        <v>420</v>
      </c>
      <c r="K74">
        <v>1000</v>
      </c>
      <c r="L74">
        <v>4</v>
      </c>
      <c r="M74">
        <v>5</v>
      </c>
      <c r="N74">
        <v>465</v>
      </c>
      <c r="O74">
        <v>12</v>
      </c>
      <c r="P74">
        <v>5</v>
      </c>
      <c r="Q74">
        <v>125</v>
      </c>
      <c r="R74">
        <v>1</v>
      </c>
      <c r="S74">
        <v>78</v>
      </c>
      <c r="T74" s="2">
        <v>128</v>
      </c>
      <c r="U74" s="2">
        <v>128</v>
      </c>
      <c r="V74" t="s">
        <v>1719</v>
      </c>
      <c r="W74">
        <v>0.60207738095237995</v>
      </c>
      <c r="X74">
        <v>1.06139651894569</v>
      </c>
      <c r="Y74">
        <v>0.59222526881720305</v>
      </c>
      <c r="Z74">
        <v>4.1329977569579999</v>
      </c>
      <c r="AA74">
        <v>0.532071002915813</v>
      </c>
      <c r="AB74">
        <v>0.532071002915813</v>
      </c>
      <c r="AC74">
        <v>0.59385935685926206</v>
      </c>
      <c r="AD74">
        <v>0.59385935685926206</v>
      </c>
      <c r="AE74">
        <v>0.59222526881720305</v>
      </c>
      <c r="AF74">
        <v>0.59222526881720305</v>
      </c>
      <c r="AG74">
        <v>0.48066666666666602</v>
      </c>
      <c r="AH74">
        <v>1.85692286491394</v>
      </c>
      <c r="AI74">
        <v>0.42547019119045099</v>
      </c>
      <c r="AJ74">
        <v>0.42547019119045099</v>
      </c>
      <c r="AK74">
        <v>0.46582671620147698</v>
      </c>
      <c r="AL74">
        <v>0.46582671620147698</v>
      </c>
      <c r="AM74">
        <v>0.48066666666666602</v>
      </c>
      <c r="AN74">
        <v>0.48066666666666602</v>
      </c>
      <c r="AO74">
        <v>0.84471470242899505</v>
      </c>
      <c r="AP74">
        <v>0.58533564898588397</v>
      </c>
      <c r="AQ74">
        <v>0.25202933066709898</v>
      </c>
      <c r="AR74">
        <v>0.44620432958127798</v>
      </c>
      <c r="AS74">
        <v>0.11111111111111099</v>
      </c>
      <c r="AT74">
        <v>0.35602094240837601</v>
      </c>
      <c r="AU74">
        <v>0.70085470085470003</v>
      </c>
      <c r="AV74">
        <v>0.952755905511811</v>
      </c>
      <c r="AW74">
        <v>0.65040650406503997</v>
      </c>
      <c r="AX74">
        <v>0.58515283842794696</v>
      </c>
      <c r="AY74">
        <v>0.25609756097560898</v>
      </c>
      <c r="AZ74">
        <v>0.54237288135593198</v>
      </c>
      <c r="BA74">
        <v>0.44727272727272699</v>
      </c>
      <c r="BB74">
        <v>0</v>
      </c>
      <c r="BC74">
        <v>0.50359712230215803</v>
      </c>
      <c r="BD74">
        <v>0</v>
      </c>
    </row>
    <row r="75" spans="2:56" x14ac:dyDescent="0.2">
      <c r="G75" s="2"/>
    </row>
    <row r="76" spans="2:56" x14ac:dyDescent="0.2">
      <c r="G76" s="2"/>
    </row>
    <row r="77" spans="2:56" x14ac:dyDescent="0.2">
      <c r="G77" s="2"/>
    </row>
    <row r="78" spans="2:56" x14ac:dyDescent="0.2">
      <c r="G78" s="2"/>
    </row>
    <row r="79" spans="2:56" x14ac:dyDescent="0.2">
      <c r="G79" s="2"/>
    </row>
    <row r="80" spans="2:56"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867" priority="69" operator="containsText" text="True">
      <formula>NOT(ISERROR(SEARCH("True",G1)))</formula>
    </cfRule>
    <cfRule type="containsText" dxfId="866" priority="70" operator="containsText" text="FALSE">
      <formula>NOT(ISERROR(SEARCH("FALSE",G1)))</formula>
    </cfRule>
  </conditionalFormatting>
  <conditionalFormatting sqref="W1:W1048576">
    <cfRule type="top10" dxfId="865" priority="67" rank="10"/>
    <cfRule type="dataBar" priority="68">
      <dataBar>
        <cfvo type="min"/>
        <cfvo type="max"/>
        <color theme="9"/>
      </dataBar>
      <extLst>
        <ext xmlns:x14="http://schemas.microsoft.com/office/spreadsheetml/2009/9/main" uri="{B025F937-C7B1-47D3-B67F-A62EFF666E3E}">
          <x14:id>{0B3332EC-5094-5044-8FEC-0CF09A6B5343}</x14:id>
        </ext>
      </extLst>
    </cfRule>
  </conditionalFormatting>
  <conditionalFormatting sqref="AA1:AA1048576">
    <cfRule type="top10" dxfId="864" priority="65" rank="10"/>
    <cfRule type="dataBar" priority="66">
      <dataBar>
        <cfvo type="min"/>
        <cfvo type="max"/>
        <color theme="9"/>
      </dataBar>
      <extLst>
        <ext xmlns:x14="http://schemas.microsoft.com/office/spreadsheetml/2009/9/main" uri="{B025F937-C7B1-47D3-B67F-A62EFF666E3E}">
          <x14:id>{60E85CD3-6524-FC42-8DE7-B517A2E0A8E9}</x14:id>
        </ext>
      </extLst>
    </cfRule>
  </conditionalFormatting>
  <conditionalFormatting sqref="X1:X1048576">
    <cfRule type="top10" dxfId="863" priority="63" bottom="1" rank="10"/>
    <cfRule type="dataBar" priority="64">
      <dataBar>
        <cfvo type="min"/>
        <cfvo type="max"/>
        <color rgb="FFFF0000"/>
      </dataBar>
      <extLst>
        <ext xmlns:x14="http://schemas.microsoft.com/office/spreadsheetml/2009/9/main" uri="{B025F937-C7B1-47D3-B67F-A62EFF666E3E}">
          <x14:id>{44A94828-4BA8-DA4B-96D2-FD745A78F44E}</x14:id>
        </ext>
      </extLst>
    </cfRule>
  </conditionalFormatting>
  <conditionalFormatting sqref="Y1:Y1048576">
    <cfRule type="top10" dxfId="862" priority="61" rank="10"/>
    <cfRule type="dataBar" priority="62">
      <dataBar>
        <cfvo type="min"/>
        <cfvo type="max"/>
        <color theme="9"/>
      </dataBar>
      <extLst>
        <ext xmlns:x14="http://schemas.microsoft.com/office/spreadsheetml/2009/9/main" uri="{B025F937-C7B1-47D3-B67F-A62EFF666E3E}">
          <x14:id>{E5BD3205-BBF3-9E44-A82C-5DD7F5D53FC1}</x14:id>
        </ext>
      </extLst>
    </cfRule>
  </conditionalFormatting>
  <conditionalFormatting sqref="AB1:AB1048576">
    <cfRule type="top10" dxfId="861" priority="59" rank="10"/>
    <cfRule type="dataBar" priority="60">
      <dataBar>
        <cfvo type="min"/>
        <cfvo type="max"/>
        <color theme="9"/>
      </dataBar>
      <extLst>
        <ext xmlns:x14="http://schemas.microsoft.com/office/spreadsheetml/2009/9/main" uri="{B025F937-C7B1-47D3-B67F-A62EFF666E3E}">
          <x14:id>{C412DE59-3D23-5C48-A4FD-EB8059514BCA}</x14:id>
        </ext>
      </extLst>
    </cfRule>
  </conditionalFormatting>
  <conditionalFormatting sqref="AC1:AC1048576">
    <cfRule type="top10" dxfId="860" priority="57" rank="10"/>
    <cfRule type="dataBar" priority="58">
      <dataBar>
        <cfvo type="min"/>
        <cfvo type="max"/>
        <color theme="9"/>
      </dataBar>
      <extLst>
        <ext xmlns:x14="http://schemas.microsoft.com/office/spreadsheetml/2009/9/main" uri="{B025F937-C7B1-47D3-B67F-A62EFF666E3E}">
          <x14:id>{B0972BAA-1FA2-CC45-8FCF-B40A6994455C}</x14:id>
        </ext>
      </extLst>
    </cfRule>
  </conditionalFormatting>
  <conditionalFormatting sqref="AD1:AD1048576">
    <cfRule type="top10" dxfId="859" priority="55" rank="10"/>
    <cfRule type="dataBar" priority="56">
      <dataBar>
        <cfvo type="min"/>
        <cfvo type="max"/>
        <color theme="9"/>
      </dataBar>
      <extLst>
        <ext xmlns:x14="http://schemas.microsoft.com/office/spreadsheetml/2009/9/main" uri="{B025F937-C7B1-47D3-B67F-A62EFF666E3E}">
          <x14:id>{4D64C16F-33B1-1046-8A49-09085B616606}</x14:id>
        </ext>
      </extLst>
    </cfRule>
  </conditionalFormatting>
  <conditionalFormatting sqref="AE1:AE1048576">
    <cfRule type="top10" dxfId="858" priority="53" rank="10"/>
    <cfRule type="dataBar" priority="54">
      <dataBar>
        <cfvo type="min"/>
        <cfvo type="max"/>
        <color theme="9"/>
      </dataBar>
      <extLst>
        <ext xmlns:x14="http://schemas.microsoft.com/office/spreadsheetml/2009/9/main" uri="{B025F937-C7B1-47D3-B67F-A62EFF666E3E}">
          <x14:id>{C004E424-E8C8-0E46-BC37-E71CBCB304EC}</x14:id>
        </ext>
      </extLst>
    </cfRule>
  </conditionalFormatting>
  <conditionalFormatting sqref="AF1:AF1048576">
    <cfRule type="top10" dxfId="857" priority="51" rank="10"/>
    <cfRule type="dataBar" priority="52">
      <dataBar>
        <cfvo type="min"/>
        <cfvo type="max"/>
        <color theme="9"/>
      </dataBar>
      <extLst>
        <ext xmlns:x14="http://schemas.microsoft.com/office/spreadsheetml/2009/9/main" uri="{B025F937-C7B1-47D3-B67F-A62EFF666E3E}">
          <x14:id>{49F6FF02-43C6-3C42-AD20-BE18122EF0FB}</x14:id>
        </ext>
      </extLst>
    </cfRule>
  </conditionalFormatting>
  <conditionalFormatting sqref="AG1:AG1048576">
    <cfRule type="top10" dxfId="856" priority="49" rank="10"/>
    <cfRule type="dataBar" priority="50">
      <dataBar>
        <cfvo type="min"/>
        <cfvo type="max"/>
        <color theme="9"/>
      </dataBar>
      <extLst>
        <ext xmlns:x14="http://schemas.microsoft.com/office/spreadsheetml/2009/9/main" uri="{B025F937-C7B1-47D3-B67F-A62EFF666E3E}">
          <x14:id>{7F3F3918-2B78-C343-8E12-3AE4B4DE59F4}</x14:id>
        </ext>
      </extLst>
    </cfRule>
  </conditionalFormatting>
  <conditionalFormatting sqref="AI1:AI1048576">
    <cfRule type="top10" dxfId="855" priority="47" rank="10"/>
    <cfRule type="dataBar" priority="48">
      <dataBar>
        <cfvo type="min"/>
        <cfvo type="max"/>
        <color theme="9"/>
      </dataBar>
      <extLst>
        <ext xmlns:x14="http://schemas.microsoft.com/office/spreadsheetml/2009/9/main" uri="{B025F937-C7B1-47D3-B67F-A62EFF666E3E}">
          <x14:id>{8A2DA663-4F89-184A-97DC-B49DD4F13242}</x14:id>
        </ext>
      </extLst>
    </cfRule>
  </conditionalFormatting>
  <conditionalFormatting sqref="AJ1:AJ1048576">
    <cfRule type="top10" dxfId="854" priority="45" rank="10"/>
    <cfRule type="dataBar" priority="46">
      <dataBar>
        <cfvo type="min"/>
        <cfvo type="max"/>
        <color theme="9"/>
      </dataBar>
      <extLst>
        <ext xmlns:x14="http://schemas.microsoft.com/office/spreadsheetml/2009/9/main" uri="{B025F937-C7B1-47D3-B67F-A62EFF666E3E}">
          <x14:id>{96EEE182-FDA9-4543-98C4-F956A7C6ABB1}</x14:id>
        </ext>
      </extLst>
    </cfRule>
  </conditionalFormatting>
  <conditionalFormatting sqref="AK1:AK1048576">
    <cfRule type="top10" dxfId="853" priority="43" rank="10"/>
    <cfRule type="dataBar" priority="44">
      <dataBar>
        <cfvo type="min"/>
        <cfvo type="max"/>
        <color theme="9"/>
      </dataBar>
      <extLst>
        <ext xmlns:x14="http://schemas.microsoft.com/office/spreadsheetml/2009/9/main" uri="{B025F937-C7B1-47D3-B67F-A62EFF666E3E}">
          <x14:id>{512AE2BE-E4C4-3D4C-B60A-65E81A0C13B8}</x14:id>
        </ext>
      </extLst>
    </cfRule>
  </conditionalFormatting>
  <conditionalFormatting sqref="AL1:AL1048576">
    <cfRule type="top10" dxfId="852" priority="41" rank="10"/>
    <cfRule type="dataBar" priority="42">
      <dataBar>
        <cfvo type="min"/>
        <cfvo type="max"/>
        <color theme="9"/>
      </dataBar>
      <extLst>
        <ext xmlns:x14="http://schemas.microsoft.com/office/spreadsheetml/2009/9/main" uri="{B025F937-C7B1-47D3-B67F-A62EFF666E3E}">
          <x14:id>{B09613FB-C0FA-A846-B0B7-28CACEC6784A}</x14:id>
        </ext>
      </extLst>
    </cfRule>
  </conditionalFormatting>
  <conditionalFormatting sqref="AM1:AM1048576">
    <cfRule type="top10" dxfId="851" priority="39" rank="10"/>
    <cfRule type="dataBar" priority="40">
      <dataBar>
        <cfvo type="min"/>
        <cfvo type="max"/>
        <color theme="9"/>
      </dataBar>
      <extLst>
        <ext xmlns:x14="http://schemas.microsoft.com/office/spreadsheetml/2009/9/main" uri="{B025F937-C7B1-47D3-B67F-A62EFF666E3E}">
          <x14:id>{D81D0352-8A91-3A44-B7A7-8379A31A98F0}</x14:id>
        </ext>
      </extLst>
    </cfRule>
  </conditionalFormatting>
  <conditionalFormatting sqref="AN1:AN1048576 AO1:BD1">
    <cfRule type="top10" dxfId="850" priority="37" rank="10"/>
    <cfRule type="dataBar" priority="38">
      <dataBar>
        <cfvo type="min"/>
        <cfvo type="max"/>
        <color theme="9"/>
      </dataBar>
      <extLst>
        <ext xmlns:x14="http://schemas.microsoft.com/office/spreadsheetml/2009/9/main" uri="{B025F937-C7B1-47D3-B67F-A62EFF666E3E}">
          <x14:id>{50B8E623-A82D-4743-91CF-54F38CA0CBD4}</x14:id>
        </ext>
      </extLst>
    </cfRule>
  </conditionalFormatting>
  <conditionalFormatting sqref="Z1:Z1048576">
    <cfRule type="top10" dxfId="849" priority="35" bottom="1" rank="10"/>
    <cfRule type="dataBar" priority="36">
      <dataBar>
        <cfvo type="min"/>
        <cfvo type="max"/>
        <color rgb="FFFF0000"/>
      </dataBar>
      <extLst>
        <ext xmlns:x14="http://schemas.microsoft.com/office/spreadsheetml/2009/9/main" uri="{B025F937-C7B1-47D3-B67F-A62EFF666E3E}">
          <x14:id>{FAD54EE8-C456-1242-B8BF-734CC2230460}</x14:id>
        </ext>
      </extLst>
    </cfRule>
  </conditionalFormatting>
  <conditionalFormatting sqref="AH1:AH1048576">
    <cfRule type="top10" dxfId="848" priority="33" bottom="1" rank="10"/>
    <cfRule type="dataBar" priority="34">
      <dataBar>
        <cfvo type="min"/>
        <cfvo type="max"/>
        <color rgb="FFFF0000"/>
      </dataBar>
      <extLst>
        <ext xmlns:x14="http://schemas.microsoft.com/office/spreadsheetml/2009/9/main" uri="{B025F937-C7B1-47D3-B67F-A62EFF666E3E}">
          <x14:id>{95A63F16-AF48-7448-BF3F-9D274B94C98A}</x14:id>
        </ext>
      </extLst>
    </cfRule>
  </conditionalFormatting>
  <conditionalFormatting sqref="AO2:AO1048576">
    <cfRule type="top10" dxfId="847" priority="31" rank="10"/>
    <cfRule type="dataBar" priority="32">
      <dataBar>
        <cfvo type="min"/>
        <cfvo type="max"/>
        <color theme="9"/>
      </dataBar>
      <extLst>
        <ext xmlns:x14="http://schemas.microsoft.com/office/spreadsheetml/2009/9/main" uri="{B025F937-C7B1-47D3-B67F-A62EFF666E3E}">
          <x14:id>{4B833765-BE54-904F-99D4-7A787221A912}</x14:id>
        </ext>
      </extLst>
    </cfRule>
  </conditionalFormatting>
  <conditionalFormatting sqref="AP2:AP1048576">
    <cfRule type="top10" dxfId="846" priority="29" rank="10"/>
    <cfRule type="dataBar" priority="30">
      <dataBar>
        <cfvo type="min"/>
        <cfvo type="max"/>
        <color theme="9"/>
      </dataBar>
      <extLst>
        <ext xmlns:x14="http://schemas.microsoft.com/office/spreadsheetml/2009/9/main" uri="{B025F937-C7B1-47D3-B67F-A62EFF666E3E}">
          <x14:id>{36C7DAA4-6225-5C41-8A91-549CA92C8868}</x14:id>
        </ext>
      </extLst>
    </cfRule>
  </conditionalFormatting>
  <conditionalFormatting sqref="AQ2:AQ1048576">
    <cfRule type="top10" dxfId="845" priority="27" rank="10"/>
    <cfRule type="dataBar" priority="28">
      <dataBar>
        <cfvo type="min"/>
        <cfvo type="max"/>
        <color theme="9"/>
      </dataBar>
      <extLst>
        <ext xmlns:x14="http://schemas.microsoft.com/office/spreadsheetml/2009/9/main" uri="{B025F937-C7B1-47D3-B67F-A62EFF666E3E}">
          <x14:id>{8983B55E-4614-054D-A65D-BAE3CF5992F7}</x14:id>
        </ext>
      </extLst>
    </cfRule>
  </conditionalFormatting>
  <conditionalFormatting sqref="AR2:AR1048576">
    <cfRule type="top10" dxfId="844" priority="25" rank="10"/>
    <cfRule type="dataBar" priority="26">
      <dataBar>
        <cfvo type="min"/>
        <cfvo type="max"/>
        <color theme="9"/>
      </dataBar>
      <extLst>
        <ext xmlns:x14="http://schemas.microsoft.com/office/spreadsheetml/2009/9/main" uri="{B025F937-C7B1-47D3-B67F-A62EFF666E3E}">
          <x14:id>{D66F3F78-B7F1-2243-85DE-6F3F26283DF6}</x14:id>
        </ext>
      </extLst>
    </cfRule>
  </conditionalFormatting>
  <conditionalFormatting sqref="AS2:AS1048576">
    <cfRule type="top10" dxfId="843" priority="23" rank="10"/>
    <cfRule type="dataBar" priority="24">
      <dataBar>
        <cfvo type="min"/>
        <cfvo type="max"/>
        <color theme="9"/>
      </dataBar>
      <extLst>
        <ext xmlns:x14="http://schemas.microsoft.com/office/spreadsheetml/2009/9/main" uri="{B025F937-C7B1-47D3-B67F-A62EFF666E3E}">
          <x14:id>{A9F648BE-6D90-CC4C-B7E6-00736D617FF8}</x14:id>
        </ext>
      </extLst>
    </cfRule>
  </conditionalFormatting>
  <conditionalFormatting sqref="AT2:AT1048576">
    <cfRule type="top10" dxfId="842" priority="21" rank="10"/>
    <cfRule type="dataBar" priority="22">
      <dataBar>
        <cfvo type="min"/>
        <cfvo type="max"/>
        <color theme="9"/>
      </dataBar>
      <extLst>
        <ext xmlns:x14="http://schemas.microsoft.com/office/spreadsheetml/2009/9/main" uri="{B025F937-C7B1-47D3-B67F-A62EFF666E3E}">
          <x14:id>{5837491C-F4FA-1347-9920-E4C797805358}</x14:id>
        </ext>
      </extLst>
    </cfRule>
  </conditionalFormatting>
  <conditionalFormatting sqref="AU2:AU1048576">
    <cfRule type="top10" dxfId="841" priority="19" rank="10"/>
    <cfRule type="dataBar" priority="20">
      <dataBar>
        <cfvo type="min"/>
        <cfvo type="max"/>
        <color theme="9"/>
      </dataBar>
      <extLst>
        <ext xmlns:x14="http://schemas.microsoft.com/office/spreadsheetml/2009/9/main" uri="{B025F937-C7B1-47D3-B67F-A62EFF666E3E}">
          <x14:id>{CB0D4914-91A3-304E-8B37-D140FC4093A3}</x14:id>
        </ext>
      </extLst>
    </cfRule>
  </conditionalFormatting>
  <conditionalFormatting sqref="AV2:AV1048576">
    <cfRule type="top10" dxfId="840" priority="17" rank="10"/>
    <cfRule type="dataBar" priority="18">
      <dataBar>
        <cfvo type="min"/>
        <cfvo type="max"/>
        <color theme="9"/>
      </dataBar>
      <extLst>
        <ext xmlns:x14="http://schemas.microsoft.com/office/spreadsheetml/2009/9/main" uri="{B025F937-C7B1-47D3-B67F-A62EFF666E3E}">
          <x14:id>{1C79D220-5418-FE4D-BB42-E43563AD2632}</x14:id>
        </ext>
      </extLst>
    </cfRule>
  </conditionalFormatting>
  <conditionalFormatting sqref="AW2:AW1048576">
    <cfRule type="top10" dxfId="839" priority="15" rank="10"/>
    <cfRule type="dataBar" priority="16">
      <dataBar>
        <cfvo type="min"/>
        <cfvo type="max"/>
        <color theme="9"/>
      </dataBar>
      <extLst>
        <ext xmlns:x14="http://schemas.microsoft.com/office/spreadsheetml/2009/9/main" uri="{B025F937-C7B1-47D3-B67F-A62EFF666E3E}">
          <x14:id>{68910C8F-ADB8-EB43-9075-30FFB36BD5AD}</x14:id>
        </ext>
      </extLst>
    </cfRule>
  </conditionalFormatting>
  <conditionalFormatting sqref="AX2:AX1048576">
    <cfRule type="top10" dxfId="838" priority="13" rank="10"/>
    <cfRule type="dataBar" priority="14">
      <dataBar>
        <cfvo type="min"/>
        <cfvo type="max"/>
        <color theme="9"/>
      </dataBar>
      <extLst>
        <ext xmlns:x14="http://schemas.microsoft.com/office/spreadsheetml/2009/9/main" uri="{B025F937-C7B1-47D3-B67F-A62EFF666E3E}">
          <x14:id>{21D15B41-0842-C149-9B57-277CBE89E6CD}</x14:id>
        </ext>
      </extLst>
    </cfRule>
  </conditionalFormatting>
  <conditionalFormatting sqref="AY2:AY1048576">
    <cfRule type="top10" dxfId="837" priority="11" rank="10"/>
    <cfRule type="dataBar" priority="12">
      <dataBar>
        <cfvo type="min"/>
        <cfvo type="max"/>
        <color theme="9"/>
      </dataBar>
      <extLst>
        <ext xmlns:x14="http://schemas.microsoft.com/office/spreadsheetml/2009/9/main" uri="{B025F937-C7B1-47D3-B67F-A62EFF666E3E}">
          <x14:id>{A84BFF69-6817-124B-9B02-CD5D30D6C2C1}</x14:id>
        </ext>
      </extLst>
    </cfRule>
  </conditionalFormatting>
  <conditionalFormatting sqref="AZ2:AZ1048576">
    <cfRule type="top10" dxfId="836" priority="9" rank="10"/>
    <cfRule type="dataBar" priority="10">
      <dataBar>
        <cfvo type="min"/>
        <cfvo type="max"/>
        <color theme="9"/>
      </dataBar>
      <extLst>
        <ext xmlns:x14="http://schemas.microsoft.com/office/spreadsheetml/2009/9/main" uri="{B025F937-C7B1-47D3-B67F-A62EFF666E3E}">
          <x14:id>{B1618B4F-2BEA-8E4C-B883-206361D31108}</x14:id>
        </ext>
      </extLst>
    </cfRule>
  </conditionalFormatting>
  <conditionalFormatting sqref="BA2:BA1048576">
    <cfRule type="top10" dxfId="835" priority="7" rank="10"/>
    <cfRule type="dataBar" priority="8">
      <dataBar>
        <cfvo type="min"/>
        <cfvo type="max"/>
        <color theme="9"/>
      </dataBar>
      <extLst>
        <ext xmlns:x14="http://schemas.microsoft.com/office/spreadsheetml/2009/9/main" uri="{B025F937-C7B1-47D3-B67F-A62EFF666E3E}">
          <x14:id>{4E1548C3-5A73-7E4B-85ED-075B0C169E39}</x14:id>
        </ext>
      </extLst>
    </cfRule>
  </conditionalFormatting>
  <conditionalFormatting sqref="BB2:BB1048576">
    <cfRule type="top10" dxfId="834" priority="5" rank="10"/>
    <cfRule type="dataBar" priority="6">
      <dataBar>
        <cfvo type="min"/>
        <cfvo type="max"/>
        <color theme="9"/>
      </dataBar>
      <extLst>
        <ext xmlns:x14="http://schemas.microsoft.com/office/spreadsheetml/2009/9/main" uri="{B025F937-C7B1-47D3-B67F-A62EFF666E3E}">
          <x14:id>{EE747EC3-8BC4-904F-BD65-FE2FC5757E8D}</x14:id>
        </ext>
      </extLst>
    </cfRule>
  </conditionalFormatting>
  <conditionalFormatting sqref="BC2:BC1048576">
    <cfRule type="top10" dxfId="833" priority="3" rank="10"/>
    <cfRule type="dataBar" priority="4">
      <dataBar>
        <cfvo type="min"/>
        <cfvo type="max"/>
        <color theme="9"/>
      </dataBar>
      <extLst>
        <ext xmlns:x14="http://schemas.microsoft.com/office/spreadsheetml/2009/9/main" uri="{B025F937-C7B1-47D3-B67F-A62EFF666E3E}">
          <x14:id>{001C682C-CF49-554A-A54A-2B164E7078F4}</x14:id>
        </ext>
      </extLst>
    </cfRule>
  </conditionalFormatting>
  <conditionalFormatting sqref="BD2:BD1048576">
    <cfRule type="top10" dxfId="832" priority="1" rank="10"/>
    <cfRule type="dataBar" priority="2">
      <dataBar>
        <cfvo type="min"/>
        <cfvo type="max"/>
        <color theme="9"/>
      </dataBar>
      <extLst>
        <ext xmlns:x14="http://schemas.microsoft.com/office/spreadsheetml/2009/9/main" uri="{B025F937-C7B1-47D3-B67F-A62EFF666E3E}">
          <x14:id>{06F5DF38-6218-F94D-8F47-7FC759E79EBE}</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B3332EC-5094-5044-8FEC-0CF09A6B5343}">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60E85CD3-6524-FC42-8DE7-B517A2E0A8E9}">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44A94828-4BA8-DA4B-96D2-FD745A78F44E}">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E5BD3205-BBF3-9E44-A82C-5DD7F5D53FC1}">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C412DE59-3D23-5C48-A4FD-EB8059514BCA}">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B0972BAA-1FA2-CC45-8FCF-B40A6994455C}">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4D64C16F-33B1-1046-8A49-09085B616606}">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C004E424-E8C8-0E46-BC37-E71CBCB304EC}">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49F6FF02-43C6-3C42-AD20-BE18122EF0FB}">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7F3F3918-2B78-C343-8E12-3AE4B4DE59F4}">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8A2DA663-4F89-184A-97DC-B49DD4F13242}">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96EEE182-FDA9-4543-98C4-F956A7C6ABB1}">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512AE2BE-E4C4-3D4C-B60A-65E81A0C13B8}">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B09613FB-C0FA-A846-B0B7-28CACEC6784A}">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D81D0352-8A91-3A44-B7A7-8379A31A98F0}">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0B8E623-A82D-4743-91CF-54F38CA0CBD4}">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FAD54EE8-C456-1242-B8BF-734CC2230460}">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95A63F16-AF48-7448-BF3F-9D274B94C98A}">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4B833765-BE54-904F-99D4-7A787221A912}">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36C7DAA4-6225-5C41-8A91-549CA92C8868}">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8983B55E-4614-054D-A65D-BAE3CF5992F7}">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D66F3F78-B7F1-2243-85DE-6F3F26283DF6}">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A9F648BE-6D90-CC4C-B7E6-00736D617FF8}">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5837491C-F4FA-1347-9920-E4C797805358}">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CB0D4914-91A3-304E-8B37-D140FC4093A3}">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1C79D220-5418-FE4D-BB42-E43563AD2632}">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68910C8F-ADB8-EB43-9075-30FFB36BD5AD}">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21D15B41-0842-C149-9B57-277CBE89E6CD}">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A84BFF69-6817-124B-9B02-CD5D30D6C2C1}">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B1618B4F-2BEA-8E4C-B883-206361D31108}">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4E1548C3-5A73-7E4B-85ED-075B0C169E39}">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EE747EC3-8BC4-904F-BD65-FE2FC5757E8D}">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001C682C-CF49-554A-A54A-2B164E7078F4}">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06F5DF38-6218-F94D-8F47-7FC759E79EBE}">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EDA80-E77B-3D46-8227-EF921F959AC5}">
  <dimension ref="A1:BE1062"/>
  <sheetViews>
    <sheetView workbookViewId="0">
      <selection activeCell="T17" sqref="T17"/>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57" width="15.83203125" customWidth="1"/>
  </cols>
  <sheetData>
    <row r="1" spans="1:57" x14ac:dyDescent="0.2">
      <c r="X1">
        <f>MAX(X2:INDEX(X:X, ROWS(X:X)))</f>
        <v>0.98485058593749997</v>
      </c>
      <c r="Y1">
        <f>MIN(Y2:INDEX(Y:Y, ROWS(Y:Y)))</f>
        <v>2.9256722759455002E-3</v>
      </c>
      <c r="Z1">
        <f>MAX(Z2:INDEX(Z:Z, ROWS(Z:Z)))</f>
        <v>0.69664111111111005</v>
      </c>
      <c r="AA1">
        <f>MIN(AA2:INDEX(AA:AA, ROWS(AA:AA)))</f>
        <v>0.14929938783496599</v>
      </c>
      <c r="AB1">
        <f>MAX(AB2:INDEX(AB:AB, ROWS(AB:AB)))</f>
        <v>0.63801705394166797</v>
      </c>
      <c r="AC1">
        <f>MAX(AC2:INDEX(AC:AC, ROWS(AC:AC)))</f>
        <v>0.63801705394166797</v>
      </c>
      <c r="AD1">
        <f>MAX(AD2:INDEX(AD:AD, ROWS(AD:AD)))</f>
        <v>0.71004818385676904</v>
      </c>
      <c r="AE1">
        <f>MAX(AE2:INDEX(AE:AE, ROWS(AE:AE)))</f>
        <v>0.71004818385676904</v>
      </c>
      <c r="AF1">
        <f>MAX(AF2:INDEX(AF:AF, ROWS(AF:AF)))</f>
        <v>0.69664111111111005</v>
      </c>
      <c r="AG1">
        <f>MAX(AG2:INDEX(AG:AG, ROWS(AG:AG)))</f>
        <v>0.69664111111111005</v>
      </c>
      <c r="AH1">
        <f>MAX(AH2:INDEX(AH:AH, ROWS(AH:AH)))</f>
        <v>0.78333333333333299</v>
      </c>
      <c r="AI1">
        <f>MIN(AI2:INDEX(AI:AI, ROWS(AI:AI)))</f>
        <v>4.2634062469005501E-2</v>
      </c>
      <c r="AJ1">
        <f>MAX(AJ2:INDEX(AJ:AJ, ROWS(AJ:AJ)))</f>
        <v>0.75339356937955404</v>
      </c>
      <c r="AK1">
        <f>MAX(AK2:INDEX(AK:AK, ROWS(AK:AK)))</f>
        <v>0.75339356937955404</v>
      </c>
      <c r="AL1">
        <f>MAX(AL2:INDEX(AL:AL, ROWS(AL:AL)))</f>
        <v>0.84827606652383902</v>
      </c>
      <c r="AM1">
        <f>MAX(AM2:INDEX(AM:AM, ROWS(AM:AM)))</f>
        <v>0.84827606652383902</v>
      </c>
      <c r="AN1">
        <f>MAX(AN2:INDEX(AN:AN, ROWS(AN:AN)))</f>
        <v>0.78333333333333299</v>
      </c>
      <c r="AO1">
        <f>MAX(AO2:INDEX(AO:AO, ROWS(AO:AO)))</f>
        <v>0.78333333333333299</v>
      </c>
      <c r="AP1">
        <f>MAX(AP2:INDEX(AP:AP, ROWS(AP:AP)))</f>
        <v>0.89328857334357403</v>
      </c>
      <c r="AQ1">
        <f>MAX(AQ2:INDEX(AQ:AQ, ROWS(AQ:AQ)))</f>
        <v>0.95480310164786597</v>
      </c>
      <c r="AR1">
        <f>MAX(AR2:INDEX(AR:AR, ROWS(AR:AR)))</f>
        <v>0.57154629161063697</v>
      </c>
      <c r="AS1">
        <f>MAX(AS2:INDEX(AS:AS, ROWS(AS:AS)))</f>
        <v>0.63361536232053595</v>
      </c>
      <c r="AT1">
        <f>MAX(AT2:INDEX(AT:AT, ROWS(AT:AT)))</f>
        <v>0.80808080808080796</v>
      </c>
      <c r="AU1">
        <f>MAX(AU2:INDEX(AU:AU, ROWS(AU:AU)))</f>
        <v>0.74181818181818104</v>
      </c>
      <c r="AV1">
        <f>MAX(AV2:INDEX(AV:AV, ROWS(AV:AV)))</f>
        <v>0.99526066350710896</v>
      </c>
      <c r="AW1">
        <f>MAX(AW2:INDEX(AW:AW, ROWS(AW:AW)))</f>
        <v>0.98765432098765404</v>
      </c>
      <c r="AX1">
        <f>MAX(AX2:INDEX(AX:AX, ROWS(AX:AX)))</f>
        <v>0.98765432098765404</v>
      </c>
      <c r="AY1">
        <f>MAX(AY2:INDEX(AY:AY, ROWS(AY:AY)))</f>
        <v>0.81904761904761902</v>
      </c>
      <c r="AZ1">
        <f>MAX(AZ2:INDEX(AZ:AZ, ROWS(AZ:AZ)))</f>
        <v>0.89166666666666605</v>
      </c>
      <c r="BA1">
        <f>MAX(BA2:INDEX(BA:BA, ROWS(BA:BA)))</f>
        <v>1</v>
      </c>
      <c r="BB1">
        <f>MAX(BB2:INDEX(BB:BB, ROWS(BB:BB)))</f>
        <v>0.97854077253218796</v>
      </c>
      <c r="BC1">
        <f>MAX(BC2:INDEX(BC:BC, ROWS(BC:BC)))</f>
        <v>0.96969696969696895</v>
      </c>
      <c r="BD1">
        <f>MAX(BD2:INDEX(BD:BD, ROWS(BD:BD)))</f>
        <v>0.61904761904761896</v>
      </c>
      <c r="BE1">
        <f>MAX(BE2:INDEX(BE:BE, ROWS(BE:BE)))</f>
        <v>0.67532467532467499</v>
      </c>
    </row>
    <row r="2" spans="1:57"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c r="AP2" s="7" t="s">
        <v>1702</v>
      </c>
      <c r="AQ2" s="7" t="s">
        <v>1703</v>
      </c>
      <c r="AR2" s="7" t="s">
        <v>1704</v>
      </c>
      <c r="AS2" s="7" t="s">
        <v>1705</v>
      </c>
      <c r="AT2" s="7" t="s">
        <v>1706</v>
      </c>
      <c r="AU2" s="7" t="s">
        <v>1707</v>
      </c>
      <c r="AV2" s="7" t="s">
        <v>1708</v>
      </c>
      <c r="AW2" s="7" t="s">
        <v>1709</v>
      </c>
      <c r="AX2" s="7" t="s">
        <v>1710</v>
      </c>
      <c r="AY2" s="7" t="s">
        <v>1711</v>
      </c>
      <c r="AZ2" s="7" t="s">
        <v>1712</v>
      </c>
      <c r="BA2" s="7" t="s">
        <v>1713</v>
      </c>
      <c r="BB2" s="7" t="s">
        <v>1714</v>
      </c>
      <c r="BC2" s="7" t="s">
        <v>1715</v>
      </c>
      <c r="BD2" s="7" t="s">
        <v>1716</v>
      </c>
      <c r="BE2" s="7" t="s">
        <v>1717</v>
      </c>
    </row>
    <row r="3" spans="1:57" x14ac:dyDescent="0.2">
      <c r="B3" t="s">
        <v>1757</v>
      </c>
      <c r="C3">
        <v>1E-3</v>
      </c>
      <c r="D3">
        <v>0.5</v>
      </c>
      <c r="E3">
        <v>22</v>
      </c>
      <c r="F3">
        <v>500</v>
      </c>
      <c r="G3" s="2" t="b">
        <v>1</v>
      </c>
      <c r="H3">
        <v>8</v>
      </c>
      <c r="I3">
        <v>20</v>
      </c>
      <c r="J3">
        <v>64</v>
      </c>
      <c r="K3">
        <v>1000</v>
      </c>
      <c r="L3">
        <v>4</v>
      </c>
      <c r="M3">
        <v>20</v>
      </c>
      <c r="N3">
        <v>450</v>
      </c>
      <c r="O3">
        <v>12</v>
      </c>
      <c r="P3">
        <v>20</v>
      </c>
      <c r="Q3">
        <v>110</v>
      </c>
      <c r="R3">
        <v>1</v>
      </c>
      <c r="S3">
        <v>78</v>
      </c>
      <c r="T3" s="2">
        <v>128</v>
      </c>
      <c r="U3" s="2">
        <v>128</v>
      </c>
      <c r="V3" s="2">
        <v>128</v>
      </c>
      <c r="W3" t="s">
        <v>770</v>
      </c>
      <c r="X3">
        <v>0.98096484375000004</v>
      </c>
      <c r="Y3">
        <v>3.6161578455939001E-3</v>
      </c>
      <c r="Z3">
        <v>0.69664111111111005</v>
      </c>
      <c r="AA3">
        <v>0.15966545194387399</v>
      </c>
      <c r="AB3">
        <v>0.63667786094458001</v>
      </c>
      <c r="AC3">
        <v>0.63667786094458001</v>
      </c>
      <c r="AD3">
        <v>0.71004818385676904</v>
      </c>
      <c r="AE3">
        <v>0.71004818385676904</v>
      </c>
      <c r="AF3">
        <v>0.69664111111111005</v>
      </c>
      <c r="AG3">
        <v>0.69664111111111005</v>
      </c>
      <c r="AH3">
        <v>0.736363636363636</v>
      </c>
      <c r="AI3">
        <v>5.9059377759694998E-2</v>
      </c>
      <c r="AJ3">
        <v>0.67122515186018805</v>
      </c>
      <c r="AK3">
        <v>0.67122515186018805</v>
      </c>
      <c r="AL3">
        <v>0.81548749819062205</v>
      </c>
      <c r="AM3">
        <v>0.81548749819062205</v>
      </c>
      <c r="AN3">
        <v>0.736363636363636</v>
      </c>
      <c r="AO3">
        <v>0.736363636363636</v>
      </c>
      <c r="AP3">
        <v>0.88801884835998102</v>
      </c>
      <c r="AQ3">
        <v>0.89591242386099701</v>
      </c>
      <c r="AR3">
        <v>0.189618266256979</v>
      </c>
      <c r="AS3">
        <v>0.57316190530036304</v>
      </c>
      <c r="AT3">
        <v>0.62874251497005895</v>
      </c>
      <c r="AU3">
        <v>3.5714285714285698E-2</v>
      </c>
      <c r="AV3">
        <v>0.97297297297297303</v>
      </c>
      <c r="AW3">
        <v>0.94017094017094005</v>
      </c>
      <c r="AX3">
        <v>0.96888888888888802</v>
      </c>
      <c r="AY3">
        <v>0.35862068965517202</v>
      </c>
      <c r="AZ3">
        <v>0.65369649805447405</v>
      </c>
      <c r="BA3">
        <v>0.99090909090909096</v>
      </c>
      <c r="BB3">
        <v>0.90163934426229497</v>
      </c>
      <c r="BC3">
        <v>0.92307692307692302</v>
      </c>
      <c r="BD3">
        <v>1.8018018018018001E-2</v>
      </c>
      <c r="BE3">
        <v>0.66225165562913901</v>
      </c>
    </row>
    <row r="4" spans="1:57" x14ac:dyDescent="0.2">
      <c r="B4" t="s">
        <v>1758</v>
      </c>
      <c r="C4">
        <v>1E-3</v>
      </c>
      <c r="D4">
        <v>0.5</v>
      </c>
      <c r="E4">
        <v>88</v>
      </c>
      <c r="F4">
        <v>100</v>
      </c>
      <c r="G4" s="2" t="b">
        <v>1</v>
      </c>
      <c r="H4">
        <v>8</v>
      </c>
      <c r="I4">
        <v>50</v>
      </c>
      <c r="J4">
        <v>64</v>
      </c>
      <c r="K4">
        <v>1000</v>
      </c>
      <c r="L4">
        <v>4</v>
      </c>
      <c r="M4">
        <v>50</v>
      </c>
      <c r="N4">
        <v>420</v>
      </c>
      <c r="O4">
        <v>12</v>
      </c>
      <c r="P4">
        <v>50</v>
      </c>
      <c r="Q4">
        <v>80</v>
      </c>
      <c r="R4">
        <v>1</v>
      </c>
      <c r="S4">
        <v>78</v>
      </c>
      <c r="T4" s="2">
        <v>128</v>
      </c>
      <c r="U4" s="2">
        <v>128</v>
      </c>
      <c r="V4" s="2">
        <v>128</v>
      </c>
      <c r="W4" t="s">
        <v>770</v>
      </c>
      <c r="X4">
        <v>0.98013671874999997</v>
      </c>
      <c r="Y4">
        <v>4.3578706751577004E-3</v>
      </c>
      <c r="Z4">
        <v>0.69423154761904704</v>
      </c>
      <c r="AA4">
        <v>0.19289237560331801</v>
      </c>
      <c r="AB4">
        <v>0.62719715982563695</v>
      </c>
      <c r="AC4">
        <v>0.62719715982563695</v>
      </c>
      <c r="AD4">
        <v>0.65969724681299602</v>
      </c>
      <c r="AE4">
        <v>0.65969724681299602</v>
      </c>
      <c r="AF4">
        <v>0.69423154761904704</v>
      </c>
      <c r="AG4">
        <v>0.69423154761904704</v>
      </c>
      <c r="AH4">
        <v>0.67708333333333304</v>
      </c>
      <c r="AI4">
        <v>6.1315190047025597E-2</v>
      </c>
      <c r="AJ4">
        <v>0.627014951208828</v>
      </c>
      <c r="AK4">
        <v>0.627014951208828</v>
      </c>
      <c r="AL4">
        <v>0.62466312576889405</v>
      </c>
      <c r="AM4">
        <v>0.62466312576889405</v>
      </c>
      <c r="AN4">
        <v>0.67708333333333304</v>
      </c>
      <c r="AO4">
        <v>0.67708333333333304</v>
      </c>
      <c r="AP4">
        <v>0.87588616141465403</v>
      </c>
      <c r="AQ4">
        <v>0.95292445893965205</v>
      </c>
      <c r="AR4">
        <v>0.426751815603719</v>
      </c>
      <c r="AS4">
        <v>0.25322620334452101</v>
      </c>
      <c r="AT4">
        <v>0.395415472779369</v>
      </c>
      <c r="AU4">
        <v>0</v>
      </c>
      <c r="AV4">
        <v>0.96341463414634099</v>
      </c>
      <c r="AW4">
        <v>0.952380952380952</v>
      </c>
      <c r="AX4">
        <v>0.95757575757575697</v>
      </c>
      <c r="AY4">
        <v>0.609374999999999</v>
      </c>
      <c r="AZ4">
        <v>0.71515151515151498</v>
      </c>
      <c r="BA4">
        <v>0.98159509202453998</v>
      </c>
      <c r="BB4">
        <v>0.87777777777777699</v>
      </c>
      <c r="BC4">
        <v>0.91764705882352904</v>
      </c>
      <c r="BD4">
        <v>0.15384615384615299</v>
      </c>
      <c r="BE4">
        <v>0</v>
      </c>
    </row>
    <row r="5" spans="1:57" x14ac:dyDescent="0.2">
      <c r="B5" t="s">
        <v>1117</v>
      </c>
      <c r="C5">
        <v>1E-3</v>
      </c>
      <c r="D5">
        <v>0.5</v>
      </c>
      <c r="E5">
        <v>52</v>
      </c>
      <c r="F5">
        <v>500</v>
      </c>
      <c r="G5" s="2" t="b">
        <v>1</v>
      </c>
      <c r="H5">
        <v>8</v>
      </c>
      <c r="I5">
        <v>50</v>
      </c>
      <c r="J5">
        <v>420</v>
      </c>
      <c r="K5">
        <v>1000</v>
      </c>
      <c r="L5">
        <v>4</v>
      </c>
      <c r="M5">
        <v>50</v>
      </c>
      <c r="N5">
        <v>420</v>
      </c>
      <c r="O5">
        <v>12</v>
      </c>
      <c r="P5">
        <v>50</v>
      </c>
      <c r="Q5">
        <v>80</v>
      </c>
      <c r="R5">
        <v>1</v>
      </c>
      <c r="S5">
        <v>78</v>
      </c>
      <c r="T5" s="2">
        <v>128</v>
      </c>
      <c r="U5" s="2">
        <v>64</v>
      </c>
      <c r="V5" s="2">
        <v>64</v>
      </c>
      <c r="W5" t="s">
        <v>770</v>
      </c>
      <c r="X5">
        <v>0.980371428571429</v>
      </c>
      <c r="Y5">
        <v>3.1194492797367002E-3</v>
      </c>
      <c r="Z5">
        <v>0.690245833333333</v>
      </c>
      <c r="AA5">
        <v>0.41966707944869902</v>
      </c>
      <c r="AB5">
        <v>0.63477666569818703</v>
      </c>
      <c r="AC5">
        <v>0.63477666569818703</v>
      </c>
      <c r="AD5">
        <v>0.65943817546764405</v>
      </c>
      <c r="AE5">
        <v>0.65943817546764405</v>
      </c>
      <c r="AF5">
        <v>0.690245833333333</v>
      </c>
      <c r="AG5">
        <v>0.690245833333333</v>
      </c>
      <c r="AH5">
        <v>0.66770833333333302</v>
      </c>
      <c r="AI5">
        <v>0.12284700572490601</v>
      </c>
      <c r="AJ5">
        <v>0.63198208925384303</v>
      </c>
      <c r="AK5">
        <v>0.63198208925384303</v>
      </c>
      <c r="AL5">
        <v>0.669422454603529</v>
      </c>
      <c r="AM5">
        <v>0.66942245460353</v>
      </c>
      <c r="AN5">
        <v>0.66770833333333302</v>
      </c>
      <c r="AO5">
        <v>0.66770833333333302</v>
      </c>
      <c r="AP5">
        <v>0.87570909121515605</v>
      </c>
      <c r="AQ5">
        <v>0.88270245181374596</v>
      </c>
      <c r="AR5">
        <v>0.16164246572861099</v>
      </c>
      <c r="AS5">
        <v>0.61905265403523302</v>
      </c>
      <c r="AT5">
        <v>0.42443729903536898</v>
      </c>
      <c r="AU5">
        <v>0.47706422018348599</v>
      </c>
      <c r="AV5">
        <v>0.96296296296296202</v>
      </c>
      <c r="AW5">
        <v>0.94117647058823495</v>
      </c>
      <c r="AX5">
        <v>0.96341463414634099</v>
      </c>
      <c r="AY5">
        <v>0.49473684210526298</v>
      </c>
      <c r="AZ5">
        <v>0.19819819819819801</v>
      </c>
      <c r="BA5">
        <v>0.95757575757575697</v>
      </c>
      <c r="BB5">
        <v>0.91228070175438603</v>
      </c>
      <c r="BC5">
        <v>0.91860465116279</v>
      </c>
      <c r="BD5">
        <v>0</v>
      </c>
      <c r="BE5">
        <v>0.33333333333333298</v>
      </c>
    </row>
    <row r="6" spans="1:57" x14ac:dyDescent="0.2">
      <c r="B6" t="s">
        <v>1118</v>
      </c>
      <c r="C6">
        <v>1E-3</v>
      </c>
      <c r="D6">
        <v>0.1</v>
      </c>
      <c r="E6">
        <v>17</v>
      </c>
      <c r="F6">
        <v>500</v>
      </c>
      <c r="G6" s="2" t="b">
        <v>1</v>
      </c>
      <c r="H6">
        <v>8</v>
      </c>
      <c r="I6">
        <v>50</v>
      </c>
      <c r="J6">
        <v>128</v>
      </c>
      <c r="K6">
        <v>1000</v>
      </c>
      <c r="L6">
        <v>4</v>
      </c>
      <c r="M6">
        <v>50</v>
      </c>
      <c r="N6">
        <v>420</v>
      </c>
      <c r="O6">
        <v>12</v>
      </c>
      <c r="P6">
        <v>50</v>
      </c>
      <c r="Q6">
        <v>80</v>
      </c>
      <c r="R6">
        <v>1</v>
      </c>
      <c r="S6">
        <v>78</v>
      </c>
      <c r="T6" s="2">
        <v>128</v>
      </c>
      <c r="U6" s="2">
        <v>64</v>
      </c>
      <c r="V6" s="2">
        <v>64</v>
      </c>
      <c r="W6" t="s">
        <v>770</v>
      </c>
      <c r="X6">
        <v>0.98119531250000003</v>
      </c>
      <c r="Y6">
        <v>3.8493778225965002E-3</v>
      </c>
      <c r="Z6">
        <v>0.68977202380952296</v>
      </c>
      <c r="AA6">
        <v>0.28203708179295001</v>
      </c>
      <c r="AB6">
        <v>0.617049513577547</v>
      </c>
      <c r="AC6">
        <v>0.617049513577547</v>
      </c>
      <c r="AD6">
        <v>0.59513278612173404</v>
      </c>
      <c r="AE6">
        <v>0.59513278612173404</v>
      </c>
      <c r="AF6">
        <v>0.68977202380952296</v>
      </c>
      <c r="AG6">
        <v>0.68977202380952296</v>
      </c>
      <c r="AH6">
        <v>0.71875</v>
      </c>
      <c r="AI6">
        <v>7.2758607566356603E-2</v>
      </c>
      <c r="AJ6">
        <v>0.68748578018496298</v>
      </c>
      <c r="AK6">
        <v>0.68748578018496298</v>
      </c>
      <c r="AL6">
        <v>0.71756284891906696</v>
      </c>
      <c r="AM6">
        <v>0.71756284891906696</v>
      </c>
      <c r="AN6">
        <v>0.71875</v>
      </c>
      <c r="AO6">
        <v>0.71875</v>
      </c>
      <c r="AP6">
        <v>0.88160293841683401</v>
      </c>
      <c r="AQ6">
        <v>0.90868115099744895</v>
      </c>
      <c r="AR6">
        <v>0.16029392744326099</v>
      </c>
      <c r="AS6">
        <v>0.51762003745264695</v>
      </c>
      <c r="AT6">
        <v>0.380368098159509</v>
      </c>
      <c r="AU6">
        <v>0.48</v>
      </c>
      <c r="AV6">
        <v>0.95757575757575697</v>
      </c>
      <c r="AW6">
        <v>0.96385542168674698</v>
      </c>
      <c r="AX6">
        <v>0.96932515337423297</v>
      </c>
      <c r="AY6">
        <v>0.76923076923076905</v>
      </c>
      <c r="AZ6">
        <v>0.82634730538922097</v>
      </c>
      <c r="BA6">
        <v>0.98750000000000004</v>
      </c>
      <c r="BB6">
        <v>0.90909090909090895</v>
      </c>
      <c r="BC6">
        <v>0.91764705882352904</v>
      </c>
      <c r="BD6">
        <v>8.8888888888888906E-2</v>
      </c>
      <c r="BE6">
        <v>0</v>
      </c>
    </row>
    <row r="7" spans="1:57" x14ac:dyDescent="0.2">
      <c r="B7" t="s">
        <v>1008</v>
      </c>
      <c r="C7">
        <v>1E-3</v>
      </c>
      <c r="D7">
        <v>0.1</v>
      </c>
      <c r="E7">
        <v>93</v>
      </c>
      <c r="F7">
        <v>100</v>
      </c>
      <c r="G7" s="2" t="b">
        <v>1</v>
      </c>
      <c r="H7">
        <v>8</v>
      </c>
      <c r="I7">
        <v>15</v>
      </c>
      <c r="J7">
        <v>64</v>
      </c>
      <c r="K7">
        <v>1000</v>
      </c>
      <c r="L7">
        <v>4</v>
      </c>
      <c r="M7">
        <v>15</v>
      </c>
      <c r="N7">
        <v>455</v>
      </c>
      <c r="O7">
        <v>12</v>
      </c>
      <c r="P7">
        <v>15</v>
      </c>
      <c r="Q7">
        <v>115</v>
      </c>
      <c r="R7">
        <v>1</v>
      </c>
      <c r="S7">
        <v>78</v>
      </c>
      <c r="T7" s="2">
        <v>64</v>
      </c>
      <c r="U7" s="2">
        <v>64</v>
      </c>
      <c r="V7" s="2">
        <v>64</v>
      </c>
      <c r="W7" t="s">
        <v>770</v>
      </c>
      <c r="X7">
        <v>0.98212890625000004</v>
      </c>
      <c r="Y7">
        <v>3.8221903075463999E-3</v>
      </c>
      <c r="Z7">
        <v>0.68662087912087799</v>
      </c>
      <c r="AA7">
        <v>0.16268027893453799</v>
      </c>
      <c r="AB7">
        <v>0.62967964314904701</v>
      </c>
      <c r="AC7">
        <v>0.62967964314904701</v>
      </c>
      <c r="AD7">
        <v>0.67419404390898197</v>
      </c>
      <c r="AE7">
        <v>0.67419404390898197</v>
      </c>
      <c r="AF7">
        <v>0.68662087912087799</v>
      </c>
      <c r="AG7">
        <v>0.68662087912087799</v>
      </c>
      <c r="AH7">
        <v>0.72971014492753605</v>
      </c>
      <c r="AI7">
        <v>5.7027466595172799E-2</v>
      </c>
      <c r="AJ7">
        <v>0.683505252608401</v>
      </c>
      <c r="AK7">
        <v>0.683505252608401</v>
      </c>
      <c r="AL7">
        <v>0.67637908435814398</v>
      </c>
      <c r="AM7">
        <v>0.67637908435814298</v>
      </c>
      <c r="AN7">
        <v>0.72971014492753605</v>
      </c>
      <c r="AO7">
        <v>0.72971014492753605</v>
      </c>
      <c r="AP7">
        <v>0.84950110460161299</v>
      </c>
      <c r="AQ7">
        <v>0.93515685536492299</v>
      </c>
      <c r="AR7">
        <v>0.26576898710545799</v>
      </c>
      <c r="AS7">
        <v>0.46829162552419501</v>
      </c>
      <c r="AT7">
        <v>0.59237536656891498</v>
      </c>
      <c r="AU7">
        <v>4.0540540540540501E-2</v>
      </c>
      <c r="AV7">
        <v>0.962025316455696</v>
      </c>
      <c r="AW7">
        <v>0.95</v>
      </c>
      <c r="AX7">
        <v>0.89763779527558996</v>
      </c>
      <c r="AY7">
        <v>0.64</v>
      </c>
      <c r="AZ7">
        <v>0.77952755905511795</v>
      </c>
      <c r="BA7">
        <v>0.94170403587443896</v>
      </c>
      <c r="BB7">
        <v>0.88181818181818095</v>
      </c>
      <c r="BC7">
        <v>0.84347826086956501</v>
      </c>
      <c r="BD7">
        <v>0</v>
      </c>
      <c r="BE7">
        <v>0.67295597484276704</v>
      </c>
    </row>
    <row r="8" spans="1:57" x14ac:dyDescent="0.2">
      <c r="B8" t="s">
        <v>870</v>
      </c>
      <c r="C8">
        <v>1E-3</v>
      </c>
      <c r="D8">
        <v>0.5</v>
      </c>
      <c r="E8">
        <v>256</v>
      </c>
      <c r="F8">
        <v>500</v>
      </c>
      <c r="G8" s="2" t="b">
        <v>1</v>
      </c>
      <c r="H8">
        <v>8</v>
      </c>
      <c r="I8">
        <v>25</v>
      </c>
      <c r="J8">
        <v>420</v>
      </c>
      <c r="K8">
        <v>1000</v>
      </c>
      <c r="L8">
        <v>4</v>
      </c>
      <c r="M8">
        <v>25</v>
      </c>
      <c r="N8">
        <v>445</v>
      </c>
      <c r="O8">
        <v>12</v>
      </c>
      <c r="P8">
        <v>25</v>
      </c>
      <c r="Q8">
        <v>105</v>
      </c>
      <c r="R8">
        <v>1</v>
      </c>
      <c r="S8">
        <v>78</v>
      </c>
      <c r="T8" s="2">
        <v>64</v>
      </c>
      <c r="U8" s="2">
        <v>128</v>
      </c>
      <c r="V8" s="2">
        <v>128</v>
      </c>
      <c r="W8" t="s">
        <v>770</v>
      </c>
      <c r="X8">
        <v>0.98052440476190394</v>
      </c>
      <c r="Y8">
        <v>3.2702984442002998E-3</v>
      </c>
      <c r="Z8">
        <v>0.67920056179775001</v>
      </c>
      <c r="AA8">
        <v>0.27536288823187299</v>
      </c>
      <c r="AB8">
        <v>0.63801705394166797</v>
      </c>
      <c r="AC8">
        <v>0.63801705394166797</v>
      </c>
      <c r="AD8">
        <v>0.65282402699236297</v>
      </c>
      <c r="AE8">
        <v>0.65282402699236297</v>
      </c>
      <c r="AF8">
        <v>0.67920056179775001</v>
      </c>
      <c r="AG8">
        <v>0.67920056179775001</v>
      </c>
      <c r="AH8">
        <v>0.54365079365079305</v>
      </c>
      <c r="AI8">
        <v>0.118952706456184</v>
      </c>
      <c r="AJ8">
        <v>0.51708654286335298</v>
      </c>
      <c r="AK8">
        <v>0.51708654286335298</v>
      </c>
      <c r="AL8">
        <v>0.61392861842272395</v>
      </c>
      <c r="AM8">
        <v>0.61392861842272395</v>
      </c>
      <c r="AN8">
        <v>0.54365079365079305</v>
      </c>
      <c r="AO8">
        <v>0.54365079365079305</v>
      </c>
      <c r="AP8">
        <v>0.88773794454806898</v>
      </c>
      <c r="AQ8">
        <v>0.88614786292943704</v>
      </c>
      <c r="AR8">
        <v>0.42941050614565202</v>
      </c>
      <c r="AS8">
        <v>0.348771902143515</v>
      </c>
      <c r="AT8">
        <v>0.38197424892703802</v>
      </c>
      <c r="AU8">
        <v>0.107142857142857</v>
      </c>
      <c r="AV8">
        <v>0.914572864321608</v>
      </c>
      <c r="AW8">
        <v>0.95890410958904104</v>
      </c>
      <c r="AX8">
        <v>0.721804511278195</v>
      </c>
      <c r="AY8">
        <v>3.5087719298245598E-2</v>
      </c>
      <c r="AZ8">
        <v>0.64768683274021299</v>
      </c>
      <c r="BA8">
        <v>0.6875</v>
      </c>
      <c r="BB8">
        <v>0.35658914728682101</v>
      </c>
      <c r="BC8">
        <v>0.72</v>
      </c>
      <c r="BD8">
        <v>0.223776223776223</v>
      </c>
      <c r="BE8">
        <v>0.45</v>
      </c>
    </row>
    <row r="9" spans="1:57" x14ac:dyDescent="0.2">
      <c r="B9" t="s">
        <v>769</v>
      </c>
      <c r="C9">
        <v>1E-3</v>
      </c>
      <c r="D9">
        <v>0.1</v>
      </c>
      <c r="E9">
        <v>256</v>
      </c>
      <c r="F9">
        <v>500</v>
      </c>
      <c r="G9" s="2" t="b">
        <v>1</v>
      </c>
      <c r="H9">
        <v>8</v>
      </c>
      <c r="I9">
        <v>25</v>
      </c>
      <c r="J9">
        <v>64</v>
      </c>
      <c r="K9">
        <v>1000</v>
      </c>
      <c r="L9">
        <v>4</v>
      </c>
      <c r="M9">
        <v>25</v>
      </c>
      <c r="N9">
        <v>445</v>
      </c>
      <c r="O9">
        <v>12</v>
      </c>
      <c r="P9">
        <v>25</v>
      </c>
      <c r="Q9">
        <v>105</v>
      </c>
      <c r="R9">
        <v>1</v>
      </c>
      <c r="S9">
        <v>78</v>
      </c>
      <c r="T9" s="2">
        <v>64</v>
      </c>
      <c r="U9" s="2">
        <v>128</v>
      </c>
      <c r="V9" s="2">
        <v>128</v>
      </c>
      <c r="W9" t="s">
        <v>770</v>
      </c>
      <c r="X9">
        <v>0.98091015625</v>
      </c>
      <c r="Y9">
        <v>3.9307302704546E-3</v>
      </c>
      <c r="Z9">
        <v>0.67675617977527702</v>
      </c>
      <c r="AA9">
        <v>0.32056040130555602</v>
      </c>
      <c r="AB9">
        <v>0.60988918816557902</v>
      </c>
      <c r="AC9">
        <v>0.60988918816557902</v>
      </c>
      <c r="AD9">
        <v>0.59378382214713699</v>
      </c>
      <c r="AE9">
        <v>0.59378382214713699</v>
      </c>
      <c r="AF9">
        <v>0.67675617977527702</v>
      </c>
      <c r="AG9">
        <v>0.67675617977527702</v>
      </c>
      <c r="AH9">
        <v>0.68174603174603099</v>
      </c>
      <c r="AI9">
        <v>8.0896899104118306E-2</v>
      </c>
      <c r="AJ9">
        <v>0.621343921390487</v>
      </c>
      <c r="AK9">
        <v>0.621343921390487</v>
      </c>
      <c r="AL9">
        <v>0.59754522399578802</v>
      </c>
      <c r="AM9">
        <v>0.59754522399578802</v>
      </c>
      <c r="AN9">
        <v>0.68174603174603099</v>
      </c>
      <c r="AO9">
        <v>0.68174603174603099</v>
      </c>
      <c r="AP9">
        <v>0.89328857334357403</v>
      </c>
      <c r="AQ9">
        <v>0.92022871693598296</v>
      </c>
      <c r="AR9">
        <v>0.51439268370087399</v>
      </c>
      <c r="AS9">
        <v>0.111646778681883</v>
      </c>
      <c r="AT9">
        <v>0.39578947368421002</v>
      </c>
      <c r="AU9">
        <v>0</v>
      </c>
      <c r="AV9">
        <v>0.85245901639344202</v>
      </c>
      <c r="AW9">
        <v>0.95022624434389102</v>
      </c>
      <c r="AX9">
        <v>0.96744186046511604</v>
      </c>
      <c r="AY9">
        <v>0.72727272727272696</v>
      </c>
      <c r="AZ9">
        <v>0.72340425531914898</v>
      </c>
      <c r="BA9">
        <v>0.98578199052132698</v>
      </c>
      <c r="BB9">
        <v>0.90829694323144095</v>
      </c>
      <c r="BC9">
        <v>0.94545454545454499</v>
      </c>
      <c r="BD9">
        <v>0</v>
      </c>
      <c r="BE9">
        <v>0</v>
      </c>
    </row>
    <row r="10" spans="1:57" x14ac:dyDescent="0.2">
      <c r="B10" t="s">
        <v>1119</v>
      </c>
      <c r="C10">
        <v>1E-3</v>
      </c>
      <c r="D10">
        <v>0.5</v>
      </c>
      <c r="E10">
        <v>15</v>
      </c>
      <c r="F10">
        <v>500</v>
      </c>
      <c r="G10" s="2" t="b">
        <v>1</v>
      </c>
      <c r="H10">
        <v>8</v>
      </c>
      <c r="I10">
        <v>15</v>
      </c>
      <c r="J10">
        <v>420</v>
      </c>
      <c r="K10">
        <v>1000</v>
      </c>
      <c r="L10">
        <v>4</v>
      </c>
      <c r="M10">
        <v>15</v>
      </c>
      <c r="N10">
        <v>455</v>
      </c>
      <c r="O10">
        <v>12</v>
      </c>
      <c r="P10">
        <v>15</v>
      </c>
      <c r="Q10">
        <v>115</v>
      </c>
      <c r="R10">
        <v>1</v>
      </c>
      <c r="S10">
        <v>78</v>
      </c>
      <c r="T10" s="2">
        <v>64</v>
      </c>
      <c r="U10" s="2">
        <v>128</v>
      </c>
      <c r="V10" s="2">
        <v>64</v>
      </c>
      <c r="W10" t="s">
        <v>770</v>
      </c>
      <c r="X10">
        <v>0.980152380952383</v>
      </c>
      <c r="Y10">
        <v>4.1296903747133004E-3</v>
      </c>
      <c r="Z10">
        <v>0.66883846153846105</v>
      </c>
      <c r="AA10">
        <v>0.32893183808028698</v>
      </c>
      <c r="AB10">
        <v>0.62567975149272304</v>
      </c>
      <c r="AC10">
        <v>0.62567975149272304</v>
      </c>
      <c r="AD10">
        <v>0.65374593903285805</v>
      </c>
      <c r="AE10">
        <v>0.65374593903285805</v>
      </c>
      <c r="AF10">
        <v>0.66883846153846105</v>
      </c>
      <c r="AG10">
        <v>0.66883846153846105</v>
      </c>
      <c r="AH10">
        <v>0.71086956521739098</v>
      </c>
      <c r="AI10">
        <v>8.9935272932052598E-2</v>
      </c>
      <c r="AJ10">
        <v>0.64854982940827</v>
      </c>
      <c r="AK10">
        <v>0.64854982940827</v>
      </c>
      <c r="AL10">
        <v>0.63502030294601097</v>
      </c>
      <c r="AM10">
        <v>0.63502030294601097</v>
      </c>
      <c r="AN10">
        <v>0.71086956521739098</v>
      </c>
      <c r="AO10">
        <v>0.71086956521739098</v>
      </c>
      <c r="AP10">
        <v>0.85798416364741903</v>
      </c>
      <c r="AQ10">
        <v>0.89494033565693398</v>
      </c>
      <c r="AR10">
        <v>0.20958768177237699</v>
      </c>
      <c r="AS10">
        <v>0.54020682489415905</v>
      </c>
      <c r="AT10">
        <v>0.58682634730538896</v>
      </c>
      <c r="AU10">
        <v>0</v>
      </c>
      <c r="AV10">
        <v>0.98290598290598197</v>
      </c>
      <c r="AW10">
        <v>0.95435684647302899</v>
      </c>
      <c r="AX10">
        <v>0.96610169491525399</v>
      </c>
      <c r="AY10">
        <v>0.32432432432432401</v>
      </c>
      <c r="AZ10">
        <v>0.6</v>
      </c>
      <c r="BA10">
        <v>0.93859649122806998</v>
      </c>
      <c r="BB10">
        <v>0.88715953307392903</v>
      </c>
      <c r="BC10">
        <v>0.94166666666666599</v>
      </c>
      <c r="BD10">
        <v>0.60066006600660005</v>
      </c>
      <c r="BE10">
        <v>0</v>
      </c>
    </row>
    <row r="11" spans="1:57" x14ac:dyDescent="0.2">
      <c r="B11" t="s">
        <v>1120</v>
      </c>
      <c r="C11">
        <v>1E-3</v>
      </c>
      <c r="D11">
        <v>0.5</v>
      </c>
      <c r="E11">
        <v>17</v>
      </c>
      <c r="F11">
        <v>500</v>
      </c>
      <c r="G11" s="2" t="b">
        <v>1</v>
      </c>
      <c r="H11">
        <v>8</v>
      </c>
      <c r="I11">
        <v>20</v>
      </c>
      <c r="J11">
        <v>256</v>
      </c>
      <c r="K11">
        <v>1000</v>
      </c>
      <c r="L11">
        <v>4</v>
      </c>
      <c r="M11">
        <v>20</v>
      </c>
      <c r="N11">
        <v>450</v>
      </c>
      <c r="O11">
        <v>12</v>
      </c>
      <c r="P11">
        <v>20</v>
      </c>
      <c r="Q11">
        <v>110</v>
      </c>
      <c r="R11">
        <v>1</v>
      </c>
      <c r="S11">
        <v>78</v>
      </c>
      <c r="T11" s="2">
        <v>128</v>
      </c>
      <c r="U11" s="2">
        <v>64</v>
      </c>
      <c r="V11" s="2">
        <v>128</v>
      </c>
      <c r="W11" t="s">
        <v>770</v>
      </c>
      <c r="X11">
        <v>0.98041406249999996</v>
      </c>
      <c r="Y11">
        <v>3.7716829436831001E-3</v>
      </c>
      <c r="Z11">
        <v>0.66514055555555396</v>
      </c>
      <c r="AA11">
        <v>0.27848007710278</v>
      </c>
      <c r="AB11">
        <v>0.60922237073694097</v>
      </c>
      <c r="AC11">
        <v>0.60922237073694097</v>
      </c>
      <c r="AD11">
        <v>0.60314292134951497</v>
      </c>
      <c r="AE11">
        <v>0.60314292134951497</v>
      </c>
      <c r="AF11">
        <v>0.66514055555555396</v>
      </c>
      <c r="AG11">
        <v>0.66514055555555396</v>
      </c>
      <c r="AH11">
        <v>0.726515151515151</v>
      </c>
      <c r="AI11">
        <v>8.7010569870471899E-2</v>
      </c>
      <c r="AJ11">
        <v>0.68806871764455402</v>
      </c>
      <c r="AK11">
        <v>0.68806871764455402</v>
      </c>
      <c r="AL11">
        <v>0.66471291768574203</v>
      </c>
      <c r="AM11">
        <v>0.66471291768574203</v>
      </c>
      <c r="AN11">
        <v>0.726515151515151</v>
      </c>
      <c r="AO11">
        <v>0.726515151515151</v>
      </c>
      <c r="AP11">
        <v>0.84063842952031698</v>
      </c>
      <c r="AQ11">
        <v>0.89403140684858995</v>
      </c>
      <c r="AR11">
        <v>0.48949207685144902</v>
      </c>
      <c r="AS11">
        <v>0.212727569727412</v>
      </c>
      <c r="AT11">
        <v>0.77570093457943901</v>
      </c>
      <c r="AU11">
        <v>0.68246445497630304</v>
      </c>
      <c r="AV11">
        <v>0.90476190476190399</v>
      </c>
      <c r="AW11">
        <v>0.952380952380952</v>
      </c>
      <c r="AX11">
        <v>0.97321428571428503</v>
      </c>
      <c r="AY11">
        <v>1.2903225806451601E-2</v>
      </c>
      <c r="AZ11">
        <v>0.55591054313098998</v>
      </c>
      <c r="BA11">
        <v>0.96363636363636296</v>
      </c>
      <c r="BB11">
        <v>0.89626556016597503</v>
      </c>
      <c r="BC11">
        <v>0.94782608695652104</v>
      </c>
      <c r="BD11">
        <v>0.59176029962546794</v>
      </c>
      <c r="BE11">
        <v>0</v>
      </c>
    </row>
    <row r="12" spans="1:57" x14ac:dyDescent="0.2">
      <c r="B12" t="s">
        <v>1009</v>
      </c>
      <c r="C12">
        <v>1E-3</v>
      </c>
      <c r="D12">
        <v>0.5</v>
      </c>
      <c r="E12">
        <v>116</v>
      </c>
      <c r="F12">
        <v>100</v>
      </c>
      <c r="G12" s="2" t="b">
        <v>1</v>
      </c>
      <c r="H12">
        <v>8</v>
      </c>
      <c r="I12">
        <v>10</v>
      </c>
      <c r="J12">
        <v>128</v>
      </c>
      <c r="K12">
        <v>1000</v>
      </c>
      <c r="L12">
        <v>4</v>
      </c>
      <c r="M12">
        <v>10</v>
      </c>
      <c r="N12">
        <v>460</v>
      </c>
      <c r="O12">
        <v>12</v>
      </c>
      <c r="P12">
        <v>10</v>
      </c>
      <c r="Q12">
        <v>120</v>
      </c>
      <c r="R12">
        <v>1</v>
      </c>
      <c r="S12">
        <v>78</v>
      </c>
      <c r="T12" s="2">
        <v>64</v>
      </c>
      <c r="U12" s="2">
        <v>64</v>
      </c>
      <c r="V12" s="2">
        <v>64</v>
      </c>
      <c r="W12" t="s">
        <v>770</v>
      </c>
      <c r="X12">
        <v>0.97826171875000001</v>
      </c>
      <c r="Y12">
        <v>4.3815593048929999E-3</v>
      </c>
      <c r="Z12">
        <v>0.65591576086956505</v>
      </c>
      <c r="AA12">
        <v>0.17191488404572</v>
      </c>
      <c r="AB12">
        <v>0.59878075042426804</v>
      </c>
      <c r="AC12">
        <v>0.59878075042426804</v>
      </c>
      <c r="AD12">
        <v>0.61338563090249498</v>
      </c>
      <c r="AE12">
        <v>0.61338563090249498</v>
      </c>
      <c r="AF12">
        <v>0.65591576086956505</v>
      </c>
      <c r="AG12">
        <v>0.65591576086956505</v>
      </c>
      <c r="AH12">
        <v>0.67083333333333295</v>
      </c>
      <c r="AI12">
        <v>5.0174292176961899E-2</v>
      </c>
      <c r="AJ12">
        <v>0.65263968447146004</v>
      </c>
      <c r="AK12">
        <v>0.65263968447146004</v>
      </c>
      <c r="AL12">
        <v>0.68913648576610298</v>
      </c>
      <c r="AM12">
        <v>0.68913648576610298</v>
      </c>
      <c r="AN12">
        <v>0.67083333333333295</v>
      </c>
      <c r="AO12">
        <v>0.67083333333333295</v>
      </c>
      <c r="AP12">
        <v>0.794818220998181</v>
      </c>
      <c r="AQ12">
        <v>0.903685922451678</v>
      </c>
      <c r="AR12">
        <v>0.37743798385054</v>
      </c>
      <c r="AS12">
        <v>0.31918087439667298</v>
      </c>
      <c r="AT12">
        <v>0.78048780487804803</v>
      </c>
      <c r="AU12">
        <v>0.397306397306397</v>
      </c>
      <c r="AV12">
        <v>0.70157068062827199</v>
      </c>
      <c r="AW12">
        <v>0.94117647058823495</v>
      </c>
      <c r="AX12">
        <v>0.73943661971830899</v>
      </c>
      <c r="AY12">
        <v>0.62626262626262597</v>
      </c>
      <c r="AZ12">
        <v>0.76679841897233203</v>
      </c>
      <c r="BA12">
        <v>0.80198019801980103</v>
      </c>
      <c r="BB12">
        <v>0.88059701492537301</v>
      </c>
      <c r="BC12">
        <v>0.65921787709497204</v>
      </c>
      <c r="BD12">
        <v>0.53684210526315701</v>
      </c>
      <c r="BE12">
        <v>0</v>
      </c>
    </row>
    <row r="13" spans="1:57" x14ac:dyDescent="0.2">
      <c r="B13" t="s">
        <v>771</v>
      </c>
      <c r="C13">
        <v>1E-3</v>
      </c>
      <c r="D13">
        <v>0.1</v>
      </c>
      <c r="E13">
        <v>256</v>
      </c>
      <c r="F13">
        <v>100</v>
      </c>
      <c r="G13" s="2" t="b">
        <v>1</v>
      </c>
      <c r="H13">
        <v>8</v>
      </c>
      <c r="I13">
        <v>50</v>
      </c>
      <c r="J13">
        <v>64</v>
      </c>
      <c r="K13">
        <v>1000</v>
      </c>
      <c r="L13">
        <v>4</v>
      </c>
      <c r="M13">
        <v>50</v>
      </c>
      <c r="N13">
        <v>420</v>
      </c>
      <c r="O13">
        <v>12</v>
      </c>
      <c r="P13">
        <v>50</v>
      </c>
      <c r="Q13">
        <v>80</v>
      </c>
      <c r="R13">
        <v>1</v>
      </c>
      <c r="S13">
        <v>78</v>
      </c>
      <c r="T13" s="2">
        <v>64</v>
      </c>
      <c r="U13" s="2">
        <v>128</v>
      </c>
      <c r="V13" s="2">
        <v>128</v>
      </c>
      <c r="W13" t="s">
        <v>770</v>
      </c>
      <c r="X13">
        <v>0.97826171875000001</v>
      </c>
      <c r="Y13">
        <v>4.7724085277877004E-3</v>
      </c>
      <c r="Z13">
        <v>0.65564107142857198</v>
      </c>
      <c r="AA13">
        <v>0.33607204630970899</v>
      </c>
      <c r="AB13">
        <v>0.58428415656312305</v>
      </c>
      <c r="AC13">
        <v>0.58428415656312305</v>
      </c>
      <c r="AD13">
        <v>0.64374448870723699</v>
      </c>
      <c r="AE13">
        <v>0.64374448870723699</v>
      </c>
      <c r="AF13">
        <v>0.65564107142857198</v>
      </c>
      <c r="AG13">
        <v>0.65564107142857198</v>
      </c>
      <c r="AH13">
        <v>0.71666666666666601</v>
      </c>
      <c r="AI13">
        <v>7.3143735527992207E-2</v>
      </c>
      <c r="AJ13">
        <v>0.65244561927223099</v>
      </c>
      <c r="AK13">
        <v>0.65244561927223099</v>
      </c>
      <c r="AL13">
        <v>0.63289126308302002</v>
      </c>
      <c r="AM13">
        <v>0.63289126308301902</v>
      </c>
      <c r="AN13">
        <v>0.71666666666666601</v>
      </c>
      <c r="AO13">
        <v>0.71666666666666601</v>
      </c>
      <c r="AP13">
        <v>0.75732028774027205</v>
      </c>
      <c r="AQ13">
        <v>0.84741660109789296</v>
      </c>
      <c r="AR13">
        <v>9.9095664374971498E-2</v>
      </c>
      <c r="AS13">
        <v>0.63330407303935499</v>
      </c>
      <c r="AT13">
        <v>0.66350710900473897</v>
      </c>
      <c r="AU13">
        <v>0.164948453608247</v>
      </c>
      <c r="AV13">
        <v>0.97530864197530798</v>
      </c>
      <c r="AW13">
        <v>0.952380952380952</v>
      </c>
      <c r="AX13">
        <v>0.95121951219512202</v>
      </c>
      <c r="AY13">
        <v>0</v>
      </c>
      <c r="AZ13">
        <v>0.62264150943396201</v>
      </c>
      <c r="BA13">
        <v>0.98089171974522305</v>
      </c>
      <c r="BB13">
        <v>0.91228070175438603</v>
      </c>
      <c r="BC13">
        <v>0.94545454545454499</v>
      </c>
      <c r="BD13">
        <v>0</v>
      </c>
      <c r="BE13">
        <v>0.66071428571428503</v>
      </c>
    </row>
    <row r="14" spans="1:57" x14ac:dyDescent="0.2">
      <c r="B14" t="s">
        <v>1121</v>
      </c>
      <c r="C14">
        <v>1E-3</v>
      </c>
      <c r="D14">
        <v>0.5</v>
      </c>
      <c r="E14">
        <v>77</v>
      </c>
      <c r="F14">
        <v>100</v>
      </c>
      <c r="G14" s="2" t="b">
        <v>1</v>
      </c>
      <c r="H14">
        <v>8</v>
      </c>
      <c r="I14">
        <v>50</v>
      </c>
      <c r="J14">
        <v>64</v>
      </c>
      <c r="K14">
        <v>1000</v>
      </c>
      <c r="L14">
        <v>4</v>
      </c>
      <c r="M14">
        <v>50</v>
      </c>
      <c r="N14">
        <v>420</v>
      </c>
      <c r="O14">
        <v>12</v>
      </c>
      <c r="P14">
        <v>50</v>
      </c>
      <c r="Q14">
        <v>80</v>
      </c>
      <c r="R14">
        <v>1</v>
      </c>
      <c r="S14">
        <v>78</v>
      </c>
      <c r="T14" s="2">
        <v>64</v>
      </c>
      <c r="U14" s="2">
        <v>64</v>
      </c>
      <c r="V14" s="2">
        <v>128</v>
      </c>
      <c r="W14" t="s">
        <v>770</v>
      </c>
      <c r="X14">
        <v>0.98041015625000005</v>
      </c>
      <c r="Y14">
        <v>4.2026442685164003E-3</v>
      </c>
      <c r="Z14">
        <v>0.65158154761904896</v>
      </c>
      <c r="AA14">
        <v>0.36828918644785802</v>
      </c>
      <c r="AB14">
        <v>0.59417082062112703</v>
      </c>
      <c r="AC14">
        <v>0.59417082062112703</v>
      </c>
      <c r="AD14">
        <v>0.657166135612545</v>
      </c>
      <c r="AE14">
        <v>0.657166135612545</v>
      </c>
      <c r="AF14">
        <v>0.65158154761904896</v>
      </c>
      <c r="AG14">
        <v>0.65158154761904896</v>
      </c>
      <c r="AH14">
        <v>0.76145833333333302</v>
      </c>
      <c r="AI14">
        <v>8.9160159230232197E-2</v>
      </c>
      <c r="AJ14">
        <v>0.70903823535357202</v>
      </c>
      <c r="AK14">
        <v>0.70903823535357202</v>
      </c>
      <c r="AL14">
        <v>0.77715107337863398</v>
      </c>
      <c r="AM14">
        <v>0.77715107337863398</v>
      </c>
      <c r="AN14">
        <v>0.76145833333333302</v>
      </c>
      <c r="AO14">
        <v>0.76145833333333302</v>
      </c>
      <c r="AP14">
        <v>0.74453532035366099</v>
      </c>
      <c r="AQ14">
        <v>0.90916507429506799</v>
      </c>
      <c r="AR14">
        <v>0.21706009797259701</v>
      </c>
      <c r="AS14">
        <v>0.50592278986318096</v>
      </c>
      <c r="AT14">
        <v>0.65765765765765705</v>
      </c>
      <c r="AU14">
        <v>2.27272727272727E-2</v>
      </c>
      <c r="AV14">
        <v>0.98159509202453998</v>
      </c>
      <c r="AW14">
        <v>0.952380952380952</v>
      </c>
      <c r="AX14">
        <v>0.98159509202453998</v>
      </c>
      <c r="AY14">
        <v>0.67716535433070801</v>
      </c>
      <c r="AZ14">
        <v>0.77192982456140302</v>
      </c>
      <c r="BA14">
        <v>0.99378881987577605</v>
      </c>
      <c r="BB14">
        <v>0.870588235294117</v>
      </c>
      <c r="BC14">
        <v>0.95705521472392596</v>
      </c>
      <c r="BD14">
        <v>2.4691358024691301E-2</v>
      </c>
      <c r="BE14">
        <v>0.61728395061728403</v>
      </c>
    </row>
    <row r="15" spans="1:57" x14ac:dyDescent="0.2">
      <c r="B15" t="s">
        <v>772</v>
      </c>
      <c r="C15">
        <v>1E-3</v>
      </c>
      <c r="D15">
        <v>0.5</v>
      </c>
      <c r="E15">
        <v>256</v>
      </c>
      <c r="F15">
        <v>100</v>
      </c>
      <c r="G15" s="2" t="b">
        <v>1</v>
      </c>
      <c r="H15">
        <v>8</v>
      </c>
      <c r="I15">
        <v>50</v>
      </c>
      <c r="J15">
        <v>64</v>
      </c>
      <c r="K15">
        <v>1000</v>
      </c>
      <c r="L15">
        <v>4</v>
      </c>
      <c r="M15">
        <v>50</v>
      </c>
      <c r="N15">
        <v>420</v>
      </c>
      <c r="O15">
        <v>12</v>
      </c>
      <c r="P15">
        <v>50</v>
      </c>
      <c r="Q15">
        <v>80</v>
      </c>
      <c r="R15">
        <v>1</v>
      </c>
      <c r="S15">
        <v>78</v>
      </c>
      <c r="T15" s="2">
        <v>64</v>
      </c>
      <c r="U15" s="2">
        <v>128</v>
      </c>
      <c r="V15" s="2">
        <v>128</v>
      </c>
      <c r="W15" t="s">
        <v>770</v>
      </c>
      <c r="X15">
        <v>0.98009765625</v>
      </c>
      <c r="Y15">
        <v>4.1691149235702999E-3</v>
      </c>
      <c r="Z15">
        <v>0.65076309523809395</v>
      </c>
      <c r="AA15">
        <v>0.28807451525330502</v>
      </c>
      <c r="AB15">
        <v>0.59953137664803102</v>
      </c>
      <c r="AC15">
        <v>0.59953137664803102</v>
      </c>
      <c r="AD15">
        <v>0.62132565692139197</v>
      </c>
      <c r="AE15">
        <v>0.62132565692139197</v>
      </c>
      <c r="AF15">
        <v>0.65076309523809395</v>
      </c>
      <c r="AG15">
        <v>0.65076309523809395</v>
      </c>
      <c r="AH15">
        <v>0.74062499999999998</v>
      </c>
      <c r="AI15">
        <v>7.0360898971557603E-2</v>
      </c>
      <c r="AJ15">
        <v>0.67750105445219999</v>
      </c>
      <c r="AK15">
        <v>0.67750105445219999</v>
      </c>
      <c r="AL15">
        <v>0.702961145969761</v>
      </c>
      <c r="AM15">
        <v>0.702961145969761</v>
      </c>
      <c r="AN15">
        <v>0.74062499999999998</v>
      </c>
      <c r="AO15">
        <v>0.74062499999999998</v>
      </c>
      <c r="AP15">
        <v>0.87570511020360597</v>
      </c>
      <c r="AQ15">
        <v>0.84168992100817097</v>
      </c>
      <c r="AR15">
        <v>0.41510483931680903</v>
      </c>
      <c r="AS15">
        <v>0.26562563606354</v>
      </c>
      <c r="AT15">
        <v>0.625</v>
      </c>
      <c r="AU15">
        <v>0.44444444444444398</v>
      </c>
      <c r="AV15">
        <v>0.95597484276729505</v>
      </c>
      <c r="AW15">
        <v>0.96969696969696895</v>
      </c>
      <c r="AX15">
        <v>0.93975903614457801</v>
      </c>
      <c r="AY15">
        <v>0</v>
      </c>
      <c r="AZ15">
        <v>0.68181818181818099</v>
      </c>
      <c r="BA15">
        <v>0.98159509202453998</v>
      </c>
      <c r="BB15">
        <v>0.92941176470588205</v>
      </c>
      <c r="BC15">
        <v>0.92857142857142805</v>
      </c>
      <c r="BD15">
        <v>2.4390243902439001E-2</v>
      </c>
      <c r="BE15">
        <v>0.64935064935064901</v>
      </c>
    </row>
    <row r="16" spans="1:57" x14ac:dyDescent="0.2">
      <c r="B16" t="s">
        <v>1122</v>
      </c>
      <c r="C16">
        <v>1E-3</v>
      </c>
      <c r="D16">
        <v>0.1</v>
      </c>
      <c r="E16">
        <v>15</v>
      </c>
      <c r="F16">
        <v>500</v>
      </c>
      <c r="G16" s="2" t="b">
        <v>1</v>
      </c>
      <c r="H16">
        <v>8</v>
      </c>
      <c r="I16">
        <v>10</v>
      </c>
      <c r="J16">
        <v>420</v>
      </c>
      <c r="K16">
        <v>1000</v>
      </c>
      <c r="L16">
        <v>4</v>
      </c>
      <c r="M16">
        <v>10</v>
      </c>
      <c r="N16">
        <v>460</v>
      </c>
      <c r="O16">
        <v>12</v>
      </c>
      <c r="P16">
        <v>10</v>
      </c>
      <c r="Q16">
        <v>120</v>
      </c>
      <c r="R16">
        <v>1</v>
      </c>
      <c r="S16">
        <v>78</v>
      </c>
      <c r="T16" s="2">
        <v>64</v>
      </c>
      <c r="U16" s="2">
        <v>128</v>
      </c>
      <c r="V16" s="2">
        <v>64</v>
      </c>
      <c r="W16" t="s">
        <v>770</v>
      </c>
      <c r="X16">
        <v>0.983501190476189</v>
      </c>
      <c r="Y16">
        <v>3.4753115898929002E-3</v>
      </c>
      <c r="Z16">
        <v>0.65008043478260702</v>
      </c>
      <c r="AA16">
        <v>0.211171275019645</v>
      </c>
      <c r="AB16">
        <v>0.57982322752925197</v>
      </c>
      <c r="AC16">
        <v>0.57982322752925197</v>
      </c>
      <c r="AD16">
        <v>0.59737770308730398</v>
      </c>
      <c r="AE16">
        <v>0.59737770308730398</v>
      </c>
      <c r="AF16">
        <v>0.65008043478260702</v>
      </c>
      <c r="AG16">
        <v>0.65008043478260702</v>
      </c>
      <c r="AH16">
        <v>0.406944444444444</v>
      </c>
      <c r="AI16">
        <v>7.3604352772235801E-2</v>
      </c>
      <c r="AJ16">
        <v>0.368751549380338</v>
      </c>
      <c r="AK16">
        <v>0.368751549380338</v>
      </c>
      <c r="AL16">
        <v>0.42295726832144498</v>
      </c>
      <c r="AM16">
        <v>0.42295726832144498</v>
      </c>
      <c r="AN16">
        <v>0.406944444444444</v>
      </c>
      <c r="AO16">
        <v>0.406944444444444</v>
      </c>
      <c r="AP16">
        <v>0.78975273415539604</v>
      </c>
      <c r="AQ16">
        <v>0.88700670424804096</v>
      </c>
      <c r="AR16">
        <v>0.37775477065922802</v>
      </c>
      <c r="AS16">
        <v>0.26477870105434098</v>
      </c>
      <c r="AT16">
        <v>0.29374999999999901</v>
      </c>
      <c r="AU16">
        <v>0</v>
      </c>
      <c r="AV16">
        <v>0.58823529411764697</v>
      </c>
      <c r="AW16">
        <v>0.86695278969957001</v>
      </c>
      <c r="AX16">
        <v>0.31537450722733201</v>
      </c>
      <c r="AY16">
        <v>0</v>
      </c>
      <c r="AZ16">
        <v>0.61341853035143701</v>
      </c>
      <c r="BA16">
        <v>0.70270270270270196</v>
      </c>
      <c r="BB16">
        <v>0</v>
      </c>
      <c r="BC16">
        <v>0.57692307692307698</v>
      </c>
      <c r="BD16">
        <v>0.46766169154228798</v>
      </c>
      <c r="BE16">
        <v>0</v>
      </c>
    </row>
    <row r="17" spans="2:57" x14ac:dyDescent="0.2">
      <c r="B17" t="s">
        <v>1010</v>
      </c>
      <c r="C17">
        <v>1E-3</v>
      </c>
      <c r="D17">
        <v>0.5</v>
      </c>
      <c r="E17">
        <v>16</v>
      </c>
      <c r="F17">
        <v>500</v>
      </c>
      <c r="G17" s="2" t="b">
        <v>1</v>
      </c>
      <c r="H17">
        <v>8</v>
      </c>
      <c r="I17">
        <v>50</v>
      </c>
      <c r="J17">
        <v>256</v>
      </c>
      <c r="K17">
        <v>1000</v>
      </c>
      <c r="L17">
        <v>4</v>
      </c>
      <c r="M17">
        <v>50</v>
      </c>
      <c r="N17">
        <v>420</v>
      </c>
      <c r="O17">
        <v>12</v>
      </c>
      <c r="P17">
        <v>50</v>
      </c>
      <c r="Q17">
        <v>80</v>
      </c>
      <c r="R17">
        <v>1</v>
      </c>
      <c r="S17">
        <v>78</v>
      </c>
      <c r="T17" s="2">
        <v>64</v>
      </c>
      <c r="U17" s="2">
        <v>64</v>
      </c>
      <c r="V17" s="2">
        <v>64</v>
      </c>
      <c r="W17" t="s">
        <v>770</v>
      </c>
      <c r="X17">
        <v>0.98058691406249998</v>
      </c>
      <c r="Y17">
        <v>3.8965699058025999E-3</v>
      </c>
      <c r="Z17">
        <v>0.64867142857142701</v>
      </c>
      <c r="AA17">
        <v>0.166023338586092</v>
      </c>
      <c r="AB17">
        <v>0.59018996030670001</v>
      </c>
      <c r="AC17">
        <v>0.59018996030670001</v>
      </c>
      <c r="AD17">
        <v>0.64255890916126901</v>
      </c>
      <c r="AE17">
        <v>0.64255890916126901</v>
      </c>
      <c r="AF17">
        <v>0.64867142857142701</v>
      </c>
      <c r="AG17">
        <v>0.64867142857142701</v>
      </c>
      <c r="AH17">
        <v>0.65104166666666596</v>
      </c>
      <c r="AI17">
        <v>6.08669333159923E-2</v>
      </c>
      <c r="AJ17">
        <v>0.59660428016217804</v>
      </c>
      <c r="AK17">
        <v>0.59660428016217804</v>
      </c>
      <c r="AL17">
        <v>0.57626636348550897</v>
      </c>
      <c r="AM17">
        <v>0.57626636348550897</v>
      </c>
      <c r="AN17">
        <v>0.65104166666666596</v>
      </c>
      <c r="AO17">
        <v>0.65104166666666596</v>
      </c>
      <c r="AP17">
        <v>0.76069880449619898</v>
      </c>
      <c r="AQ17">
        <v>0.86273901453069202</v>
      </c>
      <c r="AR17">
        <v>0.29370142684318201</v>
      </c>
      <c r="AS17">
        <v>0.44362059535673098</v>
      </c>
      <c r="AT17">
        <v>0.58921161825726098</v>
      </c>
      <c r="AU17">
        <v>0</v>
      </c>
      <c r="AV17">
        <v>0.86111111111111105</v>
      </c>
      <c r="AW17">
        <v>0.952380952380952</v>
      </c>
      <c r="AX17">
        <v>0.81176470588235194</v>
      </c>
      <c r="AY17">
        <v>0</v>
      </c>
      <c r="AZ17">
        <v>0.61682242990654101</v>
      </c>
      <c r="BA17">
        <v>0.81159420289855</v>
      </c>
      <c r="BB17">
        <v>0.88764044943820197</v>
      </c>
      <c r="BC17">
        <v>0.95121951219512202</v>
      </c>
      <c r="BD17">
        <v>0.18461538461538399</v>
      </c>
      <c r="BE17">
        <v>0.49289099526066299</v>
      </c>
    </row>
    <row r="18" spans="2:57" x14ac:dyDescent="0.2">
      <c r="B18" t="s">
        <v>871</v>
      </c>
      <c r="C18">
        <v>1E-3</v>
      </c>
      <c r="D18">
        <v>0.1</v>
      </c>
      <c r="E18">
        <v>256</v>
      </c>
      <c r="F18">
        <v>100</v>
      </c>
      <c r="G18" s="2" t="b">
        <v>1</v>
      </c>
      <c r="H18">
        <v>8</v>
      </c>
      <c r="I18">
        <v>25</v>
      </c>
      <c r="J18">
        <v>256</v>
      </c>
      <c r="K18">
        <v>1000</v>
      </c>
      <c r="L18">
        <v>4</v>
      </c>
      <c r="M18">
        <v>25</v>
      </c>
      <c r="N18">
        <v>445</v>
      </c>
      <c r="O18">
        <v>12</v>
      </c>
      <c r="P18">
        <v>25</v>
      </c>
      <c r="Q18">
        <v>105</v>
      </c>
      <c r="R18">
        <v>1</v>
      </c>
      <c r="S18">
        <v>78</v>
      </c>
      <c r="T18" s="2">
        <v>64</v>
      </c>
      <c r="U18" s="2">
        <v>128</v>
      </c>
      <c r="V18" s="2">
        <v>128</v>
      </c>
      <c r="W18" t="s">
        <v>770</v>
      </c>
      <c r="X18">
        <v>0.97478515624999995</v>
      </c>
      <c r="Y18">
        <v>4.6355681447311997E-3</v>
      </c>
      <c r="Z18">
        <v>0.64723595505618003</v>
      </c>
      <c r="AA18">
        <v>0.189693324163556</v>
      </c>
      <c r="AB18">
        <v>0.56481510177662797</v>
      </c>
      <c r="AC18">
        <v>0.56481510177662797</v>
      </c>
      <c r="AD18">
        <v>0.519642573545396</v>
      </c>
      <c r="AE18">
        <v>0.519642573545396</v>
      </c>
      <c r="AF18">
        <v>0.64723595505618003</v>
      </c>
      <c r="AG18">
        <v>0.64723595505618003</v>
      </c>
      <c r="AH18">
        <v>0.62698412698412698</v>
      </c>
      <c r="AI18">
        <v>6.4790502190589905E-2</v>
      </c>
      <c r="AJ18">
        <v>0.543094305068062</v>
      </c>
      <c r="AK18">
        <v>0.543094305068062</v>
      </c>
      <c r="AL18">
        <v>0.50966138329974098</v>
      </c>
      <c r="AM18">
        <v>0.50966138329974098</v>
      </c>
      <c r="AN18">
        <v>0.62698412698412698</v>
      </c>
      <c r="AO18">
        <v>0.62698412698412698</v>
      </c>
      <c r="AP18">
        <v>0.770144440314245</v>
      </c>
      <c r="AQ18">
        <v>0.82969133339520695</v>
      </c>
      <c r="AR18">
        <v>8.2442273193825799E-2</v>
      </c>
      <c r="AS18">
        <v>0.57698236020323501</v>
      </c>
      <c r="AT18">
        <v>0.53293413173652704</v>
      </c>
      <c r="AU18">
        <v>0</v>
      </c>
      <c r="AV18">
        <v>0.51741293532338295</v>
      </c>
      <c r="AW18">
        <v>0.95454545454545403</v>
      </c>
      <c r="AX18">
        <v>0.96744186046511604</v>
      </c>
      <c r="AY18">
        <v>6.3492063492063502E-2</v>
      </c>
      <c r="AZ18">
        <v>0.61864406779660996</v>
      </c>
      <c r="BA18">
        <v>0.97652582159624401</v>
      </c>
      <c r="BB18">
        <v>0.93636363636363595</v>
      </c>
      <c r="BC18">
        <v>0.94977168949771595</v>
      </c>
      <c r="BD18">
        <v>0</v>
      </c>
      <c r="BE18">
        <v>0</v>
      </c>
    </row>
    <row r="19" spans="2:57" x14ac:dyDescent="0.2">
      <c r="B19" t="s">
        <v>1123</v>
      </c>
      <c r="C19">
        <v>1E-3</v>
      </c>
      <c r="D19">
        <v>0.5</v>
      </c>
      <c r="E19">
        <v>15</v>
      </c>
      <c r="F19">
        <v>500</v>
      </c>
      <c r="G19" s="2" t="b">
        <v>1</v>
      </c>
      <c r="H19">
        <v>8</v>
      </c>
      <c r="I19">
        <v>15</v>
      </c>
      <c r="J19">
        <v>256</v>
      </c>
      <c r="K19">
        <v>1000</v>
      </c>
      <c r="L19">
        <v>4</v>
      </c>
      <c r="M19">
        <v>15</v>
      </c>
      <c r="N19">
        <v>455</v>
      </c>
      <c r="O19">
        <v>12</v>
      </c>
      <c r="P19">
        <v>15</v>
      </c>
      <c r="Q19">
        <v>115</v>
      </c>
      <c r="R19">
        <v>1</v>
      </c>
      <c r="S19">
        <v>78</v>
      </c>
      <c r="T19" s="2">
        <v>128</v>
      </c>
      <c r="U19" s="2">
        <v>128</v>
      </c>
      <c r="V19" s="2">
        <v>128</v>
      </c>
      <c r="W19" t="s">
        <v>770</v>
      </c>
      <c r="X19">
        <v>0.98026367187499996</v>
      </c>
      <c r="Y19">
        <v>4.2794506195932003E-3</v>
      </c>
      <c r="Z19">
        <v>0.64691153846153804</v>
      </c>
      <c r="AA19">
        <v>0.14929938783496599</v>
      </c>
      <c r="AB19">
        <v>0.56469614467036999</v>
      </c>
      <c r="AC19">
        <v>0.56469614467036999</v>
      </c>
      <c r="AD19">
        <v>0.52000477567019299</v>
      </c>
      <c r="AE19">
        <v>0.52000477567019299</v>
      </c>
      <c r="AF19">
        <v>0.64691153846153804</v>
      </c>
      <c r="AG19">
        <v>0.64691153846153804</v>
      </c>
      <c r="AH19">
        <v>0.68188405797101403</v>
      </c>
      <c r="AI19">
        <v>5.3212627768516499E-2</v>
      </c>
      <c r="AJ19">
        <v>0.62545284523634903</v>
      </c>
      <c r="AK19">
        <v>0.62545284523634903</v>
      </c>
      <c r="AL19">
        <v>0.61443389725378605</v>
      </c>
      <c r="AM19">
        <v>0.61443389725378605</v>
      </c>
      <c r="AN19">
        <v>0.68188405797101403</v>
      </c>
      <c r="AO19">
        <v>0.68188405797101403</v>
      </c>
      <c r="AP19">
        <v>0.75732400296063695</v>
      </c>
      <c r="AQ19">
        <v>0.84936939347056595</v>
      </c>
      <c r="AR19">
        <v>0.119159230549094</v>
      </c>
      <c r="AS19">
        <v>0.53293195170118102</v>
      </c>
      <c r="AT19">
        <v>0.61052631578947303</v>
      </c>
      <c r="AU19">
        <v>0.134328358208955</v>
      </c>
      <c r="AV19">
        <v>0.905829596412556</v>
      </c>
      <c r="AW19">
        <v>0.95435684647302899</v>
      </c>
      <c r="AX19">
        <v>0.97021276595744599</v>
      </c>
      <c r="AY19">
        <v>7.7777777777777696E-2</v>
      </c>
      <c r="AZ19">
        <v>0.44776119402984998</v>
      </c>
      <c r="BA19">
        <v>0.98275862068965503</v>
      </c>
      <c r="BB19">
        <v>0.88122605363984596</v>
      </c>
      <c r="BC19">
        <v>0.91935483870967705</v>
      </c>
      <c r="BD19">
        <v>0</v>
      </c>
      <c r="BE19">
        <v>0.62130177514792895</v>
      </c>
    </row>
    <row r="20" spans="2:57" x14ac:dyDescent="0.2">
      <c r="B20" t="s">
        <v>773</v>
      </c>
      <c r="C20">
        <v>1E-3</v>
      </c>
      <c r="D20">
        <v>0.5</v>
      </c>
      <c r="E20">
        <v>256</v>
      </c>
      <c r="F20">
        <v>500</v>
      </c>
      <c r="G20" s="2" t="b">
        <v>1</v>
      </c>
      <c r="H20">
        <v>8</v>
      </c>
      <c r="I20">
        <v>50</v>
      </c>
      <c r="J20">
        <v>64</v>
      </c>
      <c r="K20">
        <v>1000</v>
      </c>
      <c r="L20">
        <v>4</v>
      </c>
      <c r="M20">
        <v>50</v>
      </c>
      <c r="N20">
        <v>420</v>
      </c>
      <c r="O20">
        <v>12</v>
      </c>
      <c r="P20">
        <v>50</v>
      </c>
      <c r="Q20">
        <v>80</v>
      </c>
      <c r="R20">
        <v>1</v>
      </c>
      <c r="S20">
        <v>78</v>
      </c>
      <c r="T20" s="2">
        <v>64</v>
      </c>
      <c r="U20" s="2">
        <v>128</v>
      </c>
      <c r="V20" s="2">
        <v>128</v>
      </c>
      <c r="W20" t="s">
        <v>770</v>
      </c>
      <c r="X20">
        <v>0.98023828125000001</v>
      </c>
      <c r="Y20">
        <v>4.3274096276145002E-3</v>
      </c>
      <c r="Z20">
        <v>0.64562023809523805</v>
      </c>
      <c r="AA20">
        <v>0.16703156848251799</v>
      </c>
      <c r="AB20">
        <v>0.60273297189145802</v>
      </c>
      <c r="AC20">
        <v>0.60273297189145802</v>
      </c>
      <c r="AD20">
        <v>0.70718389790612801</v>
      </c>
      <c r="AE20">
        <v>0.70718389790612801</v>
      </c>
      <c r="AF20">
        <v>0.64562023809523805</v>
      </c>
      <c r="AG20">
        <v>0.64562023809523805</v>
      </c>
      <c r="AH20">
        <v>0.70104166666666601</v>
      </c>
      <c r="AI20">
        <v>5.7129066437482799E-2</v>
      </c>
      <c r="AJ20">
        <v>0.64256145503258499</v>
      </c>
      <c r="AK20">
        <v>0.64256145503258499</v>
      </c>
      <c r="AL20">
        <v>0.64015280795005702</v>
      </c>
      <c r="AM20">
        <v>0.64015280795005802</v>
      </c>
      <c r="AN20">
        <v>0.70104166666666601</v>
      </c>
      <c r="AO20">
        <v>0.70104166666666601</v>
      </c>
      <c r="AP20">
        <v>0.77301835602800695</v>
      </c>
      <c r="AQ20">
        <v>0.89968727183895403</v>
      </c>
      <c r="AR20">
        <v>0.18509272036296701</v>
      </c>
      <c r="AS20">
        <v>0.55313353933590803</v>
      </c>
      <c r="AT20">
        <v>0.50574712643678099</v>
      </c>
      <c r="AU20">
        <v>4.6511627906976702E-2</v>
      </c>
      <c r="AV20">
        <v>0.96932515337423297</v>
      </c>
      <c r="AW20">
        <v>0.94674556213017702</v>
      </c>
      <c r="AX20">
        <v>0.94545454545454499</v>
      </c>
      <c r="AY20">
        <v>0.27272727272727199</v>
      </c>
      <c r="AZ20">
        <v>0.57754010695187097</v>
      </c>
      <c r="BA20">
        <v>0.97560975609756095</v>
      </c>
      <c r="BB20">
        <v>0.88888888888888895</v>
      </c>
      <c r="BC20">
        <v>0.94047619047619002</v>
      </c>
      <c r="BD20">
        <v>0</v>
      </c>
      <c r="BE20">
        <v>0.64171122994652396</v>
      </c>
    </row>
    <row r="21" spans="2:57" x14ac:dyDescent="0.2">
      <c r="B21" t="s">
        <v>774</v>
      </c>
      <c r="C21">
        <v>1E-3</v>
      </c>
      <c r="D21">
        <v>0.1</v>
      </c>
      <c r="E21">
        <v>256</v>
      </c>
      <c r="F21">
        <v>500</v>
      </c>
      <c r="G21" s="2" t="b">
        <v>1</v>
      </c>
      <c r="H21">
        <v>8</v>
      </c>
      <c r="I21">
        <v>50</v>
      </c>
      <c r="J21">
        <v>64</v>
      </c>
      <c r="K21">
        <v>1000</v>
      </c>
      <c r="L21">
        <v>4</v>
      </c>
      <c r="M21">
        <v>50</v>
      </c>
      <c r="N21">
        <v>420</v>
      </c>
      <c r="O21">
        <v>12</v>
      </c>
      <c r="P21">
        <v>50</v>
      </c>
      <c r="Q21">
        <v>80</v>
      </c>
      <c r="R21">
        <v>1</v>
      </c>
      <c r="S21">
        <v>78</v>
      </c>
      <c r="T21" s="2">
        <v>64</v>
      </c>
      <c r="U21" s="2">
        <v>128</v>
      </c>
      <c r="V21" s="2">
        <v>128</v>
      </c>
      <c r="W21" t="s">
        <v>770</v>
      </c>
      <c r="X21">
        <v>0.98146484374999998</v>
      </c>
      <c r="Y21">
        <v>4.0103227682411003E-3</v>
      </c>
      <c r="Z21">
        <v>0.64405119047619097</v>
      </c>
      <c r="AA21">
        <v>0.158883965253829</v>
      </c>
      <c r="AB21">
        <v>0.563497471677053</v>
      </c>
      <c r="AC21">
        <v>0.563497471677053</v>
      </c>
      <c r="AD21">
        <v>0.52092517930240101</v>
      </c>
      <c r="AE21">
        <v>0.52092517930240101</v>
      </c>
      <c r="AF21">
        <v>0.64405119047619097</v>
      </c>
      <c r="AG21">
        <v>0.64405119047619097</v>
      </c>
      <c r="AH21">
        <v>0.59687500000000004</v>
      </c>
      <c r="AI21">
        <v>7.0442326366901398E-2</v>
      </c>
      <c r="AJ21">
        <v>0.54761523375818399</v>
      </c>
      <c r="AK21">
        <v>0.54761523375818399</v>
      </c>
      <c r="AL21">
        <v>0.595926779866916</v>
      </c>
      <c r="AM21">
        <v>0.595926779866916</v>
      </c>
      <c r="AN21">
        <v>0.59687499999999905</v>
      </c>
      <c r="AO21">
        <v>0.59687500000000004</v>
      </c>
      <c r="AP21">
        <v>0.76768766032092595</v>
      </c>
      <c r="AQ21">
        <v>0.81972636097330798</v>
      </c>
      <c r="AR21">
        <v>3.2960503093442797E-2</v>
      </c>
      <c r="AS21">
        <v>0.63361536232053595</v>
      </c>
      <c r="AT21">
        <v>0.54298642533936603</v>
      </c>
      <c r="AU21">
        <v>0.36734693877551</v>
      </c>
      <c r="AV21">
        <v>0.50160771704179996</v>
      </c>
      <c r="AW21">
        <v>0.96385542168674698</v>
      </c>
      <c r="AX21">
        <v>0.89333333333333298</v>
      </c>
      <c r="AY21">
        <v>0.69930069930069905</v>
      </c>
      <c r="AZ21">
        <v>0.42512077294685902</v>
      </c>
      <c r="BA21">
        <v>0.93251533742331205</v>
      </c>
      <c r="BB21">
        <v>0.39285714285714202</v>
      </c>
      <c r="BC21">
        <v>0.85245901639344202</v>
      </c>
      <c r="BD21">
        <v>0</v>
      </c>
      <c r="BE21">
        <v>0</v>
      </c>
    </row>
    <row r="22" spans="2:57" x14ac:dyDescent="0.2">
      <c r="B22" t="s">
        <v>1124</v>
      </c>
      <c r="C22">
        <v>1E-3</v>
      </c>
      <c r="D22">
        <v>0.1</v>
      </c>
      <c r="E22">
        <v>16</v>
      </c>
      <c r="F22">
        <v>500</v>
      </c>
      <c r="G22" s="2" t="b">
        <v>1</v>
      </c>
      <c r="H22">
        <v>8</v>
      </c>
      <c r="I22">
        <v>5</v>
      </c>
      <c r="J22">
        <v>256</v>
      </c>
      <c r="K22">
        <v>1000</v>
      </c>
      <c r="L22">
        <v>4</v>
      </c>
      <c r="M22">
        <v>5</v>
      </c>
      <c r="N22">
        <v>465</v>
      </c>
      <c r="O22">
        <v>12</v>
      </c>
      <c r="P22">
        <v>5</v>
      </c>
      <c r="Q22">
        <v>125</v>
      </c>
      <c r="R22">
        <v>1</v>
      </c>
      <c r="S22">
        <v>78</v>
      </c>
      <c r="T22" s="2">
        <v>128</v>
      </c>
      <c r="U22" s="2">
        <v>64</v>
      </c>
      <c r="V22" s="2">
        <v>128</v>
      </c>
      <c r="W22" t="s">
        <v>770</v>
      </c>
      <c r="X22">
        <v>0.98119824218749996</v>
      </c>
      <c r="Y22">
        <v>4.0931594558059996E-3</v>
      </c>
      <c r="Z22">
        <v>0.64344193548386897</v>
      </c>
      <c r="AA22">
        <v>0.17215325888991301</v>
      </c>
      <c r="AB22">
        <v>0.56447101122002596</v>
      </c>
      <c r="AC22">
        <v>0.56447101122002596</v>
      </c>
      <c r="AD22">
        <v>0.56274121454667303</v>
      </c>
      <c r="AE22">
        <v>0.56274121454667303</v>
      </c>
      <c r="AF22">
        <v>0.64344193548386897</v>
      </c>
      <c r="AG22">
        <v>0.64344193548386897</v>
      </c>
      <c r="AH22">
        <v>0.68200000000000005</v>
      </c>
      <c r="AI22">
        <v>9.5273517072200706E-2</v>
      </c>
      <c r="AJ22">
        <v>0.66480275553545698</v>
      </c>
      <c r="AK22">
        <v>0.66480275553545698</v>
      </c>
      <c r="AL22">
        <v>0.69542147519432596</v>
      </c>
      <c r="AM22">
        <v>0.69542147519432596</v>
      </c>
      <c r="AN22">
        <v>0.68200000000000005</v>
      </c>
      <c r="AO22">
        <v>0.68200000000000005</v>
      </c>
      <c r="AP22">
        <v>0.82706342267976596</v>
      </c>
      <c r="AQ22">
        <v>0.77108555814920998</v>
      </c>
      <c r="AR22">
        <v>0.24629843112028901</v>
      </c>
      <c r="AS22">
        <v>0.41343663293084298</v>
      </c>
      <c r="AT22">
        <v>0.50617283950617198</v>
      </c>
      <c r="AU22">
        <v>0.54313099041533497</v>
      </c>
      <c r="AV22">
        <v>0.75121951219512195</v>
      </c>
      <c r="AW22">
        <v>0.94339622641509402</v>
      </c>
      <c r="AX22">
        <v>0.84169884169884102</v>
      </c>
      <c r="AY22">
        <v>0.67980295566502402</v>
      </c>
      <c r="AZ22">
        <v>0.76744186046511598</v>
      </c>
      <c r="BA22">
        <v>0.83333333333333304</v>
      </c>
      <c r="BB22">
        <v>0.91385767790262096</v>
      </c>
      <c r="BC22">
        <v>0.63541666666666596</v>
      </c>
      <c r="BD22">
        <v>0.56216216216216197</v>
      </c>
      <c r="BE22">
        <v>0</v>
      </c>
    </row>
    <row r="23" spans="2:57" x14ac:dyDescent="0.2">
      <c r="B23" t="s">
        <v>1125</v>
      </c>
      <c r="C23">
        <v>1E-3</v>
      </c>
      <c r="D23">
        <v>0.1</v>
      </c>
      <c r="E23">
        <v>11</v>
      </c>
      <c r="F23">
        <v>500</v>
      </c>
      <c r="G23" s="2" t="b">
        <v>1</v>
      </c>
      <c r="H23">
        <v>8</v>
      </c>
      <c r="I23">
        <v>20</v>
      </c>
      <c r="J23">
        <v>128</v>
      </c>
      <c r="K23">
        <v>1000</v>
      </c>
      <c r="L23">
        <v>4</v>
      </c>
      <c r="M23">
        <v>20</v>
      </c>
      <c r="N23">
        <v>450</v>
      </c>
      <c r="O23">
        <v>12</v>
      </c>
      <c r="P23">
        <v>20</v>
      </c>
      <c r="Q23">
        <v>110</v>
      </c>
      <c r="R23">
        <v>1</v>
      </c>
      <c r="S23">
        <v>78</v>
      </c>
      <c r="T23" s="2">
        <v>64</v>
      </c>
      <c r="U23" s="2">
        <v>128</v>
      </c>
      <c r="V23" s="2">
        <v>64</v>
      </c>
      <c r="W23" t="s">
        <v>770</v>
      </c>
      <c r="X23">
        <v>0.98108593749999995</v>
      </c>
      <c r="Y23">
        <v>4.0949318492785004E-3</v>
      </c>
      <c r="Z23">
        <v>0.64252777777777703</v>
      </c>
      <c r="AA23">
        <v>0.29569118539988898</v>
      </c>
      <c r="AB23">
        <v>0.59736515299246595</v>
      </c>
      <c r="AC23">
        <v>0.59736515299246595</v>
      </c>
      <c r="AD23">
        <v>0.63877946139422603</v>
      </c>
      <c r="AE23">
        <v>0.63877946139422603</v>
      </c>
      <c r="AF23">
        <v>0.64252777777777703</v>
      </c>
      <c r="AG23">
        <v>0.64252777777777703</v>
      </c>
      <c r="AH23">
        <v>0.71590909090909005</v>
      </c>
      <c r="AI23">
        <v>7.8122645616531303E-2</v>
      </c>
      <c r="AJ23">
        <v>0.66204998646561897</v>
      </c>
      <c r="AK23">
        <v>0.66204998646561897</v>
      </c>
      <c r="AL23">
        <v>0.65197589699300096</v>
      </c>
      <c r="AM23">
        <v>0.65197589699300096</v>
      </c>
      <c r="AN23">
        <v>0.71590909090909005</v>
      </c>
      <c r="AO23">
        <v>0.71590909090909005</v>
      </c>
      <c r="AP23">
        <v>0.87588642017088103</v>
      </c>
      <c r="AQ23">
        <v>0.74964520160474002</v>
      </c>
      <c r="AR23">
        <v>0.26239034771972503</v>
      </c>
      <c r="AS23">
        <v>0.50153864247451496</v>
      </c>
      <c r="AT23">
        <v>0.65492957746478797</v>
      </c>
      <c r="AU23">
        <v>0.45033112582781398</v>
      </c>
      <c r="AV23">
        <v>0.977168949771689</v>
      </c>
      <c r="AW23">
        <v>0.94827586206896497</v>
      </c>
      <c r="AX23">
        <v>0.952380952380952</v>
      </c>
      <c r="AY23">
        <v>1.51515151515151E-2</v>
      </c>
      <c r="AZ23">
        <v>0.588607594936708</v>
      </c>
      <c r="BA23">
        <v>0.958525345622119</v>
      </c>
      <c r="BB23">
        <v>0.88259109311740802</v>
      </c>
      <c r="BC23">
        <v>0.95575221238938002</v>
      </c>
      <c r="BD23">
        <v>0.56088560885608796</v>
      </c>
      <c r="BE23">
        <v>0</v>
      </c>
    </row>
    <row r="24" spans="2:57" x14ac:dyDescent="0.2">
      <c r="B24" t="s">
        <v>1126</v>
      </c>
      <c r="C24">
        <v>1E-3</v>
      </c>
      <c r="D24">
        <v>0.5</v>
      </c>
      <c r="E24">
        <v>20</v>
      </c>
      <c r="F24">
        <v>500</v>
      </c>
      <c r="G24" s="2" t="b">
        <v>1</v>
      </c>
      <c r="H24">
        <v>8</v>
      </c>
      <c r="I24">
        <v>15</v>
      </c>
      <c r="J24">
        <v>64</v>
      </c>
      <c r="K24">
        <v>1000</v>
      </c>
      <c r="L24">
        <v>4</v>
      </c>
      <c r="M24">
        <v>15</v>
      </c>
      <c r="N24">
        <v>455</v>
      </c>
      <c r="O24">
        <v>12</v>
      </c>
      <c r="P24">
        <v>15</v>
      </c>
      <c r="Q24">
        <v>115</v>
      </c>
      <c r="R24">
        <v>1</v>
      </c>
      <c r="S24">
        <v>78</v>
      </c>
      <c r="T24" s="2">
        <v>64</v>
      </c>
      <c r="U24" s="2">
        <v>64</v>
      </c>
      <c r="V24" s="2">
        <v>128</v>
      </c>
      <c r="W24" t="s">
        <v>770</v>
      </c>
      <c r="X24">
        <v>0.98185937499999998</v>
      </c>
      <c r="Y24">
        <v>4.0071760604623004E-3</v>
      </c>
      <c r="Z24">
        <v>0.64200219780219703</v>
      </c>
      <c r="AA24">
        <v>0.24767837391793701</v>
      </c>
      <c r="AB24">
        <v>0.57571377874599705</v>
      </c>
      <c r="AC24">
        <v>0.57571377874599705</v>
      </c>
      <c r="AD24">
        <v>0.55618168964247106</v>
      </c>
      <c r="AE24">
        <v>0.55618168964247106</v>
      </c>
      <c r="AF24">
        <v>0.64200219780219703</v>
      </c>
      <c r="AG24">
        <v>0.64200219780219703</v>
      </c>
      <c r="AH24">
        <v>0.70652173913043403</v>
      </c>
      <c r="AI24">
        <v>8.2004934549331596E-2</v>
      </c>
      <c r="AJ24">
        <v>0.63024314189922503</v>
      </c>
      <c r="AK24">
        <v>0.63024314189922503</v>
      </c>
      <c r="AL24">
        <v>0.58056572716101995</v>
      </c>
      <c r="AM24">
        <v>0.58056572716101995</v>
      </c>
      <c r="AN24">
        <v>0.70652173913043403</v>
      </c>
      <c r="AO24">
        <v>0.70652173913043403</v>
      </c>
      <c r="AP24">
        <v>0.79039390895560402</v>
      </c>
      <c r="AQ24">
        <v>0.86777097442542495</v>
      </c>
      <c r="AR24">
        <v>0.35304300524719301</v>
      </c>
      <c r="AS24">
        <v>0.29164722635577101</v>
      </c>
      <c r="AT24">
        <v>0.63087248322147604</v>
      </c>
      <c r="AU24">
        <v>0</v>
      </c>
      <c r="AV24">
        <v>0.96995708154506399</v>
      </c>
      <c r="AW24">
        <v>0.95435684647302899</v>
      </c>
      <c r="AX24">
        <v>0.96234309623430903</v>
      </c>
      <c r="AY24">
        <v>1.3986013986013899E-2</v>
      </c>
      <c r="AZ24">
        <v>0.63461538461538403</v>
      </c>
      <c r="BA24">
        <v>0.98712446351931304</v>
      </c>
      <c r="BB24">
        <v>0.88715953307392903</v>
      </c>
      <c r="BC24">
        <v>0.92622950819672101</v>
      </c>
      <c r="BD24">
        <v>0.59627329192546497</v>
      </c>
      <c r="BE24">
        <v>0</v>
      </c>
    </row>
    <row r="25" spans="2:57" x14ac:dyDescent="0.2">
      <c r="B25" t="s">
        <v>872</v>
      </c>
      <c r="C25">
        <v>1E-3</v>
      </c>
      <c r="D25">
        <v>0.5</v>
      </c>
      <c r="E25">
        <v>256</v>
      </c>
      <c r="F25">
        <v>100</v>
      </c>
      <c r="G25" s="2" t="b">
        <v>1</v>
      </c>
      <c r="H25">
        <v>8</v>
      </c>
      <c r="I25">
        <v>50</v>
      </c>
      <c r="J25">
        <v>420</v>
      </c>
      <c r="K25">
        <v>1000</v>
      </c>
      <c r="L25">
        <v>4</v>
      </c>
      <c r="M25">
        <v>50</v>
      </c>
      <c r="N25">
        <v>420</v>
      </c>
      <c r="O25">
        <v>12</v>
      </c>
      <c r="P25">
        <v>50</v>
      </c>
      <c r="Q25">
        <v>80</v>
      </c>
      <c r="R25">
        <v>1</v>
      </c>
      <c r="S25">
        <v>78</v>
      </c>
      <c r="T25" s="2">
        <v>64</v>
      </c>
      <c r="U25" s="2">
        <v>128</v>
      </c>
      <c r="V25" s="2">
        <v>128</v>
      </c>
      <c r="W25" t="s">
        <v>770</v>
      </c>
      <c r="X25">
        <v>0.97793452380952295</v>
      </c>
      <c r="Y25">
        <v>4.1690959222614003E-3</v>
      </c>
      <c r="Z25">
        <v>0.64115892857142798</v>
      </c>
      <c r="AA25">
        <v>0.15022828441858199</v>
      </c>
      <c r="AB25">
        <v>0.59094321110222803</v>
      </c>
      <c r="AC25">
        <v>0.59094321110222803</v>
      </c>
      <c r="AD25">
        <v>0.58142559833194996</v>
      </c>
      <c r="AE25">
        <v>0.58142559833194996</v>
      </c>
      <c r="AF25">
        <v>0.64115892857142798</v>
      </c>
      <c r="AG25">
        <v>0.64115892857142798</v>
      </c>
      <c r="AH25">
        <v>0.67083333333333295</v>
      </c>
      <c r="AI25">
        <v>5.4193157702684402E-2</v>
      </c>
      <c r="AJ25">
        <v>0.60637499680399598</v>
      </c>
      <c r="AK25">
        <v>0.60637499680399598</v>
      </c>
      <c r="AL25">
        <v>0.58843319996104504</v>
      </c>
      <c r="AM25">
        <v>0.58843319996104504</v>
      </c>
      <c r="AN25">
        <v>0.67083333333333295</v>
      </c>
      <c r="AO25">
        <v>0.67083333333333295</v>
      </c>
      <c r="AP25">
        <v>0.77552917186512205</v>
      </c>
      <c r="AQ25">
        <v>0.84036666867204401</v>
      </c>
      <c r="AR25">
        <v>0.51792475576257002</v>
      </c>
      <c r="AS25">
        <v>0.229952248109177</v>
      </c>
      <c r="AT25">
        <v>0.52964426877470305</v>
      </c>
      <c r="AU25">
        <v>8.8888888888888906E-2</v>
      </c>
      <c r="AV25">
        <v>0.95</v>
      </c>
      <c r="AW25">
        <v>0.94674556213017702</v>
      </c>
      <c r="AX25">
        <v>0.94545454545454499</v>
      </c>
      <c r="AY25">
        <v>0</v>
      </c>
      <c r="AZ25">
        <v>0.64150943396226401</v>
      </c>
      <c r="BA25">
        <v>0.97560975609756095</v>
      </c>
      <c r="BB25">
        <v>0.85714285714285698</v>
      </c>
      <c r="BC25">
        <v>0.93491124260354996</v>
      </c>
      <c r="BD25">
        <v>0.40659340659340598</v>
      </c>
      <c r="BE25">
        <v>0</v>
      </c>
    </row>
    <row r="26" spans="2:57" x14ac:dyDescent="0.2">
      <c r="B26" t="s">
        <v>1011</v>
      </c>
      <c r="C26">
        <v>1E-3</v>
      </c>
      <c r="D26">
        <v>0.1</v>
      </c>
      <c r="E26">
        <v>69</v>
      </c>
      <c r="F26">
        <v>100</v>
      </c>
      <c r="G26" s="2" t="b">
        <v>1</v>
      </c>
      <c r="H26">
        <v>8</v>
      </c>
      <c r="I26">
        <v>50</v>
      </c>
      <c r="J26">
        <v>420</v>
      </c>
      <c r="K26">
        <v>1000</v>
      </c>
      <c r="L26">
        <v>4</v>
      </c>
      <c r="M26">
        <v>50</v>
      </c>
      <c r="N26">
        <v>420</v>
      </c>
      <c r="O26">
        <v>12</v>
      </c>
      <c r="P26">
        <v>50</v>
      </c>
      <c r="Q26">
        <v>80</v>
      </c>
      <c r="R26">
        <v>1</v>
      </c>
      <c r="S26">
        <v>78</v>
      </c>
      <c r="T26" s="2">
        <v>64</v>
      </c>
      <c r="U26" s="2">
        <v>64</v>
      </c>
      <c r="V26" s="2">
        <v>64</v>
      </c>
      <c r="W26" t="s">
        <v>770</v>
      </c>
      <c r="X26">
        <v>0.98055059523809496</v>
      </c>
      <c r="Y26">
        <v>3.8032187544739999E-3</v>
      </c>
      <c r="Z26">
        <v>0.637545238095238</v>
      </c>
      <c r="AA26">
        <v>0.242719306066632</v>
      </c>
      <c r="AB26">
        <v>0.57450988708072104</v>
      </c>
      <c r="AC26">
        <v>0.57450988708072104</v>
      </c>
      <c r="AD26">
        <v>0.58944637663088895</v>
      </c>
      <c r="AE26">
        <v>0.58944637663088895</v>
      </c>
      <c r="AF26">
        <v>0.637545238095238</v>
      </c>
      <c r="AG26">
        <v>0.637545238095238</v>
      </c>
      <c r="AH26">
        <v>0.72499999999999998</v>
      </c>
      <c r="AI26">
        <v>6.3360303640365601E-2</v>
      </c>
      <c r="AJ26">
        <v>0.68413477567028402</v>
      </c>
      <c r="AK26">
        <v>0.68413477567028402</v>
      </c>
      <c r="AL26">
        <v>0.70038884804291202</v>
      </c>
      <c r="AM26">
        <v>0.70038884804291202</v>
      </c>
      <c r="AN26">
        <v>0.72499999999999998</v>
      </c>
      <c r="AO26">
        <v>0.72499999999999998</v>
      </c>
      <c r="AP26">
        <v>0.72930210468867995</v>
      </c>
      <c r="AQ26">
        <v>0.84375750181173104</v>
      </c>
      <c r="AR26">
        <v>0.106424485568755</v>
      </c>
      <c r="AS26">
        <v>0.618555456253714</v>
      </c>
      <c r="AT26">
        <v>0.70588235294117596</v>
      </c>
      <c r="AU26">
        <v>0.28571428571428498</v>
      </c>
      <c r="AV26">
        <v>0.96894409937888204</v>
      </c>
      <c r="AW26">
        <v>0.95180722891566205</v>
      </c>
      <c r="AX26">
        <v>0.97560975609756095</v>
      </c>
      <c r="AY26">
        <v>0.144144144144144</v>
      </c>
      <c r="AZ26">
        <v>0.67307692307692302</v>
      </c>
      <c r="BA26">
        <v>0.98089171974522305</v>
      </c>
      <c r="BB26">
        <v>0.90285714285714203</v>
      </c>
      <c r="BC26">
        <v>0.92307692307692302</v>
      </c>
      <c r="BD26">
        <v>0.12068965517241299</v>
      </c>
      <c r="BE26">
        <v>0.57692307692307598</v>
      </c>
    </row>
    <row r="27" spans="2:57" x14ac:dyDescent="0.2">
      <c r="B27" t="s">
        <v>1127</v>
      </c>
      <c r="C27">
        <v>1E-3</v>
      </c>
      <c r="D27">
        <v>0.1</v>
      </c>
      <c r="E27">
        <v>17</v>
      </c>
      <c r="F27">
        <v>500</v>
      </c>
      <c r="G27" s="2" t="b">
        <v>1</v>
      </c>
      <c r="H27">
        <v>8</v>
      </c>
      <c r="I27">
        <v>10</v>
      </c>
      <c r="J27">
        <v>64</v>
      </c>
      <c r="K27">
        <v>1000</v>
      </c>
      <c r="L27">
        <v>4</v>
      </c>
      <c r="M27">
        <v>10</v>
      </c>
      <c r="N27">
        <v>460</v>
      </c>
      <c r="O27">
        <v>12</v>
      </c>
      <c r="P27">
        <v>10</v>
      </c>
      <c r="Q27">
        <v>120</v>
      </c>
      <c r="R27">
        <v>1</v>
      </c>
      <c r="S27">
        <v>78</v>
      </c>
      <c r="T27" s="2">
        <v>64</v>
      </c>
      <c r="U27" s="2">
        <v>64</v>
      </c>
      <c r="V27" s="2">
        <v>128</v>
      </c>
      <c r="W27" t="s">
        <v>770</v>
      </c>
      <c r="X27">
        <v>0.98086718750000002</v>
      </c>
      <c r="Y27">
        <v>4.1720923515967999E-3</v>
      </c>
      <c r="Z27">
        <v>0.63551250000000004</v>
      </c>
      <c r="AA27">
        <v>0.22221129131317099</v>
      </c>
      <c r="AB27">
        <v>0.59514448005085996</v>
      </c>
      <c r="AC27">
        <v>0.59514448005085996</v>
      </c>
      <c r="AD27">
        <v>0.60880872896895999</v>
      </c>
      <c r="AE27">
        <v>0.60880872896895999</v>
      </c>
      <c r="AF27">
        <v>0.63551250000000004</v>
      </c>
      <c r="AG27">
        <v>0.63551250000000004</v>
      </c>
      <c r="AH27">
        <v>0.75486111111111098</v>
      </c>
      <c r="AI27">
        <v>6.5218426287174197E-2</v>
      </c>
      <c r="AJ27">
        <v>0.70592933570483696</v>
      </c>
      <c r="AK27">
        <v>0.70592933570483696</v>
      </c>
      <c r="AL27">
        <v>0.70743542051178399</v>
      </c>
      <c r="AM27">
        <v>0.70743542051178399</v>
      </c>
      <c r="AN27">
        <v>0.75486111111111098</v>
      </c>
      <c r="AO27">
        <v>0.75486111111111098</v>
      </c>
      <c r="AP27">
        <v>0.802589515821026</v>
      </c>
      <c r="AQ27">
        <v>0.81952632726820496</v>
      </c>
      <c r="AR27">
        <v>0.368123290051732</v>
      </c>
      <c r="AS27">
        <v>0.39033878706247799</v>
      </c>
      <c r="AT27">
        <v>0.59710144927536202</v>
      </c>
      <c r="AU27">
        <v>0.14285714285714199</v>
      </c>
      <c r="AV27">
        <v>0.96747967479674801</v>
      </c>
      <c r="AW27">
        <v>0.96</v>
      </c>
      <c r="AX27">
        <v>0.96721311475409799</v>
      </c>
      <c r="AY27">
        <v>0.68686868686868596</v>
      </c>
      <c r="AZ27">
        <v>0.74590163934426201</v>
      </c>
      <c r="BA27">
        <v>0.97142857142857097</v>
      </c>
      <c r="BB27">
        <v>0.88235294117647001</v>
      </c>
      <c r="BC27">
        <v>0.91472868217054204</v>
      </c>
      <c r="BD27">
        <v>0</v>
      </c>
      <c r="BE27">
        <v>0.63522012578616305</v>
      </c>
    </row>
    <row r="28" spans="2:57" x14ac:dyDescent="0.2">
      <c r="B28" t="s">
        <v>1012</v>
      </c>
      <c r="C28">
        <v>1E-3</v>
      </c>
      <c r="D28">
        <v>0.5</v>
      </c>
      <c r="E28">
        <v>66</v>
      </c>
      <c r="F28">
        <v>100</v>
      </c>
      <c r="G28" s="2" t="b">
        <v>1</v>
      </c>
      <c r="H28">
        <v>8</v>
      </c>
      <c r="I28">
        <v>15</v>
      </c>
      <c r="J28">
        <v>128</v>
      </c>
      <c r="K28">
        <v>1000</v>
      </c>
      <c r="L28">
        <v>4</v>
      </c>
      <c r="M28">
        <v>15</v>
      </c>
      <c r="N28">
        <v>455</v>
      </c>
      <c r="O28">
        <v>12</v>
      </c>
      <c r="P28">
        <v>15</v>
      </c>
      <c r="Q28">
        <v>115</v>
      </c>
      <c r="R28">
        <v>1</v>
      </c>
      <c r="S28">
        <v>78</v>
      </c>
      <c r="T28" s="2">
        <v>64</v>
      </c>
      <c r="U28" s="2">
        <v>64</v>
      </c>
      <c r="V28" s="2">
        <v>64</v>
      </c>
      <c r="W28" t="s">
        <v>770</v>
      </c>
      <c r="X28">
        <v>0.98140625000000004</v>
      </c>
      <c r="Y28">
        <v>3.8870996423064999E-3</v>
      </c>
      <c r="Z28">
        <v>0.63429999999999898</v>
      </c>
      <c r="AA28">
        <v>0.301021163642406</v>
      </c>
      <c r="AB28">
        <v>0.61171623079911297</v>
      </c>
      <c r="AC28">
        <v>0.61171623079911297</v>
      </c>
      <c r="AD28">
        <v>0.63579673934421799</v>
      </c>
      <c r="AE28">
        <v>0.63579673934421799</v>
      </c>
      <c r="AF28">
        <v>0.63429999999999898</v>
      </c>
      <c r="AG28">
        <v>0.63429999999999898</v>
      </c>
      <c r="AH28">
        <v>0.77536231884057905</v>
      </c>
      <c r="AI28">
        <v>7.9978697001933996E-2</v>
      </c>
      <c r="AJ28">
        <v>0.745316160286837</v>
      </c>
      <c r="AK28">
        <v>0.745316160286837</v>
      </c>
      <c r="AL28">
        <v>0.76886067818109005</v>
      </c>
      <c r="AM28">
        <v>0.76886067818109005</v>
      </c>
      <c r="AN28">
        <v>0.77536231884057905</v>
      </c>
      <c r="AO28">
        <v>0.77536231884057905</v>
      </c>
      <c r="AP28">
        <v>0.73888615277159198</v>
      </c>
      <c r="AQ28">
        <v>0.901308044716988</v>
      </c>
      <c r="AR28">
        <v>0.46460611448616901</v>
      </c>
      <c r="AS28">
        <v>0.34206461122170401</v>
      </c>
      <c r="AT28">
        <v>0.61093247588424404</v>
      </c>
      <c r="AU28">
        <v>7.9365079365079305E-2</v>
      </c>
      <c r="AV28">
        <v>0.94957983193277296</v>
      </c>
      <c r="AW28">
        <v>0.94262295081967196</v>
      </c>
      <c r="AX28">
        <v>0.962025316455696</v>
      </c>
      <c r="AY28">
        <v>0.68181818181818099</v>
      </c>
      <c r="AZ28">
        <v>0.80478087649402297</v>
      </c>
      <c r="BA28">
        <v>0.99137931034482696</v>
      </c>
      <c r="BB28">
        <v>0.89763779527558996</v>
      </c>
      <c r="BC28">
        <v>0.92622950819672101</v>
      </c>
      <c r="BD28">
        <v>0.452261306532663</v>
      </c>
      <c r="BE28">
        <v>0.64516129032257996</v>
      </c>
    </row>
    <row r="29" spans="2:57" x14ac:dyDescent="0.2">
      <c r="B29" t="s">
        <v>1128</v>
      </c>
      <c r="C29">
        <v>1E-3</v>
      </c>
      <c r="D29">
        <v>0.1</v>
      </c>
      <c r="E29">
        <v>108</v>
      </c>
      <c r="F29">
        <v>100</v>
      </c>
      <c r="G29" s="2" t="b">
        <v>1</v>
      </c>
      <c r="H29">
        <v>8</v>
      </c>
      <c r="I29">
        <v>20</v>
      </c>
      <c r="J29">
        <v>128</v>
      </c>
      <c r="K29">
        <v>1000</v>
      </c>
      <c r="L29">
        <v>4</v>
      </c>
      <c r="M29">
        <v>20</v>
      </c>
      <c r="N29">
        <v>450</v>
      </c>
      <c r="O29">
        <v>12</v>
      </c>
      <c r="P29">
        <v>20</v>
      </c>
      <c r="Q29">
        <v>110</v>
      </c>
      <c r="R29">
        <v>1</v>
      </c>
      <c r="S29">
        <v>78</v>
      </c>
      <c r="T29" s="2">
        <v>128</v>
      </c>
      <c r="U29" s="2">
        <v>64</v>
      </c>
      <c r="V29" s="2">
        <v>128</v>
      </c>
      <c r="W29" t="s">
        <v>770</v>
      </c>
      <c r="X29">
        <v>0.98089843750000005</v>
      </c>
      <c r="Y29">
        <v>4.0288238995707997E-3</v>
      </c>
      <c r="Z29">
        <v>0.63405944444444395</v>
      </c>
      <c r="AA29">
        <v>0.33158385503291998</v>
      </c>
      <c r="AB29">
        <v>0.58306906798635305</v>
      </c>
      <c r="AC29">
        <v>0.58306906798635305</v>
      </c>
      <c r="AD29">
        <v>0.57392537418577405</v>
      </c>
      <c r="AE29">
        <v>0.57392537418577405</v>
      </c>
      <c r="AF29">
        <v>0.63405944444444395</v>
      </c>
      <c r="AG29">
        <v>0.63405944444444395</v>
      </c>
      <c r="AH29">
        <v>0.74696969696969695</v>
      </c>
      <c r="AI29">
        <v>8.4221780300140298E-2</v>
      </c>
      <c r="AJ29">
        <v>0.70568665802731401</v>
      </c>
      <c r="AK29">
        <v>0.70568665802731401</v>
      </c>
      <c r="AL29">
        <v>0.69984529089719505</v>
      </c>
      <c r="AM29">
        <v>0.69984529089719505</v>
      </c>
      <c r="AN29">
        <v>0.74696969696969695</v>
      </c>
      <c r="AO29">
        <v>0.74696969696969695</v>
      </c>
      <c r="AP29">
        <v>0.74993021934767001</v>
      </c>
      <c r="AQ29">
        <v>0.89669357491603896</v>
      </c>
      <c r="AR29">
        <v>0.26518186341141697</v>
      </c>
      <c r="AS29">
        <v>0.42047061427028698</v>
      </c>
      <c r="AT29">
        <v>0.625</v>
      </c>
      <c r="AU29">
        <v>0.35374149659863902</v>
      </c>
      <c r="AV29">
        <v>0.96</v>
      </c>
      <c r="AW29">
        <v>0.95652173913043403</v>
      </c>
      <c r="AX29">
        <v>0.96888888888888802</v>
      </c>
      <c r="AY29">
        <v>0</v>
      </c>
      <c r="AZ29">
        <v>0.63945578231292499</v>
      </c>
      <c r="BA29">
        <v>0.97777777777777697</v>
      </c>
      <c r="BB29">
        <v>0.90082644628099096</v>
      </c>
      <c r="BC29">
        <v>0.93506493506493504</v>
      </c>
      <c r="BD29">
        <v>0.54187192118226601</v>
      </c>
      <c r="BE29">
        <v>0.60909090909090902</v>
      </c>
    </row>
    <row r="30" spans="2:57" x14ac:dyDescent="0.2">
      <c r="B30" t="s">
        <v>1129</v>
      </c>
      <c r="C30">
        <v>1E-3</v>
      </c>
      <c r="D30">
        <v>0.1</v>
      </c>
      <c r="E30">
        <v>32</v>
      </c>
      <c r="F30">
        <v>500</v>
      </c>
      <c r="G30" s="2" t="b">
        <v>1</v>
      </c>
      <c r="H30">
        <v>8</v>
      </c>
      <c r="I30">
        <v>25</v>
      </c>
      <c r="J30">
        <v>420</v>
      </c>
      <c r="K30">
        <v>1000</v>
      </c>
      <c r="L30">
        <v>4</v>
      </c>
      <c r="M30">
        <v>25</v>
      </c>
      <c r="N30">
        <v>445</v>
      </c>
      <c r="O30">
        <v>12</v>
      </c>
      <c r="P30">
        <v>25</v>
      </c>
      <c r="Q30">
        <v>105</v>
      </c>
      <c r="R30">
        <v>1</v>
      </c>
      <c r="S30">
        <v>78</v>
      </c>
      <c r="T30" s="2">
        <v>128</v>
      </c>
      <c r="U30" s="2">
        <v>64</v>
      </c>
      <c r="V30" s="2">
        <v>64</v>
      </c>
      <c r="W30" t="s">
        <v>770</v>
      </c>
      <c r="X30">
        <v>0.98032916666666703</v>
      </c>
      <c r="Y30">
        <v>3.7455782657489002E-3</v>
      </c>
      <c r="Z30">
        <v>0.63134269662921205</v>
      </c>
      <c r="AA30">
        <v>0.23784230513870699</v>
      </c>
      <c r="AB30">
        <v>0.57034463372853195</v>
      </c>
      <c r="AC30">
        <v>0.57034463372853195</v>
      </c>
      <c r="AD30">
        <v>0.58345906330158104</v>
      </c>
      <c r="AE30">
        <v>0.58345906330158104</v>
      </c>
      <c r="AF30">
        <v>0.63134269662921205</v>
      </c>
      <c r="AG30">
        <v>0.63134269662921205</v>
      </c>
      <c r="AH30">
        <v>0.49603174603174599</v>
      </c>
      <c r="AI30">
        <v>6.3225321471691104E-2</v>
      </c>
      <c r="AJ30">
        <v>0.471673076497161</v>
      </c>
      <c r="AK30">
        <v>0.471673076497161</v>
      </c>
      <c r="AL30">
        <v>0.55262476378311198</v>
      </c>
      <c r="AM30">
        <v>0.55262476378311198</v>
      </c>
      <c r="AN30">
        <v>0.49603174603174599</v>
      </c>
      <c r="AO30">
        <v>0.49603174603174599</v>
      </c>
      <c r="AP30">
        <v>0.78253615626199602</v>
      </c>
      <c r="AQ30">
        <v>0.80020370335743896</v>
      </c>
      <c r="AR30">
        <v>0.128290151871185</v>
      </c>
      <c r="AS30">
        <v>0.57034852342351094</v>
      </c>
      <c r="AT30">
        <v>0.29787234042553101</v>
      </c>
      <c r="AU30">
        <v>0.28776978417266103</v>
      </c>
      <c r="AV30">
        <v>0.41269841269841201</v>
      </c>
      <c r="AW30">
        <v>0.95774647887323905</v>
      </c>
      <c r="AX30">
        <v>0.470046082949308</v>
      </c>
      <c r="AY30">
        <v>0.69005847953216304</v>
      </c>
      <c r="AZ30">
        <v>0.56697819314641695</v>
      </c>
      <c r="BA30">
        <v>0.72195121951219499</v>
      </c>
      <c r="BB30">
        <v>0.59627329192546497</v>
      </c>
      <c r="BC30">
        <v>0.65868263473053801</v>
      </c>
      <c r="BD30">
        <v>0</v>
      </c>
      <c r="BE30">
        <v>0</v>
      </c>
    </row>
    <row r="31" spans="2:57" x14ac:dyDescent="0.2">
      <c r="B31" t="s">
        <v>1130</v>
      </c>
      <c r="C31">
        <v>1E-3</v>
      </c>
      <c r="D31">
        <v>0.1</v>
      </c>
      <c r="E31">
        <v>78</v>
      </c>
      <c r="F31">
        <v>100</v>
      </c>
      <c r="G31" s="2" t="b">
        <v>1</v>
      </c>
      <c r="H31">
        <v>8</v>
      </c>
      <c r="I31">
        <v>25</v>
      </c>
      <c r="J31">
        <v>256</v>
      </c>
      <c r="K31">
        <v>1000</v>
      </c>
      <c r="L31">
        <v>4</v>
      </c>
      <c r="M31">
        <v>25</v>
      </c>
      <c r="N31">
        <v>445</v>
      </c>
      <c r="O31">
        <v>12</v>
      </c>
      <c r="P31">
        <v>25</v>
      </c>
      <c r="Q31">
        <v>105</v>
      </c>
      <c r="R31">
        <v>1</v>
      </c>
      <c r="S31">
        <v>78</v>
      </c>
      <c r="T31" s="2">
        <v>128</v>
      </c>
      <c r="U31" s="2">
        <v>64</v>
      </c>
      <c r="V31" s="2">
        <v>64</v>
      </c>
      <c r="W31" t="s">
        <v>770</v>
      </c>
      <c r="X31">
        <v>0.98006835937500003</v>
      </c>
      <c r="Y31">
        <v>4.3055364536120997E-3</v>
      </c>
      <c r="Z31">
        <v>0.63055674157303199</v>
      </c>
      <c r="AA31">
        <v>0.41105190169811201</v>
      </c>
      <c r="AB31">
        <v>0.57601168487077703</v>
      </c>
      <c r="AC31">
        <v>0.57601168487077703</v>
      </c>
      <c r="AD31">
        <v>0.57093075207647304</v>
      </c>
      <c r="AE31">
        <v>0.57093075207647304</v>
      </c>
      <c r="AF31">
        <v>0.63055674157303199</v>
      </c>
      <c r="AG31">
        <v>0.63055674157303199</v>
      </c>
      <c r="AH31">
        <v>0.702380952380952</v>
      </c>
      <c r="AI31">
        <v>9.7059108316898304E-2</v>
      </c>
      <c r="AJ31">
        <v>0.64964334570023097</v>
      </c>
      <c r="AK31">
        <v>0.64964334570023097</v>
      </c>
      <c r="AL31">
        <v>0.63514607436238602</v>
      </c>
      <c r="AM31">
        <v>0.63514607436238602</v>
      </c>
      <c r="AN31">
        <v>0.702380952380952</v>
      </c>
      <c r="AO31">
        <v>0.702380952380952</v>
      </c>
      <c r="AP31">
        <v>0.777507532695771</v>
      </c>
      <c r="AQ31">
        <v>0.86821503723815996</v>
      </c>
      <c r="AR31">
        <v>0.39715473683296199</v>
      </c>
      <c r="AS31">
        <v>0.26116943271621801</v>
      </c>
      <c r="AT31">
        <v>0.56603773584905603</v>
      </c>
      <c r="AU31">
        <v>0.26829268292682901</v>
      </c>
      <c r="AV31">
        <v>0.98113207547169801</v>
      </c>
      <c r="AW31">
        <v>0.95454545454545403</v>
      </c>
      <c r="AX31">
        <v>0.97196261682243001</v>
      </c>
      <c r="AY31">
        <v>5.1282051282051197E-2</v>
      </c>
      <c r="AZ31">
        <v>0.59124087591240804</v>
      </c>
      <c r="BA31">
        <v>0.97652582159624401</v>
      </c>
      <c r="BB31">
        <v>0.90140845070422504</v>
      </c>
      <c r="BC31">
        <v>0.94545454545454499</v>
      </c>
      <c r="BD31">
        <v>0.58783783783783705</v>
      </c>
      <c r="BE31">
        <v>0</v>
      </c>
    </row>
    <row r="32" spans="2:57" x14ac:dyDescent="0.2">
      <c r="B32" t="s">
        <v>1013</v>
      </c>
      <c r="C32">
        <v>1E-3</v>
      </c>
      <c r="D32">
        <v>0.1</v>
      </c>
      <c r="E32">
        <v>21</v>
      </c>
      <c r="F32">
        <v>500</v>
      </c>
      <c r="G32" s="2" t="b">
        <v>1</v>
      </c>
      <c r="H32">
        <v>8</v>
      </c>
      <c r="I32">
        <v>15</v>
      </c>
      <c r="J32">
        <v>420</v>
      </c>
      <c r="K32">
        <v>1000</v>
      </c>
      <c r="L32">
        <v>4</v>
      </c>
      <c r="M32">
        <v>15</v>
      </c>
      <c r="N32">
        <v>455</v>
      </c>
      <c r="O32">
        <v>12</v>
      </c>
      <c r="P32">
        <v>15</v>
      </c>
      <c r="Q32">
        <v>115</v>
      </c>
      <c r="R32">
        <v>1</v>
      </c>
      <c r="S32">
        <v>78</v>
      </c>
      <c r="T32" s="2">
        <v>64</v>
      </c>
      <c r="U32" s="2">
        <v>64</v>
      </c>
      <c r="V32" s="2">
        <v>64</v>
      </c>
      <c r="W32" t="s">
        <v>770</v>
      </c>
      <c r="X32">
        <v>0.98036309523809495</v>
      </c>
      <c r="Y32">
        <v>3.4231661446392E-3</v>
      </c>
      <c r="Z32">
        <v>0.63053021978021795</v>
      </c>
      <c r="AA32">
        <v>0.21173318541049899</v>
      </c>
      <c r="AB32">
        <v>0.57235166962420403</v>
      </c>
      <c r="AC32">
        <v>0.57235166962420403</v>
      </c>
      <c r="AD32">
        <v>0.56186068790208699</v>
      </c>
      <c r="AE32">
        <v>0.56186068790208699</v>
      </c>
      <c r="AF32">
        <v>0.63053021978021895</v>
      </c>
      <c r="AG32">
        <v>0.63053021978021895</v>
      </c>
      <c r="AH32">
        <v>0.74855072463768102</v>
      </c>
      <c r="AI32">
        <v>7.0118017494678497E-2</v>
      </c>
      <c r="AJ32">
        <v>0.69101104668244895</v>
      </c>
      <c r="AK32">
        <v>0.69101104668244895</v>
      </c>
      <c r="AL32">
        <v>0.65585090063631102</v>
      </c>
      <c r="AM32">
        <v>0.65585090063631102</v>
      </c>
      <c r="AN32">
        <v>0.74855072463768102</v>
      </c>
      <c r="AO32">
        <v>0.74855072463768102</v>
      </c>
      <c r="AP32">
        <v>0.73477354391401595</v>
      </c>
      <c r="AQ32">
        <v>0.83874892413950797</v>
      </c>
      <c r="AR32">
        <v>0.13221449772115501</v>
      </c>
      <c r="AS32">
        <v>0.58366971272214097</v>
      </c>
      <c r="AT32">
        <v>0.64174454828660399</v>
      </c>
      <c r="AU32">
        <v>0</v>
      </c>
      <c r="AV32">
        <v>0.97391304347826002</v>
      </c>
      <c r="AW32">
        <v>0.95041322314049503</v>
      </c>
      <c r="AX32">
        <v>0.98275862068965503</v>
      </c>
      <c r="AY32">
        <v>0.56862745098039202</v>
      </c>
      <c r="AZ32">
        <v>0.75</v>
      </c>
      <c r="BA32">
        <v>0.95154185022026405</v>
      </c>
      <c r="BB32">
        <v>0.92622950819672101</v>
      </c>
      <c r="BC32">
        <v>0.91869918699186903</v>
      </c>
      <c r="BD32">
        <v>0</v>
      </c>
      <c r="BE32">
        <v>0.62820512820512797</v>
      </c>
    </row>
    <row r="33" spans="2:57" x14ac:dyDescent="0.2">
      <c r="B33" t="s">
        <v>1131</v>
      </c>
      <c r="C33">
        <v>1E-3</v>
      </c>
      <c r="D33">
        <v>0.5</v>
      </c>
      <c r="E33">
        <v>85</v>
      </c>
      <c r="F33">
        <v>100</v>
      </c>
      <c r="G33" s="2" t="b">
        <v>1</v>
      </c>
      <c r="H33">
        <v>8</v>
      </c>
      <c r="I33">
        <v>20</v>
      </c>
      <c r="J33">
        <v>420</v>
      </c>
      <c r="K33">
        <v>1000</v>
      </c>
      <c r="L33">
        <v>4</v>
      </c>
      <c r="M33">
        <v>20</v>
      </c>
      <c r="N33">
        <v>450</v>
      </c>
      <c r="O33">
        <v>12</v>
      </c>
      <c r="P33">
        <v>20</v>
      </c>
      <c r="Q33">
        <v>110</v>
      </c>
      <c r="R33">
        <v>1</v>
      </c>
      <c r="S33">
        <v>78</v>
      </c>
      <c r="T33" s="2">
        <v>128</v>
      </c>
      <c r="U33" s="2">
        <v>64</v>
      </c>
      <c r="V33" s="2">
        <v>128</v>
      </c>
      <c r="W33" t="s">
        <v>770</v>
      </c>
      <c r="X33">
        <v>0.98048214285714197</v>
      </c>
      <c r="Y33">
        <v>3.4674575598910001E-3</v>
      </c>
      <c r="Z33">
        <v>0.62994444444444397</v>
      </c>
      <c r="AA33">
        <v>0.226859408512711</v>
      </c>
      <c r="AB33">
        <v>0.55797096563334903</v>
      </c>
      <c r="AC33">
        <v>0.55797096563334903</v>
      </c>
      <c r="AD33">
        <v>0.52604957340928504</v>
      </c>
      <c r="AE33">
        <v>0.52604957340928504</v>
      </c>
      <c r="AF33">
        <v>0.62994444444444397</v>
      </c>
      <c r="AG33">
        <v>0.62994444444444397</v>
      </c>
      <c r="AH33">
        <v>0.74545454545454504</v>
      </c>
      <c r="AI33">
        <v>6.71551078557968E-2</v>
      </c>
      <c r="AJ33">
        <v>0.70082361665957205</v>
      </c>
      <c r="AK33">
        <v>0.70082361665957205</v>
      </c>
      <c r="AL33">
        <v>0.68668260656790503</v>
      </c>
      <c r="AM33">
        <v>0.68668260656790503</v>
      </c>
      <c r="AN33">
        <v>0.74545454545454504</v>
      </c>
      <c r="AO33">
        <v>0.74545454545454504</v>
      </c>
      <c r="AP33">
        <v>0.86128279982543599</v>
      </c>
      <c r="AQ33">
        <v>0.80037716501387701</v>
      </c>
      <c r="AR33">
        <v>0.486213097541146</v>
      </c>
      <c r="AS33">
        <v>8.4010800152935994E-2</v>
      </c>
      <c r="AT33">
        <v>0.62616822429906505</v>
      </c>
      <c r="AU33">
        <v>0.67567567567567499</v>
      </c>
      <c r="AV33">
        <v>0.95614035087719296</v>
      </c>
      <c r="AW33">
        <v>0.94372294372294296</v>
      </c>
      <c r="AX33">
        <v>0.97321428571428503</v>
      </c>
      <c r="AY33">
        <v>0.17391304347826</v>
      </c>
      <c r="AZ33">
        <v>0.62815884476534301</v>
      </c>
      <c r="BA33">
        <v>1</v>
      </c>
      <c r="BB33">
        <v>0.90376569037656895</v>
      </c>
      <c r="BC33">
        <v>0.93506493506493504</v>
      </c>
      <c r="BD33">
        <v>0.59405940594059403</v>
      </c>
      <c r="BE33">
        <v>0</v>
      </c>
    </row>
    <row r="34" spans="2:57" x14ac:dyDescent="0.2">
      <c r="B34" t="s">
        <v>1132</v>
      </c>
      <c r="C34">
        <v>1E-3</v>
      </c>
      <c r="D34">
        <v>0.5</v>
      </c>
      <c r="E34">
        <v>81</v>
      </c>
      <c r="F34">
        <v>100</v>
      </c>
      <c r="G34" s="2" t="b">
        <v>1</v>
      </c>
      <c r="H34">
        <v>8</v>
      </c>
      <c r="I34">
        <v>15</v>
      </c>
      <c r="J34">
        <v>64</v>
      </c>
      <c r="K34">
        <v>1000</v>
      </c>
      <c r="L34">
        <v>4</v>
      </c>
      <c r="M34">
        <v>15</v>
      </c>
      <c r="N34">
        <v>455</v>
      </c>
      <c r="O34">
        <v>12</v>
      </c>
      <c r="P34">
        <v>15</v>
      </c>
      <c r="Q34">
        <v>115</v>
      </c>
      <c r="R34">
        <v>1</v>
      </c>
      <c r="S34">
        <v>78</v>
      </c>
      <c r="T34" s="2">
        <v>64</v>
      </c>
      <c r="U34" s="2">
        <v>64</v>
      </c>
      <c r="V34" s="2">
        <v>128</v>
      </c>
      <c r="W34" t="s">
        <v>770</v>
      </c>
      <c r="X34">
        <v>0.98003906249999995</v>
      </c>
      <c r="Y34">
        <v>4.1933540836907E-3</v>
      </c>
      <c r="Z34">
        <v>0.62892307692307603</v>
      </c>
      <c r="AA34">
        <v>0.186085147708654</v>
      </c>
      <c r="AB34">
        <v>0.56525828546057699</v>
      </c>
      <c r="AC34">
        <v>0.56525828546057699</v>
      </c>
      <c r="AD34">
        <v>0.60913811917136595</v>
      </c>
      <c r="AE34">
        <v>0.60913811917136595</v>
      </c>
      <c r="AF34">
        <v>0.62892307692307603</v>
      </c>
      <c r="AG34">
        <v>0.62892307692307603</v>
      </c>
      <c r="AH34">
        <v>0.70942028985507199</v>
      </c>
      <c r="AI34">
        <v>6.4570203423500006E-2</v>
      </c>
      <c r="AJ34">
        <v>0.63484962112693</v>
      </c>
      <c r="AK34">
        <v>0.63484962112693</v>
      </c>
      <c r="AL34">
        <v>0.62182023276059595</v>
      </c>
      <c r="AM34">
        <v>0.62182023276059595</v>
      </c>
      <c r="AN34">
        <v>0.70942028985507199</v>
      </c>
      <c r="AO34">
        <v>0.70942028985507199</v>
      </c>
      <c r="AP34">
        <v>0.82814735722011901</v>
      </c>
      <c r="AQ34">
        <v>0.79523364272777397</v>
      </c>
      <c r="AR34">
        <v>0.14654143786398799</v>
      </c>
      <c r="AS34">
        <v>0.49111070403042301</v>
      </c>
      <c r="AT34">
        <v>0.55757575757575695</v>
      </c>
      <c r="AU34">
        <v>9.5238095238095205E-2</v>
      </c>
      <c r="AV34">
        <v>0.97046413502109696</v>
      </c>
      <c r="AW34">
        <v>0.94262295081967196</v>
      </c>
      <c r="AX34">
        <v>0.97457627118643997</v>
      </c>
      <c r="AY34">
        <v>0</v>
      </c>
      <c r="AZ34">
        <v>0.63258785942492002</v>
      </c>
      <c r="BA34">
        <v>0.97816593886462799</v>
      </c>
      <c r="BB34">
        <v>0.88715953307392903</v>
      </c>
      <c r="BC34">
        <v>0.94957983193277296</v>
      </c>
      <c r="BD34">
        <v>0</v>
      </c>
      <c r="BE34">
        <v>0.63022508038585201</v>
      </c>
    </row>
    <row r="35" spans="2:57" x14ac:dyDescent="0.2">
      <c r="B35" t="s">
        <v>1133</v>
      </c>
      <c r="C35">
        <v>1E-3</v>
      </c>
      <c r="D35">
        <v>0.1</v>
      </c>
      <c r="E35">
        <v>18</v>
      </c>
      <c r="F35">
        <v>500</v>
      </c>
      <c r="G35" s="2" t="b">
        <v>1</v>
      </c>
      <c r="H35">
        <v>8</v>
      </c>
      <c r="I35">
        <v>15</v>
      </c>
      <c r="J35">
        <v>64</v>
      </c>
      <c r="K35">
        <v>1000</v>
      </c>
      <c r="L35">
        <v>4</v>
      </c>
      <c r="M35">
        <v>15</v>
      </c>
      <c r="N35">
        <v>455</v>
      </c>
      <c r="O35">
        <v>12</v>
      </c>
      <c r="P35">
        <v>15</v>
      </c>
      <c r="Q35">
        <v>115</v>
      </c>
      <c r="R35">
        <v>1</v>
      </c>
      <c r="S35">
        <v>78</v>
      </c>
      <c r="T35" s="2">
        <v>64</v>
      </c>
      <c r="U35" s="2">
        <v>64</v>
      </c>
      <c r="V35" s="2">
        <v>128</v>
      </c>
      <c r="W35" t="s">
        <v>770</v>
      </c>
      <c r="X35">
        <v>0.98015624999999995</v>
      </c>
      <c r="Y35">
        <v>4.0917511701117999E-3</v>
      </c>
      <c r="Z35">
        <v>0.62696813186813105</v>
      </c>
      <c r="AA35">
        <v>0.255675453275442</v>
      </c>
      <c r="AB35">
        <v>0.56080810717505403</v>
      </c>
      <c r="AC35">
        <v>0.56080810717505403</v>
      </c>
      <c r="AD35">
        <v>0.54783795646776201</v>
      </c>
      <c r="AE35">
        <v>0.54783795646776201</v>
      </c>
      <c r="AF35">
        <v>0.62696813186813105</v>
      </c>
      <c r="AG35">
        <v>0.62696813186813105</v>
      </c>
      <c r="AH35">
        <v>0.65507246376811501</v>
      </c>
      <c r="AI35">
        <v>6.7235291004180894E-2</v>
      </c>
      <c r="AJ35">
        <v>0.61145602123799003</v>
      </c>
      <c r="AK35">
        <v>0.61145602123799003</v>
      </c>
      <c r="AL35">
        <v>0.60742650226903905</v>
      </c>
      <c r="AM35">
        <v>0.60742650226903905</v>
      </c>
      <c r="AN35">
        <v>0.65507246376811501</v>
      </c>
      <c r="AO35">
        <v>0.65507246376811501</v>
      </c>
      <c r="AP35">
        <v>0.78657833636895502</v>
      </c>
      <c r="AQ35">
        <v>0.79704516980574003</v>
      </c>
      <c r="AR35">
        <v>0.17023222681043301</v>
      </c>
      <c r="AS35">
        <v>0.48937669571508602</v>
      </c>
      <c r="AT35">
        <v>0.42622950819672101</v>
      </c>
      <c r="AU35">
        <v>0.24043715846994501</v>
      </c>
      <c r="AV35">
        <v>0.95435684647302899</v>
      </c>
      <c r="AW35">
        <v>0.94262295081967196</v>
      </c>
      <c r="AX35">
        <v>0.96103896103896103</v>
      </c>
      <c r="AY35">
        <v>4.0540540540540501E-2</v>
      </c>
      <c r="AZ35">
        <v>0.59052924791086303</v>
      </c>
      <c r="BA35">
        <v>0.875</v>
      </c>
      <c r="BB35">
        <v>0.74757281553398003</v>
      </c>
      <c r="BC35">
        <v>0.94957983193277296</v>
      </c>
      <c r="BD35">
        <v>0.59393939393939399</v>
      </c>
      <c r="BE35">
        <v>1.5625E-2</v>
      </c>
    </row>
    <row r="36" spans="2:57" x14ac:dyDescent="0.2">
      <c r="B36" t="s">
        <v>1134</v>
      </c>
      <c r="C36">
        <v>1E-3</v>
      </c>
      <c r="D36">
        <v>0.5</v>
      </c>
      <c r="E36">
        <v>19</v>
      </c>
      <c r="F36">
        <v>500</v>
      </c>
      <c r="G36" s="2" t="b">
        <v>1</v>
      </c>
      <c r="H36">
        <v>8</v>
      </c>
      <c r="I36">
        <v>50</v>
      </c>
      <c r="J36">
        <v>64</v>
      </c>
      <c r="K36">
        <v>1000</v>
      </c>
      <c r="L36">
        <v>4</v>
      </c>
      <c r="M36">
        <v>50</v>
      </c>
      <c r="N36">
        <v>420</v>
      </c>
      <c r="O36">
        <v>12</v>
      </c>
      <c r="P36">
        <v>50</v>
      </c>
      <c r="Q36">
        <v>80</v>
      </c>
      <c r="R36">
        <v>1</v>
      </c>
      <c r="S36">
        <v>78</v>
      </c>
      <c r="T36" s="2">
        <v>64</v>
      </c>
      <c r="U36" s="2">
        <v>128</v>
      </c>
      <c r="V36" s="2">
        <v>64</v>
      </c>
      <c r="W36" t="s">
        <v>770</v>
      </c>
      <c r="X36">
        <v>0.98052734374999995</v>
      </c>
      <c r="Y36">
        <v>3.9241743856108999E-3</v>
      </c>
      <c r="Z36">
        <v>0.62222976190476198</v>
      </c>
      <c r="AA36">
        <v>0.17862632054090499</v>
      </c>
      <c r="AB36">
        <v>0.55047700476194195</v>
      </c>
      <c r="AC36">
        <v>0.55047700476194195</v>
      </c>
      <c r="AD36">
        <v>0.58203760475115796</v>
      </c>
      <c r="AE36">
        <v>0.58203760475115796</v>
      </c>
      <c r="AF36">
        <v>0.62222976190476198</v>
      </c>
      <c r="AG36">
        <v>0.62222976190476198</v>
      </c>
      <c r="AH36">
        <v>0.65</v>
      </c>
      <c r="AI36">
        <v>6.1713073402643197E-2</v>
      </c>
      <c r="AJ36">
        <v>0.61096520475770499</v>
      </c>
      <c r="AK36">
        <v>0.61096520475770399</v>
      </c>
      <c r="AL36">
        <v>0.68661844147103501</v>
      </c>
      <c r="AM36">
        <v>0.68661844147103501</v>
      </c>
      <c r="AN36">
        <v>0.65</v>
      </c>
      <c r="AO36">
        <v>0.65</v>
      </c>
      <c r="AP36">
        <v>0.68392968557519895</v>
      </c>
      <c r="AQ36">
        <v>0.84744890654217098</v>
      </c>
      <c r="AR36">
        <v>6.6532867678017901E-2</v>
      </c>
      <c r="AS36">
        <v>0.60399655925238305</v>
      </c>
      <c r="AT36">
        <v>0.40217391304347799</v>
      </c>
      <c r="AU36">
        <v>9.41176470588235E-2</v>
      </c>
      <c r="AV36">
        <v>0.98113207547169801</v>
      </c>
      <c r="AW36">
        <v>0.97560975609756095</v>
      </c>
      <c r="AX36">
        <v>0.894409937888198</v>
      </c>
      <c r="AY36">
        <v>0.57516339869280997</v>
      </c>
      <c r="AZ36">
        <v>0.708860759493671</v>
      </c>
      <c r="BA36">
        <v>0.80291970802919699</v>
      </c>
      <c r="BB36">
        <v>0.898876404494382</v>
      </c>
      <c r="BC36">
        <v>0.95180722891566205</v>
      </c>
      <c r="BD36">
        <v>0</v>
      </c>
      <c r="BE36">
        <v>4.6511627906976702E-2</v>
      </c>
    </row>
    <row r="37" spans="2:57" x14ac:dyDescent="0.2">
      <c r="B37" t="s">
        <v>1135</v>
      </c>
      <c r="C37">
        <v>1E-3</v>
      </c>
      <c r="D37">
        <v>0.5</v>
      </c>
      <c r="E37">
        <v>63</v>
      </c>
      <c r="F37">
        <v>100</v>
      </c>
      <c r="G37" s="2" t="b">
        <v>1</v>
      </c>
      <c r="H37">
        <v>8</v>
      </c>
      <c r="I37">
        <v>20</v>
      </c>
      <c r="J37">
        <v>128</v>
      </c>
      <c r="K37">
        <v>1000</v>
      </c>
      <c r="L37">
        <v>4</v>
      </c>
      <c r="M37">
        <v>20</v>
      </c>
      <c r="N37">
        <v>450</v>
      </c>
      <c r="O37">
        <v>12</v>
      </c>
      <c r="P37">
        <v>20</v>
      </c>
      <c r="Q37">
        <v>110</v>
      </c>
      <c r="R37">
        <v>1</v>
      </c>
      <c r="S37">
        <v>78</v>
      </c>
      <c r="T37" s="2">
        <v>128</v>
      </c>
      <c r="U37" s="2">
        <v>64</v>
      </c>
      <c r="V37" s="2">
        <v>128</v>
      </c>
      <c r="W37" t="s">
        <v>770</v>
      </c>
      <c r="X37">
        <v>0.97419921875000004</v>
      </c>
      <c r="Y37">
        <v>5.0589813641272003E-3</v>
      </c>
      <c r="Z37">
        <v>0.62031166666666504</v>
      </c>
      <c r="AA37">
        <v>0.31935181611776298</v>
      </c>
      <c r="AB37">
        <v>0.54718910654655195</v>
      </c>
      <c r="AC37">
        <v>0.54718910654655195</v>
      </c>
      <c r="AD37">
        <v>0.547376770504444</v>
      </c>
      <c r="AE37">
        <v>0.547376770504444</v>
      </c>
      <c r="AF37">
        <v>0.62031166666666504</v>
      </c>
      <c r="AG37">
        <v>0.62031166666666504</v>
      </c>
      <c r="AH37">
        <v>0.78333333333333299</v>
      </c>
      <c r="AI37">
        <v>8.9734248816966997E-2</v>
      </c>
      <c r="AJ37">
        <v>0.74512737273130103</v>
      </c>
      <c r="AK37">
        <v>0.74512737273130103</v>
      </c>
      <c r="AL37">
        <v>0.84827606652383902</v>
      </c>
      <c r="AM37">
        <v>0.84827606652383902</v>
      </c>
      <c r="AN37">
        <v>0.78333333333333299</v>
      </c>
      <c r="AO37">
        <v>0.78333333333333299</v>
      </c>
      <c r="AP37">
        <v>0.80852971209287805</v>
      </c>
      <c r="AQ37">
        <v>0.79607577124272799</v>
      </c>
      <c r="AR37">
        <v>0.496886837648504</v>
      </c>
      <c r="AS37">
        <v>8.7264105202098596E-2</v>
      </c>
      <c r="AT37">
        <v>0.69285714285714195</v>
      </c>
      <c r="AU37">
        <v>0.465753424657534</v>
      </c>
      <c r="AV37">
        <v>0.95535714285714302</v>
      </c>
      <c r="AW37">
        <v>0.95652173913043403</v>
      </c>
      <c r="AX37">
        <v>0.95614035087719296</v>
      </c>
      <c r="AY37">
        <v>0.65853658536585302</v>
      </c>
      <c r="AZ37">
        <v>0.78048780487804803</v>
      </c>
      <c r="BA37">
        <v>0.95813953488372094</v>
      </c>
      <c r="BB37">
        <v>0.90456431535269699</v>
      </c>
      <c r="BC37">
        <v>0.91914893617021198</v>
      </c>
      <c r="BD37">
        <v>3.5714285714285698E-2</v>
      </c>
      <c r="BE37">
        <v>0.65830721003134696</v>
      </c>
    </row>
    <row r="38" spans="2:57" x14ac:dyDescent="0.2">
      <c r="B38" t="s">
        <v>1136</v>
      </c>
      <c r="C38">
        <v>1E-3</v>
      </c>
      <c r="D38">
        <v>0.5</v>
      </c>
      <c r="E38">
        <v>60</v>
      </c>
      <c r="F38">
        <v>100</v>
      </c>
      <c r="G38" s="2" t="b">
        <v>1</v>
      </c>
      <c r="H38">
        <v>8</v>
      </c>
      <c r="I38">
        <v>15</v>
      </c>
      <c r="J38">
        <v>256</v>
      </c>
      <c r="K38">
        <v>1000</v>
      </c>
      <c r="L38">
        <v>4</v>
      </c>
      <c r="M38">
        <v>15</v>
      </c>
      <c r="N38">
        <v>455</v>
      </c>
      <c r="O38">
        <v>12</v>
      </c>
      <c r="P38">
        <v>15</v>
      </c>
      <c r="Q38">
        <v>115</v>
      </c>
      <c r="R38">
        <v>1</v>
      </c>
      <c r="S38">
        <v>78</v>
      </c>
      <c r="T38" s="2">
        <v>128</v>
      </c>
      <c r="U38" s="2">
        <v>128</v>
      </c>
      <c r="V38" s="2">
        <v>128</v>
      </c>
      <c r="W38" t="s">
        <v>770</v>
      </c>
      <c r="X38">
        <v>0.98001464843749997</v>
      </c>
      <c r="Y38">
        <v>4.2769331415182998E-3</v>
      </c>
      <c r="Z38">
        <v>0.619725824175825</v>
      </c>
      <c r="AA38">
        <v>0.27327720409631701</v>
      </c>
      <c r="AB38">
        <v>0.56710096966328205</v>
      </c>
      <c r="AC38">
        <v>0.56710096966328205</v>
      </c>
      <c r="AD38">
        <v>0.58087839308143496</v>
      </c>
      <c r="AE38">
        <v>0.58087839308143496</v>
      </c>
      <c r="AF38">
        <v>0.619725824175825</v>
      </c>
      <c r="AG38">
        <v>0.619725824175825</v>
      </c>
      <c r="AH38">
        <v>0.78260869565217395</v>
      </c>
      <c r="AI38">
        <v>6.6743947565555503E-2</v>
      </c>
      <c r="AJ38">
        <v>0.75339356937955404</v>
      </c>
      <c r="AK38">
        <v>0.75339356937955404</v>
      </c>
      <c r="AL38">
        <v>0.73898839181868003</v>
      </c>
      <c r="AM38">
        <v>0.73898839181868003</v>
      </c>
      <c r="AN38">
        <v>0.78260869565217295</v>
      </c>
      <c r="AO38">
        <v>0.78260869565217395</v>
      </c>
      <c r="AP38">
        <v>0.70450918005812302</v>
      </c>
      <c r="AQ38">
        <v>0.93623721892332501</v>
      </c>
      <c r="AR38">
        <v>0.44746246780480597</v>
      </c>
      <c r="AS38">
        <v>0.18019501186687301</v>
      </c>
      <c r="AT38">
        <v>0.55932203389830504</v>
      </c>
      <c r="AU38">
        <v>0.62295081967213095</v>
      </c>
      <c r="AV38">
        <v>0.93636363636363595</v>
      </c>
      <c r="AW38">
        <v>0.95041322314049503</v>
      </c>
      <c r="AX38">
        <v>0.90688259109311697</v>
      </c>
      <c r="AY38">
        <v>0.81690140845070403</v>
      </c>
      <c r="AZ38">
        <v>0.82629107981220595</v>
      </c>
      <c r="BA38">
        <v>0.91743119266054995</v>
      </c>
      <c r="BB38">
        <v>0.89763779527558996</v>
      </c>
      <c r="BC38">
        <v>0.93775933609958495</v>
      </c>
      <c r="BD38">
        <v>0</v>
      </c>
      <c r="BE38">
        <v>0.66876971608832803</v>
      </c>
    </row>
    <row r="39" spans="2:57" x14ac:dyDescent="0.2">
      <c r="B39" t="s">
        <v>1137</v>
      </c>
      <c r="C39">
        <v>1E-3</v>
      </c>
      <c r="D39">
        <v>0.1</v>
      </c>
      <c r="E39">
        <v>17</v>
      </c>
      <c r="F39">
        <v>500</v>
      </c>
      <c r="G39" s="2" t="b">
        <v>1</v>
      </c>
      <c r="H39">
        <v>8</v>
      </c>
      <c r="I39">
        <v>50</v>
      </c>
      <c r="J39">
        <v>64</v>
      </c>
      <c r="K39">
        <v>1000</v>
      </c>
      <c r="L39">
        <v>4</v>
      </c>
      <c r="M39">
        <v>50</v>
      </c>
      <c r="N39">
        <v>420</v>
      </c>
      <c r="O39">
        <v>12</v>
      </c>
      <c r="P39">
        <v>50</v>
      </c>
      <c r="Q39">
        <v>80</v>
      </c>
      <c r="R39">
        <v>1</v>
      </c>
      <c r="S39">
        <v>78</v>
      </c>
      <c r="T39" s="2">
        <v>64</v>
      </c>
      <c r="U39" s="2">
        <v>64</v>
      </c>
      <c r="V39" s="2">
        <v>128</v>
      </c>
      <c r="W39" t="s">
        <v>770</v>
      </c>
      <c r="X39">
        <v>0.98164062500000004</v>
      </c>
      <c r="Y39">
        <v>3.8251193531323E-3</v>
      </c>
      <c r="Z39">
        <v>0.61680654761904596</v>
      </c>
      <c r="AA39">
        <v>0.18415166947245501</v>
      </c>
      <c r="AB39">
        <v>0.55375538852441597</v>
      </c>
      <c r="AC39">
        <v>0.55375538852441597</v>
      </c>
      <c r="AD39">
        <v>0.53942132660631203</v>
      </c>
      <c r="AE39">
        <v>0.53942132660631203</v>
      </c>
      <c r="AF39">
        <v>0.61680654761904596</v>
      </c>
      <c r="AG39">
        <v>0.61680654761904596</v>
      </c>
      <c r="AH39">
        <v>0.65208333333333302</v>
      </c>
      <c r="AI39">
        <v>7.7923096716403906E-2</v>
      </c>
      <c r="AJ39">
        <v>0.59518554214734898</v>
      </c>
      <c r="AK39">
        <v>0.59518554214734898</v>
      </c>
      <c r="AL39">
        <v>0.58034190009284203</v>
      </c>
      <c r="AM39">
        <v>0.58034190009284203</v>
      </c>
      <c r="AN39">
        <v>0.65208333333333302</v>
      </c>
      <c r="AO39">
        <v>0.65208333333333302</v>
      </c>
      <c r="AP39">
        <v>0.75159689349974301</v>
      </c>
      <c r="AQ39">
        <v>0.81579148310793903</v>
      </c>
      <c r="AR39">
        <v>0.57154629161063697</v>
      </c>
      <c r="AS39">
        <v>7.6086885879346894E-2</v>
      </c>
      <c r="AT39">
        <v>0.40668523676880203</v>
      </c>
      <c r="AU39">
        <v>0</v>
      </c>
      <c r="AV39">
        <v>0.96341463414634099</v>
      </c>
      <c r="AW39">
        <v>0.952380952380952</v>
      </c>
      <c r="AX39">
        <v>0.96969696969696895</v>
      </c>
      <c r="AY39">
        <v>0.57142857142857095</v>
      </c>
      <c r="AZ39">
        <v>0.50793650793650802</v>
      </c>
      <c r="BA39">
        <v>0.92</v>
      </c>
      <c r="BB39">
        <v>0.898876404494382</v>
      </c>
      <c r="BC39">
        <v>0.95180722891566205</v>
      </c>
      <c r="BD39">
        <v>0</v>
      </c>
      <c r="BE39">
        <v>0</v>
      </c>
    </row>
    <row r="40" spans="2:57" x14ac:dyDescent="0.2">
      <c r="B40" t="s">
        <v>1138</v>
      </c>
      <c r="C40">
        <v>1E-3</v>
      </c>
      <c r="D40">
        <v>0.5</v>
      </c>
      <c r="E40">
        <v>76</v>
      </c>
      <c r="F40">
        <v>100</v>
      </c>
      <c r="G40" s="2" t="b">
        <v>1</v>
      </c>
      <c r="H40">
        <v>8</v>
      </c>
      <c r="I40">
        <v>50</v>
      </c>
      <c r="J40">
        <v>64</v>
      </c>
      <c r="K40">
        <v>1000</v>
      </c>
      <c r="L40">
        <v>4</v>
      </c>
      <c r="M40">
        <v>50</v>
      </c>
      <c r="N40">
        <v>420</v>
      </c>
      <c r="O40">
        <v>12</v>
      </c>
      <c r="P40">
        <v>50</v>
      </c>
      <c r="Q40">
        <v>80</v>
      </c>
      <c r="R40">
        <v>1</v>
      </c>
      <c r="S40">
        <v>78</v>
      </c>
      <c r="T40" s="2">
        <v>64</v>
      </c>
      <c r="U40" s="2">
        <v>128</v>
      </c>
      <c r="V40" s="2">
        <v>64</v>
      </c>
      <c r="W40" t="s">
        <v>770</v>
      </c>
      <c r="X40">
        <v>0.98005859375000004</v>
      </c>
      <c r="Y40">
        <v>4.1404160670935998E-3</v>
      </c>
      <c r="Z40">
        <v>0.61608095238095195</v>
      </c>
      <c r="AA40">
        <v>0.36355022999644199</v>
      </c>
      <c r="AB40">
        <v>0.55384510545897503</v>
      </c>
      <c r="AC40">
        <v>0.55384510545897503</v>
      </c>
      <c r="AD40">
        <v>0.56061784708394402</v>
      </c>
      <c r="AE40">
        <v>0.56061784708394402</v>
      </c>
      <c r="AF40">
        <v>0.61608095238095195</v>
      </c>
      <c r="AG40">
        <v>0.61608095238095195</v>
      </c>
      <c r="AH40">
        <v>0.75208333333333299</v>
      </c>
      <c r="AI40">
        <v>9.3664996325969696E-2</v>
      </c>
      <c r="AJ40">
        <v>0.70646969298446805</v>
      </c>
      <c r="AK40">
        <v>0.70646969298446805</v>
      </c>
      <c r="AL40">
        <v>0.74862728936612299</v>
      </c>
      <c r="AM40">
        <v>0.74862728936612299</v>
      </c>
      <c r="AN40">
        <v>0.75208333333333299</v>
      </c>
      <c r="AO40">
        <v>0.75208333333333299</v>
      </c>
      <c r="AP40">
        <v>0.71733315888961902</v>
      </c>
      <c r="AQ40">
        <v>0.93160175839223103</v>
      </c>
      <c r="AR40">
        <v>0.44517680280439398</v>
      </c>
      <c r="AS40">
        <v>0.121268701749655</v>
      </c>
      <c r="AT40">
        <v>0.75555555555555498</v>
      </c>
      <c r="AU40">
        <v>0.63934426229508101</v>
      </c>
      <c r="AV40">
        <v>0.96385542168674698</v>
      </c>
      <c r="AW40">
        <v>0.97530864197530798</v>
      </c>
      <c r="AX40">
        <v>0.98750000000000004</v>
      </c>
      <c r="AY40">
        <v>0.15909090909090901</v>
      </c>
      <c r="AZ40">
        <v>0.57740585774058495</v>
      </c>
      <c r="BA40">
        <v>0.98750000000000004</v>
      </c>
      <c r="BB40">
        <v>0.89385474860335201</v>
      </c>
      <c r="BC40">
        <v>0.95757575757575697</v>
      </c>
      <c r="BD40">
        <v>0.58064516129032195</v>
      </c>
      <c r="BE40">
        <v>0</v>
      </c>
    </row>
    <row r="41" spans="2:57" x14ac:dyDescent="0.2">
      <c r="B41" t="s">
        <v>1759</v>
      </c>
      <c r="C41">
        <v>1E-3</v>
      </c>
      <c r="D41">
        <v>0.5</v>
      </c>
      <c r="E41">
        <v>90</v>
      </c>
      <c r="F41">
        <v>100</v>
      </c>
      <c r="G41" s="2" t="b">
        <v>1</v>
      </c>
      <c r="H41">
        <v>8</v>
      </c>
      <c r="I41">
        <v>20</v>
      </c>
      <c r="J41">
        <v>64</v>
      </c>
      <c r="K41">
        <v>1000</v>
      </c>
      <c r="L41">
        <v>4</v>
      </c>
      <c r="M41">
        <v>20</v>
      </c>
      <c r="N41">
        <v>450</v>
      </c>
      <c r="O41">
        <v>12</v>
      </c>
      <c r="P41">
        <v>20</v>
      </c>
      <c r="Q41">
        <v>110</v>
      </c>
      <c r="R41">
        <v>1</v>
      </c>
      <c r="S41">
        <v>78</v>
      </c>
      <c r="T41" s="2">
        <v>128</v>
      </c>
      <c r="U41" s="2">
        <v>128</v>
      </c>
      <c r="V41" s="2">
        <v>128</v>
      </c>
      <c r="W41" t="s">
        <v>770</v>
      </c>
      <c r="X41">
        <v>0.98009765625</v>
      </c>
      <c r="Y41">
        <v>4.3550807912833001E-3</v>
      </c>
      <c r="Z41">
        <v>0.61590944444444495</v>
      </c>
      <c r="AA41">
        <v>0.30087921586632699</v>
      </c>
      <c r="AB41">
        <v>0.55158687458525202</v>
      </c>
      <c r="AC41">
        <v>0.55158687458525202</v>
      </c>
      <c r="AD41">
        <v>0.55505494902295005</v>
      </c>
      <c r="AE41">
        <v>0.55505494902295005</v>
      </c>
      <c r="AF41">
        <v>0.61590944444444495</v>
      </c>
      <c r="AG41">
        <v>0.61590944444444495</v>
      </c>
      <c r="AH41">
        <v>0.66515151515151505</v>
      </c>
      <c r="AI41">
        <v>8.1678301095962497E-2</v>
      </c>
      <c r="AJ41">
        <v>0.62196823271762802</v>
      </c>
      <c r="AK41">
        <v>0.62196823271762802</v>
      </c>
      <c r="AL41">
        <v>0.64883460584470298</v>
      </c>
      <c r="AM41">
        <v>0.64883460584470298</v>
      </c>
      <c r="AN41">
        <v>0.66515151515151505</v>
      </c>
      <c r="AO41">
        <v>0.66515151515151505</v>
      </c>
      <c r="AP41">
        <v>0.81279669578741998</v>
      </c>
      <c r="AQ41">
        <v>0.81537927832399704</v>
      </c>
      <c r="AR41">
        <v>0.46802730465136699</v>
      </c>
      <c r="AS41">
        <v>0.110144219578222</v>
      </c>
      <c r="AT41">
        <v>0.39285714285714202</v>
      </c>
      <c r="AU41">
        <v>0</v>
      </c>
      <c r="AV41">
        <v>0.96803652968036502</v>
      </c>
      <c r="AW41">
        <v>0.95652173913043403</v>
      </c>
      <c r="AX41">
        <v>0.95614035087719296</v>
      </c>
      <c r="AY41">
        <v>0.64739884393063496</v>
      </c>
      <c r="AZ41">
        <v>0.73913043478260798</v>
      </c>
      <c r="BA41">
        <v>0.90547263681592005</v>
      </c>
      <c r="BB41">
        <v>0.88524590163934402</v>
      </c>
      <c r="BC41">
        <v>0.91525423728813504</v>
      </c>
      <c r="BD41">
        <v>9.7560975609756101E-2</v>
      </c>
      <c r="BE41">
        <v>0</v>
      </c>
    </row>
    <row r="42" spans="2:57" x14ac:dyDescent="0.2">
      <c r="B42" t="s">
        <v>1139</v>
      </c>
      <c r="C42">
        <v>1E-3</v>
      </c>
      <c r="D42">
        <v>0.1</v>
      </c>
      <c r="E42">
        <v>24</v>
      </c>
      <c r="F42">
        <v>500</v>
      </c>
      <c r="G42" s="2" t="b">
        <v>1</v>
      </c>
      <c r="H42">
        <v>8</v>
      </c>
      <c r="I42">
        <v>10</v>
      </c>
      <c r="J42">
        <v>64</v>
      </c>
      <c r="K42">
        <v>1000</v>
      </c>
      <c r="L42">
        <v>4</v>
      </c>
      <c r="M42">
        <v>10</v>
      </c>
      <c r="N42">
        <v>460</v>
      </c>
      <c r="O42">
        <v>12</v>
      </c>
      <c r="P42">
        <v>10</v>
      </c>
      <c r="Q42">
        <v>120</v>
      </c>
      <c r="R42">
        <v>1</v>
      </c>
      <c r="S42">
        <v>78</v>
      </c>
      <c r="T42" s="2">
        <v>128</v>
      </c>
      <c r="U42" s="2">
        <v>128</v>
      </c>
      <c r="V42" s="2">
        <v>64</v>
      </c>
      <c r="W42" t="s">
        <v>770</v>
      </c>
      <c r="X42">
        <v>0.9814921875</v>
      </c>
      <c r="Y42">
        <v>3.9804313757921999E-3</v>
      </c>
      <c r="Z42">
        <v>0.61549619565217295</v>
      </c>
      <c r="AA42">
        <v>0.23313349674642</v>
      </c>
      <c r="AB42">
        <v>0.57052208267021098</v>
      </c>
      <c r="AC42">
        <v>0.57052208267021098</v>
      </c>
      <c r="AD42">
        <v>0.60797309858870896</v>
      </c>
      <c r="AE42">
        <v>0.60797309858870896</v>
      </c>
      <c r="AF42">
        <v>0.61549619565217295</v>
      </c>
      <c r="AG42">
        <v>0.61549619565217295</v>
      </c>
      <c r="AH42">
        <v>0.76458333333333295</v>
      </c>
      <c r="AI42">
        <v>6.1635207384824697E-2</v>
      </c>
      <c r="AJ42">
        <v>0.710674640971237</v>
      </c>
      <c r="AK42">
        <v>0.710674640971237</v>
      </c>
      <c r="AL42">
        <v>0.68382417456840705</v>
      </c>
      <c r="AM42">
        <v>0.68382417456840705</v>
      </c>
      <c r="AN42">
        <v>0.76458333333333295</v>
      </c>
      <c r="AO42">
        <v>0.76458333333333295</v>
      </c>
      <c r="AP42">
        <v>0.75519024227447396</v>
      </c>
      <c r="AQ42">
        <v>0.802433738359286</v>
      </c>
      <c r="AR42">
        <v>0.29019813955329499</v>
      </c>
      <c r="AS42">
        <v>0.434266210493789</v>
      </c>
      <c r="AT42">
        <v>0.61281337047353701</v>
      </c>
      <c r="AU42">
        <v>0</v>
      </c>
      <c r="AV42">
        <v>0.97095435684647302</v>
      </c>
      <c r="AW42">
        <v>0.96</v>
      </c>
      <c r="AX42">
        <v>0.96356275303643701</v>
      </c>
      <c r="AY42">
        <v>0.803827751196172</v>
      </c>
      <c r="AZ42">
        <v>0.83478260869565202</v>
      </c>
      <c r="BA42">
        <v>0.97520661157024702</v>
      </c>
      <c r="BB42">
        <v>0.88805970149253699</v>
      </c>
      <c r="BC42">
        <v>0.91828793774318995</v>
      </c>
      <c r="BD42">
        <v>0.60060060060060005</v>
      </c>
      <c r="BE42">
        <v>0</v>
      </c>
    </row>
    <row r="43" spans="2:57" x14ac:dyDescent="0.2">
      <c r="B43" t="s">
        <v>775</v>
      </c>
      <c r="C43">
        <v>1E-3</v>
      </c>
      <c r="D43">
        <v>0.1</v>
      </c>
      <c r="E43">
        <v>256</v>
      </c>
      <c r="F43">
        <v>500</v>
      </c>
      <c r="G43" s="2" t="b">
        <v>1</v>
      </c>
      <c r="H43">
        <v>8</v>
      </c>
      <c r="I43">
        <v>10</v>
      </c>
      <c r="J43">
        <v>64</v>
      </c>
      <c r="K43">
        <v>1000</v>
      </c>
      <c r="L43">
        <v>4</v>
      </c>
      <c r="M43">
        <v>10</v>
      </c>
      <c r="N43">
        <v>460</v>
      </c>
      <c r="O43">
        <v>12</v>
      </c>
      <c r="P43">
        <v>10</v>
      </c>
      <c r="Q43">
        <v>120</v>
      </c>
      <c r="R43">
        <v>1</v>
      </c>
      <c r="S43">
        <v>78</v>
      </c>
      <c r="T43" s="2">
        <v>64</v>
      </c>
      <c r="U43" s="2">
        <v>128</v>
      </c>
      <c r="V43" s="2">
        <v>128</v>
      </c>
      <c r="W43" t="s">
        <v>770</v>
      </c>
      <c r="X43">
        <v>0.98112500000000002</v>
      </c>
      <c r="Y43">
        <v>4.3051655867602E-3</v>
      </c>
      <c r="Z43">
        <v>0.61460597826086805</v>
      </c>
      <c r="AA43">
        <v>0.31654784895479599</v>
      </c>
      <c r="AB43">
        <v>0.54456727025968499</v>
      </c>
      <c r="AC43">
        <v>0.54456727025968499</v>
      </c>
      <c r="AD43">
        <v>0.55438736234903296</v>
      </c>
      <c r="AE43">
        <v>0.55438736234903296</v>
      </c>
      <c r="AF43">
        <v>0.61460597826086805</v>
      </c>
      <c r="AG43">
        <v>0.61460597826086805</v>
      </c>
      <c r="AH43">
        <v>0.64791666666666603</v>
      </c>
      <c r="AI43">
        <v>0.101059280335903</v>
      </c>
      <c r="AJ43">
        <v>0.60329383527317904</v>
      </c>
      <c r="AK43">
        <v>0.60329383527317904</v>
      </c>
      <c r="AL43">
        <v>0.65897738563727004</v>
      </c>
      <c r="AM43">
        <v>0.65897738563727004</v>
      </c>
      <c r="AN43">
        <v>0.64791666666666603</v>
      </c>
      <c r="AO43">
        <v>0.64791666666666603</v>
      </c>
      <c r="AP43">
        <v>0.76984374337316896</v>
      </c>
      <c r="AQ43">
        <v>0.75293403880716303</v>
      </c>
      <c r="AR43">
        <v>0.18744170341205399</v>
      </c>
      <c r="AS43">
        <v>0.46804959544635599</v>
      </c>
      <c r="AT43">
        <v>0.47594936708860702</v>
      </c>
      <c r="AU43">
        <v>0.10294117647058799</v>
      </c>
      <c r="AV43">
        <v>0.47798742138364703</v>
      </c>
      <c r="AW43">
        <v>0.94117647058823495</v>
      </c>
      <c r="AX43">
        <v>0.76491228070175399</v>
      </c>
      <c r="AY43">
        <v>0.63541666666666596</v>
      </c>
      <c r="AZ43">
        <v>0.72868217054263495</v>
      </c>
      <c r="BA43">
        <v>0.781725888324873</v>
      </c>
      <c r="BB43">
        <v>0.873949579831932</v>
      </c>
      <c r="BC43">
        <v>0.84397163120567298</v>
      </c>
      <c r="BD43">
        <v>0</v>
      </c>
      <c r="BE43">
        <v>0.61281337047353701</v>
      </c>
    </row>
    <row r="44" spans="2:57" x14ac:dyDescent="0.2">
      <c r="B44" t="s">
        <v>1140</v>
      </c>
      <c r="C44">
        <v>1E-3</v>
      </c>
      <c r="D44">
        <v>0.1</v>
      </c>
      <c r="E44">
        <v>10</v>
      </c>
      <c r="F44">
        <v>500</v>
      </c>
      <c r="G44" s="2" t="b">
        <v>1</v>
      </c>
      <c r="H44">
        <v>8</v>
      </c>
      <c r="I44">
        <v>50</v>
      </c>
      <c r="J44">
        <v>256</v>
      </c>
      <c r="K44">
        <v>1000</v>
      </c>
      <c r="L44">
        <v>4</v>
      </c>
      <c r="M44">
        <v>50</v>
      </c>
      <c r="N44">
        <v>420</v>
      </c>
      <c r="O44">
        <v>12</v>
      </c>
      <c r="P44">
        <v>50</v>
      </c>
      <c r="Q44">
        <v>80</v>
      </c>
      <c r="R44">
        <v>1</v>
      </c>
      <c r="S44">
        <v>78</v>
      </c>
      <c r="T44" s="2">
        <v>128</v>
      </c>
      <c r="U44" s="2">
        <v>64</v>
      </c>
      <c r="V44" s="2">
        <v>64</v>
      </c>
      <c r="W44" t="s">
        <v>770</v>
      </c>
      <c r="X44">
        <v>0.98016308593750001</v>
      </c>
      <c r="Y44">
        <v>4.1860836823470002E-3</v>
      </c>
      <c r="Z44">
        <v>0.61303809523809405</v>
      </c>
      <c r="AA44">
        <v>0.18396136553585499</v>
      </c>
      <c r="AB44">
        <v>0.56885734945950905</v>
      </c>
      <c r="AC44">
        <v>0.56885734945950905</v>
      </c>
      <c r="AD44">
        <v>0.56035979591520901</v>
      </c>
      <c r="AE44">
        <v>0.56035979591520901</v>
      </c>
      <c r="AF44">
        <v>0.61303809523809405</v>
      </c>
      <c r="AG44">
        <v>0.61303809523809405</v>
      </c>
      <c r="AH44">
        <v>0.75416666666666599</v>
      </c>
      <c r="AI44">
        <v>5.3042266517877502E-2</v>
      </c>
      <c r="AJ44">
        <v>0.70122483141945502</v>
      </c>
      <c r="AK44">
        <v>0.70122483141945502</v>
      </c>
      <c r="AL44">
        <v>0.70458786253614702</v>
      </c>
      <c r="AM44">
        <v>0.70458786253614702</v>
      </c>
      <c r="AN44">
        <v>0.75416666666666599</v>
      </c>
      <c r="AO44">
        <v>0.75416666666666599</v>
      </c>
      <c r="AP44">
        <v>0.67925592596244799</v>
      </c>
      <c r="AQ44">
        <v>0.92109623672257102</v>
      </c>
      <c r="AR44">
        <v>4.6752308915075501E-2</v>
      </c>
      <c r="AS44">
        <v>0.628324926237943</v>
      </c>
      <c r="AT44">
        <v>0.71910112359550504</v>
      </c>
      <c r="AU44">
        <v>6.9767441860465101E-2</v>
      </c>
      <c r="AV44">
        <v>0.83798882681564202</v>
      </c>
      <c r="AW44">
        <v>0.94674556213017702</v>
      </c>
      <c r="AX44">
        <v>0.95180722891566205</v>
      </c>
      <c r="AY44">
        <v>0.778523489932886</v>
      </c>
      <c r="AZ44">
        <v>0.72727272727272696</v>
      </c>
      <c r="BA44">
        <v>0.97560975609756095</v>
      </c>
      <c r="BB44">
        <v>0.86813186813186805</v>
      </c>
      <c r="BC44">
        <v>0.93491124260354996</v>
      </c>
      <c r="BD44">
        <v>0</v>
      </c>
      <c r="BE44">
        <v>0.60483870967741904</v>
      </c>
    </row>
    <row r="45" spans="2:57" x14ac:dyDescent="0.2">
      <c r="B45" t="s">
        <v>1141</v>
      </c>
      <c r="C45">
        <v>1E-3</v>
      </c>
      <c r="D45">
        <v>0.1</v>
      </c>
      <c r="E45">
        <v>19</v>
      </c>
      <c r="F45">
        <v>500</v>
      </c>
      <c r="G45" s="2" t="b">
        <v>1</v>
      </c>
      <c r="H45">
        <v>8</v>
      </c>
      <c r="I45">
        <v>10</v>
      </c>
      <c r="J45">
        <v>420</v>
      </c>
      <c r="K45">
        <v>1000</v>
      </c>
      <c r="L45">
        <v>4</v>
      </c>
      <c r="M45">
        <v>10</v>
      </c>
      <c r="N45">
        <v>460</v>
      </c>
      <c r="O45">
        <v>12</v>
      </c>
      <c r="P45">
        <v>10</v>
      </c>
      <c r="Q45">
        <v>120</v>
      </c>
      <c r="R45">
        <v>1</v>
      </c>
      <c r="S45">
        <v>78</v>
      </c>
      <c r="T45" s="2">
        <v>128</v>
      </c>
      <c r="U45" s="2">
        <v>128</v>
      </c>
      <c r="V45" s="2">
        <v>64</v>
      </c>
      <c r="W45" t="s">
        <v>770</v>
      </c>
      <c r="X45">
        <v>0.98119404761904705</v>
      </c>
      <c r="Y45">
        <v>4.0349909765644999E-3</v>
      </c>
      <c r="Z45">
        <v>0.61290217391304402</v>
      </c>
      <c r="AA45">
        <v>0.199912245005369</v>
      </c>
      <c r="AB45">
        <v>0.57142123985889204</v>
      </c>
      <c r="AC45">
        <v>0.57142123985889204</v>
      </c>
      <c r="AD45">
        <v>0.590847228812446</v>
      </c>
      <c r="AE45">
        <v>0.590847228812446</v>
      </c>
      <c r="AF45">
        <v>0.61290217391304402</v>
      </c>
      <c r="AG45">
        <v>0.61290217391304402</v>
      </c>
      <c r="AH45">
        <v>0.69236111111111098</v>
      </c>
      <c r="AI45">
        <v>6.4069293439388206E-2</v>
      </c>
      <c r="AJ45">
        <v>0.640828238271407</v>
      </c>
      <c r="AK45">
        <v>0.640828238271407</v>
      </c>
      <c r="AL45">
        <v>0.65406510481119795</v>
      </c>
      <c r="AM45">
        <v>0.65406510481119795</v>
      </c>
      <c r="AN45">
        <v>0.69236111111111098</v>
      </c>
      <c r="AO45">
        <v>0.69236111111111098</v>
      </c>
      <c r="AP45">
        <v>0.69445719892386804</v>
      </c>
      <c r="AQ45">
        <v>0.90572372407706203</v>
      </c>
      <c r="AR45">
        <v>0.26090922359793201</v>
      </c>
      <c r="AS45">
        <v>0.42459481283670503</v>
      </c>
      <c r="AT45">
        <v>0.56824512534818905</v>
      </c>
      <c r="AU45">
        <v>0.20547945205479401</v>
      </c>
      <c r="AV45">
        <v>0.94957983193277296</v>
      </c>
      <c r="AW45">
        <v>0.952380952380952</v>
      </c>
      <c r="AX45">
        <v>0.92511013215858995</v>
      </c>
      <c r="AY45">
        <v>0.62950819672131098</v>
      </c>
      <c r="AZ45">
        <v>0.179640718562874</v>
      </c>
      <c r="BA45">
        <v>0.81553398058252402</v>
      </c>
      <c r="BB45">
        <v>0.88805970149253699</v>
      </c>
      <c r="BC45">
        <v>0.91764705882352904</v>
      </c>
      <c r="BD45">
        <v>0</v>
      </c>
      <c r="BE45">
        <v>0.65875370919881304</v>
      </c>
    </row>
    <row r="46" spans="2:57" x14ac:dyDescent="0.2">
      <c r="B46" t="s">
        <v>1142</v>
      </c>
      <c r="C46">
        <v>1E-3</v>
      </c>
      <c r="D46">
        <v>0.5</v>
      </c>
      <c r="E46">
        <v>15</v>
      </c>
      <c r="F46">
        <v>500</v>
      </c>
      <c r="G46" s="2" t="b">
        <v>1</v>
      </c>
      <c r="H46">
        <v>8</v>
      </c>
      <c r="I46">
        <v>25</v>
      </c>
      <c r="J46">
        <v>128</v>
      </c>
      <c r="K46">
        <v>1000</v>
      </c>
      <c r="L46">
        <v>4</v>
      </c>
      <c r="M46">
        <v>25</v>
      </c>
      <c r="N46">
        <v>445</v>
      </c>
      <c r="O46">
        <v>12</v>
      </c>
      <c r="P46">
        <v>25</v>
      </c>
      <c r="Q46">
        <v>105</v>
      </c>
      <c r="R46">
        <v>1</v>
      </c>
      <c r="S46">
        <v>78</v>
      </c>
      <c r="T46" s="2">
        <v>128</v>
      </c>
      <c r="U46" s="2">
        <v>64</v>
      </c>
      <c r="V46" s="2">
        <v>64</v>
      </c>
      <c r="W46" t="s">
        <v>770</v>
      </c>
      <c r="X46">
        <v>0.98067968750000001</v>
      </c>
      <c r="Y46">
        <v>4.2035332014783997E-3</v>
      </c>
      <c r="Z46">
        <v>0.61286629213483101</v>
      </c>
      <c r="AA46">
        <v>0.18351286701857999</v>
      </c>
      <c r="AB46">
        <v>0.56875181347275305</v>
      </c>
      <c r="AC46">
        <v>0.56875181347275305</v>
      </c>
      <c r="AD46">
        <v>0.56736533451415505</v>
      </c>
      <c r="AE46">
        <v>0.56736533451415505</v>
      </c>
      <c r="AF46">
        <v>0.61286629213483101</v>
      </c>
      <c r="AG46">
        <v>0.61286629213483101</v>
      </c>
      <c r="AH46">
        <v>0.75555555555555498</v>
      </c>
      <c r="AI46">
        <v>4.8911735415458603E-2</v>
      </c>
      <c r="AJ46">
        <v>0.70424689395121898</v>
      </c>
      <c r="AK46">
        <v>0.70424689395121898</v>
      </c>
      <c r="AL46">
        <v>0.67356387627730296</v>
      </c>
      <c r="AM46">
        <v>0.67356387627730296</v>
      </c>
      <c r="AN46">
        <v>0.75555555555555498</v>
      </c>
      <c r="AO46">
        <v>0.75555555555555498</v>
      </c>
      <c r="AP46">
        <v>0.72707604812288495</v>
      </c>
      <c r="AQ46">
        <v>0.93095848901404099</v>
      </c>
      <c r="AR46">
        <v>0.42567969190307597</v>
      </c>
      <c r="AS46">
        <v>0.19129302485101601</v>
      </c>
      <c r="AT46">
        <v>0.63537906137184097</v>
      </c>
      <c r="AU46">
        <v>0</v>
      </c>
      <c r="AV46">
        <v>0.97196261682243001</v>
      </c>
      <c r="AW46">
        <v>0.95890410958904104</v>
      </c>
      <c r="AX46">
        <v>0.96744186046511604</v>
      </c>
      <c r="AY46">
        <v>0.79439252336448596</v>
      </c>
      <c r="AZ46">
        <v>0.75824175824175799</v>
      </c>
      <c r="BA46">
        <v>0.94545454545454499</v>
      </c>
      <c r="BB46">
        <v>0.89473684210526305</v>
      </c>
      <c r="BC46">
        <v>0.92376681614349698</v>
      </c>
      <c r="BD46">
        <v>0.60068259385665501</v>
      </c>
      <c r="BE46">
        <v>0</v>
      </c>
    </row>
    <row r="47" spans="2:57" x14ac:dyDescent="0.2">
      <c r="B47" t="s">
        <v>1143</v>
      </c>
      <c r="C47">
        <v>1E-3</v>
      </c>
      <c r="D47">
        <v>0.5</v>
      </c>
      <c r="E47">
        <v>114</v>
      </c>
      <c r="F47">
        <v>100</v>
      </c>
      <c r="G47" s="2" t="b">
        <v>1</v>
      </c>
      <c r="H47">
        <v>8</v>
      </c>
      <c r="I47">
        <v>10</v>
      </c>
      <c r="J47">
        <v>64</v>
      </c>
      <c r="K47">
        <v>1000</v>
      </c>
      <c r="L47">
        <v>4</v>
      </c>
      <c r="M47">
        <v>10</v>
      </c>
      <c r="N47">
        <v>460</v>
      </c>
      <c r="O47">
        <v>12</v>
      </c>
      <c r="P47">
        <v>10</v>
      </c>
      <c r="Q47">
        <v>120</v>
      </c>
      <c r="R47">
        <v>1</v>
      </c>
      <c r="S47">
        <v>78</v>
      </c>
      <c r="T47" s="2">
        <v>128</v>
      </c>
      <c r="U47" s="2">
        <v>128</v>
      </c>
      <c r="V47" s="2">
        <v>64</v>
      </c>
      <c r="W47" t="s">
        <v>770</v>
      </c>
      <c r="X47">
        <v>0.98054687500000004</v>
      </c>
      <c r="Y47">
        <v>4.14999069646E-3</v>
      </c>
      <c r="Z47">
        <v>0.612778260869564</v>
      </c>
      <c r="AA47">
        <v>0.17984583938121701</v>
      </c>
      <c r="AB47">
        <v>0.55439654397179405</v>
      </c>
      <c r="AC47">
        <v>0.55439654397179405</v>
      </c>
      <c r="AD47">
        <v>0.55090226939605202</v>
      </c>
      <c r="AE47">
        <v>0.55090226939605202</v>
      </c>
      <c r="AF47">
        <v>0.612778260869564</v>
      </c>
      <c r="AG47">
        <v>0.612778260869564</v>
      </c>
      <c r="AH47">
        <v>0.63402777777777697</v>
      </c>
      <c r="AI47">
        <v>8.1342637538909898E-2</v>
      </c>
      <c r="AJ47">
        <v>0.60832190271059305</v>
      </c>
      <c r="AK47">
        <v>0.60832190271059305</v>
      </c>
      <c r="AL47">
        <v>0.63812361866007805</v>
      </c>
      <c r="AM47">
        <v>0.63812361866007805</v>
      </c>
      <c r="AN47">
        <v>0.63402777777777697</v>
      </c>
      <c r="AO47">
        <v>0.63402777777777697</v>
      </c>
      <c r="AP47">
        <v>0.79082969507687095</v>
      </c>
      <c r="AQ47">
        <v>0.81032644444833601</v>
      </c>
      <c r="AR47">
        <v>0.19161242791326</v>
      </c>
      <c r="AS47">
        <v>0.42481760844870903</v>
      </c>
      <c r="AT47">
        <v>0.44102564102564101</v>
      </c>
      <c r="AU47">
        <v>3.7735849056603703E-2</v>
      </c>
      <c r="AV47">
        <v>0.78048780487804803</v>
      </c>
      <c r="AW47">
        <v>0.94117647058823495</v>
      </c>
      <c r="AX47">
        <v>0.84848484848484795</v>
      </c>
      <c r="AY47">
        <v>0.56744186046511602</v>
      </c>
      <c r="AZ47">
        <v>0.77692307692307605</v>
      </c>
      <c r="BA47">
        <v>0.781725888324873</v>
      </c>
      <c r="BB47">
        <v>0.88560885608855999</v>
      </c>
      <c r="BC47">
        <v>0.62983425414364602</v>
      </c>
      <c r="BD47">
        <v>0</v>
      </c>
      <c r="BE47">
        <v>0.60941828254847596</v>
      </c>
    </row>
    <row r="48" spans="2:57" x14ac:dyDescent="0.2">
      <c r="B48" t="s">
        <v>1144</v>
      </c>
      <c r="C48">
        <v>1E-3</v>
      </c>
      <c r="D48">
        <v>0.1</v>
      </c>
      <c r="E48">
        <v>27</v>
      </c>
      <c r="F48">
        <v>500</v>
      </c>
      <c r="G48" s="2" t="b">
        <v>1</v>
      </c>
      <c r="H48">
        <v>8</v>
      </c>
      <c r="I48">
        <v>15</v>
      </c>
      <c r="J48">
        <v>64</v>
      </c>
      <c r="K48">
        <v>1000</v>
      </c>
      <c r="L48">
        <v>4</v>
      </c>
      <c r="M48">
        <v>15</v>
      </c>
      <c r="N48">
        <v>455</v>
      </c>
      <c r="O48">
        <v>12</v>
      </c>
      <c r="P48">
        <v>15</v>
      </c>
      <c r="Q48">
        <v>115</v>
      </c>
      <c r="R48">
        <v>1</v>
      </c>
      <c r="S48">
        <v>78</v>
      </c>
      <c r="T48" s="2">
        <v>128</v>
      </c>
      <c r="U48" s="2">
        <v>64</v>
      </c>
      <c r="V48" s="2">
        <v>128</v>
      </c>
      <c r="W48" t="s">
        <v>770</v>
      </c>
      <c r="X48">
        <v>0.98087890624999996</v>
      </c>
      <c r="Y48">
        <v>3.9179534798021998E-3</v>
      </c>
      <c r="Z48">
        <v>0.61253241758241705</v>
      </c>
      <c r="AA48">
        <v>0.27490746058523602</v>
      </c>
      <c r="AB48">
        <v>0.55029105431641501</v>
      </c>
      <c r="AC48">
        <v>0.55029105431641501</v>
      </c>
      <c r="AD48">
        <v>0.55776455517388701</v>
      </c>
      <c r="AE48">
        <v>0.55776455517388701</v>
      </c>
      <c r="AF48">
        <v>0.61253241758241705</v>
      </c>
      <c r="AG48">
        <v>0.61253241758241705</v>
      </c>
      <c r="AH48">
        <v>0.70217391304347798</v>
      </c>
      <c r="AI48">
        <v>7.7988766133785206E-2</v>
      </c>
      <c r="AJ48">
        <v>0.64327840127403502</v>
      </c>
      <c r="AK48">
        <v>0.64327840127403502</v>
      </c>
      <c r="AL48">
        <v>0.63808103861335996</v>
      </c>
      <c r="AM48">
        <v>0.63808103861335996</v>
      </c>
      <c r="AN48">
        <v>0.70217391304347798</v>
      </c>
      <c r="AO48">
        <v>0.70217391304347798</v>
      </c>
      <c r="AP48">
        <v>0.75134874947547103</v>
      </c>
      <c r="AQ48">
        <v>0.7972686284596</v>
      </c>
      <c r="AR48">
        <v>0.505875895517927</v>
      </c>
      <c r="AS48">
        <v>0.14667094381266399</v>
      </c>
      <c r="AT48">
        <v>0.55614973262031997</v>
      </c>
      <c r="AU48">
        <v>0</v>
      </c>
      <c r="AV48">
        <v>0.97457627118643997</v>
      </c>
      <c r="AW48">
        <v>0.95435684647302899</v>
      </c>
      <c r="AX48">
        <v>0.95397489539748903</v>
      </c>
      <c r="AY48">
        <v>0.59800664451827201</v>
      </c>
      <c r="AZ48">
        <v>0.42666666666666597</v>
      </c>
      <c r="BA48">
        <v>0.99137931034482696</v>
      </c>
      <c r="BB48">
        <v>0.90118577075098805</v>
      </c>
      <c r="BC48">
        <v>0.93061224489795902</v>
      </c>
      <c r="BD48">
        <v>0.43243243243243201</v>
      </c>
      <c r="BE48">
        <v>0</v>
      </c>
    </row>
    <row r="49" spans="2:57" x14ac:dyDescent="0.2">
      <c r="B49" t="s">
        <v>1145</v>
      </c>
      <c r="C49">
        <v>1E-3</v>
      </c>
      <c r="D49">
        <v>0.5</v>
      </c>
      <c r="E49">
        <v>15</v>
      </c>
      <c r="F49">
        <v>500</v>
      </c>
      <c r="G49" s="2" t="b">
        <v>1</v>
      </c>
      <c r="H49">
        <v>8</v>
      </c>
      <c r="I49">
        <v>50</v>
      </c>
      <c r="J49">
        <v>256</v>
      </c>
      <c r="K49">
        <v>1000</v>
      </c>
      <c r="L49">
        <v>4</v>
      </c>
      <c r="M49">
        <v>50</v>
      </c>
      <c r="N49">
        <v>420</v>
      </c>
      <c r="O49">
        <v>12</v>
      </c>
      <c r="P49">
        <v>50</v>
      </c>
      <c r="Q49">
        <v>80</v>
      </c>
      <c r="R49">
        <v>1</v>
      </c>
      <c r="S49">
        <v>78</v>
      </c>
      <c r="T49" s="2">
        <v>64</v>
      </c>
      <c r="U49" s="2">
        <v>128</v>
      </c>
      <c r="V49" s="2">
        <v>64</v>
      </c>
      <c r="W49" t="s">
        <v>770</v>
      </c>
      <c r="X49">
        <v>0.9815673828125</v>
      </c>
      <c r="Y49">
        <v>3.6746278312056999E-3</v>
      </c>
      <c r="Z49">
        <v>0.61037023809523905</v>
      </c>
      <c r="AA49">
        <v>0.34435716482996898</v>
      </c>
      <c r="AB49">
        <v>0.55529234154180196</v>
      </c>
      <c r="AC49">
        <v>0.55529234154180196</v>
      </c>
      <c r="AD49">
        <v>0.55238564482422803</v>
      </c>
      <c r="AE49">
        <v>0.55238564482422803</v>
      </c>
      <c r="AF49">
        <v>0.61037023809523905</v>
      </c>
      <c r="AG49">
        <v>0.61037023809523905</v>
      </c>
      <c r="AH49">
        <v>0.69791666666666596</v>
      </c>
      <c r="AI49">
        <v>8.5479095578193595E-2</v>
      </c>
      <c r="AJ49">
        <v>0.63599715539790103</v>
      </c>
      <c r="AK49">
        <v>0.63599715539790103</v>
      </c>
      <c r="AL49">
        <v>0.59791397717505601</v>
      </c>
      <c r="AM49">
        <v>0.59791397717505601</v>
      </c>
      <c r="AN49">
        <v>0.69791666666666596</v>
      </c>
      <c r="AO49">
        <v>0.69791666666666596</v>
      </c>
      <c r="AP49">
        <v>0.69678571158810798</v>
      </c>
      <c r="AQ49">
        <v>0.94253719730629004</v>
      </c>
      <c r="AR49">
        <v>0.55684831929382395</v>
      </c>
      <c r="AS49">
        <v>2.4998137978987402E-2</v>
      </c>
      <c r="AT49">
        <v>0.59459459459459396</v>
      </c>
      <c r="AU49">
        <v>0</v>
      </c>
      <c r="AV49">
        <v>0.94047619047619002</v>
      </c>
      <c r="AW49">
        <v>0.95808383233532901</v>
      </c>
      <c r="AX49">
        <v>0.93413173652694603</v>
      </c>
      <c r="AY49">
        <v>0.23622047244094399</v>
      </c>
      <c r="AZ49">
        <v>0.54444444444444395</v>
      </c>
      <c r="BA49">
        <v>0.97530864197530798</v>
      </c>
      <c r="BB49">
        <v>0.94047619047619002</v>
      </c>
      <c r="BC49">
        <v>0.92307692307692302</v>
      </c>
      <c r="BD49">
        <v>0.58515283842794696</v>
      </c>
      <c r="BE49">
        <v>0</v>
      </c>
    </row>
    <row r="50" spans="2:57" x14ac:dyDescent="0.2">
      <c r="B50" t="s">
        <v>1146</v>
      </c>
      <c r="C50">
        <v>1E-3</v>
      </c>
      <c r="D50">
        <v>0.5</v>
      </c>
      <c r="E50">
        <v>136</v>
      </c>
      <c r="F50">
        <v>100</v>
      </c>
      <c r="G50" s="2" t="b">
        <v>1</v>
      </c>
      <c r="H50">
        <v>8</v>
      </c>
      <c r="I50">
        <v>50</v>
      </c>
      <c r="J50">
        <v>64</v>
      </c>
      <c r="K50">
        <v>1000</v>
      </c>
      <c r="L50">
        <v>4</v>
      </c>
      <c r="M50">
        <v>50</v>
      </c>
      <c r="N50">
        <v>420</v>
      </c>
      <c r="O50">
        <v>12</v>
      </c>
      <c r="P50">
        <v>50</v>
      </c>
      <c r="Q50">
        <v>80</v>
      </c>
      <c r="R50">
        <v>1</v>
      </c>
      <c r="S50">
        <v>78</v>
      </c>
      <c r="T50" s="2">
        <v>128</v>
      </c>
      <c r="U50" s="2">
        <v>64</v>
      </c>
      <c r="V50" s="2">
        <v>128</v>
      </c>
      <c r="W50" t="s">
        <v>770</v>
      </c>
      <c r="X50">
        <v>0.98033203125000001</v>
      </c>
      <c r="Y50">
        <v>3.5808352869934998E-3</v>
      </c>
      <c r="Z50">
        <v>0.60962678571428597</v>
      </c>
      <c r="AA50">
        <v>0.31281634154915799</v>
      </c>
      <c r="AB50">
        <v>0.57295568218313497</v>
      </c>
      <c r="AC50">
        <v>0.57295568218313497</v>
      </c>
      <c r="AD50">
        <v>0.57609129656311697</v>
      </c>
      <c r="AE50">
        <v>0.57609129656311697</v>
      </c>
      <c r="AF50">
        <v>0.60962678571428597</v>
      </c>
      <c r="AG50">
        <v>0.60962678571428597</v>
      </c>
      <c r="AH50">
        <v>0.73124999999999996</v>
      </c>
      <c r="AI50">
        <v>7.3331080377101898E-2</v>
      </c>
      <c r="AJ50">
        <v>0.68816829087277098</v>
      </c>
      <c r="AK50">
        <v>0.68816829087277098</v>
      </c>
      <c r="AL50">
        <v>0.67368612350382695</v>
      </c>
      <c r="AM50">
        <v>0.67368612350382695</v>
      </c>
      <c r="AN50">
        <v>0.73124999999999996</v>
      </c>
      <c r="AO50">
        <v>0.73124999999999996</v>
      </c>
      <c r="AP50">
        <v>0.74272152209883002</v>
      </c>
      <c r="AQ50">
        <v>0.88758208640840597</v>
      </c>
      <c r="AR50">
        <v>0.50095658977787005</v>
      </c>
      <c r="AS50">
        <v>0.16056253044743701</v>
      </c>
      <c r="AT50">
        <v>0.64840182648401801</v>
      </c>
      <c r="AU50">
        <v>0</v>
      </c>
      <c r="AV50">
        <v>0.94674556213017702</v>
      </c>
      <c r="AW50">
        <v>0.94117647058823495</v>
      </c>
      <c r="AX50">
        <v>0.95652173913043403</v>
      </c>
      <c r="AY50">
        <v>0.59677419354838701</v>
      </c>
      <c r="AZ50">
        <v>0.702380952380952</v>
      </c>
      <c r="BA50">
        <v>0.98750000000000004</v>
      </c>
      <c r="BB50">
        <v>0.94805194805194803</v>
      </c>
      <c r="BC50">
        <v>0.93491124260354996</v>
      </c>
      <c r="BD50">
        <v>0.59555555555555495</v>
      </c>
      <c r="BE50">
        <v>0</v>
      </c>
    </row>
    <row r="51" spans="2:57" x14ac:dyDescent="0.2">
      <c r="B51" t="s">
        <v>1147</v>
      </c>
      <c r="C51">
        <v>1E-3</v>
      </c>
      <c r="D51">
        <v>0.1</v>
      </c>
      <c r="E51">
        <v>56</v>
      </c>
      <c r="F51">
        <v>100</v>
      </c>
      <c r="G51" s="2" t="b">
        <v>1</v>
      </c>
      <c r="H51">
        <v>8</v>
      </c>
      <c r="I51">
        <v>50</v>
      </c>
      <c r="J51">
        <v>128</v>
      </c>
      <c r="K51">
        <v>1000</v>
      </c>
      <c r="L51">
        <v>4</v>
      </c>
      <c r="M51">
        <v>50</v>
      </c>
      <c r="N51">
        <v>420</v>
      </c>
      <c r="O51">
        <v>12</v>
      </c>
      <c r="P51">
        <v>50</v>
      </c>
      <c r="Q51">
        <v>80</v>
      </c>
      <c r="R51">
        <v>1</v>
      </c>
      <c r="S51">
        <v>78</v>
      </c>
      <c r="T51" s="2">
        <v>128</v>
      </c>
      <c r="U51" s="2">
        <v>64</v>
      </c>
      <c r="V51" s="2">
        <v>64</v>
      </c>
      <c r="W51" t="s">
        <v>770</v>
      </c>
      <c r="X51">
        <v>0.98089843750000005</v>
      </c>
      <c r="Y51">
        <v>4.2204431886784001E-3</v>
      </c>
      <c r="Z51">
        <v>0.60952797619047605</v>
      </c>
      <c r="AA51">
        <v>0.17486559523642001</v>
      </c>
      <c r="AB51">
        <v>0.55258550840433796</v>
      </c>
      <c r="AC51">
        <v>0.55258550840433796</v>
      </c>
      <c r="AD51">
        <v>0.58306069476570399</v>
      </c>
      <c r="AE51">
        <v>0.58306069476570399</v>
      </c>
      <c r="AF51">
        <v>0.60952797619047605</v>
      </c>
      <c r="AG51">
        <v>0.60952797619047605</v>
      </c>
      <c r="AH51">
        <v>0.65937500000000004</v>
      </c>
      <c r="AI51">
        <v>4.4887252151965998E-2</v>
      </c>
      <c r="AJ51">
        <v>0.60366281213655704</v>
      </c>
      <c r="AK51">
        <v>0.60366281213655704</v>
      </c>
      <c r="AL51">
        <v>0.63489289324976295</v>
      </c>
      <c r="AM51">
        <v>0.63489289324976295</v>
      </c>
      <c r="AN51">
        <v>0.65937499999999905</v>
      </c>
      <c r="AO51">
        <v>0.65937500000000004</v>
      </c>
      <c r="AP51">
        <v>0.69478085862106898</v>
      </c>
      <c r="AQ51">
        <v>0.84463235575048101</v>
      </c>
      <c r="AR51">
        <v>0.208862961471728</v>
      </c>
      <c r="AS51">
        <v>0.462065857774074</v>
      </c>
      <c r="AT51">
        <v>0.40229885057471199</v>
      </c>
      <c r="AU51">
        <v>9.41176470588235E-2</v>
      </c>
      <c r="AV51">
        <v>0.96296296296296202</v>
      </c>
      <c r="AW51">
        <v>0.95808383233532901</v>
      </c>
      <c r="AX51">
        <v>0.95180722891566205</v>
      </c>
      <c r="AY51">
        <v>0.50847457627118597</v>
      </c>
      <c r="AZ51">
        <v>0.53793103448275803</v>
      </c>
      <c r="BA51">
        <v>0.99378881987577605</v>
      </c>
      <c r="BB51">
        <v>0.88268156424581001</v>
      </c>
      <c r="BC51">
        <v>0.95180722891566205</v>
      </c>
      <c r="BD51">
        <v>0</v>
      </c>
      <c r="BE51">
        <v>0</v>
      </c>
    </row>
    <row r="52" spans="2:57" x14ac:dyDescent="0.2">
      <c r="B52" t="s">
        <v>1760</v>
      </c>
      <c r="C52">
        <v>1E-3</v>
      </c>
      <c r="D52">
        <v>0.1</v>
      </c>
      <c r="E52">
        <v>102</v>
      </c>
      <c r="F52">
        <v>100</v>
      </c>
      <c r="G52" s="2" t="b">
        <v>1</v>
      </c>
      <c r="H52">
        <v>8</v>
      </c>
      <c r="I52">
        <v>50</v>
      </c>
      <c r="J52">
        <v>64</v>
      </c>
      <c r="K52">
        <v>1000</v>
      </c>
      <c r="L52">
        <v>4</v>
      </c>
      <c r="M52">
        <v>50</v>
      </c>
      <c r="N52">
        <v>420</v>
      </c>
      <c r="O52">
        <v>12</v>
      </c>
      <c r="P52">
        <v>50</v>
      </c>
      <c r="Q52">
        <v>80</v>
      </c>
      <c r="R52">
        <v>1</v>
      </c>
      <c r="S52">
        <v>78</v>
      </c>
      <c r="T52" s="2">
        <v>128</v>
      </c>
      <c r="U52" s="2">
        <v>128</v>
      </c>
      <c r="V52" s="2">
        <v>128</v>
      </c>
      <c r="W52" t="s">
        <v>770</v>
      </c>
      <c r="X52">
        <v>0.98001953124999996</v>
      </c>
      <c r="Y52">
        <v>4.1842686547897004E-3</v>
      </c>
      <c r="Z52">
        <v>0.60805952380952299</v>
      </c>
      <c r="AA52">
        <v>0.24471856507658901</v>
      </c>
      <c r="AB52">
        <v>0.56522582964574297</v>
      </c>
      <c r="AC52">
        <v>0.56522582964574297</v>
      </c>
      <c r="AD52">
        <v>0.56333924586175099</v>
      </c>
      <c r="AE52">
        <v>0.56333924586175099</v>
      </c>
      <c r="AF52">
        <v>0.60805952380952299</v>
      </c>
      <c r="AG52">
        <v>0.60805952380952299</v>
      </c>
      <c r="AH52">
        <v>0.76249999999999996</v>
      </c>
      <c r="AI52">
        <v>7.5590834021568298E-2</v>
      </c>
      <c r="AJ52">
        <v>0.72943503107792496</v>
      </c>
      <c r="AK52">
        <v>0.72943503107792496</v>
      </c>
      <c r="AL52">
        <v>0.76205558544512098</v>
      </c>
      <c r="AM52">
        <v>0.76205558544512098</v>
      </c>
      <c r="AN52">
        <v>0.76249999999999996</v>
      </c>
      <c r="AO52">
        <v>0.76249999999999996</v>
      </c>
      <c r="AP52">
        <v>0.75321278623710297</v>
      </c>
      <c r="AQ52">
        <v>0.81833299422979</v>
      </c>
      <c r="AR52">
        <v>0.45756331274297701</v>
      </c>
      <c r="AS52">
        <v>0.23179422537310401</v>
      </c>
      <c r="AT52">
        <v>0.58447488584474805</v>
      </c>
      <c r="AU52">
        <v>4.8192771084337303E-2</v>
      </c>
      <c r="AV52">
        <v>0.96969696969696895</v>
      </c>
      <c r="AW52">
        <v>0.98159509202453998</v>
      </c>
      <c r="AX52">
        <v>0.96969696969696895</v>
      </c>
      <c r="AY52">
        <v>0.76543209876543195</v>
      </c>
      <c r="AZ52">
        <v>0.83783783783783705</v>
      </c>
      <c r="BA52">
        <v>1</v>
      </c>
      <c r="BB52">
        <v>0.89772727272727204</v>
      </c>
      <c r="BC52">
        <v>0.95808383233532901</v>
      </c>
      <c r="BD52">
        <v>0.211382113821138</v>
      </c>
      <c r="BE52">
        <v>0.52910052910052896</v>
      </c>
    </row>
    <row r="53" spans="2:57" x14ac:dyDescent="0.2">
      <c r="B53" t="s">
        <v>1148</v>
      </c>
      <c r="C53">
        <v>1E-3</v>
      </c>
      <c r="D53">
        <v>0.1</v>
      </c>
      <c r="E53">
        <v>41</v>
      </c>
      <c r="F53">
        <v>100</v>
      </c>
      <c r="G53" s="2" t="b">
        <v>1</v>
      </c>
      <c r="H53">
        <v>8</v>
      </c>
      <c r="I53">
        <v>50</v>
      </c>
      <c r="J53">
        <v>420</v>
      </c>
      <c r="K53">
        <v>1000</v>
      </c>
      <c r="L53">
        <v>4</v>
      </c>
      <c r="M53">
        <v>50</v>
      </c>
      <c r="N53">
        <v>420</v>
      </c>
      <c r="O53">
        <v>12</v>
      </c>
      <c r="P53">
        <v>50</v>
      </c>
      <c r="Q53">
        <v>80</v>
      </c>
      <c r="R53">
        <v>1</v>
      </c>
      <c r="S53">
        <v>78</v>
      </c>
      <c r="T53" s="2">
        <v>128</v>
      </c>
      <c r="U53" s="2">
        <v>128</v>
      </c>
      <c r="V53" s="2">
        <v>64</v>
      </c>
      <c r="W53" t="s">
        <v>770</v>
      </c>
      <c r="X53">
        <v>0.98014285714285598</v>
      </c>
      <c r="Y53">
        <v>4.2292983783408997E-3</v>
      </c>
      <c r="Z53">
        <v>0.607502976190476</v>
      </c>
      <c r="AA53">
        <v>0.31673744608461801</v>
      </c>
      <c r="AB53">
        <v>0.55230069025917095</v>
      </c>
      <c r="AC53">
        <v>0.55230069025917095</v>
      </c>
      <c r="AD53">
        <v>0.55172933887646303</v>
      </c>
      <c r="AE53">
        <v>0.55172933887646303</v>
      </c>
      <c r="AF53">
        <v>0.607502976190476</v>
      </c>
      <c r="AG53">
        <v>0.607502976190476</v>
      </c>
      <c r="AH53">
        <v>0.75520833333333304</v>
      </c>
      <c r="AI53">
        <v>8.17235857248306E-2</v>
      </c>
      <c r="AJ53">
        <v>0.71057782667054703</v>
      </c>
      <c r="AK53">
        <v>0.71057782667054703</v>
      </c>
      <c r="AL53">
        <v>0.69825907388590303</v>
      </c>
      <c r="AM53">
        <v>0.69825907388590203</v>
      </c>
      <c r="AN53">
        <v>0.75520833333333304</v>
      </c>
      <c r="AO53">
        <v>0.75520833333333304</v>
      </c>
      <c r="AP53">
        <v>0.76321146407491403</v>
      </c>
      <c r="AQ53">
        <v>0.78233879882128898</v>
      </c>
      <c r="AR53">
        <v>0.46414734227541199</v>
      </c>
      <c r="AS53">
        <v>0.19950515586506901</v>
      </c>
      <c r="AT53">
        <v>0.66346153846153799</v>
      </c>
      <c r="AU53">
        <v>0</v>
      </c>
      <c r="AV53">
        <v>0.93975903614457801</v>
      </c>
      <c r="AW53">
        <v>0.91954022988505701</v>
      </c>
      <c r="AX53">
        <v>0.96969696969696895</v>
      </c>
      <c r="AY53">
        <v>0.59740259740259705</v>
      </c>
      <c r="AZ53">
        <v>0.74534161490683204</v>
      </c>
      <c r="BA53">
        <v>0.98765432098765404</v>
      </c>
      <c r="BB53">
        <v>0.903954802259887</v>
      </c>
      <c r="BC53">
        <v>0.93975903614457801</v>
      </c>
      <c r="BD53">
        <v>0.59113300492610799</v>
      </c>
      <c r="BE53">
        <v>0.269230769230769</v>
      </c>
    </row>
    <row r="54" spans="2:57" x14ac:dyDescent="0.2">
      <c r="B54" t="s">
        <v>1149</v>
      </c>
      <c r="C54">
        <v>1E-3</v>
      </c>
      <c r="D54">
        <v>0.1</v>
      </c>
      <c r="E54">
        <v>24</v>
      </c>
      <c r="F54">
        <v>500</v>
      </c>
      <c r="G54" s="2" t="b">
        <v>1</v>
      </c>
      <c r="H54">
        <v>8</v>
      </c>
      <c r="I54">
        <v>50</v>
      </c>
      <c r="J54">
        <v>64</v>
      </c>
      <c r="K54">
        <v>1000</v>
      </c>
      <c r="L54">
        <v>4</v>
      </c>
      <c r="M54">
        <v>50</v>
      </c>
      <c r="N54">
        <v>420</v>
      </c>
      <c r="O54">
        <v>12</v>
      </c>
      <c r="P54">
        <v>50</v>
      </c>
      <c r="Q54">
        <v>80</v>
      </c>
      <c r="R54">
        <v>1</v>
      </c>
      <c r="S54">
        <v>78</v>
      </c>
      <c r="T54" s="2">
        <v>128</v>
      </c>
      <c r="U54" s="2">
        <v>128</v>
      </c>
      <c r="V54" s="2">
        <v>64</v>
      </c>
      <c r="W54" t="s">
        <v>770</v>
      </c>
      <c r="X54">
        <v>0.98059765624999995</v>
      </c>
      <c r="Y54">
        <v>3.7229763362556E-3</v>
      </c>
      <c r="Z54">
        <v>0.60711488095237998</v>
      </c>
      <c r="AA54">
        <v>0.273058867648243</v>
      </c>
      <c r="AB54">
        <v>0.53946821368688402</v>
      </c>
      <c r="AC54">
        <v>0.53946821368688402</v>
      </c>
      <c r="AD54">
        <v>0.52487513289258703</v>
      </c>
      <c r="AE54">
        <v>0.52487513289258703</v>
      </c>
      <c r="AF54">
        <v>0.60711488095237998</v>
      </c>
      <c r="AG54">
        <v>0.60711488095237998</v>
      </c>
      <c r="AH54">
        <v>0.54166666666666596</v>
      </c>
      <c r="AI54">
        <v>7.7293410897254902E-2</v>
      </c>
      <c r="AJ54">
        <v>0.50062100805334098</v>
      </c>
      <c r="AK54">
        <v>0.50062100805334098</v>
      </c>
      <c r="AL54">
        <v>0.54664526189755802</v>
      </c>
      <c r="AM54">
        <v>0.54664526189755802</v>
      </c>
      <c r="AN54">
        <v>0.54166666666666596</v>
      </c>
      <c r="AO54">
        <v>0.54166666666666596</v>
      </c>
      <c r="AP54">
        <v>0.71147191614088301</v>
      </c>
      <c r="AQ54">
        <v>0.83186924485276004</v>
      </c>
      <c r="AR54">
        <v>0.52174652785571296</v>
      </c>
      <c r="AS54">
        <v>9.2785165898182198E-2</v>
      </c>
      <c r="AT54">
        <v>0.35662650602409601</v>
      </c>
      <c r="AU54">
        <v>4.7058823529411702E-2</v>
      </c>
      <c r="AV54">
        <v>0.93975903614457801</v>
      </c>
      <c r="AW54">
        <v>0.93567251461988299</v>
      </c>
      <c r="AX54">
        <v>0.89655172413793105</v>
      </c>
      <c r="AY54">
        <v>7.4074074074074001E-2</v>
      </c>
      <c r="AZ54">
        <v>0.43153526970954298</v>
      </c>
      <c r="BA54">
        <v>0.81481481481481399</v>
      </c>
      <c r="BB54">
        <v>0.74820143884891999</v>
      </c>
      <c r="BC54">
        <v>0.76315789473684204</v>
      </c>
      <c r="BD54">
        <v>0</v>
      </c>
      <c r="BE54">
        <v>0</v>
      </c>
    </row>
    <row r="55" spans="2:57" x14ac:dyDescent="0.2">
      <c r="B55" t="s">
        <v>1761</v>
      </c>
      <c r="C55">
        <v>1E-3</v>
      </c>
      <c r="D55">
        <v>0.5</v>
      </c>
      <c r="E55">
        <v>21</v>
      </c>
      <c r="F55">
        <v>500</v>
      </c>
      <c r="G55" s="2" t="b">
        <v>1</v>
      </c>
      <c r="H55">
        <v>8</v>
      </c>
      <c r="I55">
        <v>25</v>
      </c>
      <c r="J55">
        <v>64</v>
      </c>
      <c r="K55">
        <v>1000</v>
      </c>
      <c r="L55">
        <v>4</v>
      </c>
      <c r="M55">
        <v>25</v>
      </c>
      <c r="N55">
        <v>445</v>
      </c>
      <c r="O55">
        <v>12</v>
      </c>
      <c r="P55">
        <v>25</v>
      </c>
      <c r="Q55">
        <v>105</v>
      </c>
      <c r="R55">
        <v>1</v>
      </c>
      <c r="S55">
        <v>78</v>
      </c>
      <c r="T55" s="2">
        <v>128</v>
      </c>
      <c r="U55" s="2">
        <v>128</v>
      </c>
      <c r="V55" s="2">
        <v>128</v>
      </c>
      <c r="W55" t="s">
        <v>770</v>
      </c>
      <c r="X55">
        <v>0.98030078124999998</v>
      </c>
      <c r="Y55">
        <v>4.3959981857333002E-3</v>
      </c>
      <c r="Z55">
        <v>0.60613876404494405</v>
      </c>
      <c r="AA55">
        <v>0.20607541854679501</v>
      </c>
      <c r="AB55">
        <v>0.53193492138526599</v>
      </c>
      <c r="AC55">
        <v>0.53193492138526599</v>
      </c>
      <c r="AD55">
        <v>0.628723526792626</v>
      </c>
      <c r="AE55">
        <v>0.628723526792626</v>
      </c>
      <c r="AF55">
        <v>0.60613876404494405</v>
      </c>
      <c r="AG55">
        <v>0.60613876404494405</v>
      </c>
      <c r="AH55">
        <v>0.58492063492063495</v>
      </c>
      <c r="AI55">
        <v>7.4231810867786394E-2</v>
      </c>
      <c r="AJ55">
        <v>0.55744910127986502</v>
      </c>
      <c r="AK55">
        <v>0.55744910127986502</v>
      </c>
      <c r="AL55">
        <v>0.69366384095244105</v>
      </c>
      <c r="AM55">
        <v>0.69366384095244105</v>
      </c>
      <c r="AN55">
        <v>0.58492063492063495</v>
      </c>
      <c r="AO55">
        <v>0.58492063492063495</v>
      </c>
      <c r="AP55">
        <v>0.67160209786766101</v>
      </c>
      <c r="AQ55">
        <v>0.75545147107485999</v>
      </c>
      <c r="AR55">
        <v>0.20803102046986899</v>
      </c>
      <c r="AS55">
        <v>0.49265509612867098</v>
      </c>
      <c r="AT55">
        <v>0.464547677261613</v>
      </c>
      <c r="AU55">
        <v>0</v>
      </c>
      <c r="AV55">
        <v>0.82795698924731098</v>
      </c>
      <c r="AW55">
        <v>0.94594594594594605</v>
      </c>
      <c r="AX55">
        <v>0.84792626728110598</v>
      </c>
      <c r="AY55">
        <v>0.18320610687022801</v>
      </c>
      <c r="AZ55">
        <v>0.609375</v>
      </c>
      <c r="BA55">
        <v>0.76300578034681998</v>
      </c>
      <c r="BB55">
        <v>0.74251497005987999</v>
      </c>
      <c r="BC55">
        <v>0.63354037267080698</v>
      </c>
      <c r="BD55">
        <v>3.73831775700934E-2</v>
      </c>
      <c r="BE55">
        <v>0.63398692810457502</v>
      </c>
    </row>
    <row r="56" spans="2:57" x14ac:dyDescent="0.2">
      <c r="B56" t="s">
        <v>1150</v>
      </c>
      <c r="C56">
        <v>1E-3</v>
      </c>
      <c r="D56">
        <v>0.5</v>
      </c>
      <c r="E56">
        <v>16</v>
      </c>
      <c r="F56">
        <v>500</v>
      </c>
      <c r="G56" s="2" t="b">
        <v>1</v>
      </c>
      <c r="H56">
        <v>8</v>
      </c>
      <c r="I56">
        <v>15</v>
      </c>
      <c r="J56">
        <v>256</v>
      </c>
      <c r="K56">
        <v>1000</v>
      </c>
      <c r="L56">
        <v>4</v>
      </c>
      <c r="M56">
        <v>15</v>
      </c>
      <c r="N56">
        <v>455</v>
      </c>
      <c r="O56">
        <v>12</v>
      </c>
      <c r="P56">
        <v>15</v>
      </c>
      <c r="Q56">
        <v>115</v>
      </c>
      <c r="R56">
        <v>1</v>
      </c>
      <c r="S56">
        <v>78</v>
      </c>
      <c r="T56" s="2">
        <v>128</v>
      </c>
      <c r="U56" s="2">
        <v>64</v>
      </c>
      <c r="V56" s="2">
        <v>128</v>
      </c>
      <c r="W56" t="s">
        <v>770</v>
      </c>
      <c r="X56">
        <v>0.98035937500000003</v>
      </c>
      <c r="Y56">
        <v>4.1510575274004997E-3</v>
      </c>
      <c r="Z56">
        <v>0.60592417582417502</v>
      </c>
      <c r="AA56">
        <v>0.43916528880596101</v>
      </c>
      <c r="AB56">
        <v>0.54130265928313004</v>
      </c>
      <c r="AC56">
        <v>0.54130265928313004</v>
      </c>
      <c r="AD56">
        <v>0.51887100146776999</v>
      </c>
      <c r="AE56">
        <v>0.51887100146776999</v>
      </c>
      <c r="AF56">
        <v>0.60592417582417502</v>
      </c>
      <c r="AG56">
        <v>0.60592417582417502</v>
      </c>
      <c r="AH56">
        <v>0.69782608695652104</v>
      </c>
      <c r="AI56">
        <v>0.14123415946960399</v>
      </c>
      <c r="AJ56">
        <v>0.65436093715587795</v>
      </c>
      <c r="AK56">
        <v>0.65436093715587795</v>
      </c>
      <c r="AL56">
        <v>0.65708241452569704</v>
      </c>
      <c r="AM56">
        <v>0.65708241452569704</v>
      </c>
      <c r="AN56">
        <v>0.69782608695652104</v>
      </c>
      <c r="AO56">
        <v>0.69782608695652104</v>
      </c>
      <c r="AP56">
        <v>0.723997182115659</v>
      </c>
      <c r="AQ56">
        <v>0.80642248243735704</v>
      </c>
      <c r="AR56">
        <v>0.47285692602382701</v>
      </c>
      <c r="AS56">
        <v>0.161934046555676</v>
      </c>
      <c r="AT56">
        <v>0.57407407407407396</v>
      </c>
      <c r="AU56">
        <v>1.25786163522012E-2</v>
      </c>
      <c r="AV56">
        <v>0.838095238095238</v>
      </c>
      <c r="AW56">
        <v>0.94650205761316797</v>
      </c>
      <c r="AX56">
        <v>0.83817427385892096</v>
      </c>
      <c r="AY56">
        <v>0.66666666666666596</v>
      </c>
      <c r="AZ56">
        <v>0.70212765957446799</v>
      </c>
      <c r="BA56">
        <v>0.78306878306878303</v>
      </c>
      <c r="BB56">
        <v>0.89411764705882302</v>
      </c>
      <c r="BC56">
        <v>0.93442622950819598</v>
      </c>
      <c r="BD56">
        <v>0</v>
      </c>
      <c r="BE56">
        <v>0.66249999999999998</v>
      </c>
    </row>
    <row r="57" spans="2:57" x14ac:dyDescent="0.2">
      <c r="B57" t="s">
        <v>1014</v>
      </c>
      <c r="C57">
        <v>1E-3</v>
      </c>
      <c r="D57">
        <v>0.5</v>
      </c>
      <c r="E57">
        <v>79</v>
      </c>
      <c r="F57">
        <v>100</v>
      </c>
      <c r="G57" s="2" t="b">
        <v>1</v>
      </c>
      <c r="H57">
        <v>8</v>
      </c>
      <c r="I57">
        <v>5</v>
      </c>
      <c r="J57">
        <v>128</v>
      </c>
      <c r="K57">
        <v>1000</v>
      </c>
      <c r="L57">
        <v>4</v>
      </c>
      <c r="M57">
        <v>5</v>
      </c>
      <c r="N57">
        <v>465</v>
      </c>
      <c r="O57">
        <v>12</v>
      </c>
      <c r="P57">
        <v>5</v>
      </c>
      <c r="Q57">
        <v>125</v>
      </c>
      <c r="R57">
        <v>1</v>
      </c>
      <c r="S57">
        <v>78</v>
      </c>
      <c r="T57" s="2">
        <v>64</v>
      </c>
      <c r="U57" s="2">
        <v>64</v>
      </c>
      <c r="V57" s="2">
        <v>64</v>
      </c>
      <c r="W57" t="s">
        <v>770</v>
      </c>
      <c r="X57">
        <v>0.98024414062499998</v>
      </c>
      <c r="Y57">
        <v>4.4703615107573001E-3</v>
      </c>
      <c r="Z57">
        <v>0.60504247311827797</v>
      </c>
      <c r="AA57">
        <v>0.15292651830613599</v>
      </c>
      <c r="AB57">
        <v>0.55969136993077895</v>
      </c>
      <c r="AC57">
        <v>0.55969136993077895</v>
      </c>
      <c r="AD57">
        <v>0.58888592763472702</v>
      </c>
      <c r="AE57">
        <v>0.58888592763472702</v>
      </c>
      <c r="AF57">
        <v>0.60504247311827797</v>
      </c>
      <c r="AG57">
        <v>0.60504247311827797</v>
      </c>
      <c r="AH57">
        <v>0.68066666666666598</v>
      </c>
      <c r="AI57">
        <v>4.4772699475288301E-2</v>
      </c>
      <c r="AJ57">
        <v>0.64303856926962899</v>
      </c>
      <c r="AK57">
        <v>0.64303856926962899</v>
      </c>
      <c r="AL57">
        <v>0.64678548511811296</v>
      </c>
      <c r="AM57">
        <v>0.64678548511811296</v>
      </c>
      <c r="AN57">
        <v>0.68066666666666598</v>
      </c>
      <c r="AO57">
        <v>0.68066666666666598</v>
      </c>
      <c r="AP57">
        <v>0.71554949547320201</v>
      </c>
      <c r="AQ57">
        <v>0.855804753630515</v>
      </c>
      <c r="AR57">
        <v>0.25561494967856602</v>
      </c>
      <c r="AS57">
        <v>0.41179628094083498</v>
      </c>
      <c r="AT57">
        <v>0.43093922651933603</v>
      </c>
      <c r="AU57">
        <v>0.547445255474452</v>
      </c>
      <c r="AV57">
        <v>0.85589519650654999</v>
      </c>
      <c r="AW57">
        <v>0.95019157088122597</v>
      </c>
      <c r="AX57">
        <v>0.86013986013985999</v>
      </c>
      <c r="AY57">
        <v>0.31958762886597902</v>
      </c>
      <c r="AZ57">
        <v>0.52075471698113196</v>
      </c>
      <c r="BA57">
        <v>0.87719298245613997</v>
      </c>
      <c r="BB57">
        <v>0.82392026578072997</v>
      </c>
      <c r="BC57">
        <v>0.92830188679245196</v>
      </c>
      <c r="BD57">
        <v>0</v>
      </c>
      <c r="BE57">
        <v>0.60209424083769603</v>
      </c>
    </row>
    <row r="58" spans="2:57" x14ac:dyDescent="0.2">
      <c r="B58" t="s">
        <v>1151</v>
      </c>
      <c r="C58">
        <v>1E-3</v>
      </c>
      <c r="D58">
        <v>0.5</v>
      </c>
      <c r="E58">
        <v>19</v>
      </c>
      <c r="F58">
        <v>500</v>
      </c>
      <c r="G58" s="2" t="b">
        <v>1</v>
      </c>
      <c r="H58">
        <v>8</v>
      </c>
      <c r="I58">
        <v>20</v>
      </c>
      <c r="J58">
        <v>128</v>
      </c>
      <c r="K58">
        <v>1000</v>
      </c>
      <c r="L58">
        <v>4</v>
      </c>
      <c r="M58">
        <v>20</v>
      </c>
      <c r="N58">
        <v>450</v>
      </c>
      <c r="O58">
        <v>12</v>
      </c>
      <c r="P58">
        <v>20</v>
      </c>
      <c r="Q58">
        <v>110</v>
      </c>
      <c r="R58">
        <v>1</v>
      </c>
      <c r="S58">
        <v>78</v>
      </c>
      <c r="T58" s="2">
        <v>128</v>
      </c>
      <c r="U58" s="2">
        <v>128</v>
      </c>
      <c r="V58" s="2">
        <v>128</v>
      </c>
      <c r="W58" t="s">
        <v>770</v>
      </c>
      <c r="X58">
        <v>0.98052343750000004</v>
      </c>
      <c r="Y58">
        <v>4.1650135768577E-3</v>
      </c>
      <c r="Z58">
        <v>0.60481777777777701</v>
      </c>
      <c r="AA58">
        <v>0.18586584459245201</v>
      </c>
      <c r="AB58">
        <v>0.58425775793012402</v>
      </c>
      <c r="AC58">
        <v>0.58425775793012502</v>
      </c>
      <c r="AD58">
        <v>0.60225260526288904</v>
      </c>
      <c r="AE58">
        <v>0.60225260526288904</v>
      </c>
      <c r="AF58">
        <v>0.60481777777777701</v>
      </c>
      <c r="AG58">
        <v>0.60481777777777701</v>
      </c>
      <c r="AH58">
        <v>0.69242424242424205</v>
      </c>
      <c r="AI58">
        <v>5.72901964187622E-2</v>
      </c>
      <c r="AJ58">
        <v>0.62183163870378999</v>
      </c>
      <c r="AK58">
        <v>0.62183163870378999</v>
      </c>
      <c r="AL58">
        <v>0.62167680033867401</v>
      </c>
      <c r="AM58">
        <v>0.62167680033867401</v>
      </c>
      <c r="AN58">
        <v>0.69242424242424205</v>
      </c>
      <c r="AO58">
        <v>0.69242424242424205</v>
      </c>
      <c r="AP58">
        <v>0.68885422790619899</v>
      </c>
      <c r="AQ58">
        <v>0.89658848398841096</v>
      </c>
      <c r="AR58">
        <v>0.37715236866283303</v>
      </c>
      <c r="AS58">
        <v>0.37443595116304901</v>
      </c>
      <c r="AT58">
        <v>0.60402684563758302</v>
      </c>
      <c r="AU58">
        <v>0.11570247933884199</v>
      </c>
      <c r="AV58">
        <v>0.92307692307692302</v>
      </c>
      <c r="AW58">
        <v>0.95652173913043403</v>
      </c>
      <c r="AX58">
        <v>0.86486486486486402</v>
      </c>
      <c r="AY58">
        <v>0</v>
      </c>
      <c r="AZ58">
        <v>0.64882943143812699</v>
      </c>
      <c r="BA58">
        <v>0.95495495495495397</v>
      </c>
      <c r="BB58">
        <v>0.91983122362869196</v>
      </c>
      <c r="BC58">
        <v>0.927659574468085</v>
      </c>
      <c r="BD58">
        <v>0.54651162790697605</v>
      </c>
      <c r="BE58">
        <v>0</v>
      </c>
    </row>
    <row r="59" spans="2:57" x14ac:dyDescent="0.2">
      <c r="B59" t="s">
        <v>1015</v>
      </c>
      <c r="C59">
        <v>1E-3</v>
      </c>
      <c r="D59">
        <v>0.1</v>
      </c>
      <c r="E59">
        <v>77</v>
      </c>
      <c r="F59">
        <v>100</v>
      </c>
      <c r="G59" s="2" t="b">
        <v>1</v>
      </c>
      <c r="H59">
        <v>8</v>
      </c>
      <c r="I59">
        <v>25</v>
      </c>
      <c r="J59">
        <v>128</v>
      </c>
      <c r="K59">
        <v>1000</v>
      </c>
      <c r="L59">
        <v>4</v>
      </c>
      <c r="M59">
        <v>25</v>
      </c>
      <c r="N59">
        <v>445</v>
      </c>
      <c r="O59">
        <v>12</v>
      </c>
      <c r="P59">
        <v>25</v>
      </c>
      <c r="Q59">
        <v>105</v>
      </c>
      <c r="R59">
        <v>1</v>
      </c>
      <c r="S59">
        <v>78</v>
      </c>
      <c r="T59" s="2">
        <v>64</v>
      </c>
      <c r="U59" s="2">
        <v>64</v>
      </c>
      <c r="V59" s="2">
        <v>64</v>
      </c>
      <c r="W59" t="s">
        <v>770</v>
      </c>
      <c r="X59">
        <v>0.98004882812500005</v>
      </c>
      <c r="Y59">
        <v>3.926312548574E-3</v>
      </c>
      <c r="Z59">
        <v>0.60457977528090001</v>
      </c>
      <c r="AA59">
        <v>0.31028377051651401</v>
      </c>
      <c r="AB59">
        <v>0.56390440097175198</v>
      </c>
      <c r="AC59">
        <v>0.56390440097175198</v>
      </c>
      <c r="AD59">
        <v>0.57997772346672405</v>
      </c>
      <c r="AE59">
        <v>0.57997772346672405</v>
      </c>
      <c r="AF59">
        <v>0.60457977528090001</v>
      </c>
      <c r="AG59">
        <v>0.60457977528090001</v>
      </c>
      <c r="AH59">
        <v>0.73571428571428499</v>
      </c>
      <c r="AI59">
        <v>7.0066303014755194E-2</v>
      </c>
      <c r="AJ59">
        <v>0.69207125390652902</v>
      </c>
      <c r="AK59">
        <v>0.69207125390652902</v>
      </c>
      <c r="AL59">
        <v>0.70159752424025001</v>
      </c>
      <c r="AM59">
        <v>0.70159752424025101</v>
      </c>
      <c r="AN59">
        <v>0.73571428571428499</v>
      </c>
      <c r="AO59">
        <v>0.73571428571428499</v>
      </c>
      <c r="AP59">
        <v>0.67969641620916799</v>
      </c>
      <c r="AQ59">
        <v>0.78521337660081703</v>
      </c>
      <c r="AR59">
        <v>0.34658040512210803</v>
      </c>
      <c r="AS59">
        <v>0.44412740595491501</v>
      </c>
      <c r="AT59">
        <v>0.63888888888888795</v>
      </c>
      <c r="AU59">
        <v>0.33082706766917203</v>
      </c>
      <c r="AV59">
        <v>0.98591549295774605</v>
      </c>
      <c r="AW59">
        <v>0.9375</v>
      </c>
      <c r="AX59">
        <v>0.95412844036697197</v>
      </c>
      <c r="AY59">
        <v>0.55454545454545401</v>
      </c>
      <c r="AZ59">
        <v>0.45508982035928103</v>
      </c>
      <c r="BA59">
        <v>0.98550724637681097</v>
      </c>
      <c r="BB59">
        <v>0.90517241379310298</v>
      </c>
      <c r="BC59">
        <v>0.94977168949771595</v>
      </c>
      <c r="BD59">
        <v>0.60750853242320801</v>
      </c>
      <c r="BE59">
        <v>0</v>
      </c>
    </row>
    <row r="60" spans="2:57" x14ac:dyDescent="0.2">
      <c r="B60" t="s">
        <v>1152</v>
      </c>
      <c r="C60">
        <v>1E-3</v>
      </c>
      <c r="D60">
        <v>0.5</v>
      </c>
      <c r="E60">
        <v>18</v>
      </c>
      <c r="F60">
        <v>500</v>
      </c>
      <c r="G60" s="2" t="b">
        <v>1</v>
      </c>
      <c r="H60">
        <v>8</v>
      </c>
      <c r="I60">
        <v>20</v>
      </c>
      <c r="J60">
        <v>128</v>
      </c>
      <c r="K60">
        <v>1000</v>
      </c>
      <c r="L60">
        <v>4</v>
      </c>
      <c r="M60">
        <v>20</v>
      </c>
      <c r="N60">
        <v>450</v>
      </c>
      <c r="O60">
        <v>12</v>
      </c>
      <c r="P60">
        <v>20</v>
      </c>
      <c r="Q60">
        <v>110</v>
      </c>
      <c r="R60">
        <v>1</v>
      </c>
      <c r="S60">
        <v>78</v>
      </c>
      <c r="T60" s="2">
        <v>64</v>
      </c>
      <c r="U60" s="2">
        <v>128</v>
      </c>
      <c r="V60" s="2">
        <v>64</v>
      </c>
      <c r="W60" t="s">
        <v>770</v>
      </c>
      <c r="X60">
        <v>0.98001953124999996</v>
      </c>
      <c r="Y60">
        <v>4.0245154537259997E-3</v>
      </c>
      <c r="Z60">
        <v>0.60438388888888805</v>
      </c>
      <c r="AA60">
        <v>0.31856530912220399</v>
      </c>
      <c r="AB60">
        <v>0.54702984659328402</v>
      </c>
      <c r="AC60">
        <v>0.54702984659328402</v>
      </c>
      <c r="AD60">
        <v>0.54608075156542801</v>
      </c>
      <c r="AE60">
        <v>0.54608075156542701</v>
      </c>
      <c r="AF60">
        <v>0.60438388888888805</v>
      </c>
      <c r="AG60">
        <v>0.60438388888888805</v>
      </c>
      <c r="AH60">
        <v>0.70454545454545403</v>
      </c>
      <c r="AI60">
        <v>8.0401703715324402E-2</v>
      </c>
      <c r="AJ60">
        <v>0.63653298278919601</v>
      </c>
      <c r="AK60">
        <v>0.63653298278919601</v>
      </c>
      <c r="AL60">
        <v>0.62045040665041395</v>
      </c>
      <c r="AM60">
        <v>0.62045040665041395</v>
      </c>
      <c r="AN60">
        <v>0.70454545454545403</v>
      </c>
      <c r="AO60">
        <v>0.70454545454545403</v>
      </c>
      <c r="AP60">
        <v>0.70494122008187798</v>
      </c>
      <c r="AQ60">
        <v>0.80224309531298199</v>
      </c>
      <c r="AR60">
        <v>0.21481511179527699</v>
      </c>
      <c r="AS60">
        <v>0.46611995918299798</v>
      </c>
      <c r="AT60">
        <v>0.64206642066420605</v>
      </c>
      <c r="AU60">
        <v>0.170542635658914</v>
      </c>
      <c r="AV60">
        <v>0.94323144104803402</v>
      </c>
      <c r="AW60">
        <v>0.952380952380952</v>
      </c>
      <c r="AX60">
        <v>0.96035242290748901</v>
      </c>
      <c r="AY60">
        <v>0</v>
      </c>
      <c r="AZ60">
        <v>0.50980392156862697</v>
      </c>
      <c r="BA60">
        <v>0.97321428571428503</v>
      </c>
      <c r="BB60">
        <v>0.90833333333333299</v>
      </c>
      <c r="BC60">
        <v>0.93103448275862</v>
      </c>
      <c r="BD60">
        <v>0</v>
      </c>
      <c r="BE60">
        <v>0.64743589743589702</v>
      </c>
    </row>
    <row r="61" spans="2:57" x14ac:dyDescent="0.2">
      <c r="B61" t="s">
        <v>1153</v>
      </c>
      <c r="C61">
        <v>1E-3</v>
      </c>
      <c r="D61">
        <v>0.1</v>
      </c>
      <c r="E61">
        <v>11</v>
      </c>
      <c r="F61">
        <v>500</v>
      </c>
      <c r="G61" s="2" t="b">
        <v>1</v>
      </c>
      <c r="H61">
        <v>8</v>
      </c>
      <c r="I61">
        <v>50</v>
      </c>
      <c r="J61">
        <v>420</v>
      </c>
      <c r="K61">
        <v>1000</v>
      </c>
      <c r="L61">
        <v>4</v>
      </c>
      <c r="M61">
        <v>50</v>
      </c>
      <c r="N61">
        <v>420</v>
      </c>
      <c r="O61">
        <v>12</v>
      </c>
      <c r="P61">
        <v>50</v>
      </c>
      <c r="Q61">
        <v>80</v>
      </c>
      <c r="R61">
        <v>1</v>
      </c>
      <c r="S61">
        <v>78</v>
      </c>
      <c r="T61" s="2">
        <v>128</v>
      </c>
      <c r="U61" s="2">
        <v>128</v>
      </c>
      <c r="V61" s="2">
        <v>64</v>
      </c>
      <c r="W61" t="s">
        <v>770</v>
      </c>
      <c r="X61">
        <v>0.98012857142857102</v>
      </c>
      <c r="Y61">
        <v>4.2520564454607002E-3</v>
      </c>
      <c r="Z61">
        <v>0.60289285714285701</v>
      </c>
      <c r="AA61">
        <v>0.22251253850757999</v>
      </c>
      <c r="AB61">
        <v>0.53970072504723599</v>
      </c>
      <c r="AC61">
        <v>0.53970072504723599</v>
      </c>
      <c r="AD61">
        <v>0.60797050920783902</v>
      </c>
      <c r="AE61">
        <v>0.60797050920783902</v>
      </c>
      <c r="AF61">
        <v>0.60289285714285701</v>
      </c>
      <c r="AG61">
        <v>0.60289285714285701</v>
      </c>
      <c r="AH61">
        <v>0.69062500000000004</v>
      </c>
      <c r="AI61">
        <v>7.6740905642509405E-2</v>
      </c>
      <c r="AJ61">
        <v>0.65044277143940998</v>
      </c>
      <c r="AK61">
        <v>0.65044277143940998</v>
      </c>
      <c r="AL61">
        <v>0.67614515855601098</v>
      </c>
      <c r="AM61">
        <v>0.67614515855601098</v>
      </c>
      <c r="AN61">
        <v>0.69062499999999905</v>
      </c>
      <c r="AO61">
        <v>0.69062500000000004</v>
      </c>
      <c r="AP61">
        <v>0.61453880698075403</v>
      </c>
      <c r="AQ61">
        <v>0.77301218711463304</v>
      </c>
      <c r="AR61">
        <v>0.21984636347872999</v>
      </c>
      <c r="AS61">
        <v>0.55140554261482899</v>
      </c>
      <c r="AT61">
        <v>0.48529411764705799</v>
      </c>
      <c r="AU61">
        <v>0.13186813186813101</v>
      </c>
      <c r="AV61">
        <v>0.98136645962732905</v>
      </c>
      <c r="AW61">
        <v>0.96385542168674698</v>
      </c>
      <c r="AX61">
        <v>0.95757575757575697</v>
      </c>
      <c r="AY61">
        <v>0.50691244239631295</v>
      </c>
      <c r="AZ61">
        <v>0.427350427350427</v>
      </c>
      <c r="BA61">
        <v>0.967741935483871</v>
      </c>
      <c r="BB61">
        <v>0.89265536723163796</v>
      </c>
      <c r="BC61">
        <v>0.95121951219512202</v>
      </c>
      <c r="BD61">
        <v>0</v>
      </c>
      <c r="BE61">
        <v>0.53947368421052599</v>
      </c>
    </row>
    <row r="62" spans="2:57" x14ac:dyDescent="0.2">
      <c r="B62" t="s">
        <v>1154</v>
      </c>
      <c r="C62">
        <v>1E-3</v>
      </c>
      <c r="D62">
        <v>0.5</v>
      </c>
      <c r="E62">
        <v>60</v>
      </c>
      <c r="F62">
        <v>100</v>
      </c>
      <c r="G62" s="2" t="b">
        <v>1</v>
      </c>
      <c r="H62">
        <v>8</v>
      </c>
      <c r="I62">
        <v>20</v>
      </c>
      <c r="J62">
        <v>128</v>
      </c>
      <c r="K62">
        <v>1000</v>
      </c>
      <c r="L62">
        <v>4</v>
      </c>
      <c r="M62">
        <v>20</v>
      </c>
      <c r="N62">
        <v>450</v>
      </c>
      <c r="O62">
        <v>12</v>
      </c>
      <c r="P62">
        <v>20</v>
      </c>
      <c r="Q62">
        <v>110</v>
      </c>
      <c r="R62">
        <v>1</v>
      </c>
      <c r="S62">
        <v>78</v>
      </c>
      <c r="T62" s="2">
        <v>128</v>
      </c>
      <c r="U62" s="2">
        <v>128</v>
      </c>
      <c r="V62" s="2">
        <v>64</v>
      </c>
      <c r="W62" t="s">
        <v>770</v>
      </c>
      <c r="X62">
        <v>0.98181640625</v>
      </c>
      <c r="Y62">
        <v>3.7330347625538001E-3</v>
      </c>
      <c r="Z62">
        <v>0.60260166666666604</v>
      </c>
      <c r="AA62">
        <v>0.28200290536880401</v>
      </c>
      <c r="AB62">
        <v>0.56266682660535505</v>
      </c>
      <c r="AC62">
        <v>0.56266682660535505</v>
      </c>
      <c r="AD62">
        <v>0.58116353651450403</v>
      </c>
      <c r="AE62">
        <v>0.58116353651450403</v>
      </c>
      <c r="AF62">
        <v>0.60260166666666604</v>
      </c>
      <c r="AG62">
        <v>0.60260166666666604</v>
      </c>
      <c r="AH62">
        <v>0.70909090909090899</v>
      </c>
      <c r="AI62">
        <v>6.6875912249088204E-2</v>
      </c>
      <c r="AJ62">
        <v>0.62928815250013803</v>
      </c>
      <c r="AK62">
        <v>0.62928815250013803</v>
      </c>
      <c r="AL62">
        <v>0.61689633279898204</v>
      </c>
      <c r="AM62">
        <v>0.61689633279898204</v>
      </c>
      <c r="AN62">
        <v>0.70909090909090899</v>
      </c>
      <c r="AO62">
        <v>0.70909090909090899</v>
      </c>
      <c r="AP62">
        <v>0.70482106036973002</v>
      </c>
      <c r="AQ62">
        <v>0.76252655453305795</v>
      </c>
      <c r="AR62">
        <v>0.38316300234567202</v>
      </c>
      <c r="AS62">
        <v>0.40015668917296099</v>
      </c>
      <c r="AT62">
        <v>0.68115942028985499</v>
      </c>
      <c r="AU62">
        <v>6.83760683760683E-2</v>
      </c>
      <c r="AV62">
        <v>0.96428571428571397</v>
      </c>
      <c r="AW62">
        <v>0.952380952380952</v>
      </c>
      <c r="AX62">
        <v>0.96035242290748901</v>
      </c>
      <c r="AY62">
        <v>0</v>
      </c>
      <c r="AZ62">
        <v>0.57499999999999996</v>
      </c>
      <c r="BA62">
        <v>0.98214285714285698</v>
      </c>
      <c r="BB62">
        <v>0.87301587301587302</v>
      </c>
      <c r="BC62">
        <v>0.91596638655462204</v>
      </c>
      <c r="BD62">
        <v>0.57877813504823095</v>
      </c>
      <c r="BE62">
        <v>0</v>
      </c>
    </row>
    <row r="63" spans="2:57" x14ac:dyDescent="0.2">
      <c r="B63" t="s">
        <v>1155</v>
      </c>
      <c r="C63">
        <v>1E-3</v>
      </c>
      <c r="D63">
        <v>0.1</v>
      </c>
      <c r="E63">
        <v>14</v>
      </c>
      <c r="F63">
        <v>500</v>
      </c>
      <c r="G63" s="2" t="b">
        <v>1</v>
      </c>
      <c r="H63">
        <v>8</v>
      </c>
      <c r="I63">
        <v>50</v>
      </c>
      <c r="J63">
        <v>256</v>
      </c>
      <c r="K63">
        <v>1000</v>
      </c>
      <c r="L63">
        <v>4</v>
      </c>
      <c r="M63">
        <v>50</v>
      </c>
      <c r="N63">
        <v>420</v>
      </c>
      <c r="O63">
        <v>12</v>
      </c>
      <c r="P63">
        <v>50</v>
      </c>
      <c r="Q63">
        <v>80</v>
      </c>
      <c r="R63">
        <v>1</v>
      </c>
      <c r="S63">
        <v>78</v>
      </c>
      <c r="T63" s="2">
        <v>128</v>
      </c>
      <c r="U63" s="2">
        <v>128</v>
      </c>
      <c r="V63" s="2">
        <v>128</v>
      </c>
      <c r="W63" t="s">
        <v>770</v>
      </c>
      <c r="X63">
        <v>0.98046093749999996</v>
      </c>
      <c r="Y63">
        <v>4.2216837196609996E-3</v>
      </c>
      <c r="Z63">
        <v>0.60258928571428605</v>
      </c>
      <c r="AA63">
        <v>0.19874300995468999</v>
      </c>
      <c r="AB63">
        <v>0.55645998581690004</v>
      </c>
      <c r="AC63">
        <v>0.55645998581690004</v>
      </c>
      <c r="AD63">
        <v>0.55809982299910399</v>
      </c>
      <c r="AE63">
        <v>0.55809982299910499</v>
      </c>
      <c r="AF63">
        <v>0.60258928571428605</v>
      </c>
      <c r="AG63">
        <v>0.60258928571428605</v>
      </c>
      <c r="AH63">
        <v>0.73333333333333295</v>
      </c>
      <c r="AI63">
        <v>4.9073357135057401E-2</v>
      </c>
      <c r="AJ63">
        <v>0.66753648464084703</v>
      </c>
      <c r="AK63">
        <v>0.66753648464084703</v>
      </c>
      <c r="AL63">
        <v>0.72625851133382402</v>
      </c>
      <c r="AM63">
        <v>0.72625851133382402</v>
      </c>
      <c r="AN63">
        <v>0.73333333333333295</v>
      </c>
      <c r="AO63">
        <v>0.73333333333333295</v>
      </c>
      <c r="AP63">
        <v>0.62046782264572298</v>
      </c>
      <c r="AQ63">
        <v>0.92658287458084598</v>
      </c>
      <c r="AR63">
        <v>6.9954290282904702E-2</v>
      </c>
      <c r="AS63">
        <v>0.60883495575812496</v>
      </c>
      <c r="AT63">
        <v>0.61187214611872098</v>
      </c>
      <c r="AU63">
        <v>2.4691358024691301E-2</v>
      </c>
      <c r="AV63">
        <v>0.94674556213017702</v>
      </c>
      <c r="AW63">
        <v>0.95808383233532901</v>
      </c>
      <c r="AX63">
        <v>0.94478527607361895</v>
      </c>
      <c r="AY63">
        <v>0.66321243523315998</v>
      </c>
      <c r="AZ63">
        <v>0.42201834862385301</v>
      </c>
      <c r="BA63">
        <v>0.98159509202453998</v>
      </c>
      <c r="BB63">
        <v>0.86486486486486402</v>
      </c>
      <c r="BC63">
        <v>0.93491124260354996</v>
      </c>
      <c r="BD63">
        <v>0</v>
      </c>
      <c r="BE63">
        <v>0.65765765765765705</v>
      </c>
    </row>
    <row r="64" spans="2:57" x14ac:dyDescent="0.2">
      <c r="B64" t="s">
        <v>1156</v>
      </c>
      <c r="C64">
        <v>1E-3</v>
      </c>
      <c r="D64">
        <v>0.1</v>
      </c>
      <c r="E64">
        <v>47</v>
      </c>
      <c r="F64">
        <v>100</v>
      </c>
      <c r="G64" s="2" t="b">
        <v>1</v>
      </c>
      <c r="H64">
        <v>8</v>
      </c>
      <c r="I64">
        <v>50</v>
      </c>
      <c r="J64">
        <v>128</v>
      </c>
      <c r="K64">
        <v>1000</v>
      </c>
      <c r="L64">
        <v>4</v>
      </c>
      <c r="M64">
        <v>50</v>
      </c>
      <c r="N64">
        <v>420</v>
      </c>
      <c r="O64">
        <v>12</v>
      </c>
      <c r="P64">
        <v>50</v>
      </c>
      <c r="Q64">
        <v>80</v>
      </c>
      <c r="R64">
        <v>1</v>
      </c>
      <c r="S64">
        <v>78</v>
      </c>
      <c r="T64" s="2">
        <v>64</v>
      </c>
      <c r="U64" s="2">
        <v>64</v>
      </c>
      <c r="V64" s="2">
        <v>128</v>
      </c>
      <c r="W64" t="s">
        <v>770</v>
      </c>
      <c r="X64">
        <v>0.98005859375000004</v>
      </c>
      <c r="Y64">
        <v>4.1956456913611996E-3</v>
      </c>
      <c r="Z64">
        <v>0.60192023809523698</v>
      </c>
      <c r="AA64">
        <v>0.228635220557451</v>
      </c>
      <c r="AB64">
        <v>0.54708808501391504</v>
      </c>
      <c r="AC64">
        <v>0.54708808501391504</v>
      </c>
      <c r="AD64">
        <v>0.63734026699032498</v>
      </c>
      <c r="AE64">
        <v>0.63734026699032498</v>
      </c>
      <c r="AF64">
        <v>0.60192023809523698</v>
      </c>
      <c r="AG64">
        <v>0.60192023809523698</v>
      </c>
      <c r="AH64">
        <v>0.62291666666666601</v>
      </c>
      <c r="AI64">
        <v>6.6218867897987296E-2</v>
      </c>
      <c r="AJ64">
        <v>0.56618356104662404</v>
      </c>
      <c r="AK64">
        <v>0.56618356104662404</v>
      </c>
      <c r="AL64">
        <v>0.54143314631339101</v>
      </c>
      <c r="AM64">
        <v>0.54143314631339101</v>
      </c>
      <c r="AN64">
        <v>0.62291666666666601</v>
      </c>
      <c r="AO64">
        <v>0.62291666666666601</v>
      </c>
      <c r="AP64">
        <v>0.57963026512259896</v>
      </c>
      <c r="AQ64">
        <v>0.91496489904276901</v>
      </c>
      <c r="AR64">
        <v>0.34122103267501802</v>
      </c>
      <c r="AS64">
        <v>0.35253614321527399</v>
      </c>
      <c r="AT64">
        <v>0.40449438202247101</v>
      </c>
      <c r="AU64">
        <v>0</v>
      </c>
      <c r="AV64">
        <v>0.95180722891566205</v>
      </c>
      <c r="AW64">
        <v>0.96385542168674698</v>
      </c>
      <c r="AX64">
        <v>0.96341463414634099</v>
      </c>
      <c r="AY64">
        <v>0.34210526315789402</v>
      </c>
      <c r="AZ64">
        <v>0.35616438356164298</v>
      </c>
      <c r="BA64">
        <v>0.96341463414634099</v>
      </c>
      <c r="BB64">
        <v>0.89772727272727204</v>
      </c>
      <c r="BC64">
        <v>0.95121951219512202</v>
      </c>
      <c r="BD64">
        <v>0</v>
      </c>
      <c r="BE64">
        <v>0</v>
      </c>
    </row>
    <row r="65" spans="2:57" x14ac:dyDescent="0.2">
      <c r="B65" t="s">
        <v>1157</v>
      </c>
      <c r="C65">
        <v>1E-3</v>
      </c>
      <c r="D65">
        <v>0.1</v>
      </c>
      <c r="E65">
        <v>13</v>
      </c>
      <c r="F65">
        <v>500</v>
      </c>
      <c r="G65" s="2" t="b">
        <v>1</v>
      </c>
      <c r="H65">
        <v>8</v>
      </c>
      <c r="I65">
        <v>25</v>
      </c>
      <c r="J65">
        <v>420</v>
      </c>
      <c r="K65">
        <v>1000</v>
      </c>
      <c r="L65">
        <v>4</v>
      </c>
      <c r="M65">
        <v>25</v>
      </c>
      <c r="N65">
        <v>445</v>
      </c>
      <c r="O65">
        <v>12</v>
      </c>
      <c r="P65">
        <v>25</v>
      </c>
      <c r="Q65">
        <v>105</v>
      </c>
      <c r="R65">
        <v>1</v>
      </c>
      <c r="S65">
        <v>78</v>
      </c>
      <c r="T65" s="2">
        <v>64</v>
      </c>
      <c r="U65" s="2">
        <v>128</v>
      </c>
      <c r="V65" s="2">
        <v>64</v>
      </c>
      <c r="W65" t="s">
        <v>770</v>
      </c>
      <c r="X65">
        <v>0.98017857142857301</v>
      </c>
      <c r="Y65">
        <v>4.0494121219962001E-3</v>
      </c>
      <c r="Z65">
        <v>0.60072022471910103</v>
      </c>
      <c r="AA65">
        <v>0.27929234150052001</v>
      </c>
      <c r="AB65">
        <v>0.52478986195305399</v>
      </c>
      <c r="AC65">
        <v>0.52478986195305399</v>
      </c>
      <c r="AD65">
        <v>0.48680346256921198</v>
      </c>
      <c r="AE65">
        <v>0.48680346256921198</v>
      </c>
      <c r="AF65">
        <v>0.60072022471910103</v>
      </c>
      <c r="AG65">
        <v>0.60072022471910103</v>
      </c>
      <c r="AH65">
        <v>0.64523809523809506</v>
      </c>
      <c r="AI65">
        <v>9.0414896607398904E-2</v>
      </c>
      <c r="AJ65">
        <v>0.61935793715354903</v>
      </c>
      <c r="AK65">
        <v>0.61935793715354903</v>
      </c>
      <c r="AL65">
        <v>0.62666526113735099</v>
      </c>
      <c r="AM65">
        <v>0.62666526113735099</v>
      </c>
      <c r="AN65">
        <v>0.64523809523809506</v>
      </c>
      <c r="AO65">
        <v>0.64523809523809506</v>
      </c>
      <c r="AP65">
        <v>0.709040813327381</v>
      </c>
      <c r="AQ65">
        <v>0.82889312593247499</v>
      </c>
      <c r="AR65">
        <v>0.49743311716781102</v>
      </c>
      <c r="AS65">
        <v>6.3792391384550798E-2</v>
      </c>
      <c r="AT65">
        <v>0.39826839826839799</v>
      </c>
      <c r="AU65">
        <v>0.28282828282828198</v>
      </c>
      <c r="AV65">
        <v>0.91262135922330101</v>
      </c>
      <c r="AW65">
        <v>0.95454545454545403</v>
      </c>
      <c r="AX65">
        <v>0.90909090909090895</v>
      </c>
      <c r="AY65">
        <v>0.74489795918367296</v>
      </c>
      <c r="AZ65">
        <v>0.67889908256880704</v>
      </c>
      <c r="BA65">
        <v>0.80434782608695599</v>
      </c>
      <c r="BB65">
        <v>0.81592039800994998</v>
      </c>
      <c r="BC65">
        <v>0.93087557603686599</v>
      </c>
      <c r="BD65">
        <v>0</v>
      </c>
      <c r="BE65">
        <v>0</v>
      </c>
    </row>
    <row r="66" spans="2:57" x14ac:dyDescent="0.2">
      <c r="B66" t="s">
        <v>1158</v>
      </c>
      <c r="C66">
        <v>1E-3</v>
      </c>
      <c r="D66">
        <v>0.1</v>
      </c>
      <c r="E66">
        <v>19</v>
      </c>
      <c r="F66">
        <v>500</v>
      </c>
      <c r="G66" s="2" t="b">
        <v>1</v>
      </c>
      <c r="H66">
        <v>8</v>
      </c>
      <c r="I66">
        <v>50</v>
      </c>
      <c r="J66">
        <v>64</v>
      </c>
      <c r="K66">
        <v>1000</v>
      </c>
      <c r="L66">
        <v>4</v>
      </c>
      <c r="M66">
        <v>50</v>
      </c>
      <c r="N66">
        <v>420</v>
      </c>
      <c r="O66">
        <v>12</v>
      </c>
      <c r="P66">
        <v>50</v>
      </c>
      <c r="Q66">
        <v>80</v>
      </c>
      <c r="R66">
        <v>1</v>
      </c>
      <c r="S66">
        <v>78</v>
      </c>
      <c r="T66" s="2">
        <v>128</v>
      </c>
      <c r="U66" s="2">
        <v>64</v>
      </c>
      <c r="V66" s="2">
        <v>64</v>
      </c>
      <c r="W66" t="s">
        <v>770</v>
      </c>
      <c r="X66">
        <v>0.98100781250000002</v>
      </c>
      <c r="Y66">
        <v>4.1613828956614998E-3</v>
      </c>
      <c r="Z66">
        <v>0.60051190476190497</v>
      </c>
      <c r="AA66">
        <v>0.26661204749345702</v>
      </c>
      <c r="AB66">
        <v>0.54813995409444505</v>
      </c>
      <c r="AC66">
        <v>0.54813995409444505</v>
      </c>
      <c r="AD66">
        <v>0.58448083985677901</v>
      </c>
      <c r="AE66">
        <v>0.58448083985677901</v>
      </c>
      <c r="AF66">
        <v>0.60051190476190497</v>
      </c>
      <c r="AG66">
        <v>0.60051190476190497</v>
      </c>
      <c r="AH66">
        <v>0.65312499999999996</v>
      </c>
      <c r="AI66">
        <v>7.7082902193069402E-2</v>
      </c>
      <c r="AJ66">
        <v>0.601925845331999</v>
      </c>
      <c r="AK66">
        <v>0.601925845331999</v>
      </c>
      <c r="AL66">
        <v>0.61667747515635396</v>
      </c>
      <c r="AM66">
        <v>0.61667747515635396</v>
      </c>
      <c r="AN66">
        <v>0.65312499999999996</v>
      </c>
      <c r="AO66">
        <v>0.65312499999999996</v>
      </c>
      <c r="AP66">
        <v>0.63747687683957499</v>
      </c>
      <c r="AQ66">
        <v>0.86709577341063104</v>
      </c>
      <c r="AR66">
        <v>0.124911761913162</v>
      </c>
      <c r="AS66">
        <v>0.56307540421441205</v>
      </c>
      <c r="AT66">
        <v>0.67391304347825998</v>
      </c>
      <c r="AU66">
        <v>0.231578947368421</v>
      </c>
      <c r="AV66">
        <v>0.84768211920529801</v>
      </c>
      <c r="AW66">
        <v>0.952380952380952</v>
      </c>
      <c r="AX66">
        <v>0.89772727272727204</v>
      </c>
      <c r="AY66">
        <v>0.54929577464788704</v>
      </c>
      <c r="AZ66">
        <v>0.42580645161290298</v>
      </c>
      <c r="BA66">
        <v>0.91390728476821204</v>
      </c>
      <c r="BB66">
        <v>0.84946236559139698</v>
      </c>
      <c r="BC66">
        <v>0.88135593220338904</v>
      </c>
      <c r="BD66">
        <v>0</v>
      </c>
      <c r="BE66">
        <v>0</v>
      </c>
    </row>
    <row r="67" spans="2:57" x14ac:dyDescent="0.2">
      <c r="B67" t="s">
        <v>1016</v>
      </c>
      <c r="C67">
        <v>1E-3</v>
      </c>
      <c r="D67">
        <v>0.5</v>
      </c>
      <c r="E67">
        <v>15</v>
      </c>
      <c r="F67">
        <v>500</v>
      </c>
      <c r="G67" s="2" t="b">
        <v>1</v>
      </c>
      <c r="H67">
        <v>8</v>
      </c>
      <c r="I67">
        <v>25</v>
      </c>
      <c r="J67">
        <v>128</v>
      </c>
      <c r="K67">
        <v>1000</v>
      </c>
      <c r="L67">
        <v>4</v>
      </c>
      <c r="M67">
        <v>25</v>
      </c>
      <c r="N67">
        <v>445</v>
      </c>
      <c r="O67">
        <v>12</v>
      </c>
      <c r="P67">
        <v>25</v>
      </c>
      <c r="Q67">
        <v>105</v>
      </c>
      <c r="R67">
        <v>1</v>
      </c>
      <c r="S67">
        <v>78</v>
      </c>
      <c r="T67" s="2">
        <v>64</v>
      </c>
      <c r="U67" s="2">
        <v>64</v>
      </c>
      <c r="V67" s="2">
        <v>64</v>
      </c>
      <c r="W67" t="s">
        <v>770</v>
      </c>
      <c r="X67">
        <v>0.98086914062499997</v>
      </c>
      <c r="Y67">
        <v>3.9373826947994E-3</v>
      </c>
      <c r="Z67">
        <v>0.60035112359550502</v>
      </c>
      <c r="AA67">
        <v>0.33596982926130198</v>
      </c>
      <c r="AB67">
        <v>0.55509362208578805</v>
      </c>
      <c r="AC67">
        <v>0.55509362208578805</v>
      </c>
      <c r="AD67">
        <v>0.56393202723884905</v>
      </c>
      <c r="AE67">
        <v>0.56393202723884905</v>
      </c>
      <c r="AF67">
        <v>0.60035112359550502</v>
      </c>
      <c r="AG67">
        <v>0.60035112359550502</v>
      </c>
      <c r="AH67">
        <v>0.72460317460317403</v>
      </c>
      <c r="AI67">
        <v>7.6752908527851105E-2</v>
      </c>
      <c r="AJ67">
        <v>0.68511918747080902</v>
      </c>
      <c r="AK67">
        <v>0.68511918747080902</v>
      </c>
      <c r="AL67">
        <v>0.69506875563732196</v>
      </c>
      <c r="AM67">
        <v>0.69506875563732196</v>
      </c>
      <c r="AN67">
        <v>0.72460317460317403</v>
      </c>
      <c r="AO67">
        <v>0.72460317460317403</v>
      </c>
      <c r="AP67">
        <v>0.73687569069623804</v>
      </c>
      <c r="AQ67">
        <v>0.85050025157895404</v>
      </c>
      <c r="AR67">
        <v>0.114005263180275</v>
      </c>
      <c r="AS67">
        <v>0.51899328288768798</v>
      </c>
      <c r="AT67">
        <v>0.56140350877192902</v>
      </c>
      <c r="AU67">
        <v>5.0420168067226802E-2</v>
      </c>
      <c r="AV67">
        <v>0.95327102803738295</v>
      </c>
      <c r="AW67">
        <v>0.95454545454545403</v>
      </c>
      <c r="AX67">
        <v>0.95852534562212</v>
      </c>
      <c r="AY67">
        <v>0.64102564102564097</v>
      </c>
      <c r="AZ67">
        <v>0.76991150442477796</v>
      </c>
      <c r="BA67">
        <v>0.84491978609625595</v>
      </c>
      <c r="BB67">
        <v>0.90829694323144095</v>
      </c>
      <c r="BC67">
        <v>0.95370370370370305</v>
      </c>
      <c r="BD67">
        <v>0</v>
      </c>
      <c r="BE67">
        <v>0.625407166123778</v>
      </c>
    </row>
    <row r="68" spans="2:57" x14ac:dyDescent="0.2">
      <c r="B68" t="s">
        <v>1159</v>
      </c>
      <c r="C68">
        <v>1E-3</v>
      </c>
      <c r="D68">
        <v>0.5</v>
      </c>
      <c r="E68">
        <v>35</v>
      </c>
      <c r="F68">
        <v>500</v>
      </c>
      <c r="G68" s="2" t="b">
        <v>1</v>
      </c>
      <c r="H68">
        <v>8</v>
      </c>
      <c r="I68">
        <v>25</v>
      </c>
      <c r="J68">
        <v>420</v>
      </c>
      <c r="K68">
        <v>1000</v>
      </c>
      <c r="L68">
        <v>4</v>
      </c>
      <c r="M68">
        <v>25</v>
      </c>
      <c r="N68">
        <v>445</v>
      </c>
      <c r="O68">
        <v>12</v>
      </c>
      <c r="P68">
        <v>25</v>
      </c>
      <c r="Q68">
        <v>105</v>
      </c>
      <c r="R68">
        <v>1</v>
      </c>
      <c r="S68">
        <v>78</v>
      </c>
      <c r="T68" s="2">
        <v>64</v>
      </c>
      <c r="U68" s="2">
        <v>64</v>
      </c>
      <c r="V68" s="2">
        <v>128</v>
      </c>
      <c r="W68" t="s">
        <v>770</v>
      </c>
      <c r="X68">
        <v>0.98004226190476196</v>
      </c>
      <c r="Y68">
        <v>3.1554867769590998E-3</v>
      </c>
      <c r="Z68">
        <v>0.59998876404494395</v>
      </c>
      <c r="AA68">
        <v>0.41648199036717398</v>
      </c>
      <c r="AB68">
        <v>0.58538756987852303</v>
      </c>
      <c r="AC68">
        <v>0.58538756987852303</v>
      </c>
      <c r="AD68">
        <v>0.65238392570383297</v>
      </c>
      <c r="AE68">
        <v>0.65238392570383297</v>
      </c>
      <c r="AF68">
        <v>0.59998876404494395</v>
      </c>
      <c r="AG68">
        <v>0.59998876404494395</v>
      </c>
      <c r="AH68">
        <v>0.72936507936507899</v>
      </c>
      <c r="AI68">
        <v>9.9023938179016099E-2</v>
      </c>
      <c r="AJ68">
        <v>0.70277405027736495</v>
      </c>
      <c r="AK68">
        <v>0.70277405027736495</v>
      </c>
      <c r="AL68">
        <v>0.75281049906488495</v>
      </c>
      <c r="AM68">
        <v>0.75281049906488495</v>
      </c>
      <c r="AN68">
        <v>0.72936507936507899</v>
      </c>
      <c r="AO68">
        <v>0.72936507936507899</v>
      </c>
      <c r="AP68">
        <v>0.58496457522656797</v>
      </c>
      <c r="AQ68">
        <v>0.92095948971783503</v>
      </c>
      <c r="AR68">
        <v>0.44485588971385498</v>
      </c>
      <c r="AS68">
        <v>0.39077032485583502</v>
      </c>
      <c r="AT68">
        <v>0.62043795620437903</v>
      </c>
      <c r="AU68">
        <v>0.35384615384615298</v>
      </c>
      <c r="AV68">
        <v>0.98578199052132698</v>
      </c>
      <c r="AW68">
        <v>0.94594594594594605</v>
      </c>
      <c r="AX68">
        <v>0.96713615023474098</v>
      </c>
      <c r="AY68">
        <v>0.63070539419087102</v>
      </c>
      <c r="AZ68">
        <v>0.42253521126760502</v>
      </c>
      <c r="BA68">
        <v>0.98113207547169801</v>
      </c>
      <c r="BB68">
        <v>0.88888888888888795</v>
      </c>
      <c r="BC68">
        <v>0.92035398230088405</v>
      </c>
      <c r="BD68">
        <v>0.23376623376623301</v>
      </c>
      <c r="BE68">
        <v>0.48275862068965503</v>
      </c>
    </row>
    <row r="69" spans="2:57" x14ac:dyDescent="0.2">
      <c r="B69" t="s">
        <v>873</v>
      </c>
      <c r="C69">
        <v>1E-3</v>
      </c>
      <c r="D69">
        <v>0.5</v>
      </c>
      <c r="E69">
        <v>256</v>
      </c>
      <c r="F69">
        <v>500</v>
      </c>
      <c r="G69" s="2" t="b">
        <v>1</v>
      </c>
      <c r="H69">
        <v>8</v>
      </c>
      <c r="I69">
        <v>25</v>
      </c>
      <c r="J69">
        <v>128</v>
      </c>
      <c r="K69">
        <v>1000</v>
      </c>
      <c r="L69">
        <v>4</v>
      </c>
      <c r="M69">
        <v>25</v>
      </c>
      <c r="N69">
        <v>445</v>
      </c>
      <c r="O69">
        <v>12</v>
      </c>
      <c r="P69">
        <v>25</v>
      </c>
      <c r="Q69">
        <v>105</v>
      </c>
      <c r="R69">
        <v>1</v>
      </c>
      <c r="S69">
        <v>78</v>
      </c>
      <c r="T69" s="2">
        <v>64</v>
      </c>
      <c r="U69" s="2">
        <v>128</v>
      </c>
      <c r="V69" s="2">
        <v>128</v>
      </c>
      <c r="W69" t="s">
        <v>770</v>
      </c>
      <c r="X69">
        <v>0.9844921875</v>
      </c>
      <c r="Y69">
        <v>3.1903121968498002E-3</v>
      </c>
      <c r="Z69">
        <v>0.59954494382022305</v>
      </c>
      <c r="AA69">
        <v>0.32248707419633799</v>
      </c>
      <c r="AB69">
        <v>0.53107639435427401</v>
      </c>
      <c r="AC69">
        <v>0.53107639435427401</v>
      </c>
      <c r="AD69">
        <v>0.53912785139123698</v>
      </c>
      <c r="AE69">
        <v>0.53912785139123698</v>
      </c>
      <c r="AF69">
        <v>0.59954494382022305</v>
      </c>
      <c r="AG69">
        <v>0.59954494382022305</v>
      </c>
      <c r="AH69">
        <v>0.60555555555555496</v>
      </c>
      <c r="AI69">
        <v>0.108740083873271</v>
      </c>
      <c r="AJ69">
        <v>0.58943227350124205</v>
      </c>
      <c r="AK69">
        <v>0.58943227350124205</v>
      </c>
      <c r="AL69">
        <v>0.66020225752763995</v>
      </c>
      <c r="AM69">
        <v>0.66020225752763995</v>
      </c>
      <c r="AN69">
        <v>0.60555555555555496</v>
      </c>
      <c r="AO69">
        <v>0.60555555555555496</v>
      </c>
      <c r="AP69">
        <v>0.66876706188305401</v>
      </c>
      <c r="AQ69">
        <v>0.874004239270461</v>
      </c>
      <c r="AR69">
        <v>0.42286410204547698</v>
      </c>
      <c r="AS69">
        <v>0.158670174218105</v>
      </c>
      <c r="AT69">
        <v>0.45789473684210502</v>
      </c>
      <c r="AU69">
        <v>0.22535211267605601</v>
      </c>
      <c r="AV69">
        <v>0.88205128205128203</v>
      </c>
      <c r="AW69">
        <v>0.93333333333333302</v>
      </c>
      <c r="AX69">
        <v>0.86124401913875503</v>
      </c>
      <c r="AY69">
        <v>0.59842519685039297</v>
      </c>
      <c r="AZ69">
        <v>0.35294117647058798</v>
      </c>
      <c r="BA69">
        <v>0.81111111111111101</v>
      </c>
      <c r="BB69">
        <v>0.72289156626506001</v>
      </c>
      <c r="BC69">
        <v>0.64516129032257996</v>
      </c>
      <c r="BD69">
        <v>0.58278145695364203</v>
      </c>
      <c r="BE69">
        <v>0</v>
      </c>
    </row>
    <row r="70" spans="2:57" x14ac:dyDescent="0.2">
      <c r="B70" t="s">
        <v>1160</v>
      </c>
      <c r="C70">
        <v>1E-3</v>
      </c>
      <c r="D70">
        <v>0.5</v>
      </c>
      <c r="E70">
        <v>16</v>
      </c>
      <c r="F70">
        <v>500</v>
      </c>
      <c r="G70" s="2" t="b">
        <v>1</v>
      </c>
      <c r="H70">
        <v>8</v>
      </c>
      <c r="I70">
        <v>20</v>
      </c>
      <c r="J70">
        <v>128</v>
      </c>
      <c r="K70">
        <v>1000</v>
      </c>
      <c r="L70">
        <v>4</v>
      </c>
      <c r="M70">
        <v>20</v>
      </c>
      <c r="N70">
        <v>450</v>
      </c>
      <c r="O70">
        <v>12</v>
      </c>
      <c r="P70">
        <v>20</v>
      </c>
      <c r="Q70">
        <v>110</v>
      </c>
      <c r="R70">
        <v>1</v>
      </c>
      <c r="S70">
        <v>78</v>
      </c>
      <c r="T70" s="2">
        <v>128</v>
      </c>
      <c r="U70" s="2">
        <v>64</v>
      </c>
      <c r="V70" s="2">
        <v>128</v>
      </c>
      <c r="W70" t="s">
        <v>770</v>
      </c>
      <c r="X70">
        <v>0.980248046875</v>
      </c>
      <c r="Y70">
        <v>4.1314450092613001E-3</v>
      </c>
      <c r="Z70">
        <v>0.59808111111111095</v>
      </c>
      <c r="AA70">
        <v>0.354617683053016</v>
      </c>
      <c r="AB70">
        <v>0.53663246783735796</v>
      </c>
      <c r="AC70">
        <v>0.53663246783735796</v>
      </c>
      <c r="AD70">
        <v>0.53881852223311</v>
      </c>
      <c r="AE70">
        <v>0.53881852223311</v>
      </c>
      <c r="AF70">
        <v>0.59808111111111095</v>
      </c>
      <c r="AG70">
        <v>0.59808111111111095</v>
      </c>
      <c r="AH70">
        <v>0.76818181818181797</v>
      </c>
      <c r="AI70">
        <v>8.9115984737872994E-2</v>
      </c>
      <c r="AJ70">
        <v>0.725094940813786</v>
      </c>
      <c r="AK70">
        <v>0.725094940813786</v>
      </c>
      <c r="AL70">
        <v>0.75893956329093404</v>
      </c>
      <c r="AM70">
        <v>0.75893956329093404</v>
      </c>
      <c r="AN70">
        <v>0.76818181818181797</v>
      </c>
      <c r="AO70">
        <v>0.76818181818181797</v>
      </c>
      <c r="AP70">
        <v>0.66852182175331798</v>
      </c>
      <c r="AQ70">
        <v>0.94869469743303203</v>
      </c>
      <c r="AR70">
        <v>0.39450465386758299</v>
      </c>
      <c r="AS70">
        <v>0.134808698295492</v>
      </c>
      <c r="AT70">
        <v>0.61290322580645096</v>
      </c>
      <c r="AU70">
        <v>0.225806451612903</v>
      </c>
      <c r="AV70">
        <v>0.98214285714285698</v>
      </c>
      <c r="AW70">
        <v>0.952380952380952</v>
      </c>
      <c r="AX70">
        <v>0.96491228070175405</v>
      </c>
      <c r="AY70">
        <v>0.75362318840579701</v>
      </c>
      <c r="AZ70">
        <v>0.76328502415458899</v>
      </c>
      <c r="BA70">
        <v>0.97757847533632203</v>
      </c>
      <c r="BB70">
        <v>0.91983122362869196</v>
      </c>
      <c r="BC70">
        <v>0.94736842105263097</v>
      </c>
      <c r="BD70">
        <v>0.60130718954248297</v>
      </c>
      <c r="BE70">
        <v>0</v>
      </c>
    </row>
    <row r="71" spans="2:57" x14ac:dyDescent="0.2">
      <c r="B71" t="s">
        <v>1161</v>
      </c>
      <c r="C71">
        <v>1E-3</v>
      </c>
      <c r="D71">
        <v>0.5</v>
      </c>
      <c r="E71">
        <v>21</v>
      </c>
      <c r="F71">
        <v>500</v>
      </c>
      <c r="G71" s="2" t="b">
        <v>1</v>
      </c>
      <c r="H71">
        <v>8</v>
      </c>
      <c r="I71">
        <v>15</v>
      </c>
      <c r="J71">
        <v>128</v>
      </c>
      <c r="K71">
        <v>1000</v>
      </c>
      <c r="L71">
        <v>4</v>
      </c>
      <c r="M71">
        <v>15</v>
      </c>
      <c r="N71">
        <v>455</v>
      </c>
      <c r="O71">
        <v>12</v>
      </c>
      <c r="P71">
        <v>15</v>
      </c>
      <c r="Q71">
        <v>115</v>
      </c>
      <c r="R71">
        <v>1</v>
      </c>
      <c r="S71">
        <v>78</v>
      </c>
      <c r="T71" s="2">
        <v>128</v>
      </c>
      <c r="U71" s="2">
        <v>64</v>
      </c>
      <c r="V71" s="2">
        <v>128</v>
      </c>
      <c r="W71" t="s">
        <v>770</v>
      </c>
      <c r="X71">
        <v>0.98064843749999997</v>
      </c>
      <c r="Y71">
        <v>4.0401853383517997E-3</v>
      </c>
      <c r="Z71">
        <v>0.59802252747252604</v>
      </c>
      <c r="AA71">
        <v>0.23788246217369999</v>
      </c>
      <c r="AB71">
        <v>0.563184517882238</v>
      </c>
      <c r="AC71">
        <v>0.563184517882238</v>
      </c>
      <c r="AD71">
        <v>0.57626997578458605</v>
      </c>
      <c r="AE71">
        <v>0.57626997578458605</v>
      </c>
      <c r="AF71">
        <v>0.59802252747252604</v>
      </c>
      <c r="AG71">
        <v>0.59802252747252604</v>
      </c>
      <c r="AH71">
        <v>0.57536231884057898</v>
      </c>
      <c r="AI71">
        <v>8.9914195239543901E-2</v>
      </c>
      <c r="AJ71">
        <v>0.54210943943477696</v>
      </c>
      <c r="AK71">
        <v>0.54210943943477696</v>
      </c>
      <c r="AL71">
        <v>0.547683851189808</v>
      </c>
      <c r="AM71">
        <v>0.547683851189808</v>
      </c>
      <c r="AN71">
        <v>0.57536231884057898</v>
      </c>
      <c r="AO71">
        <v>0.57536231884057898</v>
      </c>
      <c r="AP71">
        <v>0.71056843969654304</v>
      </c>
      <c r="AQ71">
        <v>0.88145854563590098</v>
      </c>
      <c r="AR71">
        <v>0.27597781274569999</v>
      </c>
      <c r="AS71">
        <v>0.38473327345080799</v>
      </c>
      <c r="AT71">
        <v>0.43333333333333302</v>
      </c>
      <c r="AU71">
        <v>4.8780487804878002E-2</v>
      </c>
      <c r="AV71">
        <v>0.84615384615384603</v>
      </c>
      <c r="AW71">
        <v>0.94262295081967196</v>
      </c>
      <c r="AX71">
        <v>0.75862068965517204</v>
      </c>
      <c r="AY71">
        <v>0.26160337552742602</v>
      </c>
      <c r="AZ71">
        <v>6.5573770491803199E-2</v>
      </c>
      <c r="BA71">
        <v>0.82051282051282004</v>
      </c>
      <c r="BB71">
        <v>0.89763779527558996</v>
      </c>
      <c r="BC71">
        <v>0.92561983471074305</v>
      </c>
      <c r="BD71">
        <v>0</v>
      </c>
      <c r="BE71">
        <v>0.50485436893203794</v>
      </c>
    </row>
    <row r="72" spans="2:57" x14ac:dyDescent="0.2">
      <c r="B72" t="s">
        <v>1162</v>
      </c>
      <c r="C72">
        <v>1E-3</v>
      </c>
      <c r="D72">
        <v>0.5</v>
      </c>
      <c r="E72">
        <v>84</v>
      </c>
      <c r="F72">
        <v>100</v>
      </c>
      <c r="G72" s="2" t="b">
        <v>1</v>
      </c>
      <c r="H72">
        <v>8</v>
      </c>
      <c r="I72">
        <v>15</v>
      </c>
      <c r="J72">
        <v>128</v>
      </c>
      <c r="K72">
        <v>1000</v>
      </c>
      <c r="L72">
        <v>4</v>
      </c>
      <c r="M72">
        <v>15</v>
      </c>
      <c r="N72">
        <v>455</v>
      </c>
      <c r="O72">
        <v>12</v>
      </c>
      <c r="P72">
        <v>15</v>
      </c>
      <c r="Q72">
        <v>115</v>
      </c>
      <c r="R72">
        <v>1</v>
      </c>
      <c r="S72">
        <v>78</v>
      </c>
      <c r="T72" s="2">
        <v>64</v>
      </c>
      <c r="U72" s="2">
        <v>64</v>
      </c>
      <c r="V72" s="2">
        <v>128</v>
      </c>
      <c r="W72" t="s">
        <v>770</v>
      </c>
      <c r="X72">
        <v>0.98030273437500004</v>
      </c>
      <c r="Y72">
        <v>3.5087563260458002E-3</v>
      </c>
      <c r="Z72">
        <v>0.597779120879121</v>
      </c>
      <c r="AA72">
        <v>0.30383494579791998</v>
      </c>
      <c r="AB72">
        <v>0.54746531151066902</v>
      </c>
      <c r="AC72">
        <v>0.54746531151066902</v>
      </c>
      <c r="AD72">
        <v>0.56442863756155603</v>
      </c>
      <c r="AE72">
        <v>0.56442863756155603</v>
      </c>
      <c r="AF72">
        <v>0.597779120879121</v>
      </c>
      <c r="AG72">
        <v>0.597779120879121</v>
      </c>
      <c r="AH72">
        <v>0.69420289855072403</v>
      </c>
      <c r="AI72">
        <v>8.8471814990043599E-2</v>
      </c>
      <c r="AJ72">
        <v>0.64498852088243297</v>
      </c>
      <c r="AK72">
        <v>0.64498852088243297</v>
      </c>
      <c r="AL72">
        <v>0.63009668809167296</v>
      </c>
      <c r="AM72">
        <v>0.63009668809167296</v>
      </c>
      <c r="AN72">
        <v>0.69420289855072403</v>
      </c>
      <c r="AO72">
        <v>0.69420289855072403</v>
      </c>
      <c r="AP72">
        <v>0.66786457313074998</v>
      </c>
      <c r="AQ72">
        <v>0.91539225919644396</v>
      </c>
      <c r="AR72">
        <v>0.42280056528918902</v>
      </c>
      <c r="AS72">
        <v>0.18380384842629599</v>
      </c>
      <c r="AT72">
        <v>0.36431226765799202</v>
      </c>
      <c r="AU72">
        <v>0</v>
      </c>
      <c r="AV72">
        <v>0.98290598290598197</v>
      </c>
      <c r="AW72">
        <v>0.93877551020408101</v>
      </c>
      <c r="AX72">
        <v>0.96995708154506399</v>
      </c>
      <c r="AY72">
        <v>0.80597014925373101</v>
      </c>
      <c r="AZ72">
        <v>0.85201793721973096</v>
      </c>
      <c r="BA72">
        <v>0.95041322314049503</v>
      </c>
      <c r="BB72">
        <v>0.93723849372384904</v>
      </c>
      <c r="BC72">
        <v>0.938271604938271</v>
      </c>
      <c r="BD72">
        <v>0</v>
      </c>
      <c r="BE72">
        <v>0</v>
      </c>
    </row>
    <row r="73" spans="2:57" x14ac:dyDescent="0.2">
      <c r="B73" t="s">
        <v>1163</v>
      </c>
      <c r="C73">
        <v>1E-3</v>
      </c>
      <c r="D73">
        <v>0.1</v>
      </c>
      <c r="E73">
        <v>13</v>
      </c>
      <c r="F73">
        <v>500</v>
      </c>
      <c r="G73" s="2" t="b">
        <v>1</v>
      </c>
      <c r="H73">
        <v>8</v>
      </c>
      <c r="I73">
        <v>20</v>
      </c>
      <c r="J73">
        <v>64</v>
      </c>
      <c r="K73">
        <v>1000</v>
      </c>
      <c r="L73">
        <v>4</v>
      </c>
      <c r="M73">
        <v>20</v>
      </c>
      <c r="N73">
        <v>450</v>
      </c>
      <c r="O73">
        <v>12</v>
      </c>
      <c r="P73">
        <v>20</v>
      </c>
      <c r="Q73">
        <v>110</v>
      </c>
      <c r="R73">
        <v>1</v>
      </c>
      <c r="S73">
        <v>78</v>
      </c>
      <c r="T73" s="2">
        <v>64</v>
      </c>
      <c r="U73" s="2">
        <v>64</v>
      </c>
      <c r="V73" s="2">
        <v>128</v>
      </c>
      <c r="W73" t="s">
        <v>770</v>
      </c>
      <c r="X73">
        <v>0.98057812499999997</v>
      </c>
      <c r="Y73">
        <v>4.1689634805079003E-3</v>
      </c>
      <c r="Z73">
        <v>0.59687111111111002</v>
      </c>
      <c r="AA73">
        <v>0.21997347806394099</v>
      </c>
      <c r="AB73">
        <v>0.55804810455132103</v>
      </c>
      <c r="AC73">
        <v>0.55804810455132103</v>
      </c>
      <c r="AD73">
        <v>0.61003350993473104</v>
      </c>
      <c r="AE73">
        <v>0.61003350993473104</v>
      </c>
      <c r="AF73">
        <v>0.59687111111111102</v>
      </c>
      <c r="AG73">
        <v>0.59687111111111102</v>
      </c>
      <c r="AH73">
        <v>0.75075757575757496</v>
      </c>
      <c r="AI73">
        <v>5.75117953121662E-2</v>
      </c>
      <c r="AJ73">
        <v>0.70061367579454903</v>
      </c>
      <c r="AK73">
        <v>0.70061367579454903</v>
      </c>
      <c r="AL73">
        <v>0.70655085754336</v>
      </c>
      <c r="AM73">
        <v>0.70655085754336</v>
      </c>
      <c r="AN73">
        <v>0.75075757575757496</v>
      </c>
      <c r="AO73">
        <v>0.75075757575757496</v>
      </c>
      <c r="AP73">
        <v>0.573650449118426</v>
      </c>
      <c r="AQ73">
        <v>0.91572212554346999</v>
      </c>
      <c r="AR73">
        <v>0.30628965886018999</v>
      </c>
      <c r="AS73">
        <v>0.43653018468319499</v>
      </c>
      <c r="AT73">
        <v>0.65277777777777701</v>
      </c>
      <c r="AU73">
        <v>0</v>
      </c>
      <c r="AV73">
        <v>0.96460176991150404</v>
      </c>
      <c r="AW73">
        <v>0.952380952380952</v>
      </c>
      <c r="AX73">
        <v>0.95575221238938002</v>
      </c>
      <c r="AY73">
        <v>0.66666666666666596</v>
      </c>
      <c r="AZ73">
        <v>0.77049180327868805</v>
      </c>
      <c r="BA73">
        <v>0.99099099099098997</v>
      </c>
      <c r="BB73">
        <v>0.893442622950819</v>
      </c>
      <c r="BC73">
        <v>0.927659574468085</v>
      </c>
      <c r="BD73">
        <v>0.53582554517133896</v>
      </c>
      <c r="BE73">
        <v>9.6774193548386997E-2</v>
      </c>
    </row>
    <row r="74" spans="2:57" x14ac:dyDescent="0.2">
      <c r="B74" t="s">
        <v>1164</v>
      </c>
      <c r="C74">
        <v>1E-3</v>
      </c>
      <c r="D74">
        <v>0.5</v>
      </c>
      <c r="E74">
        <v>51</v>
      </c>
      <c r="F74">
        <v>100</v>
      </c>
      <c r="G74" s="2" t="b">
        <v>1</v>
      </c>
      <c r="H74">
        <v>8</v>
      </c>
      <c r="I74">
        <v>25</v>
      </c>
      <c r="J74">
        <v>128</v>
      </c>
      <c r="K74">
        <v>1000</v>
      </c>
      <c r="L74">
        <v>4</v>
      </c>
      <c r="M74">
        <v>25</v>
      </c>
      <c r="N74">
        <v>445</v>
      </c>
      <c r="O74">
        <v>12</v>
      </c>
      <c r="P74">
        <v>25</v>
      </c>
      <c r="Q74">
        <v>105</v>
      </c>
      <c r="R74">
        <v>1</v>
      </c>
      <c r="S74">
        <v>78</v>
      </c>
      <c r="T74" s="2">
        <v>64</v>
      </c>
      <c r="U74" s="2">
        <v>64</v>
      </c>
      <c r="V74" s="2">
        <v>128</v>
      </c>
      <c r="W74" t="s">
        <v>770</v>
      </c>
      <c r="X74">
        <v>0.980107421875</v>
      </c>
      <c r="Y74">
        <v>4.044190198183E-3</v>
      </c>
      <c r="Z74">
        <v>0.59552640449438199</v>
      </c>
      <c r="AA74">
        <v>0.26355357877910102</v>
      </c>
      <c r="AB74">
        <v>0.52016524769885197</v>
      </c>
      <c r="AC74">
        <v>0.52016524769885197</v>
      </c>
      <c r="AD74">
        <v>0.48815464891780003</v>
      </c>
      <c r="AE74">
        <v>0.48815464891780003</v>
      </c>
      <c r="AF74">
        <v>0.59552640449438199</v>
      </c>
      <c r="AG74">
        <v>0.59552640449438199</v>
      </c>
      <c r="AH74">
        <v>0.75555555555555498</v>
      </c>
      <c r="AI74">
        <v>7.0525445044040597E-2</v>
      </c>
      <c r="AJ74">
        <v>0.69975845356897404</v>
      </c>
      <c r="AK74">
        <v>0.69975845356897404</v>
      </c>
      <c r="AL74">
        <v>0.67499875720770097</v>
      </c>
      <c r="AM74">
        <v>0.67499875720770097</v>
      </c>
      <c r="AN74">
        <v>0.75555555555555498</v>
      </c>
      <c r="AO74">
        <v>0.75555555555555498</v>
      </c>
      <c r="AP74">
        <v>0.73184133908740401</v>
      </c>
      <c r="AQ74">
        <v>0.776136147726046</v>
      </c>
      <c r="AR74">
        <v>0.48197621756256098</v>
      </c>
      <c r="AS74">
        <v>9.0707286419396696E-2</v>
      </c>
      <c r="AT74">
        <v>0.659340659340659</v>
      </c>
      <c r="AU74">
        <v>1.8181818181818101E-2</v>
      </c>
      <c r="AV74">
        <v>0.96330275229357798</v>
      </c>
      <c r="AW74">
        <v>0.95022624434389102</v>
      </c>
      <c r="AX74">
        <v>0.97196261682243001</v>
      </c>
      <c r="AY74">
        <v>0.64347826086956506</v>
      </c>
      <c r="AZ74">
        <v>0.76190476190476097</v>
      </c>
      <c r="BA74">
        <v>0.98130841121495305</v>
      </c>
      <c r="BB74">
        <v>0.90140845070422504</v>
      </c>
      <c r="BC74">
        <v>0.94117647058823495</v>
      </c>
      <c r="BD74">
        <v>0.60481099656357296</v>
      </c>
      <c r="BE74">
        <v>0</v>
      </c>
    </row>
    <row r="75" spans="2:57" x14ac:dyDescent="0.2">
      <c r="B75" t="s">
        <v>1165</v>
      </c>
      <c r="C75">
        <v>1E-3</v>
      </c>
      <c r="D75">
        <v>0.5</v>
      </c>
      <c r="E75">
        <v>74</v>
      </c>
      <c r="F75">
        <v>100</v>
      </c>
      <c r="G75" s="2" t="b">
        <v>1</v>
      </c>
      <c r="H75">
        <v>8</v>
      </c>
      <c r="I75">
        <v>50</v>
      </c>
      <c r="J75">
        <v>128</v>
      </c>
      <c r="K75">
        <v>1000</v>
      </c>
      <c r="L75">
        <v>4</v>
      </c>
      <c r="M75">
        <v>50</v>
      </c>
      <c r="N75">
        <v>420</v>
      </c>
      <c r="O75">
        <v>12</v>
      </c>
      <c r="P75">
        <v>50</v>
      </c>
      <c r="Q75">
        <v>80</v>
      </c>
      <c r="R75">
        <v>1</v>
      </c>
      <c r="S75">
        <v>78</v>
      </c>
      <c r="T75" s="2">
        <v>128</v>
      </c>
      <c r="U75" s="2">
        <v>128</v>
      </c>
      <c r="V75" s="2">
        <v>64</v>
      </c>
      <c r="W75" t="s">
        <v>770</v>
      </c>
      <c r="X75">
        <v>0.98136718749999996</v>
      </c>
      <c r="Y75">
        <v>3.9787699328734999E-3</v>
      </c>
      <c r="Z75">
        <v>0.59516250000000004</v>
      </c>
      <c r="AA75">
        <v>0.20671040165424301</v>
      </c>
      <c r="AB75">
        <v>0.522072884911576</v>
      </c>
      <c r="AC75">
        <v>0.522072884911576</v>
      </c>
      <c r="AD75">
        <v>0.51063859443944803</v>
      </c>
      <c r="AE75">
        <v>0.51063859443944803</v>
      </c>
      <c r="AF75">
        <v>0.59516250000000004</v>
      </c>
      <c r="AG75">
        <v>0.59516250000000004</v>
      </c>
      <c r="AH75">
        <v>0.75520833333333304</v>
      </c>
      <c r="AI75">
        <v>7.0375151932239505E-2</v>
      </c>
      <c r="AJ75">
        <v>0.70065416560856697</v>
      </c>
      <c r="AK75">
        <v>0.70065416560856697</v>
      </c>
      <c r="AL75">
        <v>0.75022348769707203</v>
      </c>
      <c r="AM75">
        <v>0.75022348769707203</v>
      </c>
      <c r="AN75">
        <v>0.75520833333333304</v>
      </c>
      <c r="AO75">
        <v>0.75520833333333304</v>
      </c>
      <c r="AP75">
        <v>0.65536197766632198</v>
      </c>
      <c r="AQ75">
        <v>0.82565952014359201</v>
      </c>
      <c r="AR75">
        <v>0.49253604291819197</v>
      </c>
      <c r="AS75">
        <v>0.11473399891819901</v>
      </c>
      <c r="AT75">
        <v>0.77192982456140302</v>
      </c>
      <c r="AU75">
        <v>0.11764705882352899</v>
      </c>
      <c r="AV75">
        <v>0.97499999999999998</v>
      </c>
      <c r="AW75">
        <v>0.952380952380952</v>
      </c>
      <c r="AX75">
        <v>0.81632653061224403</v>
      </c>
      <c r="AY75">
        <v>0.65573770491803196</v>
      </c>
      <c r="AZ75">
        <v>0.68341708542713497</v>
      </c>
      <c r="BA75">
        <v>0.98136645962732905</v>
      </c>
      <c r="BB75">
        <v>0.89265536723163796</v>
      </c>
      <c r="BC75">
        <v>0.95121951219512202</v>
      </c>
      <c r="BD75">
        <v>0.61016949152542299</v>
      </c>
      <c r="BE75">
        <v>0</v>
      </c>
    </row>
    <row r="76" spans="2:57" x14ac:dyDescent="0.2">
      <c r="B76" t="s">
        <v>874</v>
      </c>
      <c r="C76">
        <v>1E-3</v>
      </c>
      <c r="D76">
        <v>0.5</v>
      </c>
      <c r="E76">
        <v>256</v>
      </c>
      <c r="F76">
        <v>500</v>
      </c>
      <c r="G76" s="2" t="b">
        <v>1</v>
      </c>
      <c r="H76">
        <v>8</v>
      </c>
      <c r="I76">
        <v>20</v>
      </c>
      <c r="J76">
        <v>256</v>
      </c>
      <c r="K76">
        <v>1000</v>
      </c>
      <c r="L76">
        <v>4</v>
      </c>
      <c r="M76">
        <v>20</v>
      </c>
      <c r="N76">
        <v>450</v>
      </c>
      <c r="O76">
        <v>12</v>
      </c>
      <c r="P76">
        <v>20</v>
      </c>
      <c r="Q76">
        <v>110</v>
      </c>
      <c r="R76">
        <v>1</v>
      </c>
      <c r="S76">
        <v>78</v>
      </c>
      <c r="T76" s="2">
        <v>64</v>
      </c>
      <c r="U76" s="2">
        <v>128</v>
      </c>
      <c r="V76" s="2">
        <v>128</v>
      </c>
      <c r="W76" t="s">
        <v>770</v>
      </c>
      <c r="X76">
        <v>0.98051464843750002</v>
      </c>
      <c r="Y76">
        <v>4.2030121888964999E-3</v>
      </c>
      <c r="Z76">
        <v>0.59494055555555503</v>
      </c>
      <c r="AA76">
        <v>0.35375603672861999</v>
      </c>
      <c r="AB76">
        <v>0.52055256619552104</v>
      </c>
      <c r="AC76">
        <v>0.52055256619552104</v>
      </c>
      <c r="AD76">
        <v>0.52375088131226899</v>
      </c>
      <c r="AE76">
        <v>0.52375088131226899</v>
      </c>
      <c r="AF76">
        <v>0.59494055555555503</v>
      </c>
      <c r="AG76">
        <v>0.59494055555555503</v>
      </c>
      <c r="AH76">
        <v>0.71060606060606002</v>
      </c>
      <c r="AI76">
        <v>8.0152019858360193E-2</v>
      </c>
      <c r="AJ76">
        <v>0.65519615804683395</v>
      </c>
      <c r="AK76">
        <v>0.65519615804683395</v>
      </c>
      <c r="AL76">
        <v>0.66977121066858103</v>
      </c>
      <c r="AM76">
        <v>0.66977121066858103</v>
      </c>
      <c r="AN76">
        <v>0.71060606060606002</v>
      </c>
      <c r="AO76">
        <v>0.71060606060606002</v>
      </c>
      <c r="AP76">
        <v>0.63588603071523397</v>
      </c>
      <c r="AQ76">
        <v>0.77626010844852</v>
      </c>
      <c r="AR76">
        <v>0.15608697826635301</v>
      </c>
      <c r="AS76">
        <v>0.51397714735198097</v>
      </c>
      <c r="AT76">
        <v>0.65467625899280502</v>
      </c>
      <c r="AU76">
        <v>0.132231404958677</v>
      </c>
      <c r="AV76">
        <v>0.97777777777777697</v>
      </c>
      <c r="AW76">
        <v>0.96491228070175405</v>
      </c>
      <c r="AX76">
        <v>0.96460176991150404</v>
      </c>
      <c r="AY76">
        <v>0.28742514970059801</v>
      </c>
      <c r="AZ76">
        <v>0.44776119402984998</v>
      </c>
      <c r="BA76">
        <v>0.986425339366515</v>
      </c>
      <c r="BB76">
        <v>0.872</v>
      </c>
      <c r="BC76">
        <v>0.92307692307692302</v>
      </c>
      <c r="BD76">
        <v>0</v>
      </c>
      <c r="BE76">
        <v>0.65146579804560201</v>
      </c>
    </row>
    <row r="77" spans="2:57" x14ac:dyDescent="0.2">
      <c r="B77" t="s">
        <v>1166</v>
      </c>
      <c r="C77">
        <v>1E-3</v>
      </c>
      <c r="D77">
        <v>0.5</v>
      </c>
      <c r="E77">
        <v>16</v>
      </c>
      <c r="F77">
        <v>500</v>
      </c>
      <c r="G77" s="2" t="b">
        <v>1</v>
      </c>
      <c r="H77">
        <v>8</v>
      </c>
      <c r="I77">
        <v>10</v>
      </c>
      <c r="J77">
        <v>256</v>
      </c>
      <c r="K77">
        <v>1000</v>
      </c>
      <c r="L77">
        <v>4</v>
      </c>
      <c r="M77">
        <v>10</v>
      </c>
      <c r="N77">
        <v>460</v>
      </c>
      <c r="O77">
        <v>12</v>
      </c>
      <c r="P77">
        <v>10</v>
      </c>
      <c r="Q77">
        <v>120</v>
      </c>
      <c r="R77">
        <v>1</v>
      </c>
      <c r="S77">
        <v>78</v>
      </c>
      <c r="T77" s="2">
        <v>64</v>
      </c>
      <c r="U77" s="2">
        <v>64</v>
      </c>
      <c r="V77" s="2">
        <v>128</v>
      </c>
      <c r="W77" t="s">
        <v>770</v>
      </c>
      <c r="X77">
        <v>0.98208300781250002</v>
      </c>
      <c r="Y77">
        <v>3.8883219412527001E-3</v>
      </c>
      <c r="Z77">
        <v>0.59394402173912997</v>
      </c>
      <c r="AA77">
        <v>0.26898917889594998</v>
      </c>
      <c r="AB77">
        <v>0.54879116655621496</v>
      </c>
      <c r="AC77">
        <v>0.54879116655621496</v>
      </c>
      <c r="AD77">
        <v>0.55226466172021105</v>
      </c>
      <c r="AE77">
        <v>0.55226466172021105</v>
      </c>
      <c r="AF77">
        <v>0.59394402173912997</v>
      </c>
      <c r="AG77">
        <v>0.59394402173912997</v>
      </c>
      <c r="AH77">
        <v>0.69027777777777699</v>
      </c>
      <c r="AI77">
        <v>9.1975584626197801E-2</v>
      </c>
      <c r="AJ77">
        <v>0.64505522154280004</v>
      </c>
      <c r="AK77">
        <v>0.64505522154280004</v>
      </c>
      <c r="AL77">
        <v>0.66194531433636805</v>
      </c>
      <c r="AM77">
        <v>0.66194531433636805</v>
      </c>
      <c r="AN77">
        <v>0.69027777777777699</v>
      </c>
      <c r="AO77">
        <v>0.69027777777777699</v>
      </c>
      <c r="AP77">
        <v>0.69455652227978004</v>
      </c>
      <c r="AQ77">
        <v>0.85005211243065903</v>
      </c>
      <c r="AR77">
        <v>0.308540743900867</v>
      </c>
      <c r="AS77">
        <v>0.34201528761355199</v>
      </c>
      <c r="AT77">
        <v>0.55826558265582604</v>
      </c>
      <c r="AU77">
        <v>5.9701492537313397E-2</v>
      </c>
      <c r="AV77">
        <v>0.85167464114832503</v>
      </c>
      <c r="AW77">
        <v>0.93023255813953398</v>
      </c>
      <c r="AX77">
        <v>0.834008097165991</v>
      </c>
      <c r="AY77">
        <v>0.63874345549738198</v>
      </c>
      <c r="AZ77">
        <v>0.75098814229249</v>
      </c>
      <c r="BA77">
        <v>0.80597014925373101</v>
      </c>
      <c r="BB77">
        <v>0.793333333333333</v>
      </c>
      <c r="BC77">
        <v>0.921875</v>
      </c>
      <c r="BD77">
        <v>0.59587020648967504</v>
      </c>
      <c r="BE77">
        <v>0</v>
      </c>
    </row>
    <row r="78" spans="2:57" x14ac:dyDescent="0.2">
      <c r="B78" t="s">
        <v>1167</v>
      </c>
      <c r="C78">
        <v>1E-3</v>
      </c>
      <c r="D78">
        <v>0.5</v>
      </c>
      <c r="E78">
        <v>108</v>
      </c>
      <c r="F78">
        <v>100</v>
      </c>
      <c r="G78" s="2" t="b">
        <v>1</v>
      </c>
      <c r="H78">
        <v>8</v>
      </c>
      <c r="I78">
        <v>10</v>
      </c>
      <c r="J78">
        <v>128</v>
      </c>
      <c r="K78">
        <v>1000</v>
      </c>
      <c r="L78">
        <v>4</v>
      </c>
      <c r="M78">
        <v>10</v>
      </c>
      <c r="N78">
        <v>460</v>
      </c>
      <c r="O78">
        <v>12</v>
      </c>
      <c r="P78">
        <v>10</v>
      </c>
      <c r="Q78">
        <v>120</v>
      </c>
      <c r="R78">
        <v>1</v>
      </c>
      <c r="S78">
        <v>78</v>
      </c>
      <c r="T78" s="2">
        <v>128</v>
      </c>
      <c r="U78" s="2">
        <v>128</v>
      </c>
      <c r="V78" s="2">
        <v>64</v>
      </c>
      <c r="W78" t="s">
        <v>770</v>
      </c>
      <c r="X78">
        <v>0.98184570312499997</v>
      </c>
      <c r="Y78">
        <v>3.7746684509329001E-3</v>
      </c>
      <c r="Z78">
        <v>0.59310978260869696</v>
      </c>
      <c r="AA78">
        <v>0.21980357494950201</v>
      </c>
      <c r="AB78">
        <v>0.52833674555079901</v>
      </c>
      <c r="AC78">
        <v>0.52833674555079901</v>
      </c>
      <c r="AD78">
        <v>0.54612923466199303</v>
      </c>
      <c r="AE78">
        <v>0.54612923466199303</v>
      </c>
      <c r="AF78">
        <v>0.59310978260869696</v>
      </c>
      <c r="AG78">
        <v>0.59310978260869696</v>
      </c>
      <c r="AH78">
        <v>0.77777777777777701</v>
      </c>
      <c r="AI78">
        <v>4.3329663574695497E-2</v>
      </c>
      <c r="AJ78">
        <v>0.73574823690765301</v>
      </c>
      <c r="AK78">
        <v>0.73574823690765301</v>
      </c>
      <c r="AL78">
        <v>0.73951558211008095</v>
      </c>
      <c r="AM78">
        <v>0.73951558211008095</v>
      </c>
      <c r="AN78">
        <v>0.77777777777777701</v>
      </c>
      <c r="AO78">
        <v>0.77777777777777701</v>
      </c>
      <c r="AP78">
        <v>0.83736017823460196</v>
      </c>
      <c r="AQ78">
        <v>0.66595080029462805</v>
      </c>
      <c r="AR78">
        <v>0.139826991390442</v>
      </c>
      <c r="AS78">
        <v>0.47020901228352302</v>
      </c>
      <c r="AT78">
        <v>0.73962264150943302</v>
      </c>
      <c r="AU78">
        <v>0.47904191616766401</v>
      </c>
      <c r="AV78">
        <v>0.98360655737704905</v>
      </c>
      <c r="AW78">
        <v>0.952380952380952</v>
      </c>
      <c r="AX78">
        <v>0.95161290322580605</v>
      </c>
      <c r="AY78">
        <v>0.65240641711229896</v>
      </c>
      <c r="AZ78">
        <v>0.73929961089494101</v>
      </c>
      <c r="BA78">
        <v>0.85920577617328497</v>
      </c>
      <c r="BB78">
        <v>0.87822878228782297</v>
      </c>
      <c r="BC78">
        <v>0.93280632411067199</v>
      </c>
      <c r="BD78">
        <v>0</v>
      </c>
      <c r="BE78">
        <v>0.66076696165191695</v>
      </c>
    </row>
    <row r="79" spans="2:57" x14ac:dyDescent="0.2">
      <c r="B79" t="s">
        <v>776</v>
      </c>
      <c r="C79">
        <v>1E-3</v>
      </c>
      <c r="D79">
        <v>0.1</v>
      </c>
      <c r="E79">
        <v>256</v>
      </c>
      <c r="F79">
        <v>500</v>
      </c>
      <c r="G79" s="2" t="b">
        <v>1</v>
      </c>
      <c r="H79">
        <v>8</v>
      </c>
      <c r="I79">
        <v>20</v>
      </c>
      <c r="J79">
        <v>64</v>
      </c>
      <c r="K79">
        <v>1000</v>
      </c>
      <c r="L79">
        <v>4</v>
      </c>
      <c r="M79">
        <v>20</v>
      </c>
      <c r="N79">
        <v>450</v>
      </c>
      <c r="O79">
        <v>12</v>
      </c>
      <c r="P79">
        <v>20</v>
      </c>
      <c r="Q79">
        <v>110</v>
      </c>
      <c r="R79">
        <v>1</v>
      </c>
      <c r="S79">
        <v>78</v>
      </c>
      <c r="T79" s="2">
        <v>64</v>
      </c>
      <c r="U79" s="2">
        <v>128</v>
      </c>
      <c r="V79" s="2">
        <v>128</v>
      </c>
      <c r="W79" t="s">
        <v>770</v>
      </c>
      <c r="X79">
        <v>0.98124999999999996</v>
      </c>
      <c r="Y79">
        <v>3.9876805868697997E-3</v>
      </c>
      <c r="Z79">
        <v>0.59307666666666603</v>
      </c>
      <c r="AA79">
        <v>0.29708761428296498</v>
      </c>
      <c r="AB79">
        <v>0.54630861871616598</v>
      </c>
      <c r="AC79">
        <v>0.54630861871616598</v>
      </c>
      <c r="AD79">
        <v>0.55704044246016104</v>
      </c>
      <c r="AE79">
        <v>0.55704044246016104</v>
      </c>
      <c r="AF79">
        <v>0.59307666666666603</v>
      </c>
      <c r="AG79">
        <v>0.59307666666666603</v>
      </c>
      <c r="AH79">
        <v>0.70378787878787796</v>
      </c>
      <c r="AI79">
        <v>8.2235202193260096E-2</v>
      </c>
      <c r="AJ79">
        <v>0.65917411100176504</v>
      </c>
      <c r="AK79">
        <v>0.65917411100176504</v>
      </c>
      <c r="AL79">
        <v>0.67622455112063895</v>
      </c>
      <c r="AM79">
        <v>0.67622455112063895</v>
      </c>
      <c r="AN79">
        <v>0.70378787878787796</v>
      </c>
      <c r="AO79">
        <v>0.70378787878787796</v>
      </c>
      <c r="AP79">
        <v>0.64003757537359296</v>
      </c>
      <c r="AQ79">
        <v>0.95480310164786597</v>
      </c>
      <c r="AR79">
        <v>0.47458387875570801</v>
      </c>
      <c r="AS79">
        <v>0.115809919087494</v>
      </c>
      <c r="AT79">
        <v>0.47381546134663299</v>
      </c>
      <c r="AU79">
        <v>0.111999999999999</v>
      </c>
      <c r="AV79">
        <v>0.98654708520179302</v>
      </c>
      <c r="AW79">
        <v>0.952380952380952</v>
      </c>
      <c r="AX79">
        <v>0.81818181818181801</v>
      </c>
      <c r="AY79">
        <v>0.76616915422885501</v>
      </c>
      <c r="AZ79">
        <v>0.77669902912621303</v>
      </c>
      <c r="BA79">
        <v>0.98198198198198205</v>
      </c>
      <c r="BB79">
        <v>0.89711934156378603</v>
      </c>
      <c r="BC79">
        <v>0.94782608695652104</v>
      </c>
      <c r="BD79">
        <v>0.197368421052631</v>
      </c>
      <c r="BE79">
        <v>0</v>
      </c>
    </row>
    <row r="80" spans="2:57" x14ac:dyDescent="0.2">
      <c r="B80" t="s">
        <v>1168</v>
      </c>
      <c r="C80">
        <v>1E-3</v>
      </c>
      <c r="D80">
        <v>0.1</v>
      </c>
      <c r="E80">
        <v>78</v>
      </c>
      <c r="F80">
        <v>100</v>
      </c>
      <c r="G80" s="2" t="b">
        <v>1</v>
      </c>
      <c r="H80">
        <v>8</v>
      </c>
      <c r="I80">
        <v>50</v>
      </c>
      <c r="J80">
        <v>420</v>
      </c>
      <c r="K80">
        <v>1000</v>
      </c>
      <c r="L80">
        <v>4</v>
      </c>
      <c r="M80">
        <v>50</v>
      </c>
      <c r="N80">
        <v>420</v>
      </c>
      <c r="O80">
        <v>12</v>
      </c>
      <c r="P80">
        <v>50</v>
      </c>
      <c r="Q80">
        <v>80</v>
      </c>
      <c r="R80">
        <v>1</v>
      </c>
      <c r="S80">
        <v>78</v>
      </c>
      <c r="T80" s="2">
        <v>128</v>
      </c>
      <c r="U80" s="2">
        <v>64</v>
      </c>
      <c r="V80" s="2">
        <v>64</v>
      </c>
      <c r="W80" t="s">
        <v>770</v>
      </c>
      <c r="X80">
        <v>0.98132142857142801</v>
      </c>
      <c r="Y80">
        <v>4.062396751251E-3</v>
      </c>
      <c r="Z80">
        <v>0.592716666666666</v>
      </c>
      <c r="AA80">
        <v>0.26846063011884602</v>
      </c>
      <c r="AB80">
        <v>0.53778356183697795</v>
      </c>
      <c r="AC80">
        <v>0.53778356183697795</v>
      </c>
      <c r="AD80">
        <v>0.52709846499189605</v>
      </c>
      <c r="AE80">
        <v>0.52709846499189605</v>
      </c>
      <c r="AF80">
        <v>0.592716666666666</v>
      </c>
      <c r="AG80">
        <v>0.592716666666666</v>
      </c>
      <c r="AH80">
        <v>0.72291666666666599</v>
      </c>
      <c r="AI80">
        <v>7.2379089891910497E-2</v>
      </c>
      <c r="AJ80">
        <v>0.67522868829553395</v>
      </c>
      <c r="AK80">
        <v>0.67522868829553395</v>
      </c>
      <c r="AL80">
        <v>0.69013349445726502</v>
      </c>
      <c r="AM80">
        <v>0.69013349445726502</v>
      </c>
      <c r="AN80">
        <v>0.72291666666666599</v>
      </c>
      <c r="AO80">
        <v>0.72291666666666599</v>
      </c>
      <c r="AP80">
        <v>0.68136931568996395</v>
      </c>
      <c r="AQ80">
        <v>0.81468918903766696</v>
      </c>
      <c r="AR80">
        <v>0.363804616914151</v>
      </c>
      <c r="AS80">
        <v>0.291271125706136</v>
      </c>
      <c r="AT80">
        <v>0.531645569620253</v>
      </c>
      <c r="AU80">
        <v>7.0588235294117604E-2</v>
      </c>
      <c r="AV80">
        <v>0.94545454545454499</v>
      </c>
      <c r="AW80">
        <v>0.952380952380952</v>
      </c>
      <c r="AX80">
        <v>0.95705521472392596</v>
      </c>
      <c r="AY80">
        <v>0.55882352941176405</v>
      </c>
      <c r="AZ80">
        <v>0.81111111111111101</v>
      </c>
      <c r="BA80">
        <v>0.96153846153846101</v>
      </c>
      <c r="BB80">
        <v>0.91329479768786104</v>
      </c>
      <c r="BC80">
        <v>0.94674556213017702</v>
      </c>
      <c r="BD80">
        <v>0.45410628019323601</v>
      </c>
      <c r="BE80">
        <v>0</v>
      </c>
    </row>
    <row r="81" spans="2:57" x14ac:dyDescent="0.2">
      <c r="B81" t="s">
        <v>1169</v>
      </c>
      <c r="C81">
        <v>1E-3</v>
      </c>
      <c r="D81">
        <v>0.5</v>
      </c>
      <c r="E81">
        <v>83</v>
      </c>
      <c r="F81">
        <v>100</v>
      </c>
      <c r="G81" s="2" t="b">
        <v>1</v>
      </c>
      <c r="H81">
        <v>8</v>
      </c>
      <c r="I81">
        <v>50</v>
      </c>
      <c r="J81">
        <v>256</v>
      </c>
      <c r="K81">
        <v>1000</v>
      </c>
      <c r="L81">
        <v>4</v>
      </c>
      <c r="M81">
        <v>50</v>
      </c>
      <c r="N81">
        <v>420</v>
      </c>
      <c r="O81">
        <v>12</v>
      </c>
      <c r="P81">
        <v>50</v>
      </c>
      <c r="Q81">
        <v>80</v>
      </c>
      <c r="R81">
        <v>1</v>
      </c>
      <c r="S81">
        <v>78</v>
      </c>
      <c r="T81" s="2">
        <v>64</v>
      </c>
      <c r="U81" s="2">
        <v>128</v>
      </c>
      <c r="V81" s="2">
        <v>64</v>
      </c>
      <c r="W81" t="s">
        <v>770</v>
      </c>
      <c r="X81">
        <v>0.97546875</v>
      </c>
      <c r="Y81">
        <v>4.8224169854074002E-3</v>
      </c>
      <c r="Z81">
        <v>0.59065595238095203</v>
      </c>
      <c r="AA81">
        <v>0.15611663840711101</v>
      </c>
      <c r="AB81">
        <v>0.52470593543627397</v>
      </c>
      <c r="AC81">
        <v>0.52470593543627397</v>
      </c>
      <c r="AD81">
        <v>0.57405680097921397</v>
      </c>
      <c r="AE81">
        <v>0.57405680097921397</v>
      </c>
      <c r="AF81">
        <v>0.59065595238095203</v>
      </c>
      <c r="AG81">
        <v>0.59065595238095203</v>
      </c>
      <c r="AH81">
        <v>0.67812499999999998</v>
      </c>
      <c r="AI81">
        <v>6.3089065253734505E-2</v>
      </c>
      <c r="AJ81">
        <v>0.62019967735060699</v>
      </c>
      <c r="AK81">
        <v>0.62019967735060699</v>
      </c>
      <c r="AL81">
        <v>0.60940746780028099</v>
      </c>
      <c r="AM81">
        <v>0.60940746780028099</v>
      </c>
      <c r="AN81">
        <v>0.67812499999999998</v>
      </c>
      <c r="AO81">
        <v>0.67812499999999998</v>
      </c>
      <c r="AP81">
        <v>0.568902791615578</v>
      </c>
      <c r="AQ81">
        <v>0.86900609206552804</v>
      </c>
      <c r="AR81">
        <v>0.47705072993488401</v>
      </c>
      <c r="AS81">
        <v>0.18386412812910699</v>
      </c>
      <c r="AT81">
        <v>0.41640378548895901</v>
      </c>
      <c r="AU81">
        <v>0.14432989690721601</v>
      </c>
      <c r="AV81">
        <v>0.82722513089005201</v>
      </c>
      <c r="AW81">
        <v>0.93023255813953398</v>
      </c>
      <c r="AX81">
        <v>0.95121951219512202</v>
      </c>
      <c r="AY81">
        <v>0.63473053892215503</v>
      </c>
      <c r="AZ81">
        <v>0.75999999999999901</v>
      </c>
      <c r="BA81">
        <v>0.92903225806451595</v>
      </c>
      <c r="BB81">
        <v>0.90804597701149403</v>
      </c>
      <c r="BC81">
        <v>0.94117647058823495</v>
      </c>
      <c r="BD81">
        <v>0</v>
      </c>
      <c r="BE81">
        <v>0</v>
      </c>
    </row>
    <row r="82" spans="2:57" x14ac:dyDescent="0.2">
      <c r="B82" t="s">
        <v>1170</v>
      </c>
      <c r="C82">
        <v>1E-3</v>
      </c>
      <c r="D82">
        <v>0.1</v>
      </c>
      <c r="E82">
        <v>62</v>
      </c>
      <c r="F82">
        <v>100</v>
      </c>
      <c r="G82" s="2" t="b">
        <v>1</v>
      </c>
      <c r="H82">
        <v>8</v>
      </c>
      <c r="I82">
        <v>20</v>
      </c>
      <c r="J82">
        <v>128</v>
      </c>
      <c r="K82">
        <v>1000</v>
      </c>
      <c r="L82">
        <v>4</v>
      </c>
      <c r="M82">
        <v>20</v>
      </c>
      <c r="N82">
        <v>450</v>
      </c>
      <c r="O82">
        <v>12</v>
      </c>
      <c r="P82">
        <v>20</v>
      </c>
      <c r="Q82">
        <v>110</v>
      </c>
      <c r="R82">
        <v>1</v>
      </c>
      <c r="S82">
        <v>78</v>
      </c>
      <c r="T82" s="2">
        <v>64</v>
      </c>
      <c r="U82" s="2">
        <v>64</v>
      </c>
      <c r="V82" s="2">
        <v>128</v>
      </c>
      <c r="W82" t="s">
        <v>770</v>
      </c>
      <c r="X82">
        <v>0.98038085937499997</v>
      </c>
      <c r="Y82">
        <v>4.0821996307930999E-3</v>
      </c>
      <c r="Z82">
        <v>0.59031666666666605</v>
      </c>
      <c r="AA82">
        <v>0.29404444938898</v>
      </c>
      <c r="AB82">
        <v>0.53373105864410997</v>
      </c>
      <c r="AC82">
        <v>0.53373105864410997</v>
      </c>
      <c r="AD82">
        <v>0.52663925647870102</v>
      </c>
      <c r="AE82">
        <v>0.52663925647870102</v>
      </c>
      <c r="AF82">
        <v>0.59031666666666605</v>
      </c>
      <c r="AG82">
        <v>0.59031666666666605</v>
      </c>
      <c r="AH82">
        <v>0.73787878787878702</v>
      </c>
      <c r="AI82">
        <v>7.0985771715640994E-2</v>
      </c>
      <c r="AJ82">
        <v>0.69085705798316799</v>
      </c>
      <c r="AK82">
        <v>0.69085705798316799</v>
      </c>
      <c r="AL82">
        <v>0.70941512452678501</v>
      </c>
      <c r="AM82">
        <v>0.70941512452678501</v>
      </c>
      <c r="AN82">
        <v>0.73787878787878702</v>
      </c>
      <c r="AO82">
        <v>0.73787878787878702</v>
      </c>
      <c r="AP82">
        <v>0.71074616115388201</v>
      </c>
      <c r="AQ82">
        <v>0.82548392476689503</v>
      </c>
      <c r="AR82">
        <v>0.43666914079547903</v>
      </c>
      <c r="AS82">
        <v>0.16202500786018201</v>
      </c>
      <c r="AT82">
        <v>0.64808362369337902</v>
      </c>
      <c r="AU82">
        <v>0.39455782312925097</v>
      </c>
      <c r="AV82">
        <v>0.96035242290748901</v>
      </c>
      <c r="AW82">
        <v>0.94827586206896497</v>
      </c>
      <c r="AX82">
        <v>0.96428571428571397</v>
      </c>
      <c r="AY82">
        <v>0.62548262548262501</v>
      </c>
      <c r="AZ82">
        <v>0.34965034965034902</v>
      </c>
      <c r="BA82">
        <v>0.986425339366515</v>
      </c>
      <c r="BB82">
        <v>0.88617886178861704</v>
      </c>
      <c r="BC82">
        <v>0.91914893617021198</v>
      </c>
      <c r="BD82">
        <v>0.60784313725490102</v>
      </c>
      <c r="BE82">
        <v>0</v>
      </c>
    </row>
    <row r="83" spans="2:57" x14ac:dyDescent="0.2">
      <c r="B83" t="s">
        <v>875</v>
      </c>
      <c r="C83">
        <v>1E-3</v>
      </c>
      <c r="D83">
        <v>0.5</v>
      </c>
      <c r="E83">
        <v>256</v>
      </c>
      <c r="F83">
        <v>100</v>
      </c>
      <c r="G83" s="2" t="b">
        <v>1</v>
      </c>
      <c r="H83">
        <v>8</v>
      </c>
      <c r="I83">
        <v>10</v>
      </c>
      <c r="J83">
        <v>256</v>
      </c>
      <c r="K83">
        <v>1000</v>
      </c>
      <c r="L83">
        <v>4</v>
      </c>
      <c r="M83">
        <v>10</v>
      </c>
      <c r="N83">
        <v>460</v>
      </c>
      <c r="O83">
        <v>12</v>
      </c>
      <c r="P83">
        <v>10</v>
      </c>
      <c r="Q83">
        <v>120</v>
      </c>
      <c r="R83">
        <v>1</v>
      </c>
      <c r="S83">
        <v>78</v>
      </c>
      <c r="T83" s="2">
        <v>64</v>
      </c>
      <c r="U83" s="2">
        <v>128</v>
      </c>
      <c r="V83" s="2">
        <v>128</v>
      </c>
      <c r="W83" t="s">
        <v>770</v>
      </c>
      <c r="X83">
        <v>0.98020019531250002</v>
      </c>
      <c r="Y83">
        <v>4.3946495489217002E-3</v>
      </c>
      <c r="Z83">
        <v>0.59025434782608799</v>
      </c>
      <c r="AA83">
        <v>0.26045557568967298</v>
      </c>
      <c r="AB83">
        <v>0.53131671457177598</v>
      </c>
      <c r="AC83">
        <v>0.53131671457177598</v>
      </c>
      <c r="AD83">
        <v>0.53166344117889996</v>
      </c>
      <c r="AE83">
        <v>0.53166344117889996</v>
      </c>
      <c r="AF83">
        <v>0.59025434782608799</v>
      </c>
      <c r="AG83">
        <v>0.59025434782608799</v>
      </c>
      <c r="AH83">
        <v>0.65347222222222201</v>
      </c>
      <c r="AI83">
        <v>6.88000172376632E-2</v>
      </c>
      <c r="AJ83">
        <v>0.58893563157116802</v>
      </c>
      <c r="AK83">
        <v>0.58893563157116802</v>
      </c>
      <c r="AL83">
        <v>0.58562810151951805</v>
      </c>
      <c r="AM83">
        <v>0.58562810151951805</v>
      </c>
      <c r="AN83">
        <v>0.65347222222222201</v>
      </c>
      <c r="AO83">
        <v>0.65347222222222201</v>
      </c>
      <c r="AP83">
        <v>0.748251603254662</v>
      </c>
      <c r="AQ83">
        <v>0.78771441814663001</v>
      </c>
      <c r="AR83">
        <v>0.49126563672435403</v>
      </c>
      <c r="AS83">
        <v>9.8035200161459599E-2</v>
      </c>
      <c r="AT83">
        <v>0.44032921810699499</v>
      </c>
      <c r="AU83">
        <v>6.15384615384615E-2</v>
      </c>
      <c r="AV83">
        <v>0.93965517241379304</v>
      </c>
      <c r="AW83">
        <v>0.94488188976377896</v>
      </c>
      <c r="AX83">
        <v>0.886075949367088</v>
      </c>
      <c r="AY83">
        <v>0</v>
      </c>
      <c r="AZ83">
        <v>0.64174454828660399</v>
      </c>
      <c r="BA83">
        <v>0.97942386831275696</v>
      </c>
      <c r="BB83">
        <v>0.89473684210526305</v>
      </c>
      <c r="BC83">
        <v>0.94399999999999995</v>
      </c>
      <c r="BD83">
        <v>0.33484162895927599</v>
      </c>
      <c r="BE83">
        <v>0</v>
      </c>
    </row>
    <row r="84" spans="2:57" x14ac:dyDescent="0.2">
      <c r="B84" t="s">
        <v>1171</v>
      </c>
      <c r="C84">
        <v>1E-3</v>
      </c>
      <c r="D84">
        <v>0.5</v>
      </c>
      <c r="E84">
        <v>55</v>
      </c>
      <c r="F84">
        <v>100</v>
      </c>
      <c r="G84" s="2" t="b">
        <v>1</v>
      </c>
      <c r="H84">
        <v>8</v>
      </c>
      <c r="I84">
        <v>25</v>
      </c>
      <c r="J84">
        <v>256</v>
      </c>
      <c r="K84">
        <v>1000</v>
      </c>
      <c r="L84">
        <v>4</v>
      </c>
      <c r="M84">
        <v>25</v>
      </c>
      <c r="N84">
        <v>445</v>
      </c>
      <c r="O84">
        <v>12</v>
      </c>
      <c r="P84">
        <v>25</v>
      </c>
      <c r="Q84">
        <v>105</v>
      </c>
      <c r="R84">
        <v>1</v>
      </c>
      <c r="S84">
        <v>78</v>
      </c>
      <c r="T84" s="2">
        <v>128</v>
      </c>
      <c r="U84" s="2">
        <v>128</v>
      </c>
      <c r="V84" s="2">
        <v>64</v>
      </c>
      <c r="W84" t="s">
        <v>770</v>
      </c>
      <c r="X84">
        <v>0.9802197265625</v>
      </c>
      <c r="Y84">
        <v>4.3102255929260997E-3</v>
      </c>
      <c r="Z84">
        <v>0.59024269662921403</v>
      </c>
      <c r="AA84">
        <v>0.25128035004436899</v>
      </c>
      <c r="AB84">
        <v>0.51253779285775303</v>
      </c>
      <c r="AC84">
        <v>0.51253779285775303</v>
      </c>
      <c r="AD84">
        <v>0.46965553102609098</v>
      </c>
      <c r="AE84">
        <v>0.46965553102609098</v>
      </c>
      <c r="AF84">
        <v>0.59024269662921403</v>
      </c>
      <c r="AG84">
        <v>0.59024269662921403</v>
      </c>
      <c r="AH84">
        <v>0.61904761904761896</v>
      </c>
      <c r="AI84">
        <v>7.3513232171535395E-2</v>
      </c>
      <c r="AJ84">
        <v>0.571097203162655</v>
      </c>
      <c r="AK84">
        <v>0.571097203162655</v>
      </c>
      <c r="AL84">
        <v>0.56188071493847502</v>
      </c>
      <c r="AM84">
        <v>0.56188071493847402</v>
      </c>
      <c r="AN84">
        <v>0.61904761904761896</v>
      </c>
      <c r="AO84">
        <v>0.61904761904761896</v>
      </c>
      <c r="AP84">
        <v>0.71224066757640203</v>
      </c>
      <c r="AQ84">
        <v>0.79746415052283404</v>
      </c>
      <c r="AR84">
        <v>0.50634830700376599</v>
      </c>
      <c r="AS84">
        <v>3.4098046328010799E-2</v>
      </c>
      <c r="AT84">
        <v>0.43786982248520701</v>
      </c>
      <c r="AU84">
        <v>7.4074074074074001E-2</v>
      </c>
      <c r="AV84">
        <v>0.94634146341463399</v>
      </c>
      <c r="AW84">
        <v>0.96330275229357798</v>
      </c>
      <c r="AX84">
        <v>0.91542288557213902</v>
      </c>
      <c r="AY84">
        <v>1.38888888888888E-2</v>
      </c>
      <c r="AZ84">
        <v>0.467236467236467</v>
      </c>
      <c r="BA84">
        <v>0.94835680751173701</v>
      </c>
      <c r="BB84">
        <v>0.90909090909090895</v>
      </c>
      <c r="BC84">
        <v>0.90047393364928896</v>
      </c>
      <c r="BD84">
        <v>0.27710843373493899</v>
      </c>
      <c r="BE84">
        <v>0</v>
      </c>
    </row>
    <row r="85" spans="2:57" x14ac:dyDescent="0.2">
      <c r="B85" t="s">
        <v>777</v>
      </c>
      <c r="C85">
        <v>1E-3</v>
      </c>
      <c r="D85">
        <v>0.5</v>
      </c>
      <c r="E85">
        <v>256</v>
      </c>
      <c r="F85">
        <v>500</v>
      </c>
      <c r="G85" s="2" t="b">
        <v>1</v>
      </c>
      <c r="H85">
        <v>8</v>
      </c>
      <c r="I85">
        <v>15</v>
      </c>
      <c r="J85">
        <v>64</v>
      </c>
      <c r="K85">
        <v>1000</v>
      </c>
      <c r="L85">
        <v>4</v>
      </c>
      <c r="M85">
        <v>15</v>
      </c>
      <c r="N85">
        <v>455</v>
      </c>
      <c r="O85">
        <v>12</v>
      </c>
      <c r="P85">
        <v>15</v>
      </c>
      <c r="Q85">
        <v>115</v>
      </c>
      <c r="R85">
        <v>1</v>
      </c>
      <c r="S85">
        <v>78</v>
      </c>
      <c r="T85" s="2">
        <v>64</v>
      </c>
      <c r="U85" s="2">
        <v>128</v>
      </c>
      <c r="V85" s="2">
        <v>128</v>
      </c>
      <c r="W85" t="s">
        <v>770</v>
      </c>
      <c r="X85">
        <v>0.98062109374999995</v>
      </c>
      <c r="Y85">
        <v>4.5920191558543001E-3</v>
      </c>
      <c r="Z85">
        <v>0.58824230769230601</v>
      </c>
      <c r="AA85">
        <v>0.43803535297513002</v>
      </c>
      <c r="AB85">
        <v>0.520475359288606</v>
      </c>
      <c r="AC85">
        <v>0.520475359288606</v>
      </c>
      <c r="AD85">
        <v>0.50703163766317205</v>
      </c>
      <c r="AE85">
        <v>0.50703163766317205</v>
      </c>
      <c r="AF85">
        <v>0.58824230769230601</v>
      </c>
      <c r="AG85">
        <v>0.58824230769230601</v>
      </c>
      <c r="AH85">
        <v>0.59927536231884004</v>
      </c>
      <c r="AI85">
        <v>0.15766945481300301</v>
      </c>
      <c r="AJ85">
        <v>0.60490764014866505</v>
      </c>
      <c r="AK85">
        <v>0.60490764014866505</v>
      </c>
      <c r="AL85">
        <v>0.68896828687127398</v>
      </c>
      <c r="AM85">
        <v>0.68896828687127398</v>
      </c>
      <c r="AN85">
        <v>0.59927536231884004</v>
      </c>
      <c r="AO85">
        <v>0.59927536231884004</v>
      </c>
      <c r="AP85">
        <v>0.76239946974426298</v>
      </c>
      <c r="AQ85">
        <v>0.73459695744841402</v>
      </c>
      <c r="AR85">
        <v>0.48592892484813399</v>
      </c>
      <c r="AS85">
        <v>9.8976085113611695E-2</v>
      </c>
      <c r="AT85">
        <v>0.39089184060720999</v>
      </c>
      <c r="AU85">
        <v>0.26966292134831399</v>
      </c>
      <c r="AV85">
        <v>0.86407766990291202</v>
      </c>
      <c r="AW85">
        <v>0.95435684647302899</v>
      </c>
      <c r="AX85">
        <v>0.834710743801652</v>
      </c>
      <c r="AY85">
        <v>0.67428571428571404</v>
      </c>
      <c r="AZ85">
        <v>0.78367346938775495</v>
      </c>
      <c r="BA85">
        <v>0.75647668393782297</v>
      </c>
      <c r="BB85">
        <v>0.61271676300578004</v>
      </c>
      <c r="BC85">
        <v>0.63636363636363602</v>
      </c>
      <c r="BD85">
        <v>0.48167539267015702</v>
      </c>
      <c r="BE85">
        <v>0</v>
      </c>
    </row>
    <row r="86" spans="2:57" x14ac:dyDescent="0.2">
      <c r="B86" t="s">
        <v>1172</v>
      </c>
      <c r="C86">
        <v>1E-3</v>
      </c>
      <c r="D86">
        <v>0.1</v>
      </c>
      <c r="E86">
        <v>47</v>
      </c>
      <c r="F86">
        <v>100</v>
      </c>
      <c r="G86" s="2" t="b">
        <v>1</v>
      </c>
      <c r="H86">
        <v>8</v>
      </c>
      <c r="I86">
        <v>15</v>
      </c>
      <c r="J86">
        <v>420</v>
      </c>
      <c r="K86">
        <v>1000</v>
      </c>
      <c r="L86">
        <v>4</v>
      </c>
      <c r="M86">
        <v>15</v>
      </c>
      <c r="N86">
        <v>455</v>
      </c>
      <c r="O86">
        <v>12</v>
      </c>
      <c r="P86">
        <v>15</v>
      </c>
      <c r="Q86">
        <v>115</v>
      </c>
      <c r="R86">
        <v>1</v>
      </c>
      <c r="S86">
        <v>78</v>
      </c>
      <c r="T86" s="2">
        <v>128</v>
      </c>
      <c r="U86" s="2">
        <v>128</v>
      </c>
      <c r="V86" s="2">
        <v>128</v>
      </c>
      <c r="W86" t="s">
        <v>770</v>
      </c>
      <c r="X86">
        <v>0.98051488095238004</v>
      </c>
      <c r="Y86">
        <v>4.1847631195559998E-3</v>
      </c>
      <c r="Z86">
        <v>0.58694560439560495</v>
      </c>
      <c r="AA86">
        <v>0.18025244770199</v>
      </c>
      <c r="AB86">
        <v>0.51201741672425005</v>
      </c>
      <c r="AC86">
        <v>0.51201741672425005</v>
      </c>
      <c r="AD86">
        <v>0.48018942457339903</v>
      </c>
      <c r="AE86">
        <v>0.48018942457339903</v>
      </c>
      <c r="AF86">
        <v>0.58694560439560495</v>
      </c>
      <c r="AG86">
        <v>0.58694560439560495</v>
      </c>
      <c r="AH86">
        <v>0.64492753623188404</v>
      </c>
      <c r="AI86">
        <v>6.2649905681610094E-2</v>
      </c>
      <c r="AJ86">
        <v>0.56986327377165402</v>
      </c>
      <c r="AK86">
        <v>0.56986327377165402</v>
      </c>
      <c r="AL86">
        <v>0.57591010299623802</v>
      </c>
      <c r="AM86">
        <v>0.57591010299623802</v>
      </c>
      <c r="AN86">
        <v>0.64492753623188404</v>
      </c>
      <c r="AO86">
        <v>0.64492753623188404</v>
      </c>
      <c r="AP86">
        <v>0.68308069362435198</v>
      </c>
      <c r="AQ86">
        <v>0.79176337116491702</v>
      </c>
      <c r="AR86">
        <v>0.34997289621166</v>
      </c>
      <c r="AS86">
        <v>0.22325270589606999</v>
      </c>
      <c r="AT86">
        <v>0.39399624765478403</v>
      </c>
      <c r="AU86">
        <v>0</v>
      </c>
      <c r="AV86">
        <v>0.85826771653543299</v>
      </c>
      <c r="AW86">
        <v>0.95798319327731096</v>
      </c>
      <c r="AX86">
        <v>0.94605809128630702</v>
      </c>
      <c r="AY86">
        <v>0.19696969696969599</v>
      </c>
      <c r="AZ86">
        <v>0.65333333333333299</v>
      </c>
      <c r="BA86">
        <v>0.97777777777777697</v>
      </c>
      <c r="BB86">
        <v>0.90836653386454103</v>
      </c>
      <c r="BC86">
        <v>0.94560669456066904</v>
      </c>
      <c r="BD86">
        <v>0</v>
      </c>
      <c r="BE86">
        <v>0</v>
      </c>
    </row>
    <row r="87" spans="2:57" x14ac:dyDescent="0.2">
      <c r="B87" t="s">
        <v>1762</v>
      </c>
      <c r="C87">
        <v>1E-3</v>
      </c>
      <c r="D87">
        <v>0.5</v>
      </c>
      <c r="E87">
        <v>19</v>
      </c>
      <c r="F87">
        <v>500</v>
      </c>
      <c r="G87" s="2" t="b">
        <v>1</v>
      </c>
      <c r="H87">
        <v>8</v>
      </c>
      <c r="I87">
        <v>20</v>
      </c>
      <c r="J87">
        <v>420</v>
      </c>
      <c r="K87">
        <v>1000</v>
      </c>
      <c r="L87">
        <v>4</v>
      </c>
      <c r="M87">
        <v>20</v>
      </c>
      <c r="N87">
        <v>450</v>
      </c>
      <c r="O87">
        <v>12</v>
      </c>
      <c r="P87">
        <v>20</v>
      </c>
      <c r="Q87">
        <v>110</v>
      </c>
      <c r="R87">
        <v>1</v>
      </c>
      <c r="S87">
        <v>78</v>
      </c>
      <c r="T87" s="2">
        <v>128</v>
      </c>
      <c r="U87" s="2">
        <v>128</v>
      </c>
      <c r="V87" s="2">
        <v>128</v>
      </c>
      <c r="W87" t="s">
        <v>770</v>
      </c>
      <c r="X87">
        <v>0.98041428571428302</v>
      </c>
      <c r="Y87">
        <v>3.4356738138011998E-3</v>
      </c>
      <c r="Z87">
        <v>0.58517333333333299</v>
      </c>
      <c r="AA87">
        <v>0.398860051095485</v>
      </c>
      <c r="AB87">
        <v>0.52222923359324303</v>
      </c>
      <c r="AC87">
        <v>0.52222923359324303</v>
      </c>
      <c r="AD87">
        <v>0.57867866971467397</v>
      </c>
      <c r="AE87">
        <v>0.57867866971467397</v>
      </c>
      <c r="AF87">
        <v>0.58517333333333299</v>
      </c>
      <c r="AG87">
        <v>0.58517333333333299</v>
      </c>
      <c r="AH87">
        <v>0.69393939393939397</v>
      </c>
      <c r="AI87">
        <v>9.5912158489227295E-2</v>
      </c>
      <c r="AJ87">
        <v>0.66743013956496799</v>
      </c>
      <c r="AK87">
        <v>0.66743013956496799</v>
      </c>
      <c r="AL87">
        <v>0.69801547529221697</v>
      </c>
      <c r="AM87">
        <v>0.69801547529221697</v>
      </c>
      <c r="AN87">
        <v>0.69393939393939297</v>
      </c>
      <c r="AO87">
        <v>0.69393939393939397</v>
      </c>
      <c r="AP87">
        <v>0.63168789402845704</v>
      </c>
      <c r="AQ87">
        <v>0.89647928509826003</v>
      </c>
      <c r="AR87">
        <v>0.148051605758863</v>
      </c>
      <c r="AS87">
        <v>0.41269814948738898</v>
      </c>
      <c r="AT87">
        <v>0.59190031152647904</v>
      </c>
      <c r="AU87">
        <v>2.5104602510460199E-2</v>
      </c>
      <c r="AV87">
        <v>0.96460176991150404</v>
      </c>
      <c r="AW87">
        <v>0.96069868995633201</v>
      </c>
      <c r="AX87">
        <v>0.96428571428571397</v>
      </c>
      <c r="AY87">
        <v>0.60089686098654704</v>
      </c>
      <c r="AZ87">
        <v>0.54347826086956497</v>
      </c>
      <c r="BA87">
        <v>0.97247706422018299</v>
      </c>
      <c r="BB87">
        <v>0.89539748953974896</v>
      </c>
      <c r="BC87">
        <v>0.93913043478260805</v>
      </c>
      <c r="BD87">
        <v>1.7857142857142801E-2</v>
      </c>
      <c r="BE87">
        <v>0.53333333333333299</v>
      </c>
    </row>
    <row r="88" spans="2:57" x14ac:dyDescent="0.2">
      <c r="B88" t="s">
        <v>778</v>
      </c>
      <c r="C88">
        <v>1E-3</v>
      </c>
      <c r="D88">
        <v>0.5</v>
      </c>
      <c r="E88">
        <v>256</v>
      </c>
      <c r="F88">
        <v>500</v>
      </c>
      <c r="G88" s="2" t="b">
        <v>1</v>
      </c>
      <c r="H88">
        <v>8</v>
      </c>
      <c r="I88">
        <v>25</v>
      </c>
      <c r="J88">
        <v>64</v>
      </c>
      <c r="K88">
        <v>1000</v>
      </c>
      <c r="L88">
        <v>4</v>
      </c>
      <c r="M88">
        <v>25</v>
      </c>
      <c r="N88">
        <v>445</v>
      </c>
      <c r="O88">
        <v>12</v>
      </c>
      <c r="P88">
        <v>25</v>
      </c>
      <c r="Q88">
        <v>105</v>
      </c>
      <c r="R88">
        <v>1</v>
      </c>
      <c r="S88">
        <v>78</v>
      </c>
      <c r="T88" s="2">
        <v>64</v>
      </c>
      <c r="U88" s="2">
        <v>128</v>
      </c>
      <c r="V88" s="2">
        <v>128</v>
      </c>
      <c r="W88" t="s">
        <v>770</v>
      </c>
      <c r="X88">
        <v>0.9803984375</v>
      </c>
      <c r="Y88">
        <v>4.0356314450036004E-3</v>
      </c>
      <c r="Z88">
        <v>0.58420000000000105</v>
      </c>
      <c r="AA88">
        <v>0.29634639006853097</v>
      </c>
      <c r="AB88">
        <v>0.54228162133427504</v>
      </c>
      <c r="AC88">
        <v>0.54228162133427504</v>
      </c>
      <c r="AD88">
        <v>0.56547643068959996</v>
      </c>
      <c r="AE88">
        <v>0.56547643068959896</v>
      </c>
      <c r="AF88">
        <v>0.58420000000000005</v>
      </c>
      <c r="AG88">
        <v>0.58420000000000105</v>
      </c>
      <c r="AH88">
        <v>0.75873015873015803</v>
      </c>
      <c r="AI88">
        <v>7.7222183346748297E-2</v>
      </c>
      <c r="AJ88">
        <v>0.711984634475051</v>
      </c>
      <c r="AK88">
        <v>0.711984634475051</v>
      </c>
      <c r="AL88">
        <v>0.78312836087663595</v>
      </c>
      <c r="AM88">
        <v>0.78312836087663595</v>
      </c>
      <c r="AN88">
        <v>0.75873015873015803</v>
      </c>
      <c r="AO88">
        <v>0.75873015873015803</v>
      </c>
      <c r="AP88">
        <v>0.62639170279380496</v>
      </c>
      <c r="AQ88">
        <v>0.90399352527876897</v>
      </c>
      <c r="AR88">
        <v>0.41469253978294202</v>
      </c>
      <c r="AS88">
        <v>0.224048717481588</v>
      </c>
      <c r="AT88">
        <v>0.54385964912280704</v>
      </c>
      <c r="AU88">
        <v>3.73831775700934E-2</v>
      </c>
      <c r="AV88">
        <v>0.97196261682243001</v>
      </c>
      <c r="AW88">
        <v>0.95454545454545403</v>
      </c>
      <c r="AX88">
        <v>0.96744186046511604</v>
      </c>
      <c r="AY88">
        <v>0.65384615384615297</v>
      </c>
      <c r="AZ88">
        <v>0.83534136546184701</v>
      </c>
      <c r="BA88">
        <v>0.99526066350710896</v>
      </c>
      <c r="BB88">
        <v>0.95890410958904104</v>
      </c>
      <c r="BC88">
        <v>0.91964285714285698</v>
      </c>
      <c r="BD88">
        <v>3.03030303030303E-2</v>
      </c>
      <c r="BE88">
        <v>0.67532467532467499</v>
      </c>
    </row>
    <row r="89" spans="2:57" x14ac:dyDescent="0.2">
      <c r="B89" t="s">
        <v>1017</v>
      </c>
      <c r="C89">
        <v>1E-3</v>
      </c>
      <c r="D89">
        <v>0.1</v>
      </c>
      <c r="E89">
        <v>54</v>
      </c>
      <c r="F89">
        <v>100</v>
      </c>
      <c r="G89" s="2" t="b">
        <v>1</v>
      </c>
      <c r="H89">
        <v>8</v>
      </c>
      <c r="I89">
        <v>20</v>
      </c>
      <c r="J89">
        <v>64</v>
      </c>
      <c r="K89">
        <v>1000</v>
      </c>
      <c r="L89">
        <v>4</v>
      </c>
      <c r="M89">
        <v>20</v>
      </c>
      <c r="N89">
        <v>450</v>
      </c>
      <c r="O89">
        <v>12</v>
      </c>
      <c r="P89">
        <v>20</v>
      </c>
      <c r="Q89">
        <v>110</v>
      </c>
      <c r="R89">
        <v>1</v>
      </c>
      <c r="S89">
        <v>78</v>
      </c>
      <c r="T89" s="2">
        <v>64</v>
      </c>
      <c r="U89" s="2">
        <v>64</v>
      </c>
      <c r="V89" s="2">
        <v>64</v>
      </c>
      <c r="W89" t="s">
        <v>770</v>
      </c>
      <c r="X89">
        <v>0.98005859375000004</v>
      </c>
      <c r="Y89">
        <v>4.4894744292832004E-3</v>
      </c>
      <c r="Z89">
        <v>0.58419333333333301</v>
      </c>
      <c r="AA89">
        <v>0.31358880850672699</v>
      </c>
      <c r="AB89">
        <v>0.53010470652290298</v>
      </c>
      <c r="AC89">
        <v>0.53010470652290298</v>
      </c>
      <c r="AD89">
        <v>0.53351746118397902</v>
      </c>
      <c r="AE89">
        <v>0.53351746118397902</v>
      </c>
      <c r="AF89">
        <v>0.58419333333333301</v>
      </c>
      <c r="AG89">
        <v>0.58419333333333301</v>
      </c>
      <c r="AH89">
        <v>0.70606060606060606</v>
      </c>
      <c r="AI89">
        <v>9.4454102218150995E-2</v>
      </c>
      <c r="AJ89">
        <v>0.63353728108101703</v>
      </c>
      <c r="AK89">
        <v>0.63353728108101703</v>
      </c>
      <c r="AL89">
        <v>0.67285414206716698</v>
      </c>
      <c r="AM89">
        <v>0.67285414206716698</v>
      </c>
      <c r="AN89">
        <v>0.70606060606060606</v>
      </c>
      <c r="AO89">
        <v>0.70606060606060606</v>
      </c>
      <c r="AP89">
        <v>0.69395549346892604</v>
      </c>
      <c r="AQ89">
        <v>0.76502423178770496</v>
      </c>
      <c r="AR89">
        <v>0.5288489732935</v>
      </c>
      <c r="AS89">
        <v>0.132590127541482</v>
      </c>
      <c r="AT89">
        <v>0.76987447698744704</v>
      </c>
      <c r="AU89">
        <v>8.5470085470085402E-2</v>
      </c>
      <c r="AV89">
        <v>0.977168949771689</v>
      </c>
      <c r="AW89">
        <v>0.952380952380952</v>
      </c>
      <c r="AX89">
        <v>0.79853479853479803</v>
      </c>
      <c r="AY89">
        <v>5.1724137931034399E-2</v>
      </c>
      <c r="AZ89">
        <v>0.68421052631578905</v>
      </c>
      <c r="BA89">
        <v>0.98181818181818103</v>
      </c>
      <c r="BB89">
        <v>0.85375494071146196</v>
      </c>
      <c r="BC89">
        <v>0.93913043478260805</v>
      </c>
      <c r="BD89">
        <v>0.50837988826815605</v>
      </c>
      <c r="BE89">
        <v>0</v>
      </c>
    </row>
    <row r="90" spans="2:57" x14ac:dyDescent="0.2">
      <c r="B90" t="s">
        <v>1173</v>
      </c>
      <c r="C90">
        <v>1E-3</v>
      </c>
      <c r="D90">
        <v>0.5</v>
      </c>
      <c r="E90">
        <v>83</v>
      </c>
      <c r="F90">
        <v>100</v>
      </c>
      <c r="G90" s="2" t="b">
        <v>1</v>
      </c>
      <c r="H90">
        <v>8</v>
      </c>
      <c r="I90">
        <v>25</v>
      </c>
      <c r="J90">
        <v>420</v>
      </c>
      <c r="K90">
        <v>1000</v>
      </c>
      <c r="L90">
        <v>4</v>
      </c>
      <c r="M90">
        <v>25</v>
      </c>
      <c r="N90">
        <v>445</v>
      </c>
      <c r="O90">
        <v>12</v>
      </c>
      <c r="P90">
        <v>25</v>
      </c>
      <c r="Q90">
        <v>105</v>
      </c>
      <c r="R90">
        <v>1</v>
      </c>
      <c r="S90">
        <v>78</v>
      </c>
      <c r="T90" s="2">
        <v>128</v>
      </c>
      <c r="U90" s="2">
        <v>64</v>
      </c>
      <c r="V90" s="2">
        <v>64</v>
      </c>
      <c r="W90" t="s">
        <v>770</v>
      </c>
      <c r="X90">
        <v>0.98130654761904701</v>
      </c>
      <c r="Y90">
        <v>4.1213308530859E-3</v>
      </c>
      <c r="Z90">
        <v>0.58410337078651697</v>
      </c>
      <c r="AA90">
        <v>0.309719483077526</v>
      </c>
      <c r="AB90">
        <v>0.555057424966789</v>
      </c>
      <c r="AC90">
        <v>0.555057424966789</v>
      </c>
      <c r="AD90">
        <v>0.56821108301755996</v>
      </c>
      <c r="AE90">
        <v>0.56821108301755996</v>
      </c>
      <c r="AF90">
        <v>0.58410337078651697</v>
      </c>
      <c r="AG90">
        <v>0.58410337078651697</v>
      </c>
      <c r="AH90">
        <v>0.68492063492063404</v>
      </c>
      <c r="AI90">
        <v>9.0175993740558597E-2</v>
      </c>
      <c r="AJ90">
        <v>0.65236097139090898</v>
      </c>
      <c r="AK90">
        <v>0.65236097139090898</v>
      </c>
      <c r="AL90">
        <v>0.64357949887256405</v>
      </c>
      <c r="AM90">
        <v>0.64357949887256405</v>
      </c>
      <c r="AN90">
        <v>0.68492063492063504</v>
      </c>
      <c r="AO90">
        <v>0.68492063492063404</v>
      </c>
      <c r="AP90">
        <v>0.69149516421729995</v>
      </c>
      <c r="AQ90">
        <v>0.886699306716629</v>
      </c>
      <c r="AR90">
        <v>0.49773490520395403</v>
      </c>
      <c r="AS90">
        <v>0.14430032372927501</v>
      </c>
      <c r="AT90">
        <v>0.57055214723926295</v>
      </c>
      <c r="AU90">
        <v>4.1379310344827502E-2</v>
      </c>
      <c r="AV90">
        <v>0.96744186046511604</v>
      </c>
      <c r="AW90">
        <v>0.95454545454545403</v>
      </c>
      <c r="AX90">
        <v>0.92857142857142805</v>
      </c>
      <c r="AY90">
        <v>0.58100558659217805</v>
      </c>
      <c r="AZ90">
        <v>0.62686567164179097</v>
      </c>
      <c r="BA90">
        <v>0.93577981651376096</v>
      </c>
      <c r="BB90">
        <v>0.85263157894736796</v>
      </c>
      <c r="BC90">
        <v>0.907407407407407</v>
      </c>
      <c r="BD90">
        <v>0.46215139442231001</v>
      </c>
      <c r="BE90">
        <v>0</v>
      </c>
    </row>
    <row r="91" spans="2:57" x14ac:dyDescent="0.2">
      <c r="B91" t="s">
        <v>1174</v>
      </c>
      <c r="C91">
        <v>1E-3</v>
      </c>
      <c r="D91">
        <v>0.5</v>
      </c>
      <c r="E91">
        <v>55</v>
      </c>
      <c r="F91">
        <v>100</v>
      </c>
      <c r="G91" s="2" t="b">
        <v>1</v>
      </c>
      <c r="H91">
        <v>8</v>
      </c>
      <c r="I91">
        <v>50</v>
      </c>
      <c r="J91">
        <v>256</v>
      </c>
      <c r="K91">
        <v>1000</v>
      </c>
      <c r="L91">
        <v>4</v>
      </c>
      <c r="M91">
        <v>50</v>
      </c>
      <c r="N91">
        <v>420</v>
      </c>
      <c r="O91">
        <v>12</v>
      </c>
      <c r="P91">
        <v>50</v>
      </c>
      <c r="Q91">
        <v>80</v>
      </c>
      <c r="R91">
        <v>1</v>
      </c>
      <c r="S91">
        <v>78</v>
      </c>
      <c r="T91" s="2">
        <v>128</v>
      </c>
      <c r="U91" s="2">
        <v>128</v>
      </c>
      <c r="V91" s="2">
        <v>64</v>
      </c>
      <c r="W91" t="s">
        <v>770</v>
      </c>
      <c r="X91">
        <v>0.98029296875000005</v>
      </c>
      <c r="Y91">
        <v>3.9266304462216E-3</v>
      </c>
      <c r="Z91">
        <v>0.58374523809523704</v>
      </c>
      <c r="AA91">
        <v>0.35217599037289599</v>
      </c>
      <c r="AB91">
        <v>0.53787576660379599</v>
      </c>
      <c r="AC91">
        <v>0.53787576660379599</v>
      </c>
      <c r="AD91">
        <v>0.55384816860411301</v>
      </c>
      <c r="AE91">
        <v>0.55384816860411301</v>
      </c>
      <c r="AF91">
        <v>0.58374523809523704</v>
      </c>
      <c r="AG91">
        <v>0.58374523809523704</v>
      </c>
      <c r="AH91">
        <v>0.75416666666666599</v>
      </c>
      <c r="AI91">
        <v>8.5371479392051697E-2</v>
      </c>
      <c r="AJ91">
        <v>0.71891301931894103</v>
      </c>
      <c r="AK91">
        <v>0.71891301931894103</v>
      </c>
      <c r="AL91">
        <v>0.69990066669153905</v>
      </c>
      <c r="AM91">
        <v>0.69990066669153905</v>
      </c>
      <c r="AN91">
        <v>0.75416666666666599</v>
      </c>
      <c r="AO91">
        <v>0.75416666666666599</v>
      </c>
      <c r="AP91">
        <v>0.69333702066128</v>
      </c>
      <c r="AQ91">
        <v>0.743739182607143</v>
      </c>
      <c r="AR91">
        <v>0.179329260815281</v>
      </c>
      <c r="AS91">
        <v>0.53509760233147796</v>
      </c>
      <c r="AT91">
        <v>0.62910798122065703</v>
      </c>
      <c r="AU91">
        <v>0</v>
      </c>
      <c r="AV91">
        <v>0.96385542168674698</v>
      </c>
      <c r="AW91">
        <v>0.96969696969696895</v>
      </c>
      <c r="AX91">
        <v>0.95121951219512202</v>
      </c>
      <c r="AY91">
        <v>0.61176470588235199</v>
      </c>
      <c r="AZ91">
        <v>0.68456375838926098</v>
      </c>
      <c r="BA91">
        <v>0.98159509202453998</v>
      </c>
      <c r="BB91">
        <v>0.898876404494382</v>
      </c>
      <c r="BC91">
        <v>0.94610778443113697</v>
      </c>
      <c r="BD91">
        <v>0.56497175141242895</v>
      </c>
      <c r="BE91">
        <v>0.42519685039369998</v>
      </c>
    </row>
    <row r="92" spans="2:57" x14ac:dyDescent="0.2">
      <c r="B92" t="s">
        <v>1175</v>
      </c>
      <c r="C92">
        <v>1E-3</v>
      </c>
      <c r="D92">
        <v>0.1</v>
      </c>
      <c r="E92">
        <v>75</v>
      </c>
      <c r="F92">
        <v>100</v>
      </c>
      <c r="G92" s="2" t="b">
        <v>1</v>
      </c>
      <c r="H92">
        <v>8</v>
      </c>
      <c r="I92">
        <v>20</v>
      </c>
      <c r="J92">
        <v>128</v>
      </c>
      <c r="K92">
        <v>1000</v>
      </c>
      <c r="L92">
        <v>4</v>
      </c>
      <c r="M92">
        <v>20</v>
      </c>
      <c r="N92">
        <v>450</v>
      </c>
      <c r="O92">
        <v>12</v>
      </c>
      <c r="P92">
        <v>20</v>
      </c>
      <c r="Q92">
        <v>110</v>
      </c>
      <c r="R92">
        <v>1</v>
      </c>
      <c r="S92">
        <v>78</v>
      </c>
      <c r="T92" s="2">
        <v>64</v>
      </c>
      <c r="U92" s="2">
        <v>128</v>
      </c>
      <c r="V92" s="2">
        <v>64</v>
      </c>
      <c r="W92" t="s">
        <v>770</v>
      </c>
      <c r="X92">
        <v>0.98000976562499997</v>
      </c>
      <c r="Y92">
        <v>4.4373062672093001E-3</v>
      </c>
      <c r="Z92">
        <v>0.58362000000000003</v>
      </c>
      <c r="AA92">
        <v>0.191149922356009</v>
      </c>
      <c r="AB92">
        <v>0.54639788487107499</v>
      </c>
      <c r="AC92">
        <v>0.54639788487107499</v>
      </c>
      <c r="AD92">
        <v>0.551550492674594</v>
      </c>
      <c r="AE92">
        <v>0.551550492674594</v>
      </c>
      <c r="AF92">
        <v>0.58362000000000003</v>
      </c>
      <c r="AG92">
        <v>0.58362000000000003</v>
      </c>
      <c r="AH92">
        <v>0.71666666666666601</v>
      </c>
      <c r="AI92">
        <v>5.3902417421340901E-2</v>
      </c>
      <c r="AJ92">
        <v>0.68186146625577704</v>
      </c>
      <c r="AK92">
        <v>0.68186146625577704</v>
      </c>
      <c r="AL92">
        <v>0.67250702393149298</v>
      </c>
      <c r="AM92">
        <v>0.67250702393149298</v>
      </c>
      <c r="AN92">
        <v>0.71666666666666601</v>
      </c>
      <c r="AO92">
        <v>0.71666666666666601</v>
      </c>
      <c r="AP92">
        <v>0.63363519131060297</v>
      </c>
      <c r="AQ92">
        <v>0.80455379281772699</v>
      </c>
      <c r="AR92">
        <v>0.29374073926855598</v>
      </c>
      <c r="AS92">
        <v>0.45366181608741701</v>
      </c>
      <c r="AT92">
        <v>0.633663366336633</v>
      </c>
      <c r="AU92">
        <v>0</v>
      </c>
      <c r="AV92">
        <v>0.97737556561085903</v>
      </c>
      <c r="AW92">
        <v>0.93617021276595702</v>
      </c>
      <c r="AX92">
        <v>0.97345132743362806</v>
      </c>
      <c r="AY92">
        <v>0.59922178988326802</v>
      </c>
      <c r="AZ92">
        <v>0.57831325301204795</v>
      </c>
      <c r="BA92">
        <v>0.98198198198198205</v>
      </c>
      <c r="BB92">
        <v>0.88163265306122396</v>
      </c>
      <c r="BC92">
        <v>0.94323144104803402</v>
      </c>
      <c r="BD92">
        <v>0.35242290748898603</v>
      </c>
      <c r="BE92">
        <v>0.32487309644669998</v>
      </c>
    </row>
    <row r="93" spans="2:57" x14ac:dyDescent="0.2">
      <c r="B93" t="s">
        <v>1176</v>
      </c>
      <c r="C93">
        <v>1E-3</v>
      </c>
      <c r="D93">
        <v>0.1</v>
      </c>
      <c r="E93">
        <v>84</v>
      </c>
      <c r="F93">
        <v>100</v>
      </c>
      <c r="G93" s="2" t="b">
        <v>1</v>
      </c>
      <c r="H93">
        <v>8</v>
      </c>
      <c r="I93">
        <v>20</v>
      </c>
      <c r="J93">
        <v>128</v>
      </c>
      <c r="K93">
        <v>1000</v>
      </c>
      <c r="L93">
        <v>4</v>
      </c>
      <c r="M93">
        <v>20</v>
      </c>
      <c r="N93">
        <v>450</v>
      </c>
      <c r="O93">
        <v>12</v>
      </c>
      <c r="P93">
        <v>20</v>
      </c>
      <c r="Q93">
        <v>110</v>
      </c>
      <c r="R93">
        <v>1</v>
      </c>
      <c r="S93">
        <v>78</v>
      </c>
      <c r="T93" s="2">
        <v>128</v>
      </c>
      <c r="U93" s="2">
        <v>128</v>
      </c>
      <c r="V93" s="2">
        <v>64</v>
      </c>
      <c r="W93" t="s">
        <v>770</v>
      </c>
      <c r="X93">
        <v>0.98093750000000002</v>
      </c>
      <c r="Y93">
        <v>3.7462575780226998E-3</v>
      </c>
      <c r="Z93">
        <v>0.58303222222222295</v>
      </c>
      <c r="AA93">
        <v>0.28664968347549402</v>
      </c>
      <c r="AB93">
        <v>0.539421985033681</v>
      </c>
      <c r="AC93">
        <v>0.539421985033681</v>
      </c>
      <c r="AD93">
        <v>0.55724393126536298</v>
      </c>
      <c r="AE93">
        <v>0.55724393126536298</v>
      </c>
      <c r="AF93">
        <v>0.58303222222222295</v>
      </c>
      <c r="AG93">
        <v>0.58303222222222295</v>
      </c>
      <c r="AH93">
        <v>0.71060606060606002</v>
      </c>
      <c r="AI93">
        <v>8.2036204636096899E-2</v>
      </c>
      <c r="AJ93">
        <v>0.670738874230007</v>
      </c>
      <c r="AK93">
        <v>0.670738874230007</v>
      </c>
      <c r="AL93">
        <v>0.65674897957498102</v>
      </c>
      <c r="AM93">
        <v>0.65674897957498102</v>
      </c>
      <c r="AN93">
        <v>0.71060606060606002</v>
      </c>
      <c r="AO93">
        <v>0.71060606060606002</v>
      </c>
      <c r="AP93">
        <v>0.60310111888959705</v>
      </c>
      <c r="AQ93">
        <v>0.86879300574920604</v>
      </c>
      <c r="AR93">
        <v>0.29432897873677399</v>
      </c>
      <c r="AS93">
        <v>0.391464836759148</v>
      </c>
      <c r="AT93">
        <v>0.44334975369458102</v>
      </c>
      <c r="AU93">
        <v>0.20125786163522</v>
      </c>
      <c r="AV93">
        <v>0.94063926940639198</v>
      </c>
      <c r="AW93">
        <v>0.94827586206896497</v>
      </c>
      <c r="AX93">
        <v>0.91914893617021198</v>
      </c>
      <c r="AY93">
        <v>0.5</v>
      </c>
      <c r="AZ93">
        <v>0.74708171206225604</v>
      </c>
      <c r="BA93">
        <v>0.95067264573990995</v>
      </c>
      <c r="BB93">
        <v>0.893442622950819</v>
      </c>
      <c r="BC93">
        <v>0.91525423728813504</v>
      </c>
      <c r="BD93">
        <v>0.58974358974358898</v>
      </c>
      <c r="BE93">
        <v>0</v>
      </c>
    </row>
    <row r="94" spans="2:57" x14ac:dyDescent="0.2">
      <c r="B94" t="s">
        <v>1177</v>
      </c>
      <c r="C94">
        <v>1E-3</v>
      </c>
      <c r="D94">
        <v>0.1</v>
      </c>
      <c r="E94">
        <v>24</v>
      </c>
      <c r="F94">
        <v>500</v>
      </c>
      <c r="G94" s="2" t="b">
        <v>1</v>
      </c>
      <c r="H94">
        <v>8</v>
      </c>
      <c r="I94">
        <v>20</v>
      </c>
      <c r="J94">
        <v>64</v>
      </c>
      <c r="K94">
        <v>1000</v>
      </c>
      <c r="L94">
        <v>4</v>
      </c>
      <c r="M94">
        <v>20</v>
      </c>
      <c r="N94">
        <v>450</v>
      </c>
      <c r="O94">
        <v>12</v>
      </c>
      <c r="P94">
        <v>20</v>
      </c>
      <c r="Q94">
        <v>110</v>
      </c>
      <c r="R94">
        <v>1</v>
      </c>
      <c r="S94">
        <v>78</v>
      </c>
      <c r="T94" s="2">
        <v>128</v>
      </c>
      <c r="U94" s="2">
        <v>64</v>
      </c>
      <c r="V94" s="2">
        <v>64</v>
      </c>
      <c r="W94" t="s">
        <v>770</v>
      </c>
      <c r="X94">
        <v>0.98229687499999996</v>
      </c>
      <c r="Y94">
        <v>3.6978124503511001E-3</v>
      </c>
      <c r="Z94">
        <v>0.582174999999999</v>
      </c>
      <c r="AA94">
        <v>0.17774537406861701</v>
      </c>
      <c r="AB94">
        <v>0.498028821819685</v>
      </c>
      <c r="AC94">
        <v>0.498028821819685</v>
      </c>
      <c r="AD94">
        <v>0.49177946052854299</v>
      </c>
      <c r="AE94">
        <v>0.49177946052854299</v>
      </c>
      <c r="AF94">
        <v>0.582174999999999</v>
      </c>
      <c r="AG94">
        <v>0.582174999999999</v>
      </c>
      <c r="AH94">
        <v>0.62575757575757496</v>
      </c>
      <c r="AI94">
        <v>6.5830379724502494E-2</v>
      </c>
      <c r="AJ94">
        <v>0.578988852025071</v>
      </c>
      <c r="AK94">
        <v>0.578988852025072</v>
      </c>
      <c r="AL94">
        <v>0.57161641172650401</v>
      </c>
      <c r="AM94">
        <v>0.57161641172650401</v>
      </c>
      <c r="AN94">
        <v>0.62575757575757496</v>
      </c>
      <c r="AO94">
        <v>0.62575757575757496</v>
      </c>
      <c r="AP94">
        <v>0.85585903036057798</v>
      </c>
      <c r="AQ94">
        <v>0.69099346748628798</v>
      </c>
      <c r="AR94">
        <v>0.32435471325248999</v>
      </c>
      <c r="AS94">
        <v>0.120908076179382</v>
      </c>
      <c r="AT94">
        <v>0.61870503597122295</v>
      </c>
      <c r="AU94">
        <v>0.42786069651741199</v>
      </c>
      <c r="AV94">
        <v>0.96428571428571397</v>
      </c>
      <c r="AW94">
        <v>0.94420600858369097</v>
      </c>
      <c r="AX94">
        <v>0.96860986547085204</v>
      </c>
      <c r="AY94">
        <v>5.9701492537313397E-2</v>
      </c>
      <c r="AZ94">
        <v>0.31739130434782598</v>
      </c>
      <c r="BA94">
        <v>0.81720430107526798</v>
      </c>
      <c r="BB94">
        <v>0.88617886178861704</v>
      </c>
      <c r="BC94">
        <v>0.94372294372294296</v>
      </c>
      <c r="BD94">
        <v>0</v>
      </c>
      <c r="BE94">
        <v>0</v>
      </c>
    </row>
    <row r="95" spans="2:57" x14ac:dyDescent="0.2">
      <c r="B95" t="s">
        <v>1178</v>
      </c>
      <c r="C95">
        <v>1E-3</v>
      </c>
      <c r="D95">
        <v>0.1</v>
      </c>
      <c r="E95">
        <v>25</v>
      </c>
      <c r="F95">
        <v>500</v>
      </c>
      <c r="G95" s="2" t="b">
        <v>1</v>
      </c>
      <c r="H95">
        <v>8</v>
      </c>
      <c r="I95">
        <v>5</v>
      </c>
      <c r="J95">
        <v>64</v>
      </c>
      <c r="K95">
        <v>1000</v>
      </c>
      <c r="L95">
        <v>4</v>
      </c>
      <c r="M95">
        <v>5</v>
      </c>
      <c r="N95">
        <v>465</v>
      </c>
      <c r="O95">
        <v>12</v>
      </c>
      <c r="P95">
        <v>5</v>
      </c>
      <c r="Q95">
        <v>125</v>
      </c>
      <c r="R95">
        <v>1</v>
      </c>
      <c r="S95">
        <v>78</v>
      </c>
      <c r="T95" s="2">
        <v>128</v>
      </c>
      <c r="U95" s="2">
        <v>64</v>
      </c>
      <c r="V95" s="2">
        <v>64</v>
      </c>
      <c r="W95" t="s">
        <v>770</v>
      </c>
      <c r="X95">
        <v>0.98097265624999996</v>
      </c>
      <c r="Y95">
        <v>4.1075993017293004E-3</v>
      </c>
      <c r="Z95">
        <v>0.58180806451612799</v>
      </c>
      <c r="AA95">
        <v>0.34035956415534002</v>
      </c>
      <c r="AB95">
        <v>0.54081834540441198</v>
      </c>
      <c r="AC95">
        <v>0.54081834540441198</v>
      </c>
      <c r="AD95">
        <v>0.56301293899543803</v>
      </c>
      <c r="AE95">
        <v>0.56301293899543803</v>
      </c>
      <c r="AF95">
        <v>0.58180806451612799</v>
      </c>
      <c r="AG95">
        <v>0.58180806451612799</v>
      </c>
      <c r="AH95">
        <v>0.71866666666666601</v>
      </c>
      <c r="AI95">
        <v>9.3135975301265703E-2</v>
      </c>
      <c r="AJ95">
        <v>0.66264190889264196</v>
      </c>
      <c r="AK95">
        <v>0.66264190889264196</v>
      </c>
      <c r="AL95">
        <v>0.64013280951849905</v>
      </c>
      <c r="AM95">
        <v>0.64013280951849905</v>
      </c>
      <c r="AN95">
        <v>0.71866666666666601</v>
      </c>
      <c r="AO95">
        <v>0.71866666666666601</v>
      </c>
      <c r="AP95">
        <v>0.71910108008398299</v>
      </c>
      <c r="AQ95">
        <v>0.77493682785210005</v>
      </c>
      <c r="AR95">
        <v>0.295649831011914</v>
      </c>
      <c r="AS95">
        <v>0.37358564266965699</v>
      </c>
      <c r="AT95">
        <v>0.64220183486238502</v>
      </c>
      <c r="AU95">
        <v>0</v>
      </c>
      <c r="AV95">
        <v>0.93076923076923002</v>
      </c>
      <c r="AW95">
        <v>0.921875</v>
      </c>
      <c r="AX95">
        <v>0.94023904382470103</v>
      </c>
      <c r="AY95">
        <v>0.66914498141263901</v>
      </c>
      <c r="AZ95">
        <v>0.56382978723404198</v>
      </c>
      <c r="BA95">
        <v>0.84067796610169399</v>
      </c>
      <c r="BB95">
        <v>0.93023255813953398</v>
      </c>
      <c r="BC95">
        <v>0.95057034220532299</v>
      </c>
      <c r="BD95">
        <v>0.56216216216216197</v>
      </c>
      <c r="BE95">
        <v>0</v>
      </c>
    </row>
    <row r="96" spans="2:57" x14ac:dyDescent="0.2">
      <c r="B96" t="s">
        <v>876</v>
      </c>
      <c r="C96">
        <v>1E-3</v>
      </c>
      <c r="D96">
        <v>0.1</v>
      </c>
      <c r="E96">
        <v>256</v>
      </c>
      <c r="F96">
        <v>500</v>
      </c>
      <c r="G96" s="2" t="b">
        <v>1</v>
      </c>
      <c r="H96">
        <v>8</v>
      </c>
      <c r="I96">
        <v>15</v>
      </c>
      <c r="J96">
        <v>420</v>
      </c>
      <c r="K96">
        <v>1000</v>
      </c>
      <c r="L96">
        <v>4</v>
      </c>
      <c r="M96">
        <v>15</v>
      </c>
      <c r="N96">
        <v>455</v>
      </c>
      <c r="O96">
        <v>12</v>
      </c>
      <c r="P96">
        <v>15</v>
      </c>
      <c r="Q96">
        <v>115</v>
      </c>
      <c r="R96">
        <v>1</v>
      </c>
      <c r="S96">
        <v>78</v>
      </c>
      <c r="T96" s="2">
        <v>64</v>
      </c>
      <c r="U96" s="2">
        <v>128</v>
      </c>
      <c r="V96" s="2">
        <v>128</v>
      </c>
      <c r="W96" t="s">
        <v>770</v>
      </c>
      <c r="X96">
        <v>0.98021071428571305</v>
      </c>
      <c r="Y96">
        <v>4.3234739881008004E-3</v>
      </c>
      <c r="Z96">
        <v>0.57989890109889997</v>
      </c>
      <c r="AA96">
        <v>0.25717150768637598</v>
      </c>
      <c r="AB96">
        <v>0.51690379510642204</v>
      </c>
      <c r="AC96">
        <v>0.51690379510642204</v>
      </c>
      <c r="AD96">
        <v>0.51426640570036897</v>
      </c>
      <c r="AE96">
        <v>0.51426640570036897</v>
      </c>
      <c r="AF96">
        <v>0.57989890109889997</v>
      </c>
      <c r="AG96">
        <v>0.57989890109889997</v>
      </c>
      <c r="AH96">
        <v>0.63260869565217304</v>
      </c>
      <c r="AI96">
        <v>8.4006041288375799E-2</v>
      </c>
      <c r="AJ96">
        <v>0.57761621590895895</v>
      </c>
      <c r="AK96">
        <v>0.57761621590895895</v>
      </c>
      <c r="AL96">
        <v>0.62662066394800997</v>
      </c>
      <c r="AM96">
        <v>0.62662066394800997</v>
      </c>
      <c r="AN96">
        <v>0.63260869565217304</v>
      </c>
      <c r="AO96">
        <v>0.63260869565217304</v>
      </c>
      <c r="AP96">
        <v>0.710509381631377</v>
      </c>
      <c r="AQ96">
        <v>0.78538223041057897</v>
      </c>
      <c r="AR96">
        <v>0.456926275896544</v>
      </c>
      <c r="AS96">
        <v>0.11479729248719001</v>
      </c>
      <c r="AT96">
        <v>0.56886227544910095</v>
      </c>
      <c r="AU96">
        <v>0</v>
      </c>
      <c r="AV96">
        <v>0.86956521739130399</v>
      </c>
      <c r="AW96">
        <v>0.84558823529411697</v>
      </c>
      <c r="AX96">
        <v>0.81632653061224403</v>
      </c>
      <c r="AY96">
        <v>5.0847457627118599E-2</v>
      </c>
      <c r="AZ96">
        <v>0.61682242990654201</v>
      </c>
      <c r="BA96">
        <v>0.95154185022026405</v>
      </c>
      <c r="BB96">
        <v>0.89711934156378603</v>
      </c>
      <c r="BC96">
        <v>0.85844748858447495</v>
      </c>
      <c r="BD96">
        <v>0.45627376425855498</v>
      </c>
      <c r="BE96">
        <v>0</v>
      </c>
    </row>
    <row r="97" spans="2:57" x14ac:dyDescent="0.2">
      <c r="B97" t="s">
        <v>779</v>
      </c>
      <c r="C97">
        <v>1E-3</v>
      </c>
      <c r="D97">
        <v>0.5</v>
      </c>
      <c r="E97">
        <v>256</v>
      </c>
      <c r="F97">
        <v>100</v>
      </c>
      <c r="G97" s="2" t="b">
        <v>1</v>
      </c>
      <c r="H97">
        <v>8</v>
      </c>
      <c r="I97">
        <v>15</v>
      </c>
      <c r="J97">
        <v>64</v>
      </c>
      <c r="K97">
        <v>1000</v>
      </c>
      <c r="L97">
        <v>4</v>
      </c>
      <c r="M97">
        <v>15</v>
      </c>
      <c r="N97">
        <v>455</v>
      </c>
      <c r="O97">
        <v>12</v>
      </c>
      <c r="P97">
        <v>15</v>
      </c>
      <c r="Q97">
        <v>115</v>
      </c>
      <c r="R97">
        <v>1</v>
      </c>
      <c r="S97">
        <v>78</v>
      </c>
      <c r="T97" s="2">
        <v>64</v>
      </c>
      <c r="U97" s="2">
        <v>128</v>
      </c>
      <c r="V97" s="2">
        <v>128</v>
      </c>
      <c r="W97" t="s">
        <v>770</v>
      </c>
      <c r="X97">
        <v>0.98001953124999996</v>
      </c>
      <c r="Y97">
        <v>4.1472332528792004E-3</v>
      </c>
      <c r="Z97">
        <v>0.57933131868131704</v>
      </c>
      <c r="AA97">
        <v>0.39424181947112003</v>
      </c>
      <c r="AB97">
        <v>0.53374148287756795</v>
      </c>
      <c r="AC97">
        <v>0.53374148287756795</v>
      </c>
      <c r="AD97">
        <v>0.55634957659718598</v>
      </c>
      <c r="AE97">
        <v>0.55634957659718598</v>
      </c>
      <c r="AF97">
        <v>0.57933131868131704</v>
      </c>
      <c r="AG97">
        <v>0.57933131868131704</v>
      </c>
      <c r="AH97">
        <v>0.713043478260869</v>
      </c>
      <c r="AI97">
        <v>8.4836833178996998E-2</v>
      </c>
      <c r="AJ97">
        <v>0.65892525952894998</v>
      </c>
      <c r="AK97">
        <v>0.65892525952894998</v>
      </c>
      <c r="AL97">
        <v>0.65646414469047998</v>
      </c>
      <c r="AM97">
        <v>0.65646414469047998</v>
      </c>
      <c r="AN97">
        <v>0.713043478260869</v>
      </c>
      <c r="AO97">
        <v>0.713043478260869</v>
      </c>
      <c r="AP97">
        <v>0.60946851010387204</v>
      </c>
      <c r="AQ97">
        <v>0.83468767172934599</v>
      </c>
      <c r="AR97">
        <v>0.408296056855389</v>
      </c>
      <c r="AS97">
        <v>0.282513692821663</v>
      </c>
      <c r="AT97">
        <v>0.63043478260869501</v>
      </c>
      <c r="AU97">
        <v>0.14925373134328301</v>
      </c>
      <c r="AV97">
        <v>0.97021276595744599</v>
      </c>
      <c r="AW97">
        <v>0.93442622950819598</v>
      </c>
      <c r="AX97">
        <v>0.97457627118643997</v>
      </c>
      <c r="AY97">
        <v>0.61805555555555503</v>
      </c>
      <c r="AZ97">
        <v>0.23668639053254401</v>
      </c>
      <c r="BA97">
        <v>0.97046413502109696</v>
      </c>
      <c r="BB97">
        <v>0.89430894308942999</v>
      </c>
      <c r="BC97">
        <v>0.94957983193277296</v>
      </c>
      <c r="BD97">
        <v>0.57910447761193995</v>
      </c>
      <c r="BE97">
        <v>0</v>
      </c>
    </row>
    <row r="98" spans="2:57" x14ac:dyDescent="0.2">
      <c r="B98" t="s">
        <v>1179</v>
      </c>
      <c r="C98">
        <v>1E-3</v>
      </c>
      <c r="D98">
        <v>0.5</v>
      </c>
      <c r="E98">
        <v>15</v>
      </c>
      <c r="F98">
        <v>500</v>
      </c>
      <c r="G98" s="2" t="b">
        <v>1</v>
      </c>
      <c r="H98">
        <v>8</v>
      </c>
      <c r="I98">
        <v>20</v>
      </c>
      <c r="J98">
        <v>64</v>
      </c>
      <c r="K98">
        <v>1000</v>
      </c>
      <c r="L98">
        <v>4</v>
      </c>
      <c r="M98">
        <v>20</v>
      </c>
      <c r="N98">
        <v>450</v>
      </c>
      <c r="O98">
        <v>12</v>
      </c>
      <c r="P98">
        <v>20</v>
      </c>
      <c r="Q98">
        <v>110</v>
      </c>
      <c r="R98">
        <v>1</v>
      </c>
      <c r="S98">
        <v>78</v>
      </c>
      <c r="T98" s="2">
        <v>64</v>
      </c>
      <c r="U98" s="2">
        <v>64</v>
      </c>
      <c r="V98" s="2">
        <v>128</v>
      </c>
      <c r="W98" t="s">
        <v>770</v>
      </c>
      <c r="X98">
        <v>0.98012109375000001</v>
      </c>
      <c r="Y98">
        <v>4.2388296884018004E-3</v>
      </c>
      <c r="Z98">
        <v>0.57835611111110996</v>
      </c>
      <c r="AA98">
        <v>0.218625709965825</v>
      </c>
      <c r="AB98">
        <v>0.52829734201408396</v>
      </c>
      <c r="AC98">
        <v>0.52829734201408396</v>
      </c>
      <c r="AD98">
        <v>0.55191458848875896</v>
      </c>
      <c r="AE98">
        <v>0.55191458848875896</v>
      </c>
      <c r="AF98">
        <v>0.57835611111110996</v>
      </c>
      <c r="AG98">
        <v>0.57835611111110996</v>
      </c>
      <c r="AH98">
        <v>0.74772727272727202</v>
      </c>
      <c r="AI98">
        <v>5.8085024356841999E-2</v>
      </c>
      <c r="AJ98">
        <v>0.72597772354926504</v>
      </c>
      <c r="AK98">
        <v>0.72597772354926504</v>
      </c>
      <c r="AL98">
        <v>0.74359674128794695</v>
      </c>
      <c r="AM98">
        <v>0.74359674128794695</v>
      </c>
      <c r="AN98">
        <v>0.74772727272727202</v>
      </c>
      <c r="AO98">
        <v>0.74772727272727202</v>
      </c>
      <c r="AP98">
        <v>0.62937934020706099</v>
      </c>
      <c r="AQ98">
        <v>0.88242049636251296</v>
      </c>
      <c r="AR98">
        <v>0.409280129708114</v>
      </c>
      <c r="AS98">
        <v>0.19210940177865199</v>
      </c>
      <c r="AT98">
        <v>0.74774774774774699</v>
      </c>
      <c r="AU98">
        <v>0.56097560975609695</v>
      </c>
      <c r="AV98">
        <v>0.91555555555555501</v>
      </c>
      <c r="AW98">
        <v>0.93220338983050799</v>
      </c>
      <c r="AX98">
        <v>0.92165898617511499</v>
      </c>
      <c r="AY98">
        <v>0.69714285714285695</v>
      </c>
      <c r="AZ98">
        <v>0.76855895196506496</v>
      </c>
      <c r="BA98">
        <v>0.86432160804020097</v>
      </c>
      <c r="BB98">
        <v>0.78417266187050305</v>
      </c>
      <c r="BC98">
        <v>0.92703862660944203</v>
      </c>
      <c r="BD98">
        <v>0.59235668789808904</v>
      </c>
      <c r="BE98">
        <v>0</v>
      </c>
    </row>
    <row r="99" spans="2:57" x14ac:dyDescent="0.2">
      <c r="B99" t="s">
        <v>1180</v>
      </c>
      <c r="C99">
        <v>1E-3</v>
      </c>
      <c r="D99">
        <v>0.5</v>
      </c>
      <c r="E99">
        <v>24</v>
      </c>
      <c r="F99">
        <v>500</v>
      </c>
      <c r="G99" s="2" t="b">
        <v>1</v>
      </c>
      <c r="H99">
        <v>8</v>
      </c>
      <c r="I99">
        <v>5</v>
      </c>
      <c r="J99">
        <v>64</v>
      </c>
      <c r="K99">
        <v>1000</v>
      </c>
      <c r="L99">
        <v>4</v>
      </c>
      <c r="M99">
        <v>5</v>
      </c>
      <c r="N99">
        <v>465</v>
      </c>
      <c r="O99">
        <v>12</v>
      </c>
      <c r="P99">
        <v>5</v>
      </c>
      <c r="Q99">
        <v>125</v>
      </c>
      <c r="R99">
        <v>1</v>
      </c>
      <c r="S99">
        <v>78</v>
      </c>
      <c r="T99" s="2">
        <v>64</v>
      </c>
      <c r="U99" s="2">
        <v>128</v>
      </c>
      <c r="V99" s="2">
        <v>64</v>
      </c>
      <c r="W99" t="s">
        <v>770</v>
      </c>
      <c r="X99">
        <v>0.98050781249999996</v>
      </c>
      <c r="Y99">
        <v>4.0513715299312003E-3</v>
      </c>
      <c r="Z99">
        <v>0.57708118279569898</v>
      </c>
      <c r="AA99">
        <v>0.29533308964967703</v>
      </c>
      <c r="AB99">
        <v>0.52383674642087397</v>
      </c>
      <c r="AC99">
        <v>0.52383674642087397</v>
      </c>
      <c r="AD99">
        <v>0.54343812920689305</v>
      </c>
      <c r="AE99">
        <v>0.54343812920689305</v>
      </c>
      <c r="AF99">
        <v>0.57708118279569898</v>
      </c>
      <c r="AG99">
        <v>0.57708118279569898</v>
      </c>
      <c r="AH99">
        <v>0.66200000000000003</v>
      </c>
      <c r="AI99">
        <v>0.110336333513259</v>
      </c>
      <c r="AJ99">
        <v>0.62783988657721501</v>
      </c>
      <c r="AK99">
        <v>0.62783988657721501</v>
      </c>
      <c r="AL99">
        <v>0.70589983156498304</v>
      </c>
      <c r="AM99">
        <v>0.70589983156498304</v>
      </c>
      <c r="AN99">
        <v>0.66199999999999903</v>
      </c>
      <c r="AO99">
        <v>0.66200000000000003</v>
      </c>
      <c r="AP99">
        <v>0.60819255975966602</v>
      </c>
      <c r="AQ99">
        <v>0.85428730835425304</v>
      </c>
      <c r="AR99">
        <v>0.32697525974549602</v>
      </c>
      <c r="AS99">
        <v>0.30589185782408301</v>
      </c>
      <c r="AT99">
        <v>0.45283018867924502</v>
      </c>
      <c r="AU99">
        <v>1.4492753623188401E-2</v>
      </c>
      <c r="AV99">
        <v>0.87892376681614304</v>
      </c>
      <c r="AW99">
        <v>0.95785440613026795</v>
      </c>
      <c r="AX99">
        <v>0.81617647058823495</v>
      </c>
      <c r="AY99">
        <v>0.65641025641025597</v>
      </c>
      <c r="AZ99">
        <v>0.76515151515151503</v>
      </c>
      <c r="BA99">
        <v>0.79227053140096604</v>
      </c>
      <c r="BB99">
        <v>0.87544483985765098</v>
      </c>
      <c r="BC99">
        <v>0.65591397849462296</v>
      </c>
      <c r="BD99">
        <v>3.1007751937984399E-2</v>
      </c>
      <c r="BE99">
        <v>0.63760217983651202</v>
      </c>
    </row>
    <row r="100" spans="2:57" x14ac:dyDescent="0.2">
      <c r="B100" t="s">
        <v>877</v>
      </c>
      <c r="C100">
        <v>1E-3</v>
      </c>
      <c r="D100">
        <v>0.5</v>
      </c>
      <c r="E100">
        <v>256</v>
      </c>
      <c r="F100">
        <v>100</v>
      </c>
      <c r="G100" s="2" t="b">
        <v>1</v>
      </c>
      <c r="H100">
        <v>8</v>
      </c>
      <c r="I100">
        <v>50</v>
      </c>
      <c r="J100">
        <v>128</v>
      </c>
      <c r="K100">
        <v>1000</v>
      </c>
      <c r="L100">
        <v>4</v>
      </c>
      <c r="M100">
        <v>50</v>
      </c>
      <c r="N100">
        <v>420</v>
      </c>
      <c r="O100">
        <v>12</v>
      </c>
      <c r="P100">
        <v>50</v>
      </c>
      <c r="Q100">
        <v>80</v>
      </c>
      <c r="R100">
        <v>1</v>
      </c>
      <c r="S100">
        <v>78</v>
      </c>
      <c r="T100" s="2">
        <v>64</v>
      </c>
      <c r="U100" s="2">
        <v>128</v>
      </c>
      <c r="V100" s="2">
        <v>128</v>
      </c>
      <c r="W100" t="s">
        <v>770</v>
      </c>
      <c r="X100">
        <v>0.98004882812500005</v>
      </c>
      <c r="Y100">
        <v>4.0716477180831002E-3</v>
      </c>
      <c r="Z100">
        <v>0.57592559523809495</v>
      </c>
      <c r="AA100">
        <v>0.32936223810911103</v>
      </c>
      <c r="AB100">
        <v>0.52816909601154505</v>
      </c>
      <c r="AC100">
        <v>0.52816909601154505</v>
      </c>
      <c r="AD100">
        <v>0.54287728609375097</v>
      </c>
      <c r="AE100">
        <v>0.54287728609375097</v>
      </c>
      <c r="AF100">
        <v>0.57592559523809495</v>
      </c>
      <c r="AG100">
        <v>0.57592559523809495</v>
      </c>
      <c r="AH100">
        <v>0.70208333333333295</v>
      </c>
      <c r="AI100">
        <v>8.4885910153388894E-2</v>
      </c>
      <c r="AJ100">
        <v>0.65515444223573105</v>
      </c>
      <c r="AK100">
        <v>0.65515444223573105</v>
      </c>
      <c r="AL100">
        <v>0.64505052428840703</v>
      </c>
      <c r="AM100">
        <v>0.64505052428840703</v>
      </c>
      <c r="AN100">
        <v>0.70208333333333295</v>
      </c>
      <c r="AO100">
        <v>0.70208333333333295</v>
      </c>
      <c r="AP100">
        <v>0.62428700743443599</v>
      </c>
      <c r="AQ100">
        <v>0.90028740344890001</v>
      </c>
      <c r="AR100">
        <v>0.53420761200465205</v>
      </c>
      <c r="AS100">
        <v>5.3894361158190997E-2</v>
      </c>
      <c r="AT100">
        <v>0.447204968944099</v>
      </c>
      <c r="AU100">
        <v>0</v>
      </c>
      <c r="AV100">
        <v>0.93975903614457801</v>
      </c>
      <c r="AW100">
        <v>0.94674556213017702</v>
      </c>
      <c r="AX100">
        <v>0.96341463414634099</v>
      </c>
      <c r="AY100">
        <v>0.71875</v>
      </c>
      <c r="AZ100">
        <v>0.80239520958083799</v>
      </c>
      <c r="BA100">
        <v>0.98765432098765404</v>
      </c>
      <c r="BB100">
        <v>0.90804597701149403</v>
      </c>
      <c r="BC100">
        <v>0.94047619047619002</v>
      </c>
      <c r="BD100">
        <v>0.20740740740740701</v>
      </c>
      <c r="BE100">
        <v>0</v>
      </c>
    </row>
    <row r="101" spans="2:57" x14ac:dyDescent="0.2">
      <c r="B101" t="s">
        <v>1181</v>
      </c>
      <c r="C101">
        <v>1E-3</v>
      </c>
      <c r="D101">
        <v>0.5</v>
      </c>
      <c r="E101">
        <v>70</v>
      </c>
      <c r="F101">
        <v>100</v>
      </c>
      <c r="G101" s="2" t="b">
        <v>1</v>
      </c>
      <c r="H101">
        <v>8</v>
      </c>
      <c r="I101">
        <v>20</v>
      </c>
      <c r="J101">
        <v>256</v>
      </c>
      <c r="K101">
        <v>1000</v>
      </c>
      <c r="L101">
        <v>4</v>
      </c>
      <c r="M101">
        <v>20</v>
      </c>
      <c r="N101">
        <v>450</v>
      </c>
      <c r="O101">
        <v>12</v>
      </c>
      <c r="P101">
        <v>20</v>
      </c>
      <c r="Q101">
        <v>110</v>
      </c>
      <c r="R101">
        <v>1</v>
      </c>
      <c r="S101">
        <v>78</v>
      </c>
      <c r="T101" s="2">
        <v>64</v>
      </c>
      <c r="U101" s="2">
        <v>64</v>
      </c>
      <c r="V101" s="2">
        <v>128</v>
      </c>
      <c r="W101" t="s">
        <v>770</v>
      </c>
      <c r="X101">
        <v>0.98008300781250002</v>
      </c>
      <c r="Y101">
        <v>4.1251705051398996E-3</v>
      </c>
      <c r="Z101">
        <v>0.574278333333333</v>
      </c>
      <c r="AA101">
        <v>0.382438091188669</v>
      </c>
      <c r="AB101">
        <v>0.50043468319802797</v>
      </c>
      <c r="AC101">
        <v>0.50043468319802797</v>
      </c>
      <c r="AD101">
        <v>0.47634789594153698</v>
      </c>
      <c r="AE101">
        <v>0.47634789594153698</v>
      </c>
      <c r="AF101">
        <v>0.574278333333333</v>
      </c>
      <c r="AG101">
        <v>0.574278333333333</v>
      </c>
      <c r="AH101">
        <v>0.64545454545454495</v>
      </c>
      <c r="AI101">
        <v>9.2205442488193498E-2</v>
      </c>
      <c r="AJ101">
        <v>0.61636815022781799</v>
      </c>
      <c r="AK101">
        <v>0.61636815022781799</v>
      </c>
      <c r="AL101">
        <v>0.61974421316570705</v>
      </c>
      <c r="AM101">
        <v>0.61974421316570705</v>
      </c>
      <c r="AN101">
        <v>0.64545454545454495</v>
      </c>
      <c r="AO101">
        <v>0.64545454545454495</v>
      </c>
      <c r="AP101">
        <v>0.81834718943325102</v>
      </c>
      <c r="AQ101">
        <v>0.69588381460712301</v>
      </c>
      <c r="AR101">
        <v>0.36291588027235699</v>
      </c>
      <c r="AS101">
        <v>0.124591848479381</v>
      </c>
      <c r="AT101">
        <v>0.63728813559321995</v>
      </c>
      <c r="AU101">
        <v>0.40540540540540498</v>
      </c>
      <c r="AV101">
        <v>0.96296296296296202</v>
      </c>
      <c r="AW101">
        <v>0.94420600858369097</v>
      </c>
      <c r="AX101">
        <v>0.93103448275862</v>
      </c>
      <c r="AY101">
        <v>5.1282051282051197E-2</v>
      </c>
      <c r="AZ101">
        <v>0.11034482758620601</v>
      </c>
      <c r="BA101">
        <v>0.97222222222222199</v>
      </c>
      <c r="BB101">
        <v>0.91213389121338895</v>
      </c>
      <c r="BC101">
        <v>0.91596638655462204</v>
      </c>
      <c r="BD101">
        <v>0.55357142857142805</v>
      </c>
      <c r="BE101">
        <v>0</v>
      </c>
    </row>
    <row r="102" spans="2:57" x14ac:dyDescent="0.2">
      <c r="B102" t="s">
        <v>1018</v>
      </c>
      <c r="C102">
        <v>1E-3</v>
      </c>
      <c r="D102">
        <v>0.5</v>
      </c>
      <c r="E102">
        <v>19</v>
      </c>
      <c r="F102">
        <v>500</v>
      </c>
      <c r="G102" s="2" t="b">
        <v>1</v>
      </c>
      <c r="H102">
        <v>8</v>
      </c>
      <c r="I102">
        <v>5</v>
      </c>
      <c r="J102">
        <v>128</v>
      </c>
      <c r="K102">
        <v>1000</v>
      </c>
      <c r="L102">
        <v>4</v>
      </c>
      <c r="M102">
        <v>5</v>
      </c>
      <c r="N102">
        <v>465</v>
      </c>
      <c r="O102">
        <v>12</v>
      </c>
      <c r="P102">
        <v>5</v>
      </c>
      <c r="Q102">
        <v>125</v>
      </c>
      <c r="R102">
        <v>1</v>
      </c>
      <c r="S102">
        <v>78</v>
      </c>
      <c r="T102" s="2">
        <v>64</v>
      </c>
      <c r="U102" s="2">
        <v>64</v>
      </c>
      <c r="V102" s="2">
        <v>64</v>
      </c>
      <c r="W102" t="s">
        <v>770</v>
      </c>
      <c r="X102">
        <v>0.983328125</v>
      </c>
      <c r="Y102">
        <v>3.8027750102337002E-3</v>
      </c>
      <c r="Z102">
        <v>0.57403817204301</v>
      </c>
      <c r="AA102">
        <v>0.37063898953795399</v>
      </c>
      <c r="AB102">
        <v>0.52145274644210804</v>
      </c>
      <c r="AC102">
        <v>0.52145274644210804</v>
      </c>
      <c r="AD102">
        <v>0.54861905241734799</v>
      </c>
      <c r="AE102">
        <v>0.54861905241734799</v>
      </c>
      <c r="AF102">
        <v>0.57403817204301</v>
      </c>
      <c r="AG102">
        <v>0.57403817204301</v>
      </c>
      <c r="AH102">
        <v>0.69599999999999995</v>
      </c>
      <c r="AI102">
        <v>0.130526572465896</v>
      </c>
      <c r="AJ102">
        <v>0.67264373193742799</v>
      </c>
      <c r="AK102">
        <v>0.67264373193742799</v>
      </c>
      <c r="AL102">
        <v>0.69780580552450799</v>
      </c>
      <c r="AM102">
        <v>0.69780580552450799</v>
      </c>
      <c r="AN102">
        <v>0.69599999999999995</v>
      </c>
      <c r="AO102">
        <v>0.69599999999999995</v>
      </c>
      <c r="AP102">
        <v>0.58679121562382497</v>
      </c>
      <c r="AQ102">
        <v>0.82351846451922905</v>
      </c>
      <c r="AR102">
        <v>0.26756520051911598</v>
      </c>
      <c r="AS102">
        <v>0.40793610510626199</v>
      </c>
      <c r="AT102">
        <v>0.52980132450331097</v>
      </c>
      <c r="AU102">
        <v>0.34117647058823503</v>
      </c>
      <c r="AV102">
        <v>0.89082969432314396</v>
      </c>
      <c r="AW102">
        <v>0.95419847328244201</v>
      </c>
      <c r="AX102">
        <v>0.81343283582089498</v>
      </c>
      <c r="AY102">
        <v>0.81057268722466902</v>
      </c>
      <c r="AZ102">
        <v>0.73764258555133</v>
      </c>
      <c r="BA102">
        <v>0.77450980392156799</v>
      </c>
      <c r="BB102">
        <v>0.89377289377289304</v>
      </c>
      <c r="BC102">
        <v>0.82926829268292601</v>
      </c>
      <c r="BD102">
        <v>0.496519721577726</v>
      </c>
      <c r="BE102">
        <v>0</v>
      </c>
    </row>
    <row r="103" spans="2:57" x14ac:dyDescent="0.2">
      <c r="B103" t="s">
        <v>1019</v>
      </c>
      <c r="C103">
        <v>1E-3</v>
      </c>
      <c r="D103">
        <v>0.1</v>
      </c>
      <c r="E103">
        <v>13</v>
      </c>
      <c r="F103">
        <v>500</v>
      </c>
      <c r="G103" s="2" t="b">
        <v>1</v>
      </c>
      <c r="H103">
        <v>8</v>
      </c>
      <c r="I103">
        <v>50</v>
      </c>
      <c r="J103">
        <v>256</v>
      </c>
      <c r="K103">
        <v>1000</v>
      </c>
      <c r="L103">
        <v>4</v>
      </c>
      <c r="M103">
        <v>50</v>
      </c>
      <c r="N103">
        <v>420</v>
      </c>
      <c r="O103">
        <v>12</v>
      </c>
      <c r="P103">
        <v>50</v>
      </c>
      <c r="Q103">
        <v>80</v>
      </c>
      <c r="R103">
        <v>1</v>
      </c>
      <c r="S103">
        <v>78</v>
      </c>
      <c r="T103" s="2">
        <v>64</v>
      </c>
      <c r="U103" s="2">
        <v>64</v>
      </c>
      <c r="V103" s="2">
        <v>64</v>
      </c>
      <c r="W103" t="s">
        <v>770</v>
      </c>
      <c r="X103">
        <v>0.98076562499999997</v>
      </c>
      <c r="Y103">
        <v>3.9895210410467999E-3</v>
      </c>
      <c r="Z103">
        <v>0.57259940476190496</v>
      </c>
      <c r="AA103">
        <v>0.37666084200143801</v>
      </c>
      <c r="AB103">
        <v>0.53739229974821101</v>
      </c>
      <c r="AC103">
        <v>0.53739229974821101</v>
      </c>
      <c r="AD103">
        <v>0.57695723126173404</v>
      </c>
      <c r="AE103">
        <v>0.57695723126173404</v>
      </c>
      <c r="AF103">
        <v>0.57259940476190496</v>
      </c>
      <c r="AG103">
        <v>0.57259940476190496</v>
      </c>
      <c r="AH103">
        <v>0.70520833333333299</v>
      </c>
      <c r="AI103">
        <v>8.5793271660804707E-2</v>
      </c>
      <c r="AJ103">
        <v>0.63290143843232405</v>
      </c>
      <c r="AK103">
        <v>0.63290143843232405</v>
      </c>
      <c r="AL103">
        <v>0.666833104497492</v>
      </c>
      <c r="AM103">
        <v>0.666833104497492</v>
      </c>
      <c r="AN103">
        <v>0.70520833333333299</v>
      </c>
      <c r="AO103">
        <v>0.70520833333333299</v>
      </c>
      <c r="AP103">
        <v>0.54053326497050003</v>
      </c>
      <c r="AQ103">
        <v>0.76104180648768804</v>
      </c>
      <c r="AR103">
        <v>0.27060878870877503</v>
      </c>
      <c r="AS103">
        <v>0.57738533882588094</v>
      </c>
      <c r="AT103">
        <v>0.57707509881422903</v>
      </c>
      <c r="AU103">
        <v>0</v>
      </c>
      <c r="AV103">
        <v>0.94674556213017702</v>
      </c>
      <c r="AW103">
        <v>0.94610778443113697</v>
      </c>
      <c r="AX103">
        <v>0.98765432098765404</v>
      </c>
      <c r="AY103">
        <v>0</v>
      </c>
      <c r="AZ103">
        <v>0.59903381642511999</v>
      </c>
      <c r="BA103">
        <v>0.99378881987577605</v>
      </c>
      <c r="BB103">
        <v>0.91329479768786104</v>
      </c>
      <c r="BC103">
        <v>0.93975903614457801</v>
      </c>
      <c r="BD103">
        <v>2.4691358024691301E-2</v>
      </c>
      <c r="BE103">
        <v>0.66666666666666596</v>
      </c>
    </row>
    <row r="104" spans="2:57" x14ac:dyDescent="0.2">
      <c r="B104" t="s">
        <v>780</v>
      </c>
      <c r="C104">
        <v>1E-3</v>
      </c>
      <c r="D104">
        <v>0.5</v>
      </c>
      <c r="E104">
        <v>256</v>
      </c>
      <c r="F104">
        <v>100</v>
      </c>
      <c r="G104" s="2" t="b">
        <v>1</v>
      </c>
      <c r="H104">
        <v>8</v>
      </c>
      <c r="I104">
        <v>10</v>
      </c>
      <c r="J104">
        <v>64</v>
      </c>
      <c r="K104">
        <v>1000</v>
      </c>
      <c r="L104">
        <v>4</v>
      </c>
      <c r="M104">
        <v>10</v>
      </c>
      <c r="N104">
        <v>460</v>
      </c>
      <c r="O104">
        <v>12</v>
      </c>
      <c r="P104">
        <v>10</v>
      </c>
      <c r="Q104">
        <v>120</v>
      </c>
      <c r="R104">
        <v>1</v>
      </c>
      <c r="S104">
        <v>78</v>
      </c>
      <c r="T104" s="2">
        <v>64</v>
      </c>
      <c r="U104" s="2">
        <v>128</v>
      </c>
      <c r="V104" s="2">
        <v>128</v>
      </c>
      <c r="W104" t="s">
        <v>770</v>
      </c>
      <c r="X104">
        <v>0.98124999999999996</v>
      </c>
      <c r="Y104">
        <v>3.9014734351076E-3</v>
      </c>
      <c r="Z104">
        <v>0.57255815217391204</v>
      </c>
      <c r="AA104">
        <v>0.27095785318315002</v>
      </c>
      <c r="AB104">
        <v>0.51741900498078497</v>
      </c>
      <c r="AC104">
        <v>0.51741900498078497</v>
      </c>
      <c r="AD104">
        <v>0.56524827185398197</v>
      </c>
      <c r="AE104">
        <v>0.56524827185398197</v>
      </c>
      <c r="AF104">
        <v>0.57255815217391204</v>
      </c>
      <c r="AG104">
        <v>0.57255815217391204</v>
      </c>
      <c r="AH104">
        <v>0.65208333333333302</v>
      </c>
      <c r="AI104">
        <v>8.9231364428996998E-2</v>
      </c>
      <c r="AJ104">
        <v>0.62192417466512895</v>
      </c>
      <c r="AK104">
        <v>0.62192417466512895</v>
      </c>
      <c r="AL104">
        <v>0.64855699640326803</v>
      </c>
      <c r="AM104">
        <v>0.64855699640326803</v>
      </c>
      <c r="AN104">
        <v>0.65208333333333302</v>
      </c>
      <c r="AO104">
        <v>0.65208333333333302</v>
      </c>
      <c r="AP104">
        <v>0.56130040001862003</v>
      </c>
      <c r="AQ104">
        <v>0.90505490153253698</v>
      </c>
      <c r="AR104">
        <v>0.23771545511669501</v>
      </c>
      <c r="AS104">
        <v>0.36560526325528903</v>
      </c>
      <c r="AT104">
        <v>0.48444444444444401</v>
      </c>
      <c r="AU104">
        <v>0.10958904109589</v>
      </c>
      <c r="AV104">
        <v>0.91774891774891698</v>
      </c>
      <c r="AW104">
        <v>0.94488188976377896</v>
      </c>
      <c r="AX104">
        <v>0.88510638297872302</v>
      </c>
      <c r="AY104">
        <v>0.550218340611353</v>
      </c>
      <c r="AZ104">
        <v>0.53881278538812705</v>
      </c>
      <c r="BA104">
        <v>0.81553398058252402</v>
      </c>
      <c r="BB104">
        <v>0.92607003891050599</v>
      </c>
      <c r="BC104">
        <v>0.68041237113401998</v>
      </c>
      <c r="BD104">
        <v>0.61027190332326198</v>
      </c>
      <c r="BE104">
        <v>0</v>
      </c>
    </row>
    <row r="105" spans="2:57" x14ac:dyDescent="0.2">
      <c r="B105" t="s">
        <v>1182</v>
      </c>
      <c r="C105">
        <v>1E-3</v>
      </c>
      <c r="D105">
        <v>0.5</v>
      </c>
      <c r="E105">
        <v>19</v>
      </c>
      <c r="F105">
        <v>500</v>
      </c>
      <c r="G105" s="2" t="b">
        <v>1</v>
      </c>
      <c r="H105">
        <v>8</v>
      </c>
      <c r="I105">
        <v>50</v>
      </c>
      <c r="J105">
        <v>128</v>
      </c>
      <c r="K105">
        <v>1000</v>
      </c>
      <c r="L105">
        <v>4</v>
      </c>
      <c r="M105">
        <v>50</v>
      </c>
      <c r="N105">
        <v>420</v>
      </c>
      <c r="O105">
        <v>12</v>
      </c>
      <c r="P105">
        <v>50</v>
      </c>
      <c r="Q105">
        <v>80</v>
      </c>
      <c r="R105">
        <v>1</v>
      </c>
      <c r="S105">
        <v>78</v>
      </c>
      <c r="T105" s="2">
        <v>64</v>
      </c>
      <c r="U105" s="2">
        <v>64</v>
      </c>
      <c r="V105" s="2">
        <v>128</v>
      </c>
      <c r="W105" t="s">
        <v>770</v>
      </c>
      <c r="X105">
        <v>0.98016992187499996</v>
      </c>
      <c r="Y105">
        <v>4.0930901349056003E-3</v>
      </c>
      <c r="Z105">
        <v>0.57121071428571402</v>
      </c>
      <c r="AA105">
        <v>0.34024662393331501</v>
      </c>
      <c r="AB105">
        <v>0.52231032357502505</v>
      </c>
      <c r="AC105">
        <v>0.52231032357502505</v>
      </c>
      <c r="AD105">
        <v>0.53920752460408805</v>
      </c>
      <c r="AE105">
        <v>0.53920752460408805</v>
      </c>
      <c r="AF105">
        <v>0.57121071428571402</v>
      </c>
      <c r="AG105">
        <v>0.57121071428571402</v>
      </c>
      <c r="AH105">
        <v>0.68645833333333295</v>
      </c>
      <c r="AI105">
        <v>8.5428088903427096E-2</v>
      </c>
      <c r="AJ105">
        <v>0.63743185099150401</v>
      </c>
      <c r="AK105">
        <v>0.63743185099150401</v>
      </c>
      <c r="AL105">
        <v>0.66455902330711103</v>
      </c>
      <c r="AM105">
        <v>0.66455902330711103</v>
      </c>
      <c r="AN105">
        <v>0.68645833333333295</v>
      </c>
      <c r="AO105">
        <v>0.68645833333333295</v>
      </c>
      <c r="AP105">
        <v>0.58391246381769601</v>
      </c>
      <c r="AQ105">
        <v>0.82843445899881896</v>
      </c>
      <c r="AR105">
        <v>0.48192806651139503</v>
      </c>
      <c r="AS105">
        <v>0.194966304972191</v>
      </c>
      <c r="AT105">
        <v>0.40804597701149398</v>
      </c>
      <c r="AU105">
        <v>0.25806451612903197</v>
      </c>
      <c r="AV105">
        <v>0.97560975609756095</v>
      </c>
      <c r="AW105">
        <v>0.94117647058823495</v>
      </c>
      <c r="AX105">
        <v>0.96894409937888204</v>
      </c>
      <c r="AY105">
        <v>0.544303797468354</v>
      </c>
      <c r="AZ105">
        <v>0.707317073170731</v>
      </c>
      <c r="BA105">
        <v>0.97530864197530798</v>
      </c>
      <c r="BB105">
        <v>0.91860465116279</v>
      </c>
      <c r="BC105">
        <v>0.95180722891566205</v>
      </c>
      <c r="BD105">
        <v>0</v>
      </c>
      <c r="BE105">
        <v>0</v>
      </c>
    </row>
    <row r="106" spans="2:57" x14ac:dyDescent="0.2">
      <c r="B106" t="s">
        <v>1020</v>
      </c>
      <c r="C106">
        <v>1E-3</v>
      </c>
      <c r="D106">
        <v>0.5</v>
      </c>
      <c r="E106">
        <v>14</v>
      </c>
      <c r="F106">
        <v>500</v>
      </c>
      <c r="G106" s="2" t="b">
        <v>1</v>
      </c>
      <c r="H106">
        <v>8</v>
      </c>
      <c r="I106">
        <v>20</v>
      </c>
      <c r="J106">
        <v>256</v>
      </c>
      <c r="K106">
        <v>1000</v>
      </c>
      <c r="L106">
        <v>4</v>
      </c>
      <c r="M106">
        <v>20</v>
      </c>
      <c r="N106">
        <v>450</v>
      </c>
      <c r="O106">
        <v>12</v>
      </c>
      <c r="P106">
        <v>20</v>
      </c>
      <c r="Q106">
        <v>110</v>
      </c>
      <c r="R106">
        <v>1</v>
      </c>
      <c r="S106">
        <v>78</v>
      </c>
      <c r="T106" s="2">
        <v>64</v>
      </c>
      <c r="U106" s="2">
        <v>64</v>
      </c>
      <c r="V106" s="2">
        <v>64</v>
      </c>
      <c r="W106" t="s">
        <v>770</v>
      </c>
      <c r="X106">
        <v>0.98050195312499999</v>
      </c>
      <c r="Y106">
        <v>4.0844645989127001E-3</v>
      </c>
      <c r="Z106">
        <v>0.56941944444444403</v>
      </c>
      <c r="AA106">
        <v>0.32379697281122199</v>
      </c>
      <c r="AB106">
        <v>0.51096060470272298</v>
      </c>
      <c r="AC106">
        <v>0.51096060470272298</v>
      </c>
      <c r="AD106">
        <v>0.50052619694246403</v>
      </c>
      <c r="AE106">
        <v>0.50052619694246403</v>
      </c>
      <c r="AF106">
        <v>0.56941944444444403</v>
      </c>
      <c r="AG106">
        <v>0.56941944444444403</v>
      </c>
      <c r="AH106">
        <v>0.68181818181818099</v>
      </c>
      <c r="AI106">
        <v>8.7074249982833807E-2</v>
      </c>
      <c r="AJ106">
        <v>0.61340430586932504</v>
      </c>
      <c r="AK106">
        <v>0.61340430586932504</v>
      </c>
      <c r="AL106">
        <v>0.634200678563557</v>
      </c>
      <c r="AM106">
        <v>0.634200678563557</v>
      </c>
      <c r="AN106">
        <v>0.68181818181818199</v>
      </c>
      <c r="AO106">
        <v>0.68181818181818099</v>
      </c>
      <c r="AP106">
        <v>0.68254103686295697</v>
      </c>
      <c r="AQ106">
        <v>0.75811779594157203</v>
      </c>
      <c r="AR106">
        <v>0.55668303402349495</v>
      </c>
      <c r="AS106">
        <v>4.6500551982864298E-2</v>
      </c>
      <c r="AT106">
        <v>0.59925093632958704</v>
      </c>
      <c r="AU106">
        <v>4.7244094488188899E-2</v>
      </c>
      <c r="AV106">
        <v>0.95412844036697197</v>
      </c>
      <c r="AW106">
        <v>0.95652173913043403</v>
      </c>
      <c r="AX106">
        <v>0.96460176991150404</v>
      </c>
      <c r="AY106">
        <v>3.5398230088495498E-2</v>
      </c>
      <c r="AZ106">
        <v>0.56707317073170704</v>
      </c>
      <c r="BA106">
        <v>0.90291262135922301</v>
      </c>
      <c r="BB106">
        <v>0.85826771653543299</v>
      </c>
      <c r="BC106">
        <v>0.92372881355932202</v>
      </c>
      <c r="BD106">
        <v>0.55172413793103403</v>
      </c>
      <c r="BE106">
        <v>0</v>
      </c>
    </row>
    <row r="107" spans="2:57" x14ac:dyDescent="0.2">
      <c r="B107" t="s">
        <v>1183</v>
      </c>
      <c r="C107">
        <v>1E-3</v>
      </c>
      <c r="D107">
        <v>0.5</v>
      </c>
      <c r="E107">
        <v>17</v>
      </c>
      <c r="F107">
        <v>500</v>
      </c>
      <c r="G107" s="2" t="b">
        <v>1</v>
      </c>
      <c r="H107">
        <v>8</v>
      </c>
      <c r="I107">
        <v>10</v>
      </c>
      <c r="J107">
        <v>420</v>
      </c>
      <c r="K107">
        <v>1000</v>
      </c>
      <c r="L107">
        <v>4</v>
      </c>
      <c r="M107">
        <v>10</v>
      </c>
      <c r="N107">
        <v>460</v>
      </c>
      <c r="O107">
        <v>12</v>
      </c>
      <c r="P107">
        <v>10</v>
      </c>
      <c r="Q107">
        <v>120</v>
      </c>
      <c r="R107">
        <v>1</v>
      </c>
      <c r="S107">
        <v>78</v>
      </c>
      <c r="T107" s="2">
        <v>64</v>
      </c>
      <c r="U107" s="2">
        <v>128</v>
      </c>
      <c r="V107" s="2">
        <v>64</v>
      </c>
      <c r="W107" t="s">
        <v>770</v>
      </c>
      <c r="X107">
        <v>0.98021607142856904</v>
      </c>
      <c r="Y107">
        <v>3.6560164107940999E-3</v>
      </c>
      <c r="Z107">
        <v>0.56903315217391304</v>
      </c>
      <c r="AA107">
        <v>0.26622874160110899</v>
      </c>
      <c r="AB107">
        <v>0.50465319733010205</v>
      </c>
      <c r="AC107">
        <v>0.50465319733010205</v>
      </c>
      <c r="AD107">
        <v>0.492063950594124</v>
      </c>
      <c r="AE107">
        <v>0.492063950594124</v>
      </c>
      <c r="AF107">
        <v>0.56903315217391304</v>
      </c>
      <c r="AG107">
        <v>0.56903315217391304</v>
      </c>
      <c r="AH107">
        <v>0.67500000000000004</v>
      </c>
      <c r="AI107">
        <v>7.88931995630264E-2</v>
      </c>
      <c r="AJ107">
        <v>0.60358332963278505</v>
      </c>
      <c r="AK107">
        <v>0.60358332963278505</v>
      </c>
      <c r="AL107">
        <v>0.64060532336088205</v>
      </c>
      <c r="AM107">
        <v>0.64060532336088205</v>
      </c>
      <c r="AN107">
        <v>0.67500000000000004</v>
      </c>
      <c r="AO107">
        <v>0.67500000000000004</v>
      </c>
      <c r="AP107">
        <v>0.739644273928598</v>
      </c>
      <c r="AQ107">
        <v>0.68053483762796496</v>
      </c>
      <c r="AR107">
        <v>0.15341181924854699</v>
      </c>
      <c r="AS107">
        <v>0.44502185851530401</v>
      </c>
      <c r="AT107">
        <v>0.6</v>
      </c>
      <c r="AU107">
        <v>0</v>
      </c>
      <c r="AV107">
        <v>0.89655172413793105</v>
      </c>
      <c r="AW107">
        <v>0.94071146245059201</v>
      </c>
      <c r="AX107">
        <v>0.95582329317268999</v>
      </c>
      <c r="AY107">
        <v>3.2786885245901599E-2</v>
      </c>
      <c r="AZ107">
        <v>0.51928020565552702</v>
      </c>
      <c r="BA107">
        <v>0.99166666666666603</v>
      </c>
      <c r="BB107">
        <v>0.86231884057970998</v>
      </c>
      <c r="BC107">
        <v>0.93650793650793596</v>
      </c>
      <c r="BD107">
        <v>0.50735294117647001</v>
      </c>
      <c r="BE107">
        <v>0</v>
      </c>
    </row>
    <row r="108" spans="2:57" x14ac:dyDescent="0.2">
      <c r="B108" t="s">
        <v>1184</v>
      </c>
      <c r="C108">
        <v>1E-3</v>
      </c>
      <c r="D108">
        <v>0.1</v>
      </c>
      <c r="E108">
        <v>80</v>
      </c>
      <c r="F108">
        <v>100</v>
      </c>
      <c r="G108" s="2" t="b">
        <v>1</v>
      </c>
      <c r="H108">
        <v>8</v>
      </c>
      <c r="I108">
        <v>15</v>
      </c>
      <c r="J108">
        <v>64</v>
      </c>
      <c r="K108">
        <v>1000</v>
      </c>
      <c r="L108">
        <v>4</v>
      </c>
      <c r="M108">
        <v>15</v>
      </c>
      <c r="N108">
        <v>455</v>
      </c>
      <c r="O108">
        <v>12</v>
      </c>
      <c r="P108">
        <v>15</v>
      </c>
      <c r="Q108">
        <v>115</v>
      </c>
      <c r="R108">
        <v>1</v>
      </c>
      <c r="S108">
        <v>78</v>
      </c>
      <c r="T108" s="2">
        <v>128</v>
      </c>
      <c r="U108" s="2">
        <v>128</v>
      </c>
      <c r="V108" s="2">
        <v>64</v>
      </c>
      <c r="W108" t="s">
        <v>770</v>
      </c>
      <c r="X108">
        <v>0.98121093749999999</v>
      </c>
      <c r="Y108">
        <v>4.0753750153817003E-3</v>
      </c>
      <c r="Z108">
        <v>0.56800769230769199</v>
      </c>
      <c r="AA108">
        <v>0.172044080898165</v>
      </c>
      <c r="AB108">
        <v>0.52224744970763404</v>
      </c>
      <c r="AC108">
        <v>0.52224744970763404</v>
      </c>
      <c r="AD108">
        <v>0.58479840679919304</v>
      </c>
      <c r="AE108">
        <v>0.58479840679919304</v>
      </c>
      <c r="AF108">
        <v>0.56800769230769199</v>
      </c>
      <c r="AG108">
        <v>0.56800769230769199</v>
      </c>
      <c r="AH108">
        <v>0.76376811594202898</v>
      </c>
      <c r="AI108">
        <v>5.1935452967882101E-2</v>
      </c>
      <c r="AJ108">
        <v>0.71796157415436102</v>
      </c>
      <c r="AK108">
        <v>0.71796157415436102</v>
      </c>
      <c r="AL108">
        <v>0.74143504355370404</v>
      </c>
      <c r="AM108">
        <v>0.74143504355370404</v>
      </c>
      <c r="AN108">
        <v>0.76376811594202898</v>
      </c>
      <c r="AO108">
        <v>0.76376811594202898</v>
      </c>
      <c r="AP108">
        <v>0.54568501974050398</v>
      </c>
      <c r="AQ108">
        <v>0.93531949317114804</v>
      </c>
      <c r="AR108">
        <v>0.36329738331494399</v>
      </c>
      <c r="AS108">
        <v>0.24468790260393899</v>
      </c>
      <c r="AT108">
        <v>0.56869009584664498</v>
      </c>
      <c r="AU108">
        <v>0.14173228346456601</v>
      </c>
      <c r="AV108">
        <v>0.98701298701298601</v>
      </c>
      <c r="AW108">
        <v>0.95041322314049503</v>
      </c>
      <c r="AX108">
        <v>0.962025316455696</v>
      </c>
      <c r="AY108">
        <v>0.80412371134020599</v>
      </c>
      <c r="AZ108">
        <v>0.81147540983606503</v>
      </c>
      <c r="BA108">
        <v>0.98712446351931304</v>
      </c>
      <c r="BB108">
        <v>0.89411764705882302</v>
      </c>
      <c r="BC108">
        <v>0.938271604938271</v>
      </c>
      <c r="BD108">
        <v>0.57055214723926295</v>
      </c>
      <c r="BE108">
        <v>0</v>
      </c>
    </row>
    <row r="109" spans="2:57" x14ac:dyDescent="0.2">
      <c r="B109" t="s">
        <v>1185</v>
      </c>
      <c r="C109">
        <v>1E-3</v>
      </c>
      <c r="D109">
        <v>0.1</v>
      </c>
      <c r="E109">
        <v>75</v>
      </c>
      <c r="F109">
        <v>100</v>
      </c>
      <c r="G109" s="2" t="b">
        <v>1</v>
      </c>
      <c r="H109">
        <v>8</v>
      </c>
      <c r="I109">
        <v>25</v>
      </c>
      <c r="J109">
        <v>420</v>
      </c>
      <c r="K109">
        <v>1000</v>
      </c>
      <c r="L109">
        <v>4</v>
      </c>
      <c r="M109">
        <v>25</v>
      </c>
      <c r="N109">
        <v>445</v>
      </c>
      <c r="O109">
        <v>12</v>
      </c>
      <c r="P109">
        <v>25</v>
      </c>
      <c r="Q109">
        <v>105</v>
      </c>
      <c r="R109">
        <v>1</v>
      </c>
      <c r="S109">
        <v>78</v>
      </c>
      <c r="T109" s="2">
        <v>128</v>
      </c>
      <c r="U109" s="2">
        <v>64</v>
      </c>
      <c r="V109" s="2">
        <v>128</v>
      </c>
      <c r="W109" t="s">
        <v>770</v>
      </c>
      <c r="X109">
        <v>0.98003869047618997</v>
      </c>
      <c r="Y109">
        <v>4.0485105384140997E-3</v>
      </c>
      <c r="Z109">
        <v>0.56711067415730498</v>
      </c>
      <c r="AA109">
        <v>0.18034504604339599</v>
      </c>
      <c r="AB109">
        <v>0.50254421833247598</v>
      </c>
      <c r="AC109">
        <v>0.50254421833247598</v>
      </c>
      <c r="AD109">
        <v>0.49275629164853502</v>
      </c>
      <c r="AE109">
        <v>0.49275629164853502</v>
      </c>
      <c r="AF109">
        <v>0.56711067415730498</v>
      </c>
      <c r="AG109">
        <v>0.56711067415730498</v>
      </c>
      <c r="AH109">
        <v>0.70079365079364997</v>
      </c>
      <c r="AI109">
        <v>4.7668050974607398E-2</v>
      </c>
      <c r="AJ109">
        <v>0.62215518947356996</v>
      </c>
      <c r="AK109">
        <v>0.62215518947356996</v>
      </c>
      <c r="AL109">
        <v>0.585604808987501</v>
      </c>
      <c r="AM109">
        <v>0.585604808987501</v>
      </c>
      <c r="AN109">
        <v>0.70079365079364997</v>
      </c>
      <c r="AO109">
        <v>0.70079365079364997</v>
      </c>
      <c r="AP109">
        <v>0.55971693714661497</v>
      </c>
      <c r="AQ109">
        <v>0.78691571496282597</v>
      </c>
      <c r="AR109">
        <v>0.12559972893628399</v>
      </c>
      <c r="AS109">
        <v>0.53794449228417995</v>
      </c>
      <c r="AT109">
        <v>0.66929133858267698</v>
      </c>
      <c r="AU109">
        <v>0</v>
      </c>
      <c r="AV109">
        <v>0.89565217391304297</v>
      </c>
      <c r="AW109">
        <v>0.95852534562212</v>
      </c>
      <c r="AX109">
        <v>0.96296296296296302</v>
      </c>
      <c r="AY109">
        <v>1.8181818181818101E-2</v>
      </c>
      <c r="AZ109">
        <v>0.563291139240506</v>
      </c>
      <c r="BA109">
        <v>0.95192307692307698</v>
      </c>
      <c r="BB109">
        <v>0.85596707818929996</v>
      </c>
      <c r="BC109">
        <v>0.95370370370370305</v>
      </c>
      <c r="BD109">
        <v>0</v>
      </c>
      <c r="BE109">
        <v>0.63636363636363602</v>
      </c>
    </row>
    <row r="110" spans="2:57" x14ac:dyDescent="0.2">
      <c r="B110" t="s">
        <v>1763</v>
      </c>
      <c r="C110">
        <v>1E-3</v>
      </c>
      <c r="D110">
        <v>0.1</v>
      </c>
      <c r="E110">
        <v>20</v>
      </c>
      <c r="F110">
        <v>500</v>
      </c>
      <c r="G110" s="2" t="b">
        <v>1</v>
      </c>
      <c r="H110">
        <v>8</v>
      </c>
      <c r="I110">
        <v>50</v>
      </c>
      <c r="J110">
        <v>420</v>
      </c>
      <c r="K110">
        <v>1000</v>
      </c>
      <c r="L110">
        <v>4</v>
      </c>
      <c r="M110">
        <v>50</v>
      </c>
      <c r="N110">
        <v>420</v>
      </c>
      <c r="O110">
        <v>12</v>
      </c>
      <c r="P110">
        <v>50</v>
      </c>
      <c r="Q110">
        <v>80</v>
      </c>
      <c r="R110">
        <v>1</v>
      </c>
      <c r="S110">
        <v>78</v>
      </c>
      <c r="T110" s="2">
        <v>128</v>
      </c>
      <c r="U110" s="2">
        <v>128</v>
      </c>
      <c r="V110" s="2">
        <v>128</v>
      </c>
      <c r="W110" t="s">
        <v>770</v>
      </c>
      <c r="X110">
        <v>0.98048869047618803</v>
      </c>
      <c r="Y110">
        <v>4.2791848583146001E-3</v>
      </c>
      <c r="Z110">
        <v>0.56640476190476097</v>
      </c>
      <c r="AA110">
        <v>0.19618503569066501</v>
      </c>
      <c r="AB110">
        <v>0.50193091807604995</v>
      </c>
      <c r="AC110">
        <v>0.50193091807604995</v>
      </c>
      <c r="AD110">
        <v>0.51274497813515696</v>
      </c>
      <c r="AE110">
        <v>0.51274497813515696</v>
      </c>
      <c r="AF110">
        <v>0.56640476190476097</v>
      </c>
      <c r="AG110">
        <v>0.56640476190476097</v>
      </c>
      <c r="AH110">
        <v>0.66562500000000002</v>
      </c>
      <c r="AI110">
        <v>7.6615661382675102E-2</v>
      </c>
      <c r="AJ110">
        <v>0.61480913690335104</v>
      </c>
      <c r="AK110">
        <v>0.61480913690335104</v>
      </c>
      <c r="AL110">
        <v>0.64215668402720805</v>
      </c>
      <c r="AM110">
        <v>0.64215668402720805</v>
      </c>
      <c r="AN110">
        <v>0.66562499999999902</v>
      </c>
      <c r="AO110">
        <v>0.66562500000000002</v>
      </c>
      <c r="AP110">
        <v>0.80096817454059099</v>
      </c>
      <c r="AQ110">
        <v>0.69399577315157801</v>
      </c>
      <c r="AR110">
        <v>0.280162245475297</v>
      </c>
      <c r="AS110">
        <v>0.23259747913673601</v>
      </c>
      <c r="AT110">
        <v>0.61682242990654101</v>
      </c>
      <c r="AU110">
        <v>0</v>
      </c>
      <c r="AV110">
        <v>0.93902439024390205</v>
      </c>
      <c r="AW110">
        <v>0.96385542168674698</v>
      </c>
      <c r="AX110">
        <v>0.95808383233532901</v>
      </c>
      <c r="AY110">
        <v>0.29166666666666602</v>
      </c>
      <c r="AZ110">
        <v>0.420382165605095</v>
      </c>
      <c r="BA110">
        <v>0.949367088607594</v>
      </c>
      <c r="BB110">
        <v>0.903954802259887</v>
      </c>
      <c r="BC110">
        <v>0.95121951219512202</v>
      </c>
      <c r="BD110">
        <v>0.38333333333333303</v>
      </c>
      <c r="BE110">
        <v>0</v>
      </c>
    </row>
    <row r="111" spans="2:57" x14ac:dyDescent="0.2">
      <c r="B111" t="s">
        <v>1021</v>
      </c>
      <c r="C111">
        <v>1E-3</v>
      </c>
      <c r="D111">
        <v>0.5</v>
      </c>
      <c r="E111">
        <v>20</v>
      </c>
      <c r="F111">
        <v>500</v>
      </c>
      <c r="G111" s="2" t="b">
        <v>1</v>
      </c>
      <c r="H111">
        <v>8</v>
      </c>
      <c r="I111">
        <v>20</v>
      </c>
      <c r="J111">
        <v>128</v>
      </c>
      <c r="K111">
        <v>1000</v>
      </c>
      <c r="L111">
        <v>4</v>
      </c>
      <c r="M111">
        <v>20</v>
      </c>
      <c r="N111">
        <v>450</v>
      </c>
      <c r="O111">
        <v>12</v>
      </c>
      <c r="P111">
        <v>20</v>
      </c>
      <c r="Q111">
        <v>110</v>
      </c>
      <c r="R111">
        <v>1</v>
      </c>
      <c r="S111">
        <v>78</v>
      </c>
      <c r="T111" s="2">
        <v>64</v>
      </c>
      <c r="U111" s="2">
        <v>64</v>
      </c>
      <c r="V111" s="2">
        <v>64</v>
      </c>
      <c r="W111" t="s">
        <v>770</v>
      </c>
      <c r="X111">
        <v>0.98074609374999999</v>
      </c>
      <c r="Y111">
        <v>3.9023912672418999E-3</v>
      </c>
      <c r="Z111">
        <v>0.56556888888888801</v>
      </c>
      <c r="AA111">
        <v>0.1929698317945</v>
      </c>
      <c r="AB111">
        <v>0.50439728735977096</v>
      </c>
      <c r="AC111">
        <v>0.50439728735977096</v>
      </c>
      <c r="AD111">
        <v>0.498083766637824</v>
      </c>
      <c r="AE111">
        <v>0.498083766637824</v>
      </c>
      <c r="AF111">
        <v>0.56556888888888801</v>
      </c>
      <c r="AG111">
        <v>0.56556888888888801</v>
      </c>
      <c r="AH111">
        <v>0.72045454545454501</v>
      </c>
      <c r="AI111">
        <v>4.9135386943817097E-2</v>
      </c>
      <c r="AJ111">
        <v>0.69533595874784404</v>
      </c>
      <c r="AK111">
        <v>0.69533595874784404</v>
      </c>
      <c r="AL111">
        <v>0.75186204932156797</v>
      </c>
      <c r="AM111">
        <v>0.75186204932156797</v>
      </c>
      <c r="AN111">
        <v>0.72045454545454501</v>
      </c>
      <c r="AO111">
        <v>0.72045454545454501</v>
      </c>
      <c r="AP111">
        <v>0.74180128630723396</v>
      </c>
      <c r="AQ111">
        <v>0.76570798611080104</v>
      </c>
      <c r="AR111">
        <v>0.29126906917953399</v>
      </c>
      <c r="AS111">
        <v>0.21881080784151499</v>
      </c>
      <c r="AT111">
        <v>0.48021108179419503</v>
      </c>
      <c r="AU111">
        <v>0.394736842105263</v>
      </c>
      <c r="AV111">
        <v>0.95614035087719296</v>
      </c>
      <c r="AW111">
        <v>0.952380952380952</v>
      </c>
      <c r="AX111">
        <v>0.96860986547085204</v>
      </c>
      <c r="AY111">
        <v>0.71255060728744901</v>
      </c>
      <c r="AZ111">
        <v>0.57142857142857095</v>
      </c>
      <c r="BA111">
        <v>0.95652173913043403</v>
      </c>
      <c r="BB111">
        <v>0.95614035087719296</v>
      </c>
      <c r="BC111">
        <v>0.935622317596566</v>
      </c>
      <c r="BD111">
        <v>0.316831683168316</v>
      </c>
      <c r="BE111">
        <v>0.14285714285714199</v>
      </c>
    </row>
    <row r="112" spans="2:57" x14ac:dyDescent="0.2">
      <c r="B112" t="s">
        <v>1186</v>
      </c>
      <c r="C112">
        <v>1E-3</v>
      </c>
      <c r="D112">
        <v>0.1</v>
      </c>
      <c r="E112">
        <v>15</v>
      </c>
      <c r="F112">
        <v>500</v>
      </c>
      <c r="G112" s="2" t="b">
        <v>1</v>
      </c>
      <c r="H112">
        <v>8</v>
      </c>
      <c r="I112">
        <v>25</v>
      </c>
      <c r="J112">
        <v>256</v>
      </c>
      <c r="K112">
        <v>1000</v>
      </c>
      <c r="L112">
        <v>4</v>
      </c>
      <c r="M112">
        <v>25</v>
      </c>
      <c r="N112">
        <v>445</v>
      </c>
      <c r="O112">
        <v>12</v>
      </c>
      <c r="P112">
        <v>25</v>
      </c>
      <c r="Q112">
        <v>105</v>
      </c>
      <c r="R112">
        <v>1</v>
      </c>
      <c r="S112">
        <v>78</v>
      </c>
      <c r="T112" s="2">
        <v>64</v>
      </c>
      <c r="U112" s="2">
        <v>64</v>
      </c>
      <c r="V112" s="2">
        <v>128</v>
      </c>
      <c r="W112" t="s">
        <v>770</v>
      </c>
      <c r="X112">
        <v>0.98069042968749998</v>
      </c>
      <c r="Y112">
        <v>4.1114664436317002E-3</v>
      </c>
      <c r="Z112">
        <v>0.56552247191011296</v>
      </c>
      <c r="AA112">
        <v>0.36714646950364099</v>
      </c>
      <c r="AB112">
        <v>0.525954077714058</v>
      </c>
      <c r="AC112">
        <v>0.525954077714058</v>
      </c>
      <c r="AD112">
        <v>0.56632279363423199</v>
      </c>
      <c r="AE112">
        <v>0.56632279363423199</v>
      </c>
      <c r="AF112">
        <v>0.56552247191011296</v>
      </c>
      <c r="AG112">
        <v>0.56552247191011296</v>
      </c>
      <c r="AH112">
        <v>0.72539682539682504</v>
      </c>
      <c r="AI112">
        <v>9.5313020050525596E-2</v>
      </c>
      <c r="AJ112">
        <v>0.68691441386091701</v>
      </c>
      <c r="AK112">
        <v>0.68691441386091701</v>
      </c>
      <c r="AL112">
        <v>0.67233251609033295</v>
      </c>
      <c r="AM112">
        <v>0.67233251609033295</v>
      </c>
      <c r="AN112">
        <v>0.72539682539682504</v>
      </c>
      <c r="AO112">
        <v>0.72539682539682504</v>
      </c>
      <c r="AP112">
        <v>0.65336090936130997</v>
      </c>
      <c r="AQ112">
        <v>0.86442087136704204</v>
      </c>
      <c r="AR112">
        <v>0.397344721596808</v>
      </c>
      <c r="AS112">
        <v>0.18868980853107301</v>
      </c>
      <c r="AT112">
        <v>0.59385665529010201</v>
      </c>
      <c r="AU112">
        <v>0</v>
      </c>
      <c r="AV112">
        <v>0.95192307692307698</v>
      </c>
      <c r="AW112">
        <v>0.97222222222222199</v>
      </c>
      <c r="AX112">
        <v>0.94545454545454499</v>
      </c>
      <c r="AY112">
        <v>0.67058823529411704</v>
      </c>
      <c r="AZ112">
        <v>0.74439461883407998</v>
      </c>
      <c r="BA112">
        <v>0.99056603773584895</v>
      </c>
      <c r="BB112">
        <v>0.876595744680851</v>
      </c>
      <c r="BC112">
        <v>0.91629955947136499</v>
      </c>
      <c r="BD112">
        <v>0.440944881889763</v>
      </c>
      <c r="BE112">
        <v>0.14012738853503101</v>
      </c>
    </row>
    <row r="113" spans="2:57" x14ac:dyDescent="0.2">
      <c r="B113" t="s">
        <v>878</v>
      </c>
      <c r="C113">
        <v>1E-3</v>
      </c>
      <c r="D113">
        <v>0.1</v>
      </c>
      <c r="E113">
        <v>256</v>
      </c>
      <c r="F113">
        <v>100</v>
      </c>
      <c r="G113" s="2" t="b">
        <v>1</v>
      </c>
      <c r="H113">
        <v>8</v>
      </c>
      <c r="I113">
        <v>15</v>
      </c>
      <c r="J113">
        <v>420</v>
      </c>
      <c r="K113">
        <v>1000</v>
      </c>
      <c r="L113">
        <v>4</v>
      </c>
      <c r="M113">
        <v>15</v>
      </c>
      <c r="N113">
        <v>455</v>
      </c>
      <c r="O113">
        <v>12</v>
      </c>
      <c r="P113">
        <v>15</v>
      </c>
      <c r="Q113">
        <v>115</v>
      </c>
      <c r="R113">
        <v>1</v>
      </c>
      <c r="S113">
        <v>78</v>
      </c>
      <c r="T113" s="2">
        <v>64</v>
      </c>
      <c r="U113" s="2">
        <v>128</v>
      </c>
      <c r="V113" s="2">
        <v>128</v>
      </c>
      <c r="W113" t="s">
        <v>770</v>
      </c>
      <c r="X113">
        <v>0.98041071428571402</v>
      </c>
      <c r="Y113">
        <v>4.0111395460553003E-3</v>
      </c>
      <c r="Z113">
        <v>0.56528296703296699</v>
      </c>
      <c r="AA113">
        <v>0.28503021563589498</v>
      </c>
      <c r="AB113">
        <v>0.47305525996731002</v>
      </c>
      <c r="AC113">
        <v>0.47305525996731002</v>
      </c>
      <c r="AD113">
        <v>0.44355384202028397</v>
      </c>
      <c r="AE113">
        <v>0.44355384202028397</v>
      </c>
      <c r="AF113">
        <v>0.56528296703296699</v>
      </c>
      <c r="AG113">
        <v>0.56528296703296699</v>
      </c>
      <c r="AH113">
        <v>0.63333333333333297</v>
      </c>
      <c r="AI113">
        <v>7.8335702419281006E-2</v>
      </c>
      <c r="AJ113">
        <v>0.56687302256713301</v>
      </c>
      <c r="AK113">
        <v>0.56687302256713301</v>
      </c>
      <c r="AL113">
        <v>0.53772059835836405</v>
      </c>
      <c r="AM113">
        <v>0.53772059835836405</v>
      </c>
      <c r="AN113">
        <v>0.63333333333333297</v>
      </c>
      <c r="AO113">
        <v>0.63333333333333297</v>
      </c>
      <c r="AP113">
        <v>0.79385067694226297</v>
      </c>
      <c r="AQ113">
        <v>0.704192975353367</v>
      </c>
      <c r="AR113">
        <v>0.29823462111469801</v>
      </c>
      <c r="AS113">
        <v>9.5942766458910797E-2</v>
      </c>
      <c r="AT113">
        <v>0.37558685446009299</v>
      </c>
      <c r="AU113">
        <v>0.152866242038216</v>
      </c>
      <c r="AV113">
        <v>0.98712446351931304</v>
      </c>
      <c r="AW113">
        <v>0.94262295081967196</v>
      </c>
      <c r="AX113">
        <v>0.96170212765957397</v>
      </c>
      <c r="AY113">
        <v>0</v>
      </c>
      <c r="AZ113">
        <v>0.577380952380952</v>
      </c>
      <c r="BA113">
        <v>0.98712446351931304</v>
      </c>
      <c r="BB113">
        <v>0.88030888030887999</v>
      </c>
      <c r="BC113">
        <v>0.93775933609958495</v>
      </c>
      <c r="BD113">
        <v>0</v>
      </c>
      <c r="BE113">
        <v>0</v>
      </c>
    </row>
    <row r="114" spans="2:57" x14ac:dyDescent="0.2">
      <c r="B114" t="s">
        <v>1187</v>
      </c>
      <c r="C114">
        <v>1E-3</v>
      </c>
      <c r="D114">
        <v>0.5</v>
      </c>
      <c r="E114">
        <v>22</v>
      </c>
      <c r="F114">
        <v>500</v>
      </c>
      <c r="G114" s="2" t="b">
        <v>1</v>
      </c>
      <c r="H114">
        <v>8</v>
      </c>
      <c r="I114">
        <v>50</v>
      </c>
      <c r="J114">
        <v>64</v>
      </c>
      <c r="K114">
        <v>1000</v>
      </c>
      <c r="L114">
        <v>4</v>
      </c>
      <c r="M114">
        <v>50</v>
      </c>
      <c r="N114">
        <v>420</v>
      </c>
      <c r="O114">
        <v>12</v>
      </c>
      <c r="P114">
        <v>50</v>
      </c>
      <c r="Q114">
        <v>80</v>
      </c>
      <c r="R114">
        <v>1</v>
      </c>
      <c r="S114">
        <v>78</v>
      </c>
      <c r="T114" s="2">
        <v>128</v>
      </c>
      <c r="U114" s="2">
        <v>128</v>
      </c>
      <c r="V114" s="2">
        <v>64</v>
      </c>
      <c r="W114" t="s">
        <v>770</v>
      </c>
      <c r="X114">
        <v>0.98216406249999999</v>
      </c>
      <c r="Y114">
        <v>3.6962172207422E-3</v>
      </c>
      <c r="Z114">
        <v>0.56470178571428498</v>
      </c>
      <c r="AA114">
        <v>0.219169391855597</v>
      </c>
      <c r="AB114">
        <v>0.50504594065872299</v>
      </c>
      <c r="AC114">
        <v>0.50504594065872299</v>
      </c>
      <c r="AD114">
        <v>0.57454469403247099</v>
      </c>
      <c r="AE114">
        <v>0.57454469403247099</v>
      </c>
      <c r="AF114">
        <v>0.56470178571428498</v>
      </c>
      <c r="AG114">
        <v>0.56470178571428498</v>
      </c>
      <c r="AH114">
        <v>0.71979166666666605</v>
      </c>
      <c r="AI114">
        <v>6.7956730723381001E-2</v>
      </c>
      <c r="AJ114">
        <v>0.64237053470066796</v>
      </c>
      <c r="AK114">
        <v>0.64237053470066796</v>
      </c>
      <c r="AL114">
        <v>0.67452673732894097</v>
      </c>
      <c r="AM114">
        <v>0.67452673732894097</v>
      </c>
      <c r="AN114">
        <v>0.71979166666666605</v>
      </c>
      <c r="AO114">
        <v>0.71979166666666605</v>
      </c>
      <c r="AP114">
        <v>0.45066151734572402</v>
      </c>
      <c r="AQ114">
        <v>0.83279233064831404</v>
      </c>
      <c r="AR114">
        <v>0.23600897619980199</v>
      </c>
      <c r="AS114">
        <v>0.50072093844105103</v>
      </c>
      <c r="AT114">
        <v>0.66985645933014304</v>
      </c>
      <c r="AU114">
        <v>0</v>
      </c>
      <c r="AV114">
        <v>0.95180722891566205</v>
      </c>
      <c r="AW114">
        <v>0.94674556213017702</v>
      </c>
      <c r="AX114">
        <v>0.95757575757575697</v>
      </c>
      <c r="AY114">
        <v>3.8461538461538401E-2</v>
      </c>
      <c r="AZ114">
        <v>0.63461538461538403</v>
      </c>
      <c r="BA114">
        <v>0.99378881987577605</v>
      </c>
      <c r="BB114">
        <v>0.88397790055248604</v>
      </c>
      <c r="BC114">
        <v>0.95757575757575697</v>
      </c>
      <c r="BD114">
        <v>2.4691358024691301E-2</v>
      </c>
      <c r="BE114">
        <v>0.64935064935064901</v>
      </c>
    </row>
    <row r="115" spans="2:57" x14ac:dyDescent="0.2">
      <c r="B115" t="s">
        <v>1188</v>
      </c>
      <c r="C115">
        <v>1E-3</v>
      </c>
      <c r="D115">
        <v>0.5</v>
      </c>
      <c r="E115">
        <v>23</v>
      </c>
      <c r="F115">
        <v>500</v>
      </c>
      <c r="G115" s="2" t="b">
        <v>1</v>
      </c>
      <c r="H115">
        <v>8</v>
      </c>
      <c r="I115">
        <v>25</v>
      </c>
      <c r="J115">
        <v>420</v>
      </c>
      <c r="K115">
        <v>1000</v>
      </c>
      <c r="L115">
        <v>4</v>
      </c>
      <c r="M115">
        <v>25</v>
      </c>
      <c r="N115">
        <v>445</v>
      </c>
      <c r="O115">
        <v>12</v>
      </c>
      <c r="P115">
        <v>25</v>
      </c>
      <c r="Q115">
        <v>105</v>
      </c>
      <c r="R115">
        <v>1</v>
      </c>
      <c r="S115">
        <v>78</v>
      </c>
      <c r="T115" s="2">
        <v>128</v>
      </c>
      <c r="U115" s="2">
        <v>128</v>
      </c>
      <c r="V115" s="2">
        <v>64</v>
      </c>
      <c r="W115" t="s">
        <v>770</v>
      </c>
      <c r="X115">
        <v>0.98031964285714401</v>
      </c>
      <c r="Y115">
        <v>3.7782020750454998E-3</v>
      </c>
      <c r="Z115">
        <v>0.56450505617977598</v>
      </c>
      <c r="AA115">
        <v>0.194477054700255</v>
      </c>
      <c r="AB115">
        <v>0.49699243599696702</v>
      </c>
      <c r="AC115">
        <v>0.49699243599696702</v>
      </c>
      <c r="AD115">
        <v>0.49769363480622097</v>
      </c>
      <c r="AE115">
        <v>0.49769363480622097</v>
      </c>
      <c r="AF115">
        <v>0.56450505617977598</v>
      </c>
      <c r="AG115">
        <v>0.56450505617977598</v>
      </c>
      <c r="AH115">
        <v>0.67301587301587296</v>
      </c>
      <c r="AI115">
        <v>5.7839684188365902E-2</v>
      </c>
      <c r="AJ115">
        <v>0.60541452224429704</v>
      </c>
      <c r="AK115">
        <v>0.60541452224429704</v>
      </c>
      <c r="AL115">
        <v>0.58794026758396101</v>
      </c>
      <c r="AM115">
        <v>0.58794026758396201</v>
      </c>
      <c r="AN115">
        <v>0.67301587301587296</v>
      </c>
      <c r="AO115">
        <v>0.67301587301587296</v>
      </c>
      <c r="AP115">
        <v>0.62718052959931903</v>
      </c>
      <c r="AQ115">
        <v>0.77656686075932402</v>
      </c>
      <c r="AR115">
        <v>0.51521022200350797</v>
      </c>
      <c r="AS115">
        <v>6.9012131625713902E-2</v>
      </c>
      <c r="AT115">
        <v>0.65454545454545399</v>
      </c>
      <c r="AU115">
        <v>1.7543859649122799E-2</v>
      </c>
      <c r="AV115">
        <v>0.94495412844036697</v>
      </c>
      <c r="AW115">
        <v>0.95890410958904104</v>
      </c>
      <c r="AX115">
        <v>0.95412844036697197</v>
      </c>
      <c r="AY115">
        <v>3.2520325203252001E-2</v>
      </c>
      <c r="AZ115">
        <v>0.58169934640522802</v>
      </c>
      <c r="BA115">
        <v>0.99056603773584895</v>
      </c>
      <c r="BB115">
        <v>0.66279069767441801</v>
      </c>
      <c r="BC115">
        <v>0.927927927927928</v>
      </c>
      <c r="BD115">
        <v>0.53939393939393898</v>
      </c>
      <c r="BE115">
        <v>0</v>
      </c>
    </row>
    <row r="116" spans="2:57" x14ac:dyDescent="0.2">
      <c r="B116" t="s">
        <v>1189</v>
      </c>
      <c r="C116">
        <v>1E-3</v>
      </c>
      <c r="D116">
        <v>0.1</v>
      </c>
      <c r="E116">
        <v>67</v>
      </c>
      <c r="F116">
        <v>100</v>
      </c>
      <c r="G116" s="2" t="b">
        <v>1</v>
      </c>
      <c r="H116">
        <v>8</v>
      </c>
      <c r="I116">
        <v>10</v>
      </c>
      <c r="J116">
        <v>128</v>
      </c>
      <c r="K116">
        <v>1000</v>
      </c>
      <c r="L116">
        <v>4</v>
      </c>
      <c r="M116">
        <v>10</v>
      </c>
      <c r="N116">
        <v>460</v>
      </c>
      <c r="O116">
        <v>12</v>
      </c>
      <c r="P116">
        <v>10</v>
      </c>
      <c r="Q116">
        <v>120</v>
      </c>
      <c r="R116">
        <v>1</v>
      </c>
      <c r="S116">
        <v>78</v>
      </c>
      <c r="T116" s="2">
        <v>128</v>
      </c>
      <c r="U116" s="2">
        <v>64</v>
      </c>
      <c r="V116" s="2">
        <v>64</v>
      </c>
      <c r="W116" t="s">
        <v>770</v>
      </c>
      <c r="X116">
        <v>0.98067382812500004</v>
      </c>
      <c r="Y116">
        <v>4.0690592024474996E-3</v>
      </c>
      <c r="Z116">
        <v>0.56442663043478303</v>
      </c>
      <c r="AA116">
        <v>0.23340488605201201</v>
      </c>
      <c r="AB116">
        <v>0.51041292748718303</v>
      </c>
      <c r="AC116">
        <v>0.51041292748718303</v>
      </c>
      <c r="AD116">
        <v>0.51682694207117597</v>
      </c>
      <c r="AE116">
        <v>0.51682694207117597</v>
      </c>
      <c r="AF116">
        <v>0.56442663043478303</v>
      </c>
      <c r="AG116">
        <v>0.56442663043478303</v>
      </c>
      <c r="AH116">
        <v>0.69791666666666596</v>
      </c>
      <c r="AI116">
        <v>6.5431155264377594E-2</v>
      </c>
      <c r="AJ116">
        <v>0.66796681312644701</v>
      </c>
      <c r="AK116">
        <v>0.66796681312644701</v>
      </c>
      <c r="AL116">
        <v>0.68693821760491003</v>
      </c>
      <c r="AM116">
        <v>0.68693821760490903</v>
      </c>
      <c r="AN116">
        <v>0.69791666666666596</v>
      </c>
      <c r="AO116">
        <v>0.69791666666666596</v>
      </c>
      <c r="AP116">
        <v>0.60016601650431201</v>
      </c>
      <c r="AQ116">
        <v>0.948474324599762</v>
      </c>
      <c r="AR116">
        <v>0.34364392016367401</v>
      </c>
      <c r="AS116">
        <v>0.14936744868098301</v>
      </c>
      <c r="AT116">
        <v>0.44907407407407401</v>
      </c>
      <c r="AU116">
        <v>0.21794871794871701</v>
      </c>
      <c r="AV116">
        <v>0.97925311203319498</v>
      </c>
      <c r="AW116">
        <v>0.96</v>
      </c>
      <c r="AX116">
        <v>0.96326530612244798</v>
      </c>
      <c r="AY116">
        <v>0.69565217391304301</v>
      </c>
      <c r="AZ116">
        <v>0.790874524714829</v>
      </c>
      <c r="BA116">
        <v>0.95726495726495697</v>
      </c>
      <c r="BB116">
        <v>0.86545454545454503</v>
      </c>
      <c r="BC116">
        <v>0.85833333333333295</v>
      </c>
      <c r="BD116">
        <v>0.278481012658227</v>
      </c>
      <c r="BE116">
        <v>0</v>
      </c>
    </row>
    <row r="117" spans="2:57" x14ac:dyDescent="0.2">
      <c r="B117" t="s">
        <v>879</v>
      </c>
      <c r="C117">
        <v>1E-3</v>
      </c>
      <c r="D117">
        <v>0.5</v>
      </c>
      <c r="E117">
        <v>256</v>
      </c>
      <c r="F117">
        <v>100</v>
      </c>
      <c r="G117" s="2" t="b">
        <v>1</v>
      </c>
      <c r="H117">
        <v>8</v>
      </c>
      <c r="I117">
        <v>15</v>
      </c>
      <c r="J117">
        <v>420</v>
      </c>
      <c r="K117">
        <v>1000</v>
      </c>
      <c r="L117">
        <v>4</v>
      </c>
      <c r="M117">
        <v>15</v>
      </c>
      <c r="N117">
        <v>455</v>
      </c>
      <c r="O117">
        <v>12</v>
      </c>
      <c r="P117">
        <v>15</v>
      </c>
      <c r="Q117">
        <v>115</v>
      </c>
      <c r="R117">
        <v>1</v>
      </c>
      <c r="S117">
        <v>78</v>
      </c>
      <c r="T117" s="2">
        <v>64</v>
      </c>
      <c r="U117" s="2">
        <v>128</v>
      </c>
      <c r="V117" s="2">
        <v>128</v>
      </c>
      <c r="W117" t="s">
        <v>770</v>
      </c>
      <c r="X117">
        <v>0.98028273809523803</v>
      </c>
      <c r="Y117">
        <v>4.0090656117536001E-3</v>
      </c>
      <c r="Z117">
        <v>0.564366483516483</v>
      </c>
      <c r="AA117">
        <v>0.48221344330906801</v>
      </c>
      <c r="AB117">
        <v>0.50411194332118603</v>
      </c>
      <c r="AC117">
        <v>0.50411194332118603</v>
      </c>
      <c r="AD117">
        <v>0.513571172143793</v>
      </c>
      <c r="AE117">
        <v>0.513571172143793</v>
      </c>
      <c r="AF117">
        <v>0.564366483516483</v>
      </c>
      <c r="AG117">
        <v>0.564366483516483</v>
      </c>
      <c r="AH117">
        <v>0.52753623188405796</v>
      </c>
      <c r="AI117">
        <v>0.204520493745803</v>
      </c>
      <c r="AJ117">
        <v>0.52070084003222905</v>
      </c>
      <c r="AK117">
        <v>0.52070084003222905</v>
      </c>
      <c r="AL117">
        <v>0.61177622462245196</v>
      </c>
      <c r="AM117">
        <v>0.61177622462245196</v>
      </c>
      <c r="AN117">
        <v>0.52753623188405796</v>
      </c>
      <c r="AO117">
        <v>0.52753623188405796</v>
      </c>
      <c r="AP117">
        <v>0.62612656974854097</v>
      </c>
      <c r="AQ117">
        <v>0.76281439530805895</v>
      </c>
      <c r="AR117">
        <v>0.37886007160318402</v>
      </c>
      <c r="AS117">
        <v>0.24864673662495501</v>
      </c>
      <c r="AT117">
        <v>0.32758620689655099</v>
      </c>
      <c r="AU117">
        <v>3.5502958579881602E-2</v>
      </c>
      <c r="AV117">
        <v>0.76344086021505297</v>
      </c>
      <c r="AW117">
        <v>0.95041322314049503</v>
      </c>
      <c r="AX117">
        <v>0.80851063829787195</v>
      </c>
      <c r="AY117">
        <v>0.52032520325203202</v>
      </c>
      <c r="AZ117">
        <v>0.57286432160804002</v>
      </c>
      <c r="BA117">
        <v>0.67816091954022895</v>
      </c>
      <c r="BB117">
        <v>0.43870967741935402</v>
      </c>
      <c r="BC117">
        <v>0.65497076023391798</v>
      </c>
      <c r="BD117">
        <v>0.49792531120331901</v>
      </c>
      <c r="BE117">
        <v>0</v>
      </c>
    </row>
    <row r="118" spans="2:57" x14ac:dyDescent="0.2">
      <c r="B118" t="s">
        <v>1190</v>
      </c>
      <c r="C118">
        <v>1E-3</v>
      </c>
      <c r="D118">
        <v>0.5</v>
      </c>
      <c r="E118">
        <v>37</v>
      </c>
      <c r="F118">
        <v>100</v>
      </c>
      <c r="G118" s="2" t="b">
        <v>1</v>
      </c>
      <c r="H118">
        <v>8</v>
      </c>
      <c r="I118">
        <v>50</v>
      </c>
      <c r="J118">
        <v>420</v>
      </c>
      <c r="K118">
        <v>1000</v>
      </c>
      <c r="L118">
        <v>4</v>
      </c>
      <c r="M118">
        <v>50</v>
      </c>
      <c r="N118">
        <v>420</v>
      </c>
      <c r="O118">
        <v>12</v>
      </c>
      <c r="P118">
        <v>50</v>
      </c>
      <c r="Q118">
        <v>80</v>
      </c>
      <c r="R118">
        <v>1</v>
      </c>
      <c r="S118">
        <v>78</v>
      </c>
      <c r="T118" s="2">
        <v>128</v>
      </c>
      <c r="U118" s="2">
        <v>128</v>
      </c>
      <c r="V118" s="2">
        <v>64</v>
      </c>
      <c r="W118" t="s">
        <v>770</v>
      </c>
      <c r="X118">
        <v>0.980261904761904</v>
      </c>
      <c r="Y118">
        <v>4.2338521312922E-3</v>
      </c>
      <c r="Z118">
        <v>0.56435238095238005</v>
      </c>
      <c r="AA118">
        <v>0.32546488189697198</v>
      </c>
      <c r="AB118">
        <v>0.50425209349843003</v>
      </c>
      <c r="AC118">
        <v>0.50425209349843003</v>
      </c>
      <c r="AD118">
        <v>0.484395668995516</v>
      </c>
      <c r="AE118">
        <v>0.484395668995516</v>
      </c>
      <c r="AF118">
        <v>0.56435238095238005</v>
      </c>
      <c r="AG118">
        <v>0.56435238095238005</v>
      </c>
      <c r="AH118">
        <v>0.70520833333333299</v>
      </c>
      <c r="AI118">
        <v>7.7053852379321996E-2</v>
      </c>
      <c r="AJ118">
        <v>0.64573022370408295</v>
      </c>
      <c r="AK118">
        <v>0.64573022370408295</v>
      </c>
      <c r="AL118">
        <v>0.61389217440768395</v>
      </c>
      <c r="AM118">
        <v>0.61389217440768395</v>
      </c>
      <c r="AN118">
        <v>0.70520833333333299</v>
      </c>
      <c r="AO118">
        <v>0.70520833333333299</v>
      </c>
      <c r="AP118">
        <v>0.70787466085440898</v>
      </c>
      <c r="AQ118">
        <v>0.70088820507002703</v>
      </c>
      <c r="AR118">
        <v>0.32059331304285299</v>
      </c>
      <c r="AS118">
        <v>0.28765219502643102</v>
      </c>
      <c r="AT118">
        <v>0.62135922330097004</v>
      </c>
      <c r="AU118">
        <v>0</v>
      </c>
      <c r="AV118">
        <v>0.95705521472392596</v>
      </c>
      <c r="AW118">
        <v>0.94674556213017702</v>
      </c>
      <c r="AX118">
        <v>0.96341463414634099</v>
      </c>
      <c r="AY118">
        <v>0.16806722689075601</v>
      </c>
      <c r="AZ118">
        <v>0.75776397515527905</v>
      </c>
      <c r="BA118">
        <v>0.98750000000000004</v>
      </c>
      <c r="BB118">
        <v>0.898876404494382</v>
      </c>
      <c r="BC118">
        <v>0.94610778443113697</v>
      </c>
      <c r="BD118">
        <v>0.50187265917602997</v>
      </c>
      <c r="BE118">
        <v>0</v>
      </c>
    </row>
    <row r="119" spans="2:57" x14ac:dyDescent="0.2">
      <c r="B119" t="s">
        <v>1191</v>
      </c>
      <c r="C119">
        <v>1E-3</v>
      </c>
      <c r="D119">
        <v>0.1</v>
      </c>
      <c r="E119">
        <v>67</v>
      </c>
      <c r="F119">
        <v>100</v>
      </c>
      <c r="G119" s="2" t="b">
        <v>1</v>
      </c>
      <c r="H119">
        <v>8</v>
      </c>
      <c r="I119">
        <v>25</v>
      </c>
      <c r="J119">
        <v>128</v>
      </c>
      <c r="K119">
        <v>1000</v>
      </c>
      <c r="L119">
        <v>4</v>
      </c>
      <c r="M119">
        <v>25</v>
      </c>
      <c r="N119">
        <v>445</v>
      </c>
      <c r="O119">
        <v>12</v>
      </c>
      <c r="P119">
        <v>25</v>
      </c>
      <c r="Q119">
        <v>105</v>
      </c>
      <c r="R119">
        <v>1</v>
      </c>
      <c r="S119">
        <v>78</v>
      </c>
      <c r="T119" s="2">
        <v>64</v>
      </c>
      <c r="U119" s="2">
        <v>64</v>
      </c>
      <c r="V119" s="2">
        <v>128</v>
      </c>
      <c r="W119" t="s">
        <v>770</v>
      </c>
      <c r="X119">
        <v>0.98004882812500005</v>
      </c>
      <c r="Y119">
        <v>4.1269848053343003E-3</v>
      </c>
      <c r="Z119">
        <v>0.56402415730337196</v>
      </c>
      <c r="AA119">
        <v>0.324395630478858</v>
      </c>
      <c r="AB119">
        <v>0.52803320556129296</v>
      </c>
      <c r="AC119">
        <v>0.52803320556129296</v>
      </c>
      <c r="AD119">
        <v>0.56339730501032803</v>
      </c>
      <c r="AE119">
        <v>0.56339730501032803</v>
      </c>
      <c r="AF119">
        <v>0.56402415730337196</v>
      </c>
      <c r="AG119">
        <v>0.56402415730337196</v>
      </c>
      <c r="AH119">
        <v>0.63730158730158704</v>
      </c>
      <c r="AI119">
        <v>8.2880362868308993E-2</v>
      </c>
      <c r="AJ119">
        <v>0.59228033907724698</v>
      </c>
      <c r="AK119">
        <v>0.59228033907724698</v>
      </c>
      <c r="AL119">
        <v>0.60670739610761104</v>
      </c>
      <c r="AM119">
        <v>0.60670739610761104</v>
      </c>
      <c r="AN119">
        <v>0.63730158730158704</v>
      </c>
      <c r="AO119">
        <v>0.63730158730158704</v>
      </c>
      <c r="AP119">
        <v>0.58373965119374904</v>
      </c>
      <c r="AQ119">
        <v>0.92702564693512501</v>
      </c>
      <c r="AR119">
        <v>0.46608925548105701</v>
      </c>
      <c r="AS119">
        <v>0.13527826863523901</v>
      </c>
      <c r="AT119">
        <v>0.39910313901345201</v>
      </c>
      <c r="AU119">
        <v>0.42647058823529399</v>
      </c>
      <c r="AV119">
        <v>0.94170403587443896</v>
      </c>
      <c r="AW119">
        <v>0.95022624434389102</v>
      </c>
      <c r="AX119">
        <v>0.88596491228070096</v>
      </c>
      <c r="AY119">
        <v>0.25555555555555498</v>
      </c>
      <c r="AZ119">
        <v>0.38095238095237999</v>
      </c>
      <c r="BA119">
        <v>0.98113207547169801</v>
      </c>
      <c r="BB119">
        <v>0.93212669683257898</v>
      </c>
      <c r="BC119">
        <v>0.95412844036697197</v>
      </c>
      <c r="BD119">
        <v>0</v>
      </c>
      <c r="BE119">
        <v>0</v>
      </c>
    </row>
    <row r="120" spans="2:57" x14ac:dyDescent="0.2">
      <c r="B120" t="s">
        <v>1192</v>
      </c>
      <c r="C120">
        <v>1E-3</v>
      </c>
      <c r="D120">
        <v>0.1</v>
      </c>
      <c r="E120">
        <v>20</v>
      </c>
      <c r="F120">
        <v>500</v>
      </c>
      <c r="G120" s="2" t="b">
        <v>1</v>
      </c>
      <c r="H120">
        <v>8</v>
      </c>
      <c r="I120">
        <v>15</v>
      </c>
      <c r="J120">
        <v>128</v>
      </c>
      <c r="K120">
        <v>1000</v>
      </c>
      <c r="L120">
        <v>4</v>
      </c>
      <c r="M120">
        <v>15</v>
      </c>
      <c r="N120">
        <v>455</v>
      </c>
      <c r="O120">
        <v>12</v>
      </c>
      <c r="P120">
        <v>15</v>
      </c>
      <c r="Q120">
        <v>115</v>
      </c>
      <c r="R120">
        <v>1</v>
      </c>
      <c r="S120">
        <v>78</v>
      </c>
      <c r="T120" s="2">
        <v>128</v>
      </c>
      <c r="U120" s="2">
        <v>128</v>
      </c>
      <c r="V120" s="2">
        <v>128</v>
      </c>
      <c r="W120" t="s">
        <v>770</v>
      </c>
      <c r="X120">
        <v>0.98473242187499999</v>
      </c>
      <c r="Y120">
        <v>2.9366361900465001E-3</v>
      </c>
      <c r="Z120">
        <v>0.56356263736263701</v>
      </c>
      <c r="AA120">
        <v>0.30131105101108502</v>
      </c>
      <c r="AB120">
        <v>0.492933368638105</v>
      </c>
      <c r="AC120">
        <v>0.492933368638105</v>
      </c>
      <c r="AD120">
        <v>0.51076205930864405</v>
      </c>
      <c r="AE120">
        <v>0.51076205930864405</v>
      </c>
      <c r="AF120">
        <v>0.56356263736263701</v>
      </c>
      <c r="AG120">
        <v>0.56356263736263701</v>
      </c>
      <c r="AH120">
        <v>0.64637681159420202</v>
      </c>
      <c r="AI120">
        <v>8.8460937142372104E-2</v>
      </c>
      <c r="AJ120">
        <v>0.60361882713561399</v>
      </c>
      <c r="AK120">
        <v>0.60361882713561399</v>
      </c>
      <c r="AL120">
        <v>0.64634606823801299</v>
      </c>
      <c r="AM120">
        <v>0.64634606823801299</v>
      </c>
      <c r="AN120">
        <v>0.64637681159420202</v>
      </c>
      <c r="AO120">
        <v>0.64637681159420202</v>
      </c>
      <c r="AP120">
        <v>0.76401918471376495</v>
      </c>
      <c r="AQ120">
        <v>0.66399403653190903</v>
      </c>
      <c r="AR120">
        <v>0.150251103391846</v>
      </c>
      <c r="AS120">
        <v>0.393469149914903</v>
      </c>
      <c r="AT120">
        <v>0.58385093167701796</v>
      </c>
      <c r="AU120">
        <v>0.31</v>
      </c>
      <c r="AV120">
        <v>0.96521739130434703</v>
      </c>
      <c r="AW120">
        <v>0.95435684647302899</v>
      </c>
      <c r="AX120">
        <v>0.905829596412556</v>
      </c>
      <c r="AY120">
        <v>3.38983050847457E-2</v>
      </c>
      <c r="AZ120">
        <v>0.48730964467005</v>
      </c>
      <c r="BA120">
        <v>0.77948717948717905</v>
      </c>
      <c r="BB120">
        <v>0.89243027888446202</v>
      </c>
      <c r="BC120">
        <v>0.80555555555555503</v>
      </c>
      <c r="BD120">
        <v>0</v>
      </c>
      <c r="BE120">
        <v>0.52549019607843095</v>
      </c>
    </row>
    <row r="121" spans="2:57" x14ac:dyDescent="0.2">
      <c r="B121" t="s">
        <v>1193</v>
      </c>
      <c r="C121">
        <v>1E-3</v>
      </c>
      <c r="D121">
        <v>0.1</v>
      </c>
      <c r="E121">
        <v>18</v>
      </c>
      <c r="F121">
        <v>500</v>
      </c>
      <c r="G121" s="2" t="b">
        <v>1</v>
      </c>
      <c r="H121">
        <v>8</v>
      </c>
      <c r="I121">
        <v>50</v>
      </c>
      <c r="J121">
        <v>256</v>
      </c>
      <c r="K121">
        <v>1000</v>
      </c>
      <c r="L121">
        <v>4</v>
      </c>
      <c r="M121">
        <v>50</v>
      </c>
      <c r="N121">
        <v>420</v>
      </c>
      <c r="O121">
        <v>12</v>
      </c>
      <c r="P121">
        <v>50</v>
      </c>
      <c r="Q121">
        <v>80</v>
      </c>
      <c r="R121">
        <v>1</v>
      </c>
      <c r="S121">
        <v>78</v>
      </c>
      <c r="T121" s="2">
        <v>64</v>
      </c>
      <c r="U121" s="2">
        <v>128</v>
      </c>
      <c r="V121" s="2">
        <v>64</v>
      </c>
      <c r="W121" t="s">
        <v>770</v>
      </c>
      <c r="X121">
        <v>0.98031640625000005</v>
      </c>
      <c r="Y121">
        <v>3.3287041313013999E-3</v>
      </c>
      <c r="Z121">
        <v>0.56345416666666703</v>
      </c>
      <c r="AA121">
        <v>0.37392819178104397</v>
      </c>
      <c r="AB121">
        <v>0.53765322450872099</v>
      </c>
      <c r="AC121">
        <v>0.53765322450872099</v>
      </c>
      <c r="AD121">
        <v>0.54419734853052504</v>
      </c>
      <c r="AE121">
        <v>0.54419734853052504</v>
      </c>
      <c r="AF121">
        <v>0.56345416666666703</v>
      </c>
      <c r="AG121">
        <v>0.56345416666666703</v>
      </c>
      <c r="AH121">
        <v>0.703125</v>
      </c>
      <c r="AI121">
        <v>8.7606653571128804E-2</v>
      </c>
      <c r="AJ121">
        <v>0.68072254921441799</v>
      </c>
      <c r="AK121">
        <v>0.68072254921441799</v>
      </c>
      <c r="AL121">
        <v>0.68981285223955002</v>
      </c>
      <c r="AM121">
        <v>0.68981285223955002</v>
      </c>
      <c r="AN121">
        <v>0.703125</v>
      </c>
      <c r="AO121">
        <v>0.703125</v>
      </c>
      <c r="AP121">
        <v>0.64271291899049798</v>
      </c>
      <c r="AQ121">
        <v>0.89497227663965295</v>
      </c>
      <c r="AR121">
        <v>0.36947586124692999</v>
      </c>
      <c r="AS121">
        <v>0.243451841157803</v>
      </c>
      <c r="AT121">
        <v>0.53076923076922999</v>
      </c>
      <c r="AU121">
        <v>0</v>
      </c>
      <c r="AV121">
        <v>0.98765432098765404</v>
      </c>
      <c r="AW121">
        <v>0.94117647058823495</v>
      </c>
      <c r="AX121">
        <v>0.95121951219512202</v>
      </c>
      <c r="AY121">
        <v>0.77300613496932502</v>
      </c>
      <c r="AZ121">
        <v>0.74626865671641696</v>
      </c>
      <c r="BA121">
        <v>0.98159509202453998</v>
      </c>
      <c r="BB121">
        <v>0.71641791044776104</v>
      </c>
      <c r="BC121">
        <v>0.92307692307692302</v>
      </c>
      <c r="BD121">
        <v>0.37158469945355099</v>
      </c>
      <c r="BE121">
        <v>0.24590163934426201</v>
      </c>
    </row>
    <row r="122" spans="2:57" x14ac:dyDescent="0.2">
      <c r="B122" t="s">
        <v>880</v>
      </c>
      <c r="C122">
        <v>1E-3</v>
      </c>
      <c r="D122">
        <v>0.5</v>
      </c>
      <c r="E122">
        <v>256</v>
      </c>
      <c r="F122">
        <v>100</v>
      </c>
      <c r="G122" s="2" t="b">
        <v>1</v>
      </c>
      <c r="H122">
        <v>8</v>
      </c>
      <c r="I122">
        <v>50</v>
      </c>
      <c r="J122">
        <v>256</v>
      </c>
      <c r="K122">
        <v>1000</v>
      </c>
      <c r="L122">
        <v>4</v>
      </c>
      <c r="M122">
        <v>50</v>
      </c>
      <c r="N122">
        <v>420</v>
      </c>
      <c r="O122">
        <v>12</v>
      </c>
      <c r="P122">
        <v>50</v>
      </c>
      <c r="Q122">
        <v>80</v>
      </c>
      <c r="R122">
        <v>1</v>
      </c>
      <c r="S122">
        <v>78</v>
      </c>
      <c r="T122" s="2">
        <v>64</v>
      </c>
      <c r="U122" s="2">
        <v>128</v>
      </c>
      <c r="V122" s="2">
        <v>128</v>
      </c>
      <c r="W122" t="s">
        <v>770</v>
      </c>
      <c r="X122">
        <v>0.97304687499999998</v>
      </c>
      <c r="Y122">
        <v>4.1802550200372001E-3</v>
      </c>
      <c r="Z122">
        <v>0.56345416666666603</v>
      </c>
      <c r="AA122">
        <v>0.25798189617693401</v>
      </c>
      <c r="AB122">
        <v>0.50768947238890205</v>
      </c>
      <c r="AC122">
        <v>0.50768947238890205</v>
      </c>
      <c r="AD122">
        <v>0.51366749324633498</v>
      </c>
      <c r="AE122">
        <v>0.51366749324633498</v>
      </c>
      <c r="AF122">
        <v>0.56345416666666603</v>
      </c>
      <c r="AG122">
        <v>0.56345416666666603</v>
      </c>
      <c r="AH122">
        <v>0.63229166666666603</v>
      </c>
      <c r="AI122">
        <v>7.7503480017185197E-2</v>
      </c>
      <c r="AJ122">
        <v>0.57800116571312998</v>
      </c>
      <c r="AK122">
        <v>0.57800116571312998</v>
      </c>
      <c r="AL122">
        <v>0.58507851608913797</v>
      </c>
      <c r="AM122">
        <v>0.58507851608913797</v>
      </c>
      <c r="AN122">
        <v>0.63229166666666603</v>
      </c>
      <c r="AO122">
        <v>0.63229166666666603</v>
      </c>
      <c r="AP122">
        <v>0.72224107965059003</v>
      </c>
      <c r="AQ122">
        <v>0.67206221511640896</v>
      </c>
      <c r="AR122">
        <v>0.38711674570130999</v>
      </c>
      <c r="AS122">
        <v>0.249337849087302</v>
      </c>
      <c r="AT122">
        <v>0.396166134185303</v>
      </c>
      <c r="AU122">
        <v>0.12903225806451599</v>
      </c>
      <c r="AV122">
        <v>0.96932515337423297</v>
      </c>
      <c r="AW122">
        <v>0.95121951219512202</v>
      </c>
      <c r="AX122">
        <v>0.96341463414634099</v>
      </c>
      <c r="AY122">
        <v>0.28813559322033899</v>
      </c>
      <c r="AZ122">
        <v>0.46351931330472101</v>
      </c>
      <c r="BA122">
        <v>0.94267515923566803</v>
      </c>
      <c r="BB122">
        <v>0.903954802259887</v>
      </c>
      <c r="BC122">
        <v>0.92857142857142805</v>
      </c>
      <c r="BD122">
        <v>0</v>
      </c>
      <c r="BE122">
        <v>0</v>
      </c>
    </row>
    <row r="123" spans="2:57" x14ac:dyDescent="0.2">
      <c r="B123" t="s">
        <v>1194</v>
      </c>
      <c r="C123">
        <v>1E-3</v>
      </c>
      <c r="D123">
        <v>0.1</v>
      </c>
      <c r="E123">
        <v>12</v>
      </c>
      <c r="F123">
        <v>500</v>
      </c>
      <c r="G123" s="2" t="b">
        <v>1</v>
      </c>
      <c r="H123">
        <v>8</v>
      </c>
      <c r="I123">
        <v>25</v>
      </c>
      <c r="J123">
        <v>256</v>
      </c>
      <c r="K123">
        <v>1000</v>
      </c>
      <c r="L123">
        <v>4</v>
      </c>
      <c r="M123">
        <v>25</v>
      </c>
      <c r="N123">
        <v>445</v>
      </c>
      <c r="O123">
        <v>12</v>
      </c>
      <c r="P123">
        <v>25</v>
      </c>
      <c r="Q123">
        <v>105</v>
      </c>
      <c r="R123">
        <v>1</v>
      </c>
      <c r="S123">
        <v>78</v>
      </c>
      <c r="T123" s="2">
        <v>64</v>
      </c>
      <c r="U123" s="2">
        <v>128</v>
      </c>
      <c r="V123" s="2">
        <v>64</v>
      </c>
      <c r="W123" t="s">
        <v>770</v>
      </c>
      <c r="X123">
        <v>0.98041015625000005</v>
      </c>
      <c r="Y123">
        <v>3.9992165700531998E-3</v>
      </c>
      <c r="Z123">
        <v>0.56333876404494498</v>
      </c>
      <c r="AA123">
        <v>0.30510831621289197</v>
      </c>
      <c r="AB123">
        <v>0.52606198874837096</v>
      </c>
      <c r="AC123">
        <v>0.52606198874837096</v>
      </c>
      <c r="AD123">
        <v>0.56328848628425299</v>
      </c>
      <c r="AE123">
        <v>0.56328848628425299</v>
      </c>
      <c r="AF123">
        <v>0.56333876404494498</v>
      </c>
      <c r="AG123">
        <v>0.56333876404494498</v>
      </c>
      <c r="AH123">
        <v>0.682539682539682</v>
      </c>
      <c r="AI123">
        <v>7.3126450181007302E-2</v>
      </c>
      <c r="AJ123">
        <v>0.65058268404612896</v>
      </c>
      <c r="AK123">
        <v>0.65058268404612896</v>
      </c>
      <c r="AL123">
        <v>0.65281665483157203</v>
      </c>
      <c r="AM123">
        <v>0.65281665483157203</v>
      </c>
      <c r="AN123">
        <v>0.682539682539682</v>
      </c>
      <c r="AO123">
        <v>0.682539682539682</v>
      </c>
      <c r="AP123">
        <v>0.53998869472591504</v>
      </c>
      <c r="AQ123">
        <v>0.90789224989631101</v>
      </c>
      <c r="AR123">
        <v>9.7796910334522105E-2</v>
      </c>
      <c r="AS123">
        <v>0.55857010003673202</v>
      </c>
      <c r="AT123">
        <v>0.403100775193798</v>
      </c>
      <c r="AU123">
        <v>0</v>
      </c>
      <c r="AV123">
        <v>0.94594594594594605</v>
      </c>
      <c r="AW123">
        <v>0.94170403587443896</v>
      </c>
      <c r="AX123">
        <v>0.97196261682243001</v>
      </c>
      <c r="AY123">
        <v>0.65921787709497204</v>
      </c>
      <c r="AZ123">
        <v>0.70476190476190403</v>
      </c>
      <c r="BA123">
        <v>0.97196261682243001</v>
      </c>
      <c r="BB123">
        <v>0.93212669683257898</v>
      </c>
      <c r="BC123">
        <v>0.94063926940639198</v>
      </c>
      <c r="BD123">
        <v>0</v>
      </c>
      <c r="BE123">
        <v>0.33557046979865701</v>
      </c>
    </row>
    <row r="124" spans="2:57" x14ac:dyDescent="0.2">
      <c r="B124" t="s">
        <v>858</v>
      </c>
      <c r="C124">
        <v>1E-3</v>
      </c>
      <c r="D124">
        <v>0.5</v>
      </c>
      <c r="E124">
        <v>256</v>
      </c>
      <c r="F124">
        <v>100</v>
      </c>
      <c r="G124" s="2" t="b">
        <v>1</v>
      </c>
      <c r="H124">
        <v>8</v>
      </c>
      <c r="I124">
        <v>5</v>
      </c>
      <c r="J124">
        <v>128</v>
      </c>
      <c r="K124">
        <v>1000</v>
      </c>
      <c r="L124">
        <v>4</v>
      </c>
      <c r="M124">
        <v>5</v>
      </c>
      <c r="N124">
        <v>465</v>
      </c>
      <c r="O124">
        <v>12</v>
      </c>
      <c r="P124">
        <v>5</v>
      </c>
      <c r="Q124">
        <v>125</v>
      </c>
      <c r="R124">
        <v>1</v>
      </c>
      <c r="S124">
        <v>78</v>
      </c>
      <c r="T124" s="2">
        <v>64</v>
      </c>
      <c r="U124" s="2">
        <v>128</v>
      </c>
      <c r="V124" s="2">
        <v>128</v>
      </c>
      <c r="W124" t="s">
        <v>770</v>
      </c>
      <c r="X124">
        <v>0.98014648437499996</v>
      </c>
      <c r="Y124">
        <v>4.3010678398421997E-3</v>
      </c>
      <c r="Z124">
        <v>0.56292043010752602</v>
      </c>
      <c r="AA124">
        <v>0.34487183953821599</v>
      </c>
      <c r="AB124">
        <v>0.499478466795722</v>
      </c>
      <c r="AC124">
        <v>0.499478466795722</v>
      </c>
      <c r="AD124">
        <v>0.55605404229411703</v>
      </c>
      <c r="AE124">
        <v>0.55605404229411703</v>
      </c>
      <c r="AF124">
        <v>0.56292043010752602</v>
      </c>
      <c r="AG124">
        <v>0.56292043010752602</v>
      </c>
      <c r="AH124">
        <v>0.64066666666666605</v>
      </c>
      <c r="AI124">
        <v>8.1800997257232597E-2</v>
      </c>
      <c r="AJ124">
        <v>0.58062862317966102</v>
      </c>
      <c r="AK124">
        <v>0.58062862317966102</v>
      </c>
      <c r="AL124">
        <v>0.54838213862151397</v>
      </c>
      <c r="AM124">
        <v>0.54838213862151397</v>
      </c>
      <c r="AN124">
        <v>0.64066666666666605</v>
      </c>
      <c r="AO124">
        <v>0.64066666666666605</v>
      </c>
      <c r="AP124">
        <v>0.65574418986857896</v>
      </c>
      <c r="AQ124">
        <v>0.85019793149131695</v>
      </c>
      <c r="AR124">
        <v>0.273554243258531</v>
      </c>
      <c r="AS124">
        <v>0.21841750256446399</v>
      </c>
      <c r="AT124">
        <v>0.49557522123893799</v>
      </c>
      <c r="AU124">
        <v>0</v>
      </c>
      <c r="AV124">
        <v>0.95510204081632599</v>
      </c>
      <c r="AW124">
        <v>0.95785440613026795</v>
      </c>
      <c r="AX124">
        <v>0.92537313432835799</v>
      </c>
      <c r="AY124">
        <v>4.7058823529411702E-2</v>
      </c>
      <c r="AZ124">
        <v>0.45890410958904099</v>
      </c>
      <c r="BA124">
        <v>0.98785425101214497</v>
      </c>
      <c r="BB124">
        <v>0.89530685920577602</v>
      </c>
      <c r="BC124">
        <v>0.92481203007518797</v>
      </c>
      <c r="BD124">
        <v>0.31970260223048302</v>
      </c>
      <c r="BE124">
        <v>0</v>
      </c>
    </row>
    <row r="125" spans="2:57" x14ac:dyDescent="0.2">
      <c r="B125" t="s">
        <v>781</v>
      </c>
      <c r="C125">
        <v>1E-3</v>
      </c>
      <c r="D125">
        <v>0.1</v>
      </c>
      <c r="E125">
        <v>256</v>
      </c>
      <c r="F125">
        <v>500</v>
      </c>
      <c r="G125" s="2" t="b">
        <v>1</v>
      </c>
      <c r="H125">
        <v>8</v>
      </c>
      <c r="I125">
        <v>10</v>
      </c>
      <c r="J125">
        <v>64</v>
      </c>
      <c r="K125">
        <v>1000</v>
      </c>
      <c r="L125">
        <v>4</v>
      </c>
      <c r="M125">
        <v>10</v>
      </c>
      <c r="N125">
        <v>460</v>
      </c>
      <c r="O125">
        <v>12</v>
      </c>
      <c r="P125">
        <v>10</v>
      </c>
      <c r="Q125">
        <v>120</v>
      </c>
      <c r="R125">
        <v>1</v>
      </c>
      <c r="S125">
        <v>78</v>
      </c>
      <c r="T125" s="2">
        <v>64</v>
      </c>
      <c r="U125" s="2">
        <v>128</v>
      </c>
      <c r="V125" s="2">
        <v>128</v>
      </c>
      <c r="W125" t="s">
        <v>770</v>
      </c>
      <c r="X125">
        <v>0.98006249999999995</v>
      </c>
      <c r="Y125">
        <v>4.3632224068277997E-3</v>
      </c>
      <c r="Z125">
        <v>0.56271467391304397</v>
      </c>
      <c r="AA125">
        <v>0.49066755178570698</v>
      </c>
      <c r="AB125">
        <v>0.53481857493373197</v>
      </c>
      <c r="AC125">
        <v>0.53481857493373197</v>
      </c>
      <c r="AD125">
        <v>0.59447139936159599</v>
      </c>
      <c r="AE125">
        <v>0.59447139936159599</v>
      </c>
      <c r="AF125">
        <v>0.56271467391304397</v>
      </c>
      <c r="AG125">
        <v>0.56271467391304397</v>
      </c>
      <c r="AH125">
        <v>0.67430555555555505</v>
      </c>
      <c r="AI125">
        <v>0.18616165220737399</v>
      </c>
      <c r="AJ125">
        <v>0.640651896416777</v>
      </c>
      <c r="AK125">
        <v>0.640651896416777</v>
      </c>
      <c r="AL125">
        <v>0.676227346776898</v>
      </c>
      <c r="AM125">
        <v>0.676227346776898</v>
      </c>
      <c r="AN125">
        <v>0.67430555555555505</v>
      </c>
      <c r="AO125">
        <v>0.67430555555555505</v>
      </c>
      <c r="AP125">
        <v>0.77190533342179202</v>
      </c>
      <c r="AQ125">
        <v>0.67716045551947002</v>
      </c>
      <c r="AR125">
        <v>0.40740599294949997</v>
      </c>
      <c r="AS125">
        <v>0.28280251784416599</v>
      </c>
      <c r="AT125">
        <v>0.46788990825687998</v>
      </c>
      <c r="AU125">
        <v>8.5714285714285701E-2</v>
      </c>
      <c r="AV125">
        <v>0.90090090090090003</v>
      </c>
      <c r="AW125">
        <v>0.94488188976377896</v>
      </c>
      <c r="AX125">
        <v>0.798029556650246</v>
      </c>
      <c r="AY125">
        <v>0.63874345549738198</v>
      </c>
      <c r="AZ125">
        <v>0.78490566037735798</v>
      </c>
      <c r="BA125">
        <v>0.96</v>
      </c>
      <c r="BB125">
        <v>0.89056603773584897</v>
      </c>
      <c r="BC125">
        <v>0.62032085561497297</v>
      </c>
      <c r="BD125">
        <v>0.59587020648967504</v>
      </c>
      <c r="BE125">
        <v>0</v>
      </c>
    </row>
    <row r="126" spans="2:57" x14ac:dyDescent="0.2">
      <c r="B126" t="s">
        <v>1195</v>
      </c>
      <c r="C126">
        <v>1E-3</v>
      </c>
      <c r="D126">
        <v>0.1</v>
      </c>
      <c r="E126">
        <v>17</v>
      </c>
      <c r="F126">
        <v>500</v>
      </c>
      <c r="G126" s="2" t="b">
        <v>1</v>
      </c>
      <c r="H126">
        <v>8</v>
      </c>
      <c r="I126">
        <v>15</v>
      </c>
      <c r="J126">
        <v>128</v>
      </c>
      <c r="K126">
        <v>1000</v>
      </c>
      <c r="L126">
        <v>4</v>
      </c>
      <c r="M126">
        <v>15</v>
      </c>
      <c r="N126">
        <v>455</v>
      </c>
      <c r="O126">
        <v>12</v>
      </c>
      <c r="P126">
        <v>15</v>
      </c>
      <c r="Q126">
        <v>115</v>
      </c>
      <c r="R126">
        <v>1</v>
      </c>
      <c r="S126">
        <v>78</v>
      </c>
      <c r="T126" s="2">
        <v>128</v>
      </c>
      <c r="U126" s="2">
        <v>64</v>
      </c>
      <c r="V126" s="2">
        <v>64</v>
      </c>
      <c r="W126" t="s">
        <v>770</v>
      </c>
      <c r="X126">
        <v>0.98056054687500005</v>
      </c>
      <c r="Y126">
        <v>3.8890802827663E-3</v>
      </c>
      <c r="Z126">
        <v>0.56242417582417603</v>
      </c>
      <c r="AA126">
        <v>0.272244693890213</v>
      </c>
      <c r="AB126">
        <v>0.48957739976425202</v>
      </c>
      <c r="AC126">
        <v>0.48957739976425202</v>
      </c>
      <c r="AD126">
        <v>0.480429894533978</v>
      </c>
      <c r="AE126">
        <v>0.480429894533978</v>
      </c>
      <c r="AF126">
        <v>0.56242417582417603</v>
      </c>
      <c r="AG126">
        <v>0.56242417582417603</v>
      </c>
      <c r="AH126">
        <v>0.73478260869565204</v>
      </c>
      <c r="AI126">
        <v>7.3974221944808904E-2</v>
      </c>
      <c r="AJ126">
        <v>0.70046694389027997</v>
      </c>
      <c r="AK126">
        <v>0.70046694389027997</v>
      </c>
      <c r="AL126">
        <v>0.68752511639594605</v>
      </c>
      <c r="AM126">
        <v>0.68752511639594605</v>
      </c>
      <c r="AN126">
        <v>0.73478260869565204</v>
      </c>
      <c r="AO126">
        <v>0.73478260869565204</v>
      </c>
      <c r="AP126">
        <v>0.81639046450061603</v>
      </c>
      <c r="AQ126">
        <v>0.65367339941741598</v>
      </c>
      <c r="AR126">
        <v>0.296712748041564</v>
      </c>
      <c r="AS126">
        <v>0.19153298709741401</v>
      </c>
      <c r="AT126">
        <v>0.75</v>
      </c>
      <c r="AU126">
        <v>0.50847457627118597</v>
      </c>
      <c r="AV126">
        <v>0.96995708154506399</v>
      </c>
      <c r="AW126">
        <v>0.95833333333333304</v>
      </c>
      <c r="AX126">
        <v>0.95798319327731096</v>
      </c>
      <c r="AY126">
        <v>0.512820512820512</v>
      </c>
      <c r="AZ126">
        <v>0.58610271903323197</v>
      </c>
      <c r="BA126">
        <v>0.96943231441047995</v>
      </c>
      <c r="BB126">
        <v>0.890624999999999</v>
      </c>
      <c r="BC126">
        <v>0.95798319327731096</v>
      </c>
      <c r="BD126">
        <v>0</v>
      </c>
      <c r="BE126">
        <v>0.34389140271493202</v>
      </c>
    </row>
    <row r="127" spans="2:57" x14ac:dyDescent="0.2">
      <c r="B127" t="s">
        <v>1022</v>
      </c>
      <c r="C127">
        <v>1E-3</v>
      </c>
      <c r="D127">
        <v>0.5</v>
      </c>
      <c r="E127">
        <v>72</v>
      </c>
      <c r="F127">
        <v>100</v>
      </c>
      <c r="G127" s="2" t="b">
        <v>1</v>
      </c>
      <c r="H127">
        <v>8</v>
      </c>
      <c r="I127">
        <v>20</v>
      </c>
      <c r="J127">
        <v>420</v>
      </c>
      <c r="K127">
        <v>1000</v>
      </c>
      <c r="L127">
        <v>4</v>
      </c>
      <c r="M127">
        <v>20</v>
      </c>
      <c r="N127">
        <v>450</v>
      </c>
      <c r="O127">
        <v>12</v>
      </c>
      <c r="P127">
        <v>20</v>
      </c>
      <c r="Q127">
        <v>110</v>
      </c>
      <c r="R127">
        <v>1</v>
      </c>
      <c r="S127">
        <v>78</v>
      </c>
      <c r="T127" s="2">
        <v>64</v>
      </c>
      <c r="U127" s="2">
        <v>64</v>
      </c>
      <c r="V127" s="2">
        <v>64</v>
      </c>
      <c r="W127" t="s">
        <v>770</v>
      </c>
      <c r="X127">
        <v>0.98003571428571401</v>
      </c>
      <c r="Y127">
        <v>4.0429773437789997E-3</v>
      </c>
      <c r="Z127">
        <v>0.562398888888889</v>
      </c>
      <c r="AA127">
        <v>0.256581794023513</v>
      </c>
      <c r="AB127">
        <v>0.50211299607835502</v>
      </c>
      <c r="AC127">
        <v>0.50211299607835502</v>
      </c>
      <c r="AD127">
        <v>0.47348900336371902</v>
      </c>
      <c r="AE127">
        <v>0.47348900336371902</v>
      </c>
      <c r="AF127">
        <v>0.562398888888889</v>
      </c>
      <c r="AG127">
        <v>0.562398888888889</v>
      </c>
      <c r="AH127">
        <v>0.67121212121212104</v>
      </c>
      <c r="AI127">
        <v>7.3301963508129106E-2</v>
      </c>
      <c r="AJ127">
        <v>0.61355387982245502</v>
      </c>
      <c r="AK127">
        <v>0.61355387982245502</v>
      </c>
      <c r="AL127">
        <v>0.61077074847064505</v>
      </c>
      <c r="AM127">
        <v>0.61077074847064505</v>
      </c>
      <c r="AN127">
        <v>0.67121212121212104</v>
      </c>
      <c r="AO127">
        <v>0.67121212121212104</v>
      </c>
      <c r="AP127">
        <v>0.68403440830505202</v>
      </c>
      <c r="AQ127">
        <v>0.790710080560731</v>
      </c>
      <c r="AR127">
        <v>0.41193349081754699</v>
      </c>
      <c r="AS127">
        <v>0.12177400463009</v>
      </c>
      <c r="AT127">
        <v>0.44646924829157097</v>
      </c>
      <c r="AU127">
        <v>0</v>
      </c>
      <c r="AV127">
        <v>0.95614035087719296</v>
      </c>
      <c r="AW127">
        <v>0.94420600858369097</v>
      </c>
      <c r="AX127">
        <v>0.96</v>
      </c>
      <c r="AY127">
        <v>0.57553956834532305</v>
      </c>
      <c r="AZ127">
        <v>0.45614035087719301</v>
      </c>
      <c r="BA127">
        <v>0.986425339366515</v>
      </c>
      <c r="BB127">
        <v>0.89711934156378603</v>
      </c>
      <c r="BC127">
        <v>0.91525423728813504</v>
      </c>
      <c r="BD127">
        <v>0</v>
      </c>
      <c r="BE127">
        <v>0.22535211267605601</v>
      </c>
    </row>
    <row r="128" spans="2:57" x14ac:dyDescent="0.2">
      <c r="B128" t="s">
        <v>1196</v>
      </c>
      <c r="C128">
        <v>1E-3</v>
      </c>
      <c r="D128">
        <v>0.5</v>
      </c>
      <c r="E128">
        <v>48</v>
      </c>
      <c r="F128">
        <v>100</v>
      </c>
      <c r="G128" s="2" t="b">
        <v>1</v>
      </c>
      <c r="H128">
        <v>8</v>
      </c>
      <c r="I128">
        <v>15</v>
      </c>
      <c r="J128">
        <v>128</v>
      </c>
      <c r="K128">
        <v>1000</v>
      </c>
      <c r="L128">
        <v>4</v>
      </c>
      <c r="M128">
        <v>15</v>
      </c>
      <c r="N128">
        <v>455</v>
      </c>
      <c r="O128">
        <v>12</v>
      </c>
      <c r="P128">
        <v>15</v>
      </c>
      <c r="Q128">
        <v>115</v>
      </c>
      <c r="R128">
        <v>1</v>
      </c>
      <c r="S128">
        <v>78</v>
      </c>
      <c r="T128" s="2">
        <v>128</v>
      </c>
      <c r="U128" s="2">
        <v>128</v>
      </c>
      <c r="V128" s="2">
        <v>128</v>
      </c>
      <c r="W128" t="s">
        <v>770</v>
      </c>
      <c r="X128">
        <v>0.98037109374999998</v>
      </c>
      <c r="Y128">
        <v>4.0685005858539999E-3</v>
      </c>
      <c r="Z128">
        <v>0.56235439560439504</v>
      </c>
      <c r="AA128">
        <v>0.291582031428813</v>
      </c>
      <c r="AB128">
        <v>0.50867137889083502</v>
      </c>
      <c r="AC128">
        <v>0.50867137889083502</v>
      </c>
      <c r="AD128">
        <v>0.49542451968641998</v>
      </c>
      <c r="AE128">
        <v>0.49542451968641998</v>
      </c>
      <c r="AF128">
        <v>0.56235439560439504</v>
      </c>
      <c r="AG128">
        <v>0.56235439560439504</v>
      </c>
      <c r="AH128">
        <v>0.65797101449275297</v>
      </c>
      <c r="AI128">
        <v>7.7373035252094199E-2</v>
      </c>
      <c r="AJ128">
        <v>0.61157834029352698</v>
      </c>
      <c r="AK128">
        <v>0.61157834029352698</v>
      </c>
      <c r="AL128">
        <v>0.621917675450673</v>
      </c>
      <c r="AM128">
        <v>0.621917675450673</v>
      </c>
      <c r="AN128">
        <v>0.65797101449275297</v>
      </c>
      <c r="AO128">
        <v>0.65797101449275297</v>
      </c>
      <c r="AP128">
        <v>0.64830436237280398</v>
      </c>
      <c r="AQ128">
        <v>0.91015629898739203</v>
      </c>
      <c r="AR128">
        <v>0.39519149184254698</v>
      </c>
      <c r="AS128">
        <v>8.10333623605973E-2</v>
      </c>
      <c r="AT128">
        <v>0.400911161731207</v>
      </c>
      <c r="AU128">
        <v>0</v>
      </c>
      <c r="AV128">
        <v>0.98275862068965503</v>
      </c>
      <c r="AW128">
        <v>0.95435684647302899</v>
      </c>
      <c r="AX128">
        <v>0.95798319327731096</v>
      </c>
      <c r="AY128">
        <v>0.62676056338028097</v>
      </c>
      <c r="AZ128">
        <v>0.26760563380281599</v>
      </c>
      <c r="BA128">
        <v>0.986784140969163</v>
      </c>
      <c r="BB128">
        <v>0.90196078431372495</v>
      </c>
      <c r="BC128">
        <v>0.93723849372384904</v>
      </c>
      <c r="BD128">
        <v>0.32258064516128998</v>
      </c>
      <c r="BE128">
        <v>0</v>
      </c>
    </row>
    <row r="129" spans="2:57" x14ac:dyDescent="0.2">
      <c r="B129" t="s">
        <v>1197</v>
      </c>
      <c r="C129">
        <v>1E-3</v>
      </c>
      <c r="D129">
        <v>0.5</v>
      </c>
      <c r="E129">
        <v>87</v>
      </c>
      <c r="F129">
        <v>100</v>
      </c>
      <c r="G129" s="2" t="b">
        <v>1</v>
      </c>
      <c r="H129">
        <v>8</v>
      </c>
      <c r="I129">
        <v>10</v>
      </c>
      <c r="J129">
        <v>128</v>
      </c>
      <c r="K129">
        <v>1000</v>
      </c>
      <c r="L129">
        <v>4</v>
      </c>
      <c r="M129">
        <v>10</v>
      </c>
      <c r="N129">
        <v>460</v>
      </c>
      <c r="O129">
        <v>12</v>
      </c>
      <c r="P129">
        <v>10</v>
      </c>
      <c r="Q129">
        <v>120</v>
      </c>
      <c r="R129">
        <v>1</v>
      </c>
      <c r="S129">
        <v>78</v>
      </c>
      <c r="T129" s="2">
        <v>128</v>
      </c>
      <c r="U129" s="2">
        <v>64</v>
      </c>
      <c r="V129" s="2">
        <v>64</v>
      </c>
      <c r="W129" t="s">
        <v>770</v>
      </c>
      <c r="X129">
        <v>0.98039062499999996</v>
      </c>
      <c r="Y129">
        <v>4.0568713936954002E-3</v>
      </c>
      <c r="Z129">
        <v>0.56230869565217301</v>
      </c>
      <c r="AA129">
        <v>0.34477526269853098</v>
      </c>
      <c r="AB129">
        <v>0.50458593857657197</v>
      </c>
      <c r="AC129">
        <v>0.50458593857657197</v>
      </c>
      <c r="AD129">
        <v>0.563302059841706</v>
      </c>
      <c r="AE129">
        <v>0.563302059841706</v>
      </c>
      <c r="AF129">
        <v>0.56230869565217301</v>
      </c>
      <c r="AG129">
        <v>0.56230869565217301</v>
      </c>
      <c r="AH129">
        <v>0.69513888888888797</v>
      </c>
      <c r="AI129">
        <v>8.4297671914100605E-2</v>
      </c>
      <c r="AJ129">
        <v>0.63495887836050302</v>
      </c>
      <c r="AK129">
        <v>0.63495887836050302</v>
      </c>
      <c r="AL129">
        <v>0.60526140315861399</v>
      </c>
      <c r="AM129">
        <v>0.60526140315861399</v>
      </c>
      <c r="AN129">
        <v>0.69513888888888797</v>
      </c>
      <c r="AO129">
        <v>0.69513888888888797</v>
      </c>
      <c r="AP129">
        <v>0.64098927425057295</v>
      </c>
      <c r="AQ129">
        <v>0.86716377943273704</v>
      </c>
      <c r="AR129">
        <v>0.330021638863563</v>
      </c>
      <c r="AS129">
        <v>0.18016906175941699</v>
      </c>
      <c r="AT129">
        <v>0.63829787234042501</v>
      </c>
      <c r="AU129">
        <v>0.34343434343434298</v>
      </c>
      <c r="AV129">
        <v>0.86923076923076903</v>
      </c>
      <c r="AW129">
        <v>0.94444444444444398</v>
      </c>
      <c r="AX129">
        <v>0.94023904382470103</v>
      </c>
      <c r="AY129">
        <v>0</v>
      </c>
      <c r="AZ129">
        <v>0.64984227129337502</v>
      </c>
      <c r="BA129">
        <v>0.82926829268292601</v>
      </c>
      <c r="BB129">
        <v>0.89733840304182499</v>
      </c>
      <c r="BC129">
        <v>0.92549019607843097</v>
      </c>
      <c r="BD129">
        <v>0.581920903954802</v>
      </c>
      <c r="BE129">
        <v>0</v>
      </c>
    </row>
    <row r="130" spans="2:57" x14ac:dyDescent="0.2">
      <c r="B130" t="s">
        <v>881</v>
      </c>
      <c r="C130">
        <v>1E-3</v>
      </c>
      <c r="D130">
        <v>0.1</v>
      </c>
      <c r="E130">
        <v>256</v>
      </c>
      <c r="F130">
        <v>500</v>
      </c>
      <c r="G130" s="2" t="b">
        <v>1</v>
      </c>
      <c r="H130">
        <v>8</v>
      </c>
      <c r="I130">
        <v>25</v>
      </c>
      <c r="J130">
        <v>256</v>
      </c>
      <c r="K130">
        <v>1000</v>
      </c>
      <c r="L130">
        <v>4</v>
      </c>
      <c r="M130">
        <v>25</v>
      </c>
      <c r="N130">
        <v>445</v>
      </c>
      <c r="O130">
        <v>12</v>
      </c>
      <c r="P130">
        <v>25</v>
      </c>
      <c r="Q130">
        <v>105</v>
      </c>
      <c r="R130">
        <v>1</v>
      </c>
      <c r="S130">
        <v>78</v>
      </c>
      <c r="T130" s="2">
        <v>64</v>
      </c>
      <c r="U130" s="2">
        <v>128</v>
      </c>
      <c r="V130" s="2">
        <v>128</v>
      </c>
      <c r="W130" t="s">
        <v>770</v>
      </c>
      <c r="X130">
        <v>0.98001757812500001</v>
      </c>
      <c r="Y130">
        <v>3.3731181453913002E-3</v>
      </c>
      <c r="Z130">
        <v>0.56191966292135098</v>
      </c>
      <c r="AA130">
        <v>0.259696839779615</v>
      </c>
      <c r="AB130">
        <v>0.49796981994641298</v>
      </c>
      <c r="AC130">
        <v>0.49796981994641298</v>
      </c>
      <c r="AD130">
        <v>0.47318406844808902</v>
      </c>
      <c r="AE130">
        <v>0.47318406844808902</v>
      </c>
      <c r="AF130">
        <v>0.56191966292135098</v>
      </c>
      <c r="AG130">
        <v>0.56191966292135098</v>
      </c>
      <c r="AH130">
        <v>0.71428571428571397</v>
      </c>
      <c r="AI130">
        <v>7.7896364033222198E-2</v>
      </c>
      <c r="AJ130">
        <v>0.67813343573039997</v>
      </c>
      <c r="AK130">
        <v>0.67813343573039997</v>
      </c>
      <c r="AL130">
        <v>0.67479930705760105</v>
      </c>
      <c r="AM130">
        <v>0.67479930705760105</v>
      </c>
      <c r="AN130">
        <v>0.71428571428571397</v>
      </c>
      <c r="AO130">
        <v>0.71428571428571397</v>
      </c>
      <c r="AP130">
        <v>0.74360662174592995</v>
      </c>
      <c r="AQ130">
        <v>0.66885568579024102</v>
      </c>
      <c r="AR130">
        <v>0.49690525483671</v>
      </c>
      <c r="AS130">
        <v>8.2511717412767402E-2</v>
      </c>
      <c r="AT130">
        <v>0.75700934579439205</v>
      </c>
      <c r="AU130">
        <v>0.585365853658536</v>
      </c>
      <c r="AV130">
        <v>0.89655172413793105</v>
      </c>
      <c r="AW130">
        <v>0.94594594594594605</v>
      </c>
      <c r="AX130">
        <v>0.95370370370370305</v>
      </c>
      <c r="AY130">
        <v>0.517133956386292</v>
      </c>
      <c r="AZ130">
        <v>0.163265306122448</v>
      </c>
      <c r="BA130">
        <v>0.95609756097560905</v>
      </c>
      <c r="BB130">
        <v>0.85245901639344202</v>
      </c>
      <c r="BC130">
        <v>0.93636363636363595</v>
      </c>
      <c r="BD130">
        <v>0.57370517928286802</v>
      </c>
      <c r="BE130">
        <v>0</v>
      </c>
    </row>
    <row r="131" spans="2:57" x14ac:dyDescent="0.2">
      <c r="B131" t="s">
        <v>1023</v>
      </c>
      <c r="C131">
        <v>1E-3</v>
      </c>
      <c r="D131">
        <v>0.5</v>
      </c>
      <c r="E131">
        <v>77</v>
      </c>
      <c r="F131">
        <v>100</v>
      </c>
      <c r="G131" s="2" t="b">
        <v>1</v>
      </c>
      <c r="H131">
        <v>8</v>
      </c>
      <c r="I131">
        <v>25</v>
      </c>
      <c r="J131">
        <v>64</v>
      </c>
      <c r="K131">
        <v>1000</v>
      </c>
      <c r="L131">
        <v>4</v>
      </c>
      <c r="M131">
        <v>25</v>
      </c>
      <c r="N131">
        <v>445</v>
      </c>
      <c r="O131">
        <v>12</v>
      </c>
      <c r="P131">
        <v>25</v>
      </c>
      <c r="Q131">
        <v>105</v>
      </c>
      <c r="R131">
        <v>1</v>
      </c>
      <c r="S131">
        <v>78</v>
      </c>
      <c r="T131" s="2">
        <v>64</v>
      </c>
      <c r="U131" s="2">
        <v>64</v>
      </c>
      <c r="V131" s="2">
        <v>64</v>
      </c>
      <c r="W131" t="s">
        <v>770</v>
      </c>
      <c r="X131">
        <v>0.98003906249999995</v>
      </c>
      <c r="Y131">
        <v>3.9584440982433997E-3</v>
      </c>
      <c r="Z131">
        <v>0.56052752808988804</v>
      </c>
      <c r="AA131">
        <v>0.27067345002293502</v>
      </c>
      <c r="AB131">
        <v>0.50126062643081504</v>
      </c>
      <c r="AC131">
        <v>0.50126062643081504</v>
      </c>
      <c r="AD131">
        <v>0.482218331731189</v>
      </c>
      <c r="AE131">
        <v>0.482218331731189</v>
      </c>
      <c r="AF131">
        <v>0.56052752808988804</v>
      </c>
      <c r="AG131">
        <v>0.56052752808988804</v>
      </c>
      <c r="AH131">
        <v>0.682539682539682</v>
      </c>
      <c r="AI131">
        <v>7.4845038354396806E-2</v>
      </c>
      <c r="AJ131">
        <v>0.62202187637228201</v>
      </c>
      <c r="AK131">
        <v>0.62202187637228201</v>
      </c>
      <c r="AL131">
        <v>0.611800839795269</v>
      </c>
      <c r="AM131">
        <v>0.611800839795269</v>
      </c>
      <c r="AN131">
        <v>0.682539682539682</v>
      </c>
      <c r="AO131">
        <v>0.682539682539682</v>
      </c>
      <c r="AP131">
        <v>0.66678733919801303</v>
      </c>
      <c r="AQ131">
        <v>0.79832960390651497</v>
      </c>
      <c r="AR131">
        <v>0.44955860647901802</v>
      </c>
      <c r="AS131">
        <v>9.0366956139715696E-2</v>
      </c>
      <c r="AT131">
        <v>0.40506329113924</v>
      </c>
      <c r="AU131">
        <v>0</v>
      </c>
      <c r="AV131">
        <v>0.96682464454976202</v>
      </c>
      <c r="AW131">
        <v>0.95022624434389102</v>
      </c>
      <c r="AX131">
        <v>0.96296296296296302</v>
      </c>
      <c r="AY131">
        <v>0.64968152866242002</v>
      </c>
      <c r="AZ131">
        <v>0.70588235294117596</v>
      </c>
      <c r="BA131">
        <v>0.99526066350710896</v>
      </c>
      <c r="BB131">
        <v>0.90043290043290003</v>
      </c>
      <c r="BC131">
        <v>0.927927927927928</v>
      </c>
      <c r="BD131">
        <v>0</v>
      </c>
      <c r="BE131">
        <v>0</v>
      </c>
    </row>
    <row r="132" spans="2:57" x14ac:dyDescent="0.2">
      <c r="B132" t="s">
        <v>882</v>
      </c>
      <c r="C132">
        <v>1E-3</v>
      </c>
      <c r="D132">
        <v>0.5</v>
      </c>
      <c r="E132">
        <v>256</v>
      </c>
      <c r="F132">
        <v>100</v>
      </c>
      <c r="G132" s="2" t="b">
        <v>1</v>
      </c>
      <c r="H132">
        <v>8</v>
      </c>
      <c r="I132">
        <v>25</v>
      </c>
      <c r="J132">
        <v>420</v>
      </c>
      <c r="K132">
        <v>1000</v>
      </c>
      <c r="L132">
        <v>4</v>
      </c>
      <c r="M132">
        <v>25</v>
      </c>
      <c r="N132">
        <v>445</v>
      </c>
      <c r="O132">
        <v>12</v>
      </c>
      <c r="P132">
        <v>25</v>
      </c>
      <c r="Q132">
        <v>105</v>
      </c>
      <c r="R132">
        <v>1</v>
      </c>
      <c r="S132">
        <v>78</v>
      </c>
      <c r="T132" s="2">
        <v>64</v>
      </c>
      <c r="U132" s="2">
        <v>128</v>
      </c>
      <c r="V132" s="2">
        <v>128</v>
      </c>
      <c r="W132" t="s">
        <v>770</v>
      </c>
      <c r="X132">
        <v>0.98033630952380901</v>
      </c>
      <c r="Y132">
        <v>4.2866547126321998E-3</v>
      </c>
      <c r="Z132">
        <v>0.56016966292134995</v>
      </c>
      <c r="AA132">
        <v>0.19972954514622601</v>
      </c>
      <c r="AB132">
        <v>0.48152955098929501</v>
      </c>
      <c r="AC132">
        <v>0.48152955098929401</v>
      </c>
      <c r="AD132">
        <v>0.47134537950043498</v>
      </c>
      <c r="AE132">
        <v>0.47134537950043498</v>
      </c>
      <c r="AF132">
        <v>0.56016966292134995</v>
      </c>
      <c r="AG132">
        <v>0.56016966292134995</v>
      </c>
      <c r="AH132">
        <v>0.65476190476190399</v>
      </c>
      <c r="AI132">
        <v>7.0734128355979906E-2</v>
      </c>
      <c r="AJ132">
        <v>0.58344886666001605</v>
      </c>
      <c r="AK132">
        <v>0.58344886666001605</v>
      </c>
      <c r="AL132">
        <v>0.62973319491103497</v>
      </c>
      <c r="AM132">
        <v>0.62973319491103497</v>
      </c>
      <c r="AN132">
        <v>0.65476190476190399</v>
      </c>
      <c r="AO132">
        <v>0.65476190476190399</v>
      </c>
      <c r="AP132">
        <v>0.83246016375945397</v>
      </c>
      <c r="AQ132">
        <v>0.631896102691753</v>
      </c>
      <c r="AR132">
        <v>0.399064022306859</v>
      </c>
      <c r="AS132">
        <v>6.2697915199112705E-2</v>
      </c>
      <c r="AT132">
        <v>0.51873198847262203</v>
      </c>
      <c r="AU132">
        <v>8.7719298245614002E-2</v>
      </c>
      <c r="AV132">
        <v>0.97222222222222199</v>
      </c>
      <c r="AW132">
        <v>0.95022624434389102</v>
      </c>
      <c r="AX132">
        <v>0.97652582159624401</v>
      </c>
      <c r="AY132">
        <v>0.27419354838709598</v>
      </c>
      <c r="AZ132">
        <v>0.43989769820971802</v>
      </c>
      <c r="BA132">
        <v>0.98130841121495305</v>
      </c>
      <c r="BB132">
        <v>0.86419753086419704</v>
      </c>
      <c r="BC132">
        <v>0.93636363636363595</v>
      </c>
      <c r="BD132">
        <v>0</v>
      </c>
      <c r="BE132">
        <v>0</v>
      </c>
    </row>
    <row r="133" spans="2:57" x14ac:dyDescent="0.2">
      <c r="B133" t="s">
        <v>1024</v>
      </c>
      <c r="C133">
        <v>1E-3</v>
      </c>
      <c r="D133">
        <v>0.1</v>
      </c>
      <c r="E133">
        <v>45</v>
      </c>
      <c r="F133">
        <v>100</v>
      </c>
      <c r="G133" s="2" t="b">
        <v>1</v>
      </c>
      <c r="H133">
        <v>8</v>
      </c>
      <c r="I133">
        <v>20</v>
      </c>
      <c r="J133">
        <v>256</v>
      </c>
      <c r="K133">
        <v>1000</v>
      </c>
      <c r="L133">
        <v>4</v>
      </c>
      <c r="M133">
        <v>20</v>
      </c>
      <c r="N133">
        <v>450</v>
      </c>
      <c r="O133">
        <v>12</v>
      </c>
      <c r="P133">
        <v>20</v>
      </c>
      <c r="Q133">
        <v>110</v>
      </c>
      <c r="R133">
        <v>1</v>
      </c>
      <c r="S133">
        <v>78</v>
      </c>
      <c r="T133" s="2">
        <v>64</v>
      </c>
      <c r="U133" s="2">
        <v>64</v>
      </c>
      <c r="V133" s="2">
        <v>64</v>
      </c>
      <c r="W133" t="s">
        <v>770</v>
      </c>
      <c r="X133">
        <v>0.98000976562499997</v>
      </c>
      <c r="Y133">
        <v>4.3482637545093003E-3</v>
      </c>
      <c r="Z133">
        <v>0.55982611111111003</v>
      </c>
      <c r="AA133">
        <v>0.25615082748234203</v>
      </c>
      <c r="AB133">
        <v>0.50815320013134602</v>
      </c>
      <c r="AC133">
        <v>0.50815320013134602</v>
      </c>
      <c r="AD133">
        <v>0.49180167815061998</v>
      </c>
      <c r="AE133">
        <v>0.49180167815061998</v>
      </c>
      <c r="AF133">
        <v>0.55982611111111003</v>
      </c>
      <c r="AG133">
        <v>0.55982611111111003</v>
      </c>
      <c r="AH133">
        <v>0.64621212121212102</v>
      </c>
      <c r="AI133">
        <v>6.4147762954234994E-2</v>
      </c>
      <c r="AJ133">
        <v>0.59991584705357304</v>
      </c>
      <c r="AK133">
        <v>0.59991584705357304</v>
      </c>
      <c r="AL133">
        <v>0.56696606645964198</v>
      </c>
      <c r="AM133">
        <v>0.56696606645964198</v>
      </c>
      <c r="AN133">
        <v>0.64621212121212102</v>
      </c>
      <c r="AO133">
        <v>0.64621212121212102</v>
      </c>
      <c r="AP133">
        <v>0.64899788957072901</v>
      </c>
      <c r="AQ133">
        <v>0.81323637038304897</v>
      </c>
      <c r="AR133">
        <v>0.433740156972374</v>
      </c>
      <c r="AS133">
        <v>0.136638383599226</v>
      </c>
      <c r="AT133">
        <v>0.646048109965635</v>
      </c>
      <c r="AU133">
        <v>3.8216560509554097E-2</v>
      </c>
      <c r="AV133">
        <v>0.95154185022026405</v>
      </c>
      <c r="AW133">
        <v>0.94827586206896497</v>
      </c>
      <c r="AX133">
        <v>0.96860986547085204</v>
      </c>
      <c r="AY133">
        <v>7.9601990049751201E-2</v>
      </c>
      <c r="AZ133">
        <v>0.31578947368421001</v>
      </c>
      <c r="BA133">
        <v>0.99099099099098997</v>
      </c>
      <c r="BB133">
        <v>0.87550200803212797</v>
      </c>
      <c r="BC133">
        <v>0.93913043478260805</v>
      </c>
      <c r="BD133">
        <v>0.44528301886792399</v>
      </c>
      <c r="BE133">
        <v>0</v>
      </c>
    </row>
    <row r="134" spans="2:57" x14ac:dyDescent="0.2">
      <c r="B134" t="s">
        <v>1198</v>
      </c>
      <c r="C134">
        <v>1E-3</v>
      </c>
      <c r="D134">
        <v>0.5</v>
      </c>
      <c r="E134">
        <v>16</v>
      </c>
      <c r="F134">
        <v>500</v>
      </c>
      <c r="G134" s="2" t="b">
        <v>1</v>
      </c>
      <c r="H134">
        <v>8</v>
      </c>
      <c r="I134">
        <v>10</v>
      </c>
      <c r="J134">
        <v>64</v>
      </c>
      <c r="K134">
        <v>1000</v>
      </c>
      <c r="L134">
        <v>4</v>
      </c>
      <c r="M134">
        <v>10</v>
      </c>
      <c r="N134">
        <v>460</v>
      </c>
      <c r="O134">
        <v>12</v>
      </c>
      <c r="P134">
        <v>10</v>
      </c>
      <c r="Q134">
        <v>120</v>
      </c>
      <c r="R134">
        <v>1</v>
      </c>
      <c r="S134">
        <v>78</v>
      </c>
      <c r="T134" s="2">
        <v>128</v>
      </c>
      <c r="U134" s="2">
        <v>64</v>
      </c>
      <c r="V134" s="2">
        <v>128</v>
      </c>
      <c r="W134" t="s">
        <v>770</v>
      </c>
      <c r="X134">
        <v>0.98076953124999999</v>
      </c>
      <c r="Y134">
        <v>4.0407961818854999E-3</v>
      </c>
      <c r="Z134">
        <v>0.55976141304347704</v>
      </c>
      <c r="AA134">
        <v>0.35065013726055599</v>
      </c>
      <c r="AB134">
        <v>0.47359444785722199</v>
      </c>
      <c r="AC134">
        <v>0.47359444785722199</v>
      </c>
      <c r="AD134">
        <v>0.47313019977993498</v>
      </c>
      <c r="AE134">
        <v>0.47313019977993498</v>
      </c>
      <c r="AF134">
        <v>0.55976141304347704</v>
      </c>
      <c r="AG134">
        <v>0.55976141304347704</v>
      </c>
      <c r="AH134">
        <v>0.52847222222222201</v>
      </c>
      <c r="AI134">
        <v>0.111183889210224</v>
      </c>
      <c r="AJ134">
        <v>0.50284874808913405</v>
      </c>
      <c r="AK134">
        <v>0.50284874808913405</v>
      </c>
      <c r="AL134">
        <v>0.52435675632030398</v>
      </c>
      <c r="AM134">
        <v>0.52435675632030398</v>
      </c>
      <c r="AN134">
        <v>0.52847222222222201</v>
      </c>
      <c r="AO134">
        <v>0.52847222222222201</v>
      </c>
      <c r="AP134">
        <v>0.64663710594428703</v>
      </c>
      <c r="AQ134">
        <v>0.92208270810310999</v>
      </c>
      <c r="AR134">
        <v>0.25168306425338099</v>
      </c>
      <c r="AS134">
        <v>7.3974913128115896E-2</v>
      </c>
      <c r="AT134">
        <v>0.41995841995841998</v>
      </c>
      <c r="AU134">
        <v>4.7745358090185597E-2</v>
      </c>
      <c r="AV134">
        <v>0.85849056603773499</v>
      </c>
      <c r="AW134">
        <v>0.95617529880478003</v>
      </c>
      <c r="AX134">
        <v>0.85833333333333295</v>
      </c>
      <c r="AY134">
        <v>0</v>
      </c>
      <c r="AZ134">
        <v>0.56774193548387097</v>
      </c>
      <c r="BA134">
        <v>0.78606965174129295</v>
      </c>
      <c r="BB134">
        <v>0.89795918367346905</v>
      </c>
      <c r="BC134">
        <v>0.64171122994652396</v>
      </c>
      <c r="BD134">
        <v>0</v>
      </c>
      <c r="BE134">
        <v>0</v>
      </c>
    </row>
    <row r="135" spans="2:57" x14ac:dyDescent="0.2">
      <c r="B135" t="s">
        <v>1025</v>
      </c>
      <c r="C135">
        <v>1E-3</v>
      </c>
      <c r="D135">
        <v>0.5</v>
      </c>
      <c r="E135">
        <v>17</v>
      </c>
      <c r="F135">
        <v>500</v>
      </c>
      <c r="G135" s="2" t="b">
        <v>1</v>
      </c>
      <c r="H135">
        <v>8</v>
      </c>
      <c r="I135">
        <v>50</v>
      </c>
      <c r="J135">
        <v>64</v>
      </c>
      <c r="K135">
        <v>1000</v>
      </c>
      <c r="L135">
        <v>4</v>
      </c>
      <c r="M135">
        <v>50</v>
      </c>
      <c r="N135">
        <v>420</v>
      </c>
      <c r="O135">
        <v>12</v>
      </c>
      <c r="P135">
        <v>50</v>
      </c>
      <c r="Q135">
        <v>80</v>
      </c>
      <c r="R135">
        <v>1</v>
      </c>
      <c r="S135">
        <v>78</v>
      </c>
      <c r="T135" s="2">
        <v>64</v>
      </c>
      <c r="U135" s="2">
        <v>64</v>
      </c>
      <c r="V135" s="2">
        <v>64</v>
      </c>
      <c r="W135" t="s">
        <v>770</v>
      </c>
      <c r="X135">
        <v>0.98119921875000005</v>
      </c>
      <c r="Y135">
        <v>4.0044862881767999E-3</v>
      </c>
      <c r="Z135">
        <v>0.55934940476190398</v>
      </c>
      <c r="AA135">
        <v>0.23571504862606499</v>
      </c>
      <c r="AB135">
        <v>0.49592397577128999</v>
      </c>
      <c r="AC135">
        <v>0.49592397577128999</v>
      </c>
      <c r="AD135">
        <v>0.51797994622841803</v>
      </c>
      <c r="AE135">
        <v>0.51797994622841803</v>
      </c>
      <c r="AF135">
        <v>0.55934940476190398</v>
      </c>
      <c r="AG135">
        <v>0.55934940476190398</v>
      </c>
      <c r="AH135">
        <v>0.73333333333333295</v>
      </c>
      <c r="AI135">
        <v>7.8052565455436707E-2</v>
      </c>
      <c r="AJ135">
        <v>0.67495429539471696</v>
      </c>
      <c r="AK135">
        <v>0.67495429539471696</v>
      </c>
      <c r="AL135">
        <v>0.64517329008600799</v>
      </c>
      <c r="AM135">
        <v>0.64517329008600799</v>
      </c>
      <c r="AN135">
        <v>0.73333333333333295</v>
      </c>
      <c r="AO135">
        <v>0.73333333333333295</v>
      </c>
      <c r="AP135">
        <v>0.57915045926415298</v>
      </c>
      <c r="AQ135">
        <v>0.83948450204478298</v>
      </c>
      <c r="AR135">
        <v>0.53691716188904304</v>
      </c>
      <c r="AS135">
        <v>2.81437798871827E-2</v>
      </c>
      <c r="AT135">
        <v>0.644859813084112</v>
      </c>
      <c r="AU135">
        <v>0</v>
      </c>
      <c r="AV135">
        <v>0.98750000000000004</v>
      </c>
      <c r="AW135">
        <v>0.93567251461988299</v>
      </c>
      <c r="AX135">
        <v>0.95808383233532901</v>
      </c>
      <c r="AY135">
        <v>0.55118110236220397</v>
      </c>
      <c r="AZ135">
        <v>0.59459459459459396</v>
      </c>
      <c r="BA135">
        <v>0.99371069182389904</v>
      </c>
      <c r="BB135">
        <v>0.89385474860335201</v>
      </c>
      <c r="BC135">
        <v>0.94610778443113697</v>
      </c>
      <c r="BD135">
        <v>0.59388646288209601</v>
      </c>
      <c r="BE135">
        <v>0</v>
      </c>
    </row>
    <row r="136" spans="2:57" x14ac:dyDescent="0.2">
      <c r="B136" t="s">
        <v>1199</v>
      </c>
      <c r="C136">
        <v>1E-3</v>
      </c>
      <c r="D136">
        <v>0.1</v>
      </c>
      <c r="E136">
        <v>16</v>
      </c>
      <c r="F136">
        <v>500</v>
      </c>
      <c r="G136" s="2" t="b">
        <v>1</v>
      </c>
      <c r="H136">
        <v>8</v>
      </c>
      <c r="I136">
        <v>5</v>
      </c>
      <c r="J136">
        <v>420</v>
      </c>
      <c r="K136">
        <v>1000</v>
      </c>
      <c r="L136">
        <v>4</v>
      </c>
      <c r="M136">
        <v>5</v>
      </c>
      <c r="N136">
        <v>465</v>
      </c>
      <c r="O136">
        <v>12</v>
      </c>
      <c r="P136">
        <v>5</v>
      </c>
      <c r="Q136">
        <v>125</v>
      </c>
      <c r="R136">
        <v>1</v>
      </c>
      <c r="S136">
        <v>78</v>
      </c>
      <c r="T136" s="2">
        <v>64</v>
      </c>
      <c r="U136" s="2">
        <v>128</v>
      </c>
      <c r="V136" s="2">
        <v>64</v>
      </c>
      <c r="W136" t="s">
        <v>770</v>
      </c>
      <c r="X136">
        <v>0.98070952380952203</v>
      </c>
      <c r="Y136">
        <v>4.2361252051778004E-3</v>
      </c>
      <c r="Z136">
        <v>0.55765860215053797</v>
      </c>
      <c r="AA136">
        <v>0.35381314480304699</v>
      </c>
      <c r="AB136">
        <v>0.48226950830043203</v>
      </c>
      <c r="AC136">
        <v>0.48226950830043203</v>
      </c>
      <c r="AD136">
        <v>0.49527427188343098</v>
      </c>
      <c r="AE136">
        <v>0.49527427188343098</v>
      </c>
      <c r="AF136">
        <v>0.55765860215053797</v>
      </c>
      <c r="AG136">
        <v>0.55765860215053797</v>
      </c>
      <c r="AH136">
        <v>0.68933333333333302</v>
      </c>
      <c r="AI136">
        <v>0.101347424089908</v>
      </c>
      <c r="AJ136">
        <v>0.65435916411235695</v>
      </c>
      <c r="AK136">
        <v>0.65435916411235695</v>
      </c>
      <c r="AL136">
        <v>0.65723237585312599</v>
      </c>
      <c r="AM136">
        <v>0.65723237585312699</v>
      </c>
      <c r="AN136">
        <v>0.68933333333333302</v>
      </c>
      <c r="AO136">
        <v>0.68933333333333302</v>
      </c>
      <c r="AP136">
        <v>0.64972615315248905</v>
      </c>
      <c r="AQ136">
        <v>0.814508113900963</v>
      </c>
      <c r="AR136">
        <v>0.33732144427509497</v>
      </c>
      <c r="AS136">
        <v>0.127522321873177</v>
      </c>
      <c r="AT136">
        <v>0.53333333333333299</v>
      </c>
      <c r="AU136">
        <v>0.32335329341317298</v>
      </c>
      <c r="AV136">
        <v>0.953125</v>
      </c>
      <c r="AW136">
        <v>0.94696969696969602</v>
      </c>
      <c r="AX136">
        <v>0.95752895752895695</v>
      </c>
      <c r="AY136">
        <v>0.531365313653136</v>
      </c>
      <c r="AZ136">
        <v>0.58181818181818101</v>
      </c>
      <c r="BA136">
        <v>0.91304347826086896</v>
      </c>
      <c r="BB136">
        <v>0.82392026578072997</v>
      </c>
      <c r="BC136">
        <v>0.92830188679245196</v>
      </c>
      <c r="BD136">
        <v>0.35955056179775202</v>
      </c>
      <c r="BE136">
        <v>0</v>
      </c>
    </row>
    <row r="137" spans="2:57" x14ac:dyDescent="0.2">
      <c r="B137" t="s">
        <v>1026</v>
      </c>
      <c r="C137">
        <v>1E-3</v>
      </c>
      <c r="D137">
        <v>0.5</v>
      </c>
      <c r="E137">
        <v>109</v>
      </c>
      <c r="F137">
        <v>100</v>
      </c>
      <c r="G137" s="2" t="b">
        <v>1</v>
      </c>
      <c r="H137">
        <v>8</v>
      </c>
      <c r="I137">
        <v>50</v>
      </c>
      <c r="J137">
        <v>64</v>
      </c>
      <c r="K137">
        <v>1000</v>
      </c>
      <c r="L137">
        <v>4</v>
      </c>
      <c r="M137">
        <v>50</v>
      </c>
      <c r="N137">
        <v>420</v>
      </c>
      <c r="O137">
        <v>12</v>
      </c>
      <c r="P137">
        <v>50</v>
      </c>
      <c r="Q137">
        <v>80</v>
      </c>
      <c r="R137">
        <v>1</v>
      </c>
      <c r="S137">
        <v>78</v>
      </c>
      <c r="T137" s="2">
        <v>64</v>
      </c>
      <c r="U137" s="2">
        <v>64</v>
      </c>
      <c r="V137" s="2">
        <v>64</v>
      </c>
      <c r="W137" t="s">
        <v>770</v>
      </c>
      <c r="X137">
        <v>0.98015624999999995</v>
      </c>
      <c r="Y137">
        <v>3.9855706738308001E-3</v>
      </c>
      <c r="Z137">
        <v>0.55617857142857097</v>
      </c>
      <c r="AA137">
        <v>0.16660832250118199</v>
      </c>
      <c r="AB137">
        <v>0.49734762719212899</v>
      </c>
      <c r="AC137">
        <v>0.49734762719212899</v>
      </c>
      <c r="AD137">
        <v>0.528322729657412</v>
      </c>
      <c r="AE137">
        <v>0.528322729657412</v>
      </c>
      <c r="AF137">
        <v>0.55617857142857097</v>
      </c>
      <c r="AG137">
        <v>0.55617857142857097</v>
      </c>
      <c r="AH137">
        <v>0.63020833333333304</v>
      </c>
      <c r="AI137">
        <v>5.3995080292224801E-2</v>
      </c>
      <c r="AJ137">
        <v>0.58601669826101999</v>
      </c>
      <c r="AK137">
        <v>0.58601669826101999</v>
      </c>
      <c r="AL137">
        <v>0.59878348465782305</v>
      </c>
      <c r="AM137">
        <v>0.59878348465782305</v>
      </c>
      <c r="AN137">
        <v>0.63020833333333304</v>
      </c>
      <c r="AO137">
        <v>0.63020833333333304</v>
      </c>
      <c r="AP137">
        <v>0.59357352024060595</v>
      </c>
      <c r="AQ137">
        <v>0.78714900872735805</v>
      </c>
      <c r="AR137">
        <v>0.496280553689534</v>
      </c>
      <c r="AS137">
        <v>0.112387426111021</v>
      </c>
      <c r="AT137">
        <v>0.43373493975903599</v>
      </c>
      <c r="AU137">
        <v>0</v>
      </c>
      <c r="AV137">
        <v>0.94047619047619002</v>
      </c>
      <c r="AW137">
        <v>0.94674556213017702</v>
      </c>
      <c r="AX137">
        <v>0.98765432098765404</v>
      </c>
      <c r="AY137">
        <v>0.22929936305732401</v>
      </c>
      <c r="AZ137">
        <v>0.48214285714285698</v>
      </c>
      <c r="BA137">
        <v>0.99378881987577605</v>
      </c>
      <c r="BB137">
        <v>0.898876404494382</v>
      </c>
      <c r="BC137">
        <v>0.91764705882352904</v>
      </c>
      <c r="BD137">
        <v>0.201834862385321</v>
      </c>
      <c r="BE137">
        <v>0</v>
      </c>
    </row>
    <row r="138" spans="2:57" x14ac:dyDescent="0.2">
      <c r="B138" t="s">
        <v>1200</v>
      </c>
      <c r="C138">
        <v>1E-3</v>
      </c>
      <c r="D138">
        <v>0.1</v>
      </c>
      <c r="E138">
        <v>17</v>
      </c>
      <c r="F138">
        <v>500</v>
      </c>
      <c r="G138" s="2" t="b">
        <v>1</v>
      </c>
      <c r="H138">
        <v>8</v>
      </c>
      <c r="I138">
        <v>25</v>
      </c>
      <c r="J138">
        <v>128</v>
      </c>
      <c r="K138">
        <v>1000</v>
      </c>
      <c r="L138">
        <v>4</v>
      </c>
      <c r="M138">
        <v>25</v>
      </c>
      <c r="N138">
        <v>445</v>
      </c>
      <c r="O138">
        <v>12</v>
      </c>
      <c r="P138">
        <v>25</v>
      </c>
      <c r="Q138">
        <v>105</v>
      </c>
      <c r="R138">
        <v>1</v>
      </c>
      <c r="S138">
        <v>78</v>
      </c>
      <c r="T138" s="2">
        <v>128</v>
      </c>
      <c r="U138" s="2">
        <v>128</v>
      </c>
      <c r="V138" s="2">
        <v>128</v>
      </c>
      <c r="W138" t="s">
        <v>770</v>
      </c>
      <c r="X138">
        <v>0.980130859375</v>
      </c>
      <c r="Y138">
        <v>4.2361871693283003E-3</v>
      </c>
      <c r="Z138">
        <v>0.555752808988767</v>
      </c>
      <c r="AA138">
        <v>0.18645530283451001</v>
      </c>
      <c r="AB138">
        <v>0.502989430417913</v>
      </c>
      <c r="AC138">
        <v>0.502989430417913</v>
      </c>
      <c r="AD138">
        <v>0.52320364055486501</v>
      </c>
      <c r="AE138">
        <v>0.52320364055486501</v>
      </c>
      <c r="AF138">
        <v>0.555752808988767</v>
      </c>
      <c r="AG138">
        <v>0.555752808988767</v>
      </c>
      <c r="AH138">
        <v>0.715873015873015</v>
      </c>
      <c r="AI138">
        <v>5.1816679537296198E-2</v>
      </c>
      <c r="AJ138">
        <v>0.63950535668026198</v>
      </c>
      <c r="AK138">
        <v>0.63950535668026198</v>
      </c>
      <c r="AL138">
        <v>0.60090905708694597</v>
      </c>
      <c r="AM138">
        <v>0.60090905708694597</v>
      </c>
      <c r="AN138">
        <v>0.715873015873015</v>
      </c>
      <c r="AO138">
        <v>0.715873015873015</v>
      </c>
      <c r="AP138">
        <v>0.51519834073383897</v>
      </c>
      <c r="AQ138">
        <v>0.83503561877346599</v>
      </c>
      <c r="AR138">
        <v>0.34299310891807</v>
      </c>
      <c r="AS138">
        <v>0.31873065324628003</v>
      </c>
      <c r="AT138">
        <v>0.65248226950354604</v>
      </c>
      <c r="AU138">
        <v>1.7857142857142801E-2</v>
      </c>
      <c r="AV138">
        <v>0.98095238095238002</v>
      </c>
      <c r="AW138">
        <v>0.96330275229357798</v>
      </c>
      <c r="AX138">
        <v>0.95852534562212</v>
      </c>
      <c r="AY138">
        <v>0</v>
      </c>
      <c r="AZ138">
        <v>0.63829787234042501</v>
      </c>
      <c r="BA138">
        <v>0.970873786407767</v>
      </c>
      <c r="BB138">
        <v>0.89270386266094404</v>
      </c>
      <c r="BC138">
        <v>0.927927927927928</v>
      </c>
      <c r="BD138">
        <v>0</v>
      </c>
      <c r="BE138">
        <v>0.67114093959731502</v>
      </c>
    </row>
    <row r="139" spans="2:57" x14ac:dyDescent="0.2">
      <c r="B139" t="s">
        <v>1201</v>
      </c>
      <c r="C139">
        <v>1E-3</v>
      </c>
      <c r="D139">
        <v>0.1</v>
      </c>
      <c r="E139">
        <v>102</v>
      </c>
      <c r="F139">
        <v>100</v>
      </c>
      <c r="G139" s="2" t="b">
        <v>1</v>
      </c>
      <c r="H139">
        <v>8</v>
      </c>
      <c r="I139">
        <v>20</v>
      </c>
      <c r="J139">
        <v>64</v>
      </c>
      <c r="K139">
        <v>1000</v>
      </c>
      <c r="L139">
        <v>4</v>
      </c>
      <c r="M139">
        <v>20</v>
      </c>
      <c r="N139">
        <v>450</v>
      </c>
      <c r="O139">
        <v>12</v>
      </c>
      <c r="P139">
        <v>20</v>
      </c>
      <c r="Q139">
        <v>110</v>
      </c>
      <c r="R139">
        <v>1</v>
      </c>
      <c r="S139">
        <v>78</v>
      </c>
      <c r="T139" s="2">
        <v>128</v>
      </c>
      <c r="U139" s="2">
        <v>128</v>
      </c>
      <c r="V139" s="2">
        <v>64</v>
      </c>
      <c r="W139" t="s">
        <v>770</v>
      </c>
      <c r="X139">
        <v>0.98072265624999999</v>
      </c>
      <c r="Y139">
        <v>3.9779270323924004E-3</v>
      </c>
      <c r="Z139">
        <v>0.55530333333333204</v>
      </c>
      <c r="AA139">
        <v>0.26490175914764402</v>
      </c>
      <c r="AB139">
        <v>0.492978327047912</v>
      </c>
      <c r="AC139">
        <v>0.492978327047912</v>
      </c>
      <c r="AD139">
        <v>0.49160277545018699</v>
      </c>
      <c r="AE139">
        <v>0.49160277545018599</v>
      </c>
      <c r="AF139">
        <v>0.55530333333333204</v>
      </c>
      <c r="AG139">
        <v>0.55530333333333204</v>
      </c>
      <c r="AH139">
        <v>0.699242424242424</v>
      </c>
      <c r="AI139">
        <v>8.2214549183845506E-2</v>
      </c>
      <c r="AJ139">
        <v>0.65912093938118899</v>
      </c>
      <c r="AK139">
        <v>0.65912093938118899</v>
      </c>
      <c r="AL139">
        <v>0.64991160570731699</v>
      </c>
      <c r="AM139">
        <v>0.64991160570731699</v>
      </c>
      <c r="AN139">
        <v>0.699242424242424</v>
      </c>
      <c r="AO139">
        <v>0.699242424242424</v>
      </c>
      <c r="AP139">
        <v>0.76397693834747005</v>
      </c>
      <c r="AQ139">
        <v>0.74511525338631601</v>
      </c>
      <c r="AR139">
        <v>0.25149131797577501</v>
      </c>
      <c r="AS139">
        <v>0.211329798482084</v>
      </c>
      <c r="AT139">
        <v>0.457399103139013</v>
      </c>
      <c r="AU139">
        <v>0.25806451612903197</v>
      </c>
      <c r="AV139">
        <v>0.946902654867256</v>
      </c>
      <c r="AW139">
        <v>0.94827586206896497</v>
      </c>
      <c r="AX139">
        <v>0.97777777777777697</v>
      </c>
      <c r="AY139">
        <v>0.61478599221789798</v>
      </c>
      <c r="AZ139">
        <v>0.35294117647058798</v>
      </c>
      <c r="BA139">
        <v>0.99099099099098997</v>
      </c>
      <c r="BB139">
        <v>0.91596638655462204</v>
      </c>
      <c r="BC139">
        <v>0.911392405063291</v>
      </c>
      <c r="BD139">
        <v>0.53495440729483201</v>
      </c>
      <c r="BE139">
        <v>0</v>
      </c>
    </row>
    <row r="140" spans="2:57" x14ac:dyDescent="0.2">
      <c r="B140" t="s">
        <v>1202</v>
      </c>
      <c r="C140">
        <v>1E-3</v>
      </c>
      <c r="D140">
        <v>0.5</v>
      </c>
      <c r="E140">
        <v>86</v>
      </c>
      <c r="F140">
        <v>100</v>
      </c>
      <c r="G140" s="2" t="b">
        <v>1</v>
      </c>
      <c r="H140">
        <v>8</v>
      </c>
      <c r="I140">
        <v>10</v>
      </c>
      <c r="J140">
        <v>128</v>
      </c>
      <c r="K140">
        <v>1000</v>
      </c>
      <c r="L140">
        <v>4</v>
      </c>
      <c r="M140">
        <v>10</v>
      </c>
      <c r="N140">
        <v>460</v>
      </c>
      <c r="O140">
        <v>12</v>
      </c>
      <c r="P140">
        <v>10</v>
      </c>
      <c r="Q140">
        <v>120</v>
      </c>
      <c r="R140">
        <v>1</v>
      </c>
      <c r="S140">
        <v>78</v>
      </c>
      <c r="T140" s="2">
        <v>128</v>
      </c>
      <c r="U140" s="2">
        <v>64</v>
      </c>
      <c r="V140" s="2">
        <v>128</v>
      </c>
      <c r="W140" t="s">
        <v>770</v>
      </c>
      <c r="X140">
        <v>0.98040039062499995</v>
      </c>
      <c r="Y140">
        <v>3.9722851174883002E-3</v>
      </c>
      <c r="Z140">
        <v>0.55524891304347901</v>
      </c>
      <c r="AA140">
        <v>0.247149819284677</v>
      </c>
      <c r="AB140">
        <v>0.48321605811760099</v>
      </c>
      <c r="AC140">
        <v>0.48321605811760099</v>
      </c>
      <c r="AD140">
        <v>0.48121632206292397</v>
      </c>
      <c r="AE140">
        <v>0.48121632206292397</v>
      </c>
      <c r="AF140">
        <v>0.55524891304347901</v>
      </c>
      <c r="AG140">
        <v>0.55524891304347901</v>
      </c>
      <c r="AH140">
        <v>0.69097222222222199</v>
      </c>
      <c r="AI140">
        <v>7.3315061628818498E-2</v>
      </c>
      <c r="AJ140">
        <v>0.64827860363067102</v>
      </c>
      <c r="AK140">
        <v>0.64827860363067102</v>
      </c>
      <c r="AL140">
        <v>0.66381161692769197</v>
      </c>
      <c r="AM140">
        <v>0.66381161692769197</v>
      </c>
      <c r="AN140">
        <v>0.69097222222222199</v>
      </c>
      <c r="AO140">
        <v>0.69097222222222199</v>
      </c>
      <c r="AP140">
        <v>0.70253446060824698</v>
      </c>
      <c r="AQ140">
        <v>0.77336563289983795</v>
      </c>
      <c r="AR140">
        <v>0.32063826761992997</v>
      </c>
      <c r="AS140">
        <v>0.13632587134238999</v>
      </c>
      <c r="AT140">
        <v>0.43032786885245899</v>
      </c>
      <c r="AU140">
        <v>1.5873015873015799E-2</v>
      </c>
      <c r="AV140">
        <v>0.94782608695652104</v>
      </c>
      <c r="AW140">
        <v>0.95617529880478003</v>
      </c>
      <c r="AX140">
        <v>0.90769230769230702</v>
      </c>
      <c r="AY140">
        <v>0.651685393258426</v>
      </c>
      <c r="AZ140">
        <v>0.75373134328358105</v>
      </c>
      <c r="BA140">
        <v>0.94514767932489396</v>
      </c>
      <c r="BB140">
        <v>0.89138576779026202</v>
      </c>
      <c r="BC140">
        <v>0.947791164658634</v>
      </c>
      <c r="BD140">
        <v>0.33170731707317003</v>
      </c>
      <c r="BE140">
        <v>0</v>
      </c>
    </row>
    <row r="141" spans="2:57" x14ac:dyDescent="0.2">
      <c r="B141" t="s">
        <v>1203</v>
      </c>
      <c r="C141">
        <v>1E-3</v>
      </c>
      <c r="D141">
        <v>0.5</v>
      </c>
      <c r="E141">
        <v>45</v>
      </c>
      <c r="F141">
        <v>500</v>
      </c>
      <c r="G141" s="2" t="b">
        <v>1</v>
      </c>
      <c r="H141">
        <v>8</v>
      </c>
      <c r="I141">
        <v>20</v>
      </c>
      <c r="J141">
        <v>128</v>
      </c>
      <c r="K141">
        <v>1000</v>
      </c>
      <c r="L141">
        <v>4</v>
      </c>
      <c r="M141">
        <v>20</v>
      </c>
      <c r="N141">
        <v>450</v>
      </c>
      <c r="O141">
        <v>12</v>
      </c>
      <c r="P141">
        <v>20</v>
      </c>
      <c r="Q141">
        <v>110</v>
      </c>
      <c r="R141">
        <v>1</v>
      </c>
      <c r="S141">
        <v>78</v>
      </c>
      <c r="T141" s="2">
        <v>128</v>
      </c>
      <c r="U141" s="2">
        <v>128</v>
      </c>
      <c r="V141" s="2">
        <v>64</v>
      </c>
      <c r="W141" t="s">
        <v>770</v>
      </c>
      <c r="X141">
        <v>0.98010546875000004</v>
      </c>
      <c r="Y141">
        <v>3.1502738415728998E-3</v>
      </c>
      <c r="Z141">
        <v>0.555043333333333</v>
      </c>
      <c r="AA141">
        <v>0.33707883088290602</v>
      </c>
      <c r="AB141">
        <v>0.50461921744113603</v>
      </c>
      <c r="AC141">
        <v>0.50461921744113603</v>
      </c>
      <c r="AD141">
        <v>0.55409720205122803</v>
      </c>
      <c r="AE141">
        <v>0.55409720205122803</v>
      </c>
      <c r="AF141">
        <v>0.555043333333333</v>
      </c>
      <c r="AG141">
        <v>0.555043333333333</v>
      </c>
      <c r="AH141">
        <v>0.58560606060606002</v>
      </c>
      <c r="AI141">
        <v>0.12825134396553001</v>
      </c>
      <c r="AJ141">
        <v>0.55170635839691395</v>
      </c>
      <c r="AK141">
        <v>0.55170635839691395</v>
      </c>
      <c r="AL141">
        <v>0.67359277614927004</v>
      </c>
      <c r="AM141">
        <v>0.67359277614927004</v>
      </c>
      <c r="AN141">
        <v>0.58560606060606002</v>
      </c>
      <c r="AO141">
        <v>0.58560606060606002</v>
      </c>
      <c r="AP141">
        <v>0.50648888434156702</v>
      </c>
      <c r="AQ141">
        <v>0.89554660131104002</v>
      </c>
      <c r="AR141">
        <v>0.336861900629564</v>
      </c>
      <c r="AS141">
        <v>0.27957948348237399</v>
      </c>
      <c r="AT141">
        <v>0.32532347504621001</v>
      </c>
      <c r="AU141">
        <v>3.5714285714285698E-2</v>
      </c>
      <c r="AV141">
        <v>0.95890410958904104</v>
      </c>
      <c r="AW141">
        <v>0.94017094017094005</v>
      </c>
      <c r="AX141">
        <v>0.89814814814814803</v>
      </c>
      <c r="AY141">
        <v>0.71544715447154394</v>
      </c>
      <c r="AZ141">
        <v>0.56050955414012704</v>
      </c>
      <c r="BA141">
        <v>0.79787234042553101</v>
      </c>
      <c r="BB141">
        <v>0.72425249169435202</v>
      </c>
      <c r="BC141">
        <v>0.62275449101796398</v>
      </c>
      <c r="BD141">
        <v>4.1379310344827502E-2</v>
      </c>
      <c r="BE141">
        <v>0</v>
      </c>
    </row>
    <row r="142" spans="2:57" x14ac:dyDescent="0.2">
      <c r="B142" t="s">
        <v>1204</v>
      </c>
      <c r="C142">
        <v>1E-3</v>
      </c>
      <c r="D142">
        <v>0.5</v>
      </c>
      <c r="E142">
        <v>39</v>
      </c>
      <c r="F142">
        <v>500</v>
      </c>
      <c r="G142" s="2" t="b">
        <v>1</v>
      </c>
      <c r="H142">
        <v>8</v>
      </c>
      <c r="I142">
        <v>50</v>
      </c>
      <c r="J142">
        <v>420</v>
      </c>
      <c r="K142">
        <v>1000</v>
      </c>
      <c r="L142">
        <v>4</v>
      </c>
      <c r="M142">
        <v>50</v>
      </c>
      <c r="N142">
        <v>420</v>
      </c>
      <c r="O142">
        <v>12</v>
      </c>
      <c r="P142">
        <v>50</v>
      </c>
      <c r="Q142">
        <v>80</v>
      </c>
      <c r="R142">
        <v>1</v>
      </c>
      <c r="S142">
        <v>78</v>
      </c>
      <c r="T142" s="2">
        <v>64</v>
      </c>
      <c r="U142" s="2">
        <v>128</v>
      </c>
      <c r="V142" s="2">
        <v>64</v>
      </c>
      <c r="W142" t="s">
        <v>770</v>
      </c>
      <c r="X142">
        <v>0.98168749999999705</v>
      </c>
      <c r="Y142">
        <v>3.1019528582691999E-3</v>
      </c>
      <c r="Z142">
        <v>0.55468392857142901</v>
      </c>
      <c r="AA142">
        <v>0.25883073669672002</v>
      </c>
      <c r="AB142">
        <v>0.49576988919458098</v>
      </c>
      <c r="AC142">
        <v>0.49576988919458098</v>
      </c>
      <c r="AD142">
        <v>0.54001703441075499</v>
      </c>
      <c r="AE142">
        <v>0.54001703441075499</v>
      </c>
      <c r="AF142">
        <v>0.55468392857142901</v>
      </c>
      <c r="AG142">
        <v>0.55468392857142901</v>
      </c>
      <c r="AH142">
        <v>0.69374999999999998</v>
      </c>
      <c r="AI142">
        <v>7.0277914404868996E-2</v>
      </c>
      <c r="AJ142">
        <v>0.64026738198069</v>
      </c>
      <c r="AK142">
        <v>0.64026738198069</v>
      </c>
      <c r="AL142">
        <v>0.61323836477681903</v>
      </c>
      <c r="AM142">
        <v>0.61323836477681903</v>
      </c>
      <c r="AN142">
        <v>0.69374999999999998</v>
      </c>
      <c r="AO142">
        <v>0.69374999999999998</v>
      </c>
      <c r="AP142">
        <v>0.67696838419181105</v>
      </c>
      <c r="AQ142">
        <v>0.67105394489061598</v>
      </c>
      <c r="AR142">
        <v>0.15488281509539301</v>
      </c>
      <c r="AS142">
        <v>0.48017441260049998</v>
      </c>
      <c r="AT142">
        <v>0.66985645933014304</v>
      </c>
      <c r="AU142">
        <v>6.3829787234042507E-2</v>
      </c>
      <c r="AV142">
        <v>0.95808383233532901</v>
      </c>
      <c r="AW142">
        <v>0.952380952380952</v>
      </c>
      <c r="AX142">
        <v>0.95121951219512202</v>
      </c>
      <c r="AY142">
        <v>0.51851851851851805</v>
      </c>
      <c r="AZ142">
        <v>0.125874125874125</v>
      </c>
      <c r="BA142">
        <v>0.98750000000000004</v>
      </c>
      <c r="BB142">
        <v>0.92485549132947897</v>
      </c>
      <c r="BC142">
        <v>0.94545454545454499</v>
      </c>
      <c r="BD142">
        <v>0</v>
      </c>
      <c r="BE142">
        <v>0.58563535911602205</v>
      </c>
    </row>
    <row r="143" spans="2:57" x14ac:dyDescent="0.2">
      <c r="B143" t="s">
        <v>1205</v>
      </c>
      <c r="C143">
        <v>1E-3</v>
      </c>
      <c r="D143">
        <v>0.1</v>
      </c>
      <c r="E143">
        <v>78</v>
      </c>
      <c r="F143">
        <v>100</v>
      </c>
      <c r="G143" s="2" t="b">
        <v>1</v>
      </c>
      <c r="H143">
        <v>8</v>
      </c>
      <c r="I143">
        <v>5</v>
      </c>
      <c r="J143">
        <v>64</v>
      </c>
      <c r="K143">
        <v>1000</v>
      </c>
      <c r="L143">
        <v>4</v>
      </c>
      <c r="M143">
        <v>5</v>
      </c>
      <c r="N143">
        <v>465</v>
      </c>
      <c r="O143">
        <v>12</v>
      </c>
      <c r="P143">
        <v>5</v>
      </c>
      <c r="Q143">
        <v>125</v>
      </c>
      <c r="R143">
        <v>1</v>
      </c>
      <c r="S143">
        <v>78</v>
      </c>
      <c r="T143" s="2">
        <v>64</v>
      </c>
      <c r="U143" s="2">
        <v>64</v>
      </c>
      <c r="V143" s="2">
        <v>128</v>
      </c>
      <c r="W143" t="s">
        <v>770</v>
      </c>
      <c r="X143">
        <v>0.97837890625000001</v>
      </c>
      <c r="Y143">
        <v>5.3470468125306004E-3</v>
      </c>
      <c r="Z143">
        <v>0.55413494623655901</v>
      </c>
      <c r="AA143">
        <v>0.36039491671323698</v>
      </c>
      <c r="AB143">
        <v>0.51086314976962999</v>
      </c>
      <c r="AC143">
        <v>0.51086314976962999</v>
      </c>
      <c r="AD143">
        <v>0.58163477604597402</v>
      </c>
      <c r="AE143">
        <v>0.58163477604597402</v>
      </c>
      <c r="AF143">
        <v>0.55413494623655901</v>
      </c>
      <c r="AG143">
        <v>0.55413494623655901</v>
      </c>
      <c r="AH143">
        <v>0.72066666666666601</v>
      </c>
      <c r="AI143">
        <v>8.8310852646827698E-2</v>
      </c>
      <c r="AJ143">
        <v>0.67861283972349895</v>
      </c>
      <c r="AK143">
        <v>0.67861283972349895</v>
      </c>
      <c r="AL143">
        <v>0.69742688640335804</v>
      </c>
      <c r="AM143">
        <v>0.69742688640335804</v>
      </c>
      <c r="AN143">
        <v>0.72066666666666601</v>
      </c>
      <c r="AO143">
        <v>0.72066666666666601</v>
      </c>
      <c r="AP143">
        <v>0.67917115403125905</v>
      </c>
      <c r="AQ143">
        <v>0.68120011211403797</v>
      </c>
      <c r="AR143">
        <v>0.37622293859100903</v>
      </c>
      <c r="AS143">
        <v>0.30685839434221102</v>
      </c>
      <c r="AT143">
        <v>0.60919540229885005</v>
      </c>
      <c r="AU143">
        <v>0.38947368421052603</v>
      </c>
      <c r="AV143">
        <v>0.96825396825396803</v>
      </c>
      <c r="AW143">
        <v>0.95419847328244201</v>
      </c>
      <c r="AX143">
        <v>0.92436974789915904</v>
      </c>
      <c r="AY143">
        <v>0.30769230769230699</v>
      </c>
      <c r="AZ143">
        <v>0.65131578947368396</v>
      </c>
      <c r="BA143">
        <v>0.90598290598290598</v>
      </c>
      <c r="BB143">
        <v>0.89605734767025003</v>
      </c>
      <c r="BC143">
        <v>0.94252873563218398</v>
      </c>
      <c r="BD143">
        <v>0.59428571428571397</v>
      </c>
      <c r="BE143">
        <v>0</v>
      </c>
    </row>
    <row r="144" spans="2:57" x14ac:dyDescent="0.2">
      <c r="B144" t="s">
        <v>1027</v>
      </c>
      <c r="C144">
        <v>1E-3</v>
      </c>
      <c r="D144">
        <v>0.1</v>
      </c>
      <c r="E144">
        <v>20</v>
      </c>
      <c r="F144">
        <v>500</v>
      </c>
      <c r="G144" s="2" t="b">
        <v>1</v>
      </c>
      <c r="H144">
        <v>8</v>
      </c>
      <c r="I144">
        <v>10</v>
      </c>
      <c r="J144">
        <v>64</v>
      </c>
      <c r="K144">
        <v>1000</v>
      </c>
      <c r="L144">
        <v>4</v>
      </c>
      <c r="M144">
        <v>10</v>
      </c>
      <c r="N144">
        <v>460</v>
      </c>
      <c r="O144">
        <v>12</v>
      </c>
      <c r="P144">
        <v>10</v>
      </c>
      <c r="Q144">
        <v>120</v>
      </c>
      <c r="R144">
        <v>1</v>
      </c>
      <c r="S144">
        <v>78</v>
      </c>
      <c r="T144" s="2">
        <v>64</v>
      </c>
      <c r="U144" s="2">
        <v>64</v>
      </c>
      <c r="V144" s="2">
        <v>64</v>
      </c>
      <c r="W144" t="s">
        <v>770</v>
      </c>
      <c r="X144">
        <v>0.98012500000000002</v>
      </c>
      <c r="Y144">
        <v>4.3286267495714001E-3</v>
      </c>
      <c r="Z144">
        <v>0.55374021739130397</v>
      </c>
      <c r="AA144">
        <v>0.305401152148842</v>
      </c>
      <c r="AB144">
        <v>0.50885773521577704</v>
      </c>
      <c r="AC144">
        <v>0.50885773521577704</v>
      </c>
      <c r="AD144">
        <v>0.53243841320710905</v>
      </c>
      <c r="AE144">
        <v>0.53243841320710905</v>
      </c>
      <c r="AF144">
        <v>0.55374021739130397</v>
      </c>
      <c r="AG144">
        <v>0.55374021739130397</v>
      </c>
      <c r="AH144">
        <v>0.625</v>
      </c>
      <c r="AI144">
        <v>8.2742020487785298E-2</v>
      </c>
      <c r="AJ144">
        <v>0.57467990701638605</v>
      </c>
      <c r="AK144">
        <v>0.57467990701638605</v>
      </c>
      <c r="AL144">
        <v>0.59633488620771802</v>
      </c>
      <c r="AM144">
        <v>0.59633488620771802</v>
      </c>
      <c r="AN144">
        <v>0.625</v>
      </c>
      <c r="AO144">
        <v>0.625</v>
      </c>
      <c r="AP144">
        <v>0.62122363793539603</v>
      </c>
      <c r="AQ144">
        <v>0.90745589891953105</v>
      </c>
      <c r="AR144">
        <v>0.31991842911282398</v>
      </c>
      <c r="AS144">
        <v>0.186832974895353</v>
      </c>
      <c r="AT144">
        <v>0.36149312377210202</v>
      </c>
      <c r="AU144">
        <v>0.353658536585365</v>
      </c>
      <c r="AV144">
        <v>0.93392070484581502</v>
      </c>
      <c r="AW144">
        <v>0.96</v>
      </c>
      <c r="AX144">
        <v>0.89763779527558996</v>
      </c>
      <c r="AY144">
        <v>0.6</v>
      </c>
      <c r="AZ144">
        <v>3.1746031746031703E-2</v>
      </c>
      <c r="BA144">
        <v>0.95</v>
      </c>
      <c r="BB144">
        <v>0.92607003891050599</v>
      </c>
      <c r="BC144">
        <v>0.88163265306122396</v>
      </c>
      <c r="BD144">
        <v>0</v>
      </c>
      <c r="BE144">
        <v>0</v>
      </c>
    </row>
    <row r="145" spans="2:57" x14ac:dyDescent="0.2">
      <c r="B145" t="s">
        <v>1206</v>
      </c>
      <c r="C145">
        <v>1E-3</v>
      </c>
      <c r="D145">
        <v>0.5</v>
      </c>
      <c r="E145">
        <v>40</v>
      </c>
      <c r="F145">
        <v>100</v>
      </c>
      <c r="G145" s="2" t="b">
        <v>1</v>
      </c>
      <c r="H145">
        <v>8</v>
      </c>
      <c r="I145">
        <v>20</v>
      </c>
      <c r="J145">
        <v>64</v>
      </c>
      <c r="K145">
        <v>1000</v>
      </c>
      <c r="L145">
        <v>4</v>
      </c>
      <c r="M145">
        <v>20</v>
      </c>
      <c r="N145">
        <v>450</v>
      </c>
      <c r="O145">
        <v>12</v>
      </c>
      <c r="P145">
        <v>20</v>
      </c>
      <c r="Q145">
        <v>110</v>
      </c>
      <c r="R145">
        <v>1</v>
      </c>
      <c r="S145">
        <v>78</v>
      </c>
      <c r="T145" s="2">
        <v>128</v>
      </c>
      <c r="U145" s="2">
        <v>128</v>
      </c>
      <c r="V145" s="2">
        <v>64</v>
      </c>
      <c r="W145" t="s">
        <v>770</v>
      </c>
      <c r="X145">
        <v>0.97339843749999999</v>
      </c>
      <c r="Y145">
        <v>5.7095686602406E-3</v>
      </c>
      <c r="Z145">
        <v>0.55330333333333204</v>
      </c>
      <c r="AA145">
        <v>0.273269345521926</v>
      </c>
      <c r="AB145">
        <v>0.48522904033824499</v>
      </c>
      <c r="AC145">
        <v>0.48522904033824499</v>
      </c>
      <c r="AD145">
        <v>0.50023738501058701</v>
      </c>
      <c r="AE145">
        <v>0.50023738501058701</v>
      </c>
      <c r="AF145">
        <v>0.55330333333333204</v>
      </c>
      <c r="AG145">
        <v>0.55330333333333204</v>
      </c>
      <c r="AH145">
        <v>0.70227272727272705</v>
      </c>
      <c r="AI145">
        <v>5.9242434799671097E-2</v>
      </c>
      <c r="AJ145">
        <v>0.63526739514800601</v>
      </c>
      <c r="AK145">
        <v>0.63526739514800601</v>
      </c>
      <c r="AL145">
        <v>0.59551815881816905</v>
      </c>
      <c r="AM145">
        <v>0.59551815881816905</v>
      </c>
      <c r="AN145">
        <v>0.70227272727272705</v>
      </c>
      <c r="AO145">
        <v>0.70227272727272705</v>
      </c>
      <c r="AP145">
        <v>0.66507694322529198</v>
      </c>
      <c r="AQ145">
        <v>0.71486933071668401</v>
      </c>
      <c r="AR145">
        <v>0.36554273538029403</v>
      </c>
      <c r="AS145">
        <v>0.19542715203071501</v>
      </c>
      <c r="AT145">
        <v>0.63636363636363602</v>
      </c>
      <c r="AU145">
        <v>0</v>
      </c>
      <c r="AV145">
        <v>0.97737556561085903</v>
      </c>
      <c r="AW145">
        <v>0.95652173913043403</v>
      </c>
      <c r="AX145">
        <v>0.95196506550218296</v>
      </c>
      <c r="AY145">
        <v>5.2980132450331098E-2</v>
      </c>
      <c r="AZ145">
        <v>0.76724137931034397</v>
      </c>
      <c r="BA145">
        <v>0.97297297297297303</v>
      </c>
      <c r="BB145">
        <v>0.90833333333333299</v>
      </c>
      <c r="BC145">
        <v>0.90756302521008403</v>
      </c>
      <c r="BD145">
        <v>0.49189189189189098</v>
      </c>
      <c r="BE145">
        <v>0</v>
      </c>
    </row>
    <row r="146" spans="2:57" x14ac:dyDescent="0.2">
      <c r="B146" t="s">
        <v>1207</v>
      </c>
      <c r="C146">
        <v>1E-3</v>
      </c>
      <c r="D146">
        <v>0.1</v>
      </c>
      <c r="E146">
        <v>81</v>
      </c>
      <c r="F146">
        <v>100</v>
      </c>
      <c r="G146" s="2" t="b">
        <v>1</v>
      </c>
      <c r="H146">
        <v>8</v>
      </c>
      <c r="I146">
        <v>20</v>
      </c>
      <c r="J146">
        <v>64</v>
      </c>
      <c r="K146">
        <v>1000</v>
      </c>
      <c r="L146">
        <v>4</v>
      </c>
      <c r="M146">
        <v>20</v>
      </c>
      <c r="N146">
        <v>450</v>
      </c>
      <c r="O146">
        <v>12</v>
      </c>
      <c r="P146">
        <v>20</v>
      </c>
      <c r="Q146">
        <v>110</v>
      </c>
      <c r="R146">
        <v>1</v>
      </c>
      <c r="S146">
        <v>78</v>
      </c>
      <c r="T146" s="2">
        <v>128</v>
      </c>
      <c r="U146" s="2">
        <v>64</v>
      </c>
      <c r="V146" s="2">
        <v>64</v>
      </c>
      <c r="W146" t="s">
        <v>770</v>
      </c>
      <c r="X146">
        <v>0.98183593749999998</v>
      </c>
      <c r="Y146">
        <v>3.7346422846893999E-3</v>
      </c>
      <c r="Z146">
        <v>0.55313444444444504</v>
      </c>
      <c r="AA146">
        <v>0.39272736898064597</v>
      </c>
      <c r="AB146">
        <v>0.48115075447314998</v>
      </c>
      <c r="AC146">
        <v>0.48115075447314998</v>
      </c>
      <c r="AD146">
        <v>0.52861534290330903</v>
      </c>
      <c r="AE146">
        <v>0.52861534290330903</v>
      </c>
      <c r="AF146">
        <v>0.55313444444444504</v>
      </c>
      <c r="AG146">
        <v>0.55313444444444504</v>
      </c>
      <c r="AH146">
        <v>0.61439393939393905</v>
      </c>
      <c r="AI146">
        <v>0.103420510888099</v>
      </c>
      <c r="AJ146">
        <v>0.61761316847346703</v>
      </c>
      <c r="AK146">
        <v>0.61761316847346703</v>
      </c>
      <c r="AL146">
        <v>0.69272702851719403</v>
      </c>
      <c r="AM146">
        <v>0.69272702851719403</v>
      </c>
      <c r="AN146">
        <v>0.61439393939393905</v>
      </c>
      <c r="AO146">
        <v>0.61439393939393905</v>
      </c>
      <c r="AP146">
        <v>0.53347586137761904</v>
      </c>
      <c r="AQ146">
        <v>0.73117990427997703</v>
      </c>
      <c r="AR146">
        <v>0.205561279872325</v>
      </c>
      <c r="AS146">
        <v>0.45438597236268302</v>
      </c>
      <c r="AT146">
        <v>0.50531914893617003</v>
      </c>
      <c r="AU146">
        <v>0.102325581395348</v>
      </c>
      <c r="AV146">
        <v>0.63803680981595101</v>
      </c>
      <c r="AW146">
        <v>0.952380952380952</v>
      </c>
      <c r="AX146">
        <v>0.76305220883534097</v>
      </c>
      <c r="AY146">
        <v>0.59668508287292799</v>
      </c>
      <c r="AZ146">
        <v>0.69961977186311697</v>
      </c>
      <c r="BA146">
        <v>0.69822485207100504</v>
      </c>
      <c r="BB146">
        <v>0.70526315789473604</v>
      </c>
      <c r="BC146">
        <v>0.68263473053892199</v>
      </c>
      <c r="BD146">
        <v>0.42051282051282002</v>
      </c>
      <c r="BE146">
        <v>0.64730290456431505</v>
      </c>
    </row>
    <row r="147" spans="2:57" x14ac:dyDescent="0.2">
      <c r="B147" t="s">
        <v>1208</v>
      </c>
      <c r="C147">
        <v>1E-3</v>
      </c>
      <c r="D147">
        <v>0.1</v>
      </c>
      <c r="E147">
        <v>68</v>
      </c>
      <c r="F147">
        <v>100</v>
      </c>
      <c r="G147" s="2" t="b">
        <v>1</v>
      </c>
      <c r="H147">
        <v>8</v>
      </c>
      <c r="I147">
        <v>20</v>
      </c>
      <c r="J147">
        <v>256</v>
      </c>
      <c r="K147">
        <v>1000</v>
      </c>
      <c r="L147">
        <v>4</v>
      </c>
      <c r="M147">
        <v>20</v>
      </c>
      <c r="N147">
        <v>450</v>
      </c>
      <c r="O147">
        <v>12</v>
      </c>
      <c r="P147">
        <v>20</v>
      </c>
      <c r="Q147">
        <v>110</v>
      </c>
      <c r="R147">
        <v>1</v>
      </c>
      <c r="S147">
        <v>78</v>
      </c>
      <c r="T147" s="2">
        <v>128</v>
      </c>
      <c r="U147" s="2">
        <v>64</v>
      </c>
      <c r="V147" s="2">
        <v>64</v>
      </c>
      <c r="W147" t="s">
        <v>770</v>
      </c>
      <c r="X147">
        <v>0.98030273437500004</v>
      </c>
      <c r="Y147">
        <v>4.2768096853977996E-3</v>
      </c>
      <c r="Z147">
        <v>0.55287055555555498</v>
      </c>
      <c r="AA147">
        <v>0.25249798946082502</v>
      </c>
      <c r="AB147">
        <v>0.48618315593783501</v>
      </c>
      <c r="AC147">
        <v>0.48618315593783501</v>
      </c>
      <c r="AD147">
        <v>0.47608671764087301</v>
      </c>
      <c r="AE147">
        <v>0.47608671764087301</v>
      </c>
      <c r="AF147">
        <v>0.55287055555555498</v>
      </c>
      <c r="AG147">
        <v>0.55287055555555498</v>
      </c>
      <c r="AH147">
        <v>0.68181818181818099</v>
      </c>
      <c r="AI147">
        <v>6.9819629192352295E-2</v>
      </c>
      <c r="AJ147">
        <v>0.62785631601107195</v>
      </c>
      <c r="AK147">
        <v>0.62785631601107195</v>
      </c>
      <c r="AL147">
        <v>0.61187579201658904</v>
      </c>
      <c r="AM147">
        <v>0.61187579201658904</v>
      </c>
      <c r="AN147">
        <v>0.68181818181818099</v>
      </c>
      <c r="AO147">
        <v>0.68181818181818099</v>
      </c>
      <c r="AP147">
        <v>0.74886771227148197</v>
      </c>
      <c r="AQ147">
        <v>0.67960733631161896</v>
      </c>
      <c r="AR147">
        <v>0.30697632936256403</v>
      </c>
      <c r="AS147">
        <v>0.209281245805677</v>
      </c>
      <c r="AT147">
        <v>0.37786259541984701</v>
      </c>
      <c r="AU147">
        <v>0</v>
      </c>
      <c r="AV147">
        <v>0.97321428571428503</v>
      </c>
      <c r="AW147">
        <v>0.94420600858369097</v>
      </c>
      <c r="AX147">
        <v>0.96035242290748901</v>
      </c>
      <c r="AY147">
        <v>0.73542600896860999</v>
      </c>
      <c r="AZ147">
        <v>0.70967741935483797</v>
      </c>
      <c r="BA147">
        <v>0.99090909090909096</v>
      </c>
      <c r="BB147">
        <v>0.90756302521008403</v>
      </c>
      <c r="BC147">
        <v>0.93506493506493504</v>
      </c>
      <c r="BD147">
        <v>0</v>
      </c>
      <c r="BE147">
        <v>0</v>
      </c>
    </row>
    <row r="148" spans="2:57" x14ac:dyDescent="0.2">
      <c r="B148" t="s">
        <v>1209</v>
      </c>
      <c r="C148">
        <v>1E-3</v>
      </c>
      <c r="D148">
        <v>0.1</v>
      </c>
      <c r="E148">
        <v>19</v>
      </c>
      <c r="F148">
        <v>500</v>
      </c>
      <c r="G148" s="2" t="b">
        <v>1</v>
      </c>
      <c r="H148">
        <v>8</v>
      </c>
      <c r="I148">
        <v>25</v>
      </c>
      <c r="J148">
        <v>256</v>
      </c>
      <c r="K148">
        <v>1000</v>
      </c>
      <c r="L148">
        <v>4</v>
      </c>
      <c r="M148">
        <v>25</v>
      </c>
      <c r="N148">
        <v>445</v>
      </c>
      <c r="O148">
        <v>12</v>
      </c>
      <c r="P148">
        <v>25</v>
      </c>
      <c r="Q148">
        <v>105</v>
      </c>
      <c r="R148">
        <v>1</v>
      </c>
      <c r="S148">
        <v>78</v>
      </c>
      <c r="T148" s="2">
        <v>128</v>
      </c>
      <c r="U148" s="2">
        <v>128</v>
      </c>
      <c r="V148" s="2">
        <v>64</v>
      </c>
      <c r="W148" t="s">
        <v>770</v>
      </c>
      <c r="X148">
        <v>0.98003320312499997</v>
      </c>
      <c r="Y148">
        <v>3.433090493083E-3</v>
      </c>
      <c r="Z148">
        <v>0.55200280898876297</v>
      </c>
      <c r="AA148">
        <v>0.21939425034821</v>
      </c>
      <c r="AB148">
        <v>0.45584206107514602</v>
      </c>
      <c r="AC148">
        <v>0.45584206107514602</v>
      </c>
      <c r="AD148">
        <v>0.53496330544322501</v>
      </c>
      <c r="AE148">
        <v>0.53496330544322501</v>
      </c>
      <c r="AF148">
        <v>0.55200280898876297</v>
      </c>
      <c r="AG148">
        <v>0.55200280898876297</v>
      </c>
      <c r="AH148">
        <v>0.61825396825396794</v>
      </c>
      <c r="AI148">
        <v>7.5611926615238106E-2</v>
      </c>
      <c r="AJ148">
        <v>0.58683367819616605</v>
      </c>
      <c r="AK148">
        <v>0.58683367819616605</v>
      </c>
      <c r="AL148">
        <v>0.61703272309763801</v>
      </c>
      <c r="AM148">
        <v>0.61703272309763801</v>
      </c>
      <c r="AN148">
        <v>0.61825396825396794</v>
      </c>
      <c r="AO148">
        <v>0.61825396825396794</v>
      </c>
      <c r="AP148">
        <v>0.63267911395569298</v>
      </c>
      <c r="AQ148">
        <v>0.83479009359799405</v>
      </c>
      <c r="AR148">
        <v>0.118889024532754</v>
      </c>
      <c r="AS148">
        <v>0.237010012214143</v>
      </c>
      <c r="AT148">
        <v>0.34904013961605501</v>
      </c>
      <c r="AU148">
        <v>3.4188034188034101E-2</v>
      </c>
      <c r="AV148">
        <v>0.94059405940593999</v>
      </c>
      <c r="AW148">
        <v>0.94170403587443896</v>
      </c>
      <c r="AX148">
        <v>0.91542288557213902</v>
      </c>
      <c r="AY148">
        <v>0.64550264550264502</v>
      </c>
      <c r="AZ148">
        <v>0.76851851851851805</v>
      </c>
      <c r="BA148">
        <v>0.83977900552486096</v>
      </c>
      <c r="BB148">
        <v>0.88311688311688297</v>
      </c>
      <c r="BC148">
        <v>0.72413793103448199</v>
      </c>
      <c r="BD148">
        <v>0</v>
      </c>
      <c r="BE148">
        <v>0</v>
      </c>
    </row>
    <row r="149" spans="2:57" x14ac:dyDescent="0.2">
      <c r="B149" t="s">
        <v>1210</v>
      </c>
      <c r="C149">
        <v>1E-3</v>
      </c>
      <c r="D149">
        <v>0.5</v>
      </c>
      <c r="E149">
        <v>31</v>
      </c>
      <c r="F149">
        <v>500</v>
      </c>
      <c r="G149" s="2" t="b">
        <v>1</v>
      </c>
      <c r="H149">
        <v>8</v>
      </c>
      <c r="I149">
        <v>20</v>
      </c>
      <c r="J149">
        <v>420</v>
      </c>
      <c r="K149">
        <v>1000</v>
      </c>
      <c r="L149">
        <v>4</v>
      </c>
      <c r="M149">
        <v>20</v>
      </c>
      <c r="N149">
        <v>450</v>
      </c>
      <c r="O149">
        <v>12</v>
      </c>
      <c r="P149">
        <v>20</v>
      </c>
      <c r="Q149">
        <v>110</v>
      </c>
      <c r="R149">
        <v>1</v>
      </c>
      <c r="S149">
        <v>78</v>
      </c>
      <c r="T149" s="2">
        <v>64</v>
      </c>
      <c r="U149" s="2">
        <v>64</v>
      </c>
      <c r="V149" s="2">
        <v>128</v>
      </c>
      <c r="W149" t="s">
        <v>770</v>
      </c>
      <c r="X149">
        <v>0.98003988095238304</v>
      </c>
      <c r="Y149">
        <v>3.2449143985286001E-3</v>
      </c>
      <c r="Z149">
        <v>0.54985499999999898</v>
      </c>
      <c r="AA149">
        <v>0.29469632054865302</v>
      </c>
      <c r="AB149">
        <v>0.51208398968444102</v>
      </c>
      <c r="AC149">
        <v>0.51208398968444102</v>
      </c>
      <c r="AD149">
        <v>0.55296206520263802</v>
      </c>
      <c r="AE149">
        <v>0.55296206520263802</v>
      </c>
      <c r="AF149">
        <v>0.54985499999999898</v>
      </c>
      <c r="AG149">
        <v>0.54985499999999898</v>
      </c>
      <c r="AH149">
        <v>0.689393939393939</v>
      </c>
      <c r="AI149">
        <v>7.4935272336006095E-2</v>
      </c>
      <c r="AJ149">
        <v>0.62727195341796604</v>
      </c>
      <c r="AK149">
        <v>0.62727195341796604</v>
      </c>
      <c r="AL149">
        <v>0.61494877739432297</v>
      </c>
      <c r="AM149">
        <v>0.61494877739432297</v>
      </c>
      <c r="AN149">
        <v>0.689393939393939</v>
      </c>
      <c r="AO149">
        <v>0.689393939393939</v>
      </c>
      <c r="AP149">
        <v>0.61523701979150602</v>
      </c>
      <c r="AQ149">
        <v>0.80672594360941596</v>
      </c>
      <c r="AR149">
        <v>0.23549530136539601</v>
      </c>
      <c r="AS149">
        <v>0.39087769397144201</v>
      </c>
      <c r="AT149">
        <v>0.579617834394904</v>
      </c>
      <c r="AU149">
        <v>0.18181818181818099</v>
      </c>
      <c r="AV149">
        <v>0.78260869565217295</v>
      </c>
      <c r="AW149">
        <v>0.93617021276595702</v>
      </c>
      <c r="AX149">
        <v>0.96460176991150404</v>
      </c>
      <c r="AY149">
        <v>0</v>
      </c>
      <c r="AZ149">
        <v>0.70329670329670302</v>
      </c>
      <c r="BA149">
        <v>0.99547511312217196</v>
      </c>
      <c r="BB149">
        <v>0.90833333333333299</v>
      </c>
      <c r="BC149">
        <v>0.91914893617021198</v>
      </c>
      <c r="BD149">
        <v>0.43119266055045802</v>
      </c>
      <c r="BE149">
        <v>0.125</v>
      </c>
    </row>
    <row r="150" spans="2:57" x14ac:dyDescent="0.2">
      <c r="B150" t="s">
        <v>1211</v>
      </c>
      <c r="C150">
        <v>1E-3</v>
      </c>
      <c r="D150">
        <v>0.5</v>
      </c>
      <c r="E150">
        <v>14</v>
      </c>
      <c r="F150">
        <v>500</v>
      </c>
      <c r="G150" s="2" t="b">
        <v>1</v>
      </c>
      <c r="H150">
        <v>8</v>
      </c>
      <c r="I150">
        <v>10</v>
      </c>
      <c r="J150">
        <v>256</v>
      </c>
      <c r="K150">
        <v>1000</v>
      </c>
      <c r="L150">
        <v>4</v>
      </c>
      <c r="M150">
        <v>10</v>
      </c>
      <c r="N150">
        <v>460</v>
      </c>
      <c r="O150">
        <v>12</v>
      </c>
      <c r="P150">
        <v>10</v>
      </c>
      <c r="Q150">
        <v>120</v>
      </c>
      <c r="R150">
        <v>1</v>
      </c>
      <c r="S150">
        <v>78</v>
      </c>
      <c r="T150" s="2">
        <v>128</v>
      </c>
      <c r="U150" s="2">
        <v>128</v>
      </c>
      <c r="V150" s="2">
        <v>128</v>
      </c>
      <c r="W150" t="s">
        <v>770</v>
      </c>
      <c r="X150">
        <v>0.98126953125000005</v>
      </c>
      <c r="Y150">
        <v>3.9498972576110999E-3</v>
      </c>
      <c r="Z150">
        <v>0.54941576086956501</v>
      </c>
      <c r="AA150">
        <v>0.35821256190538397</v>
      </c>
      <c r="AB150">
        <v>0.51648514759233499</v>
      </c>
      <c r="AC150">
        <v>0.51648514759233499</v>
      </c>
      <c r="AD150">
        <v>0.53091387410239499</v>
      </c>
      <c r="AE150">
        <v>0.53091387410239499</v>
      </c>
      <c r="AF150">
        <v>0.54941576086956501</v>
      </c>
      <c r="AG150">
        <v>0.54941576086956501</v>
      </c>
      <c r="AH150">
        <v>0.71527777777777701</v>
      </c>
      <c r="AI150">
        <v>7.9855710268020602E-2</v>
      </c>
      <c r="AJ150">
        <v>0.65519920752918304</v>
      </c>
      <c r="AK150">
        <v>0.65519920752918304</v>
      </c>
      <c r="AL150">
        <v>0.66980002871481903</v>
      </c>
      <c r="AM150">
        <v>0.66980002871481903</v>
      </c>
      <c r="AN150">
        <v>0.71527777777777701</v>
      </c>
      <c r="AO150">
        <v>0.71527777777777701</v>
      </c>
      <c r="AP150">
        <v>0.70909967422851305</v>
      </c>
      <c r="AQ150">
        <v>0.67329986940713205</v>
      </c>
      <c r="AR150">
        <v>0.478580705268632</v>
      </c>
      <c r="AS150">
        <v>0.20496034146506201</v>
      </c>
      <c r="AT150">
        <v>0.76862745098039198</v>
      </c>
      <c r="AU150">
        <v>0.17518248175182399</v>
      </c>
      <c r="AV150">
        <v>0.95161290322580605</v>
      </c>
      <c r="AW150">
        <v>0.952380952380952</v>
      </c>
      <c r="AX150">
        <v>0.97119341563785999</v>
      </c>
      <c r="AY150">
        <v>0</v>
      </c>
      <c r="AZ150">
        <v>0.57703081232493003</v>
      </c>
      <c r="BA150">
        <v>0.97119341563785999</v>
      </c>
      <c r="BB150">
        <v>0.89811320754716895</v>
      </c>
      <c r="BC150">
        <v>0.81228668941979498</v>
      </c>
      <c r="BD150">
        <v>0.56957928802588897</v>
      </c>
      <c r="BE150">
        <v>0.215189873417721</v>
      </c>
    </row>
    <row r="151" spans="2:57" x14ac:dyDescent="0.2">
      <c r="B151" t="s">
        <v>1212</v>
      </c>
      <c r="C151">
        <v>1E-3</v>
      </c>
      <c r="D151">
        <v>0.1</v>
      </c>
      <c r="E151">
        <v>18</v>
      </c>
      <c r="F151">
        <v>500</v>
      </c>
      <c r="G151" s="2" t="b">
        <v>1</v>
      </c>
      <c r="H151">
        <v>8</v>
      </c>
      <c r="I151">
        <v>20</v>
      </c>
      <c r="J151">
        <v>128</v>
      </c>
      <c r="K151">
        <v>1000</v>
      </c>
      <c r="L151">
        <v>4</v>
      </c>
      <c r="M151">
        <v>20</v>
      </c>
      <c r="N151">
        <v>450</v>
      </c>
      <c r="O151">
        <v>12</v>
      </c>
      <c r="P151">
        <v>20</v>
      </c>
      <c r="Q151">
        <v>110</v>
      </c>
      <c r="R151">
        <v>1</v>
      </c>
      <c r="S151">
        <v>78</v>
      </c>
      <c r="T151" s="2">
        <v>128</v>
      </c>
      <c r="U151" s="2">
        <v>128</v>
      </c>
      <c r="V151" s="2">
        <v>64</v>
      </c>
      <c r="W151" t="s">
        <v>770</v>
      </c>
      <c r="X151">
        <v>0.98042968750000004</v>
      </c>
      <c r="Y151">
        <v>4.2356658179777996E-3</v>
      </c>
      <c r="Z151">
        <v>0.54904166666666598</v>
      </c>
      <c r="AA151">
        <v>0.35859510019421498</v>
      </c>
      <c r="AB151">
        <v>0.50613675305421402</v>
      </c>
      <c r="AC151">
        <v>0.50613675305421402</v>
      </c>
      <c r="AD151">
        <v>0.50949169114840698</v>
      </c>
      <c r="AE151">
        <v>0.50949169114840798</v>
      </c>
      <c r="AF151">
        <v>0.54904166666666598</v>
      </c>
      <c r="AG151">
        <v>0.54904166666666598</v>
      </c>
      <c r="AH151">
        <v>0.72121212121212097</v>
      </c>
      <c r="AI151">
        <v>9.0685345232486697E-2</v>
      </c>
      <c r="AJ151">
        <v>0.69209731762229898</v>
      </c>
      <c r="AK151">
        <v>0.69209731762229898</v>
      </c>
      <c r="AL151">
        <v>0.72973198440596898</v>
      </c>
      <c r="AM151">
        <v>0.72973198440596898</v>
      </c>
      <c r="AN151">
        <v>0.72121212121212097</v>
      </c>
      <c r="AO151">
        <v>0.72121212121212097</v>
      </c>
      <c r="AP151">
        <v>0.65230764771717697</v>
      </c>
      <c r="AQ151">
        <v>0.73393826330924905</v>
      </c>
      <c r="AR151">
        <v>0.45032045512817598</v>
      </c>
      <c r="AS151">
        <v>0.18798064606225401</v>
      </c>
      <c r="AT151">
        <v>0.59283387622149797</v>
      </c>
      <c r="AU151">
        <v>0.10218978102189701</v>
      </c>
      <c r="AV151">
        <v>0.96363636363636296</v>
      </c>
      <c r="AW151">
        <v>0.96069868995633201</v>
      </c>
      <c r="AX151">
        <v>0.93333333333333302</v>
      </c>
      <c r="AY151">
        <v>0.64206642066420605</v>
      </c>
      <c r="AZ151">
        <v>0.34328358208955201</v>
      </c>
      <c r="BA151">
        <v>0.963963963963964</v>
      </c>
      <c r="BB151">
        <v>0.87903225806451601</v>
      </c>
      <c r="BC151">
        <v>0.94736842105263097</v>
      </c>
      <c r="BD151">
        <v>0.48945147679324802</v>
      </c>
      <c r="BE151">
        <v>0.48730964467005</v>
      </c>
    </row>
    <row r="152" spans="2:57" x14ac:dyDescent="0.2">
      <c r="B152" t="s">
        <v>883</v>
      </c>
      <c r="C152">
        <v>1E-3</v>
      </c>
      <c r="D152">
        <v>0.5</v>
      </c>
      <c r="E152">
        <v>256</v>
      </c>
      <c r="F152">
        <v>500</v>
      </c>
      <c r="G152" s="2" t="b">
        <v>1</v>
      </c>
      <c r="H152">
        <v>8</v>
      </c>
      <c r="I152">
        <v>50</v>
      </c>
      <c r="J152">
        <v>256</v>
      </c>
      <c r="K152">
        <v>1000</v>
      </c>
      <c r="L152">
        <v>4</v>
      </c>
      <c r="M152">
        <v>50</v>
      </c>
      <c r="N152">
        <v>420</v>
      </c>
      <c r="O152">
        <v>12</v>
      </c>
      <c r="P152">
        <v>50</v>
      </c>
      <c r="Q152">
        <v>80</v>
      </c>
      <c r="R152">
        <v>1</v>
      </c>
      <c r="S152">
        <v>78</v>
      </c>
      <c r="T152" s="2">
        <v>64</v>
      </c>
      <c r="U152" s="2">
        <v>128</v>
      </c>
      <c r="V152" s="2">
        <v>128</v>
      </c>
      <c r="W152" t="s">
        <v>770</v>
      </c>
      <c r="X152">
        <v>0.98012402343750005</v>
      </c>
      <c r="Y152">
        <v>3.3481598738580001E-3</v>
      </c>
      <c r="Z152">
        <v>0.54863988095238003</v>
      </c>
      <c r="AA152">
        <v>0.30048651075363098</v>
      </c>
      <c r="AB152">
        <v>0.48918568281514602</v>
      </c>
      <c r="AC152">
        <v>0.48918568281514602</v>
      </c>
      <c r="AD152">
        <v>0.459556412547239</v>
      </c>
      <c r="AE152">
        <v>0.459556412547239</v>
      </c>
      <c r="AF152">
        <v>0.54863988095238003</v>
      </c>
      <c r="AG152">
        <v>0.54863988095238003</v>
      </c>
      <c r="AH152">
        <v>0.68854166666666605</v>
      </c>
      <c r="AI152">
        <v>7.7212974429130499E-2</v>
      </c>
      <c r="AJ152">
        <v>0.63336322622319097</v>
      </c>
      <c r="AK152">
        <v>0.63336322622319097</v>
      </c>
      <c r="AL152">
        <v>0.60917137487179396</v>
      </c>
      <c r="AM152">
        <v>0.60917137487179396</v>
      </c>
      <c r="AN152">
        <v>0.68854166666666605</v>
      </c>
      <c r="AO152">
        <v>0.68854166666666605</v>
      </c>
      <c r="AP152">
        <v>0.65643444666347495</v>
      </c>
      <c r="AQ152">
        <v>0.83819736977734904</v>
      </c>
      <c r="AR152">
        <v>0.39648332524291802</v>
      </c>
      <c r="AS152">
        <v>6.56275895768407E-2</v>
      </c>
      <c r="AT152">
        <v>0.58823529411764697</v>
      </c>
      <c r="AU152">
        <v>0</v>
      </c>
      <c r="AV152">
        <v>0.93975903614457801</v>
      </c>
      <c r="AW152">
        <v>0.952380952380952</v>
      </c>
      <c r="AX152">
        <v>0.95757575757575697</v>
      </c>
      <c r="AY152">
        <v>0.26785714285714202</v>
      </c>
      <c r="AZ152">
        <v>0.6</v>
      </c>
      <c r="BA152">
        <v>0.99378881987577605</v>
      </c>
      <c r="BB152">
        <v>0.94674556213017702</v>
      </c>
      <c r="BC152">
        <v>0.92307692307692302</v>
      </c>
      <c r="BD152">
        <v>0.43093922651933703</v>
      </c>
      <c r="BE152">
        <v>0</v>
      </c>
    </row>
    <row r="153" spans="2:57" x14ac:dyDescent="0.2">
      <c r="B153" t="s">
        <v>1213</v>
      </c>
      <c r="C153">
        <v>1E-3</v>
      </c>
      <c r="D153">
        <v>0.5</v>
      </c>
      <c r="E153">
        <v>43</v>
      </c>
      <c r="F153">
        <v>500</v>
      </c>
      <c r="G153" s="2" t="b">
        <v>1</v>
      </c>
      <c r="H153">
        <v>8</v>
      </c>
      <c r="I153">
        <v>15</v>
      </c>
      <c r="J153">
        <v>420</v>
      </c>
      <c r="K153">
        <v>1000</v>
      </c>
      <c r="L153">
        <v>4</v>
      </c>
      <c r="M153">
        <v>15</v>
      </c>
      <c r="N153">
        <v>455</v>
      </c>
      <c r="O153">
        <v>12</v>
      </c>
      <c r="P153">
        <v>15</v>
      </c>
      <c r="Q153">
        <v>115</v>
      </c>
      <c r="R153">
        <v>1</v>
      </c>
      <c r="S153">
        <v>78</v>
      </c>
      <c r="T153" s="2">
        <v>128</v>
      </c>
      <c r="U153" s="2">
        <v>64</v>
      </c>
      <c r="V153" s="2">
        <v>128</v>
      </c>
      <c r="W153" t="s">
        <v>770</v>
      </c>
      <c r="X153">
        <v>0.98025892857142904</v>
      </c>
      <c r="Y153">
        <v>2.9922549794428E-3</v>
      </c>
      <c r="Z153">
        <v>0.54858846153846097</v>
      </c>
      <c r="AA153">
        <v>0.42347749084234199</v>
      </c>
      <c r="AB153">
        <v>0.44979546158238098</v>
      </c>
      <c r="AC153">
        <v>0.44979546158238098</v>
      </c>
      <c r="AD153">
        <v>0.41689872504007303</v>
      </c>
      <c r="AE153">
        <v>0.41689872504007303</v>
      </c>
      <c r="AF153">
        <v>0.54858846153846097</v>
      </c>
      <c r="AG153">
        <v>0.54858846153846097</v>
      </c>
      <c r="AH153">
        <v>0.53840579710144898</v>
      </c>
      <c r="AI153">
        <v>0.140631914138793</v>
      </c>
      <c r="AJ153">
        <v>0.52631641854766498</v>
      </c>
      <c r="AK153">
        <v>0.52631641854766498</v>
      </c>
      <c r="AL153">
        <v>0.64425372003384296</v>
      </c>
      <c r="AM153">
        <v>0.64425372003384296</v>
      </c>
      <c r="AN153">
        <v>0.53840579710144898</v>
      </c>
      <c r="AO153">
        <v>0.53840579710144898</v>
      </c>
      <c r="AP153">
        <v>0.75449368796676097</v>
      </c>
      <c r="AQ153">
        <v>0.70615186612465197</v>
      </c>
      <c r="AR153">
        <v>0.270657350296517</v>
      </c>
      <c r="AS153">
        <v>6.7878941941594495E-2</v>
      </c>
      <c r="AT153">
        <v>0.43116883116883098</v>
      </c>
      <c r="AU153">
        <v>0.375</v>
      </c>
      <c r="AV153">
        <v>0.75268817204300997</v>
      </c>
      <c r="AW153">
        <v>0.95041322314049503</v>
      </c>
      <c r="AX153">
        <v>0.74528301886792403</v>
      </c>
      <c r="AY153">
        <v>0.49473684210526298</v>
      </c>
      <c r="AZ153">
        <v>9.8360655737704902E-2</v>
      </c>
      <c r="BA153">
        <v>0.65909090909090895</v>
      </c>
      <c r="BB153">
        <v>0.70212765957446799</v>
      </c>
      <c r="BC153">
        <v>0.625</v>
      </c>
      <c r="BD153">
        <v>0</v>
      </c>
      <c r="BE153">
        <v>0.48192771084337299</v>
      </c>
    </row>
    <row r="154" spans="2:57" x14ac:dyDescent="0.2">
      <c r="B154" t="s">
        <v>1214</v>
      </c>
      <c r="C154">
        <v>1E-3</v>
      </c>
      <c r="D154">
        <v>0.5</v>
      </c>
      <c r="E154">
        <v>19</v>
      </c>
      <c r="F154">
        <v>500</v>
      </c>
      <c r="G154" s="2" t="b">
        <v>1</v>
      </c>
      <c r="H154">
        <v>8</v>
      </c>
      <c r="I154">
        <v>20</v>
      </c>
      <c r="J154">
        <v>64</v>
      </c>
      <c r="K154">
        <v>1000</v>
      </c>
      <c r="L154">
        <v>4</v>
      </c>
      <c r="M154">
        <v>20</v>
      </c>
      <c r="N154">
        <v>450</v>
      </c>
      <c r="O154">
        <v>12</v>
      </c>
      <c r="P154">
        <v>20</v>
      </c>
      <c r="Q154">
        <v>110</v>
      </c>
      <c r="R154">
        <v>1</v>
      </c>
      <c r="S154">
        <v>78</v>
      </c>
      <c r="T154" s="2">
        <v>128</v>
      </c>
      <c r="U154" s="2">
        <v>128</v>
      </c>
      <c r="V154" s="2">
        <v>64</v>
      </c>
      <c r="W154" t="s">
        <v>770</v>
      </c>
      <c r="X154">
        <v>0.98047265625000002</v>
      </c>
      <c r="Y154">
        <v>3.9770068828947E-3</v>
      </c>
      <c r="Z154">
        <v>0.54840444444444503</v>
      </c>
      <c r="AA154">
        <v>0.27051584328710998</v>
      </c>
      <c r="AB154">
        <v>0.48613925748161702</v>
      </c>
      <c r="AC154">
        <v>0.48613925748161702</v>
      </c>
      <c r="AD154">
        <v>0.49102851913891399</v>
      </c>
      <c r="AE154">
        <v>0.49102851913891399</v>
      </c>
      <c r="AF154">
        <v>0.54840444444444503</v>
      </c>
      <c r="AG154">
        <v>0.54840444444444503</v>
      </c>
      <c r="AH154">
        <v>0.69318181818181801</v>
      </c>
      <c r="AI154">
        <v>7.2437137365341103E-2</v>
      </c>
      <c r="AJ154">
        <v>0.62758262339010196</v>
      </c>
      <c r="AK154">
        <v>0.62758262339010196</v>
      </c>
      <c r="AL154">
        <v>0.68244557742353895</v>
      </c>
      <c r="AM154">
        <v>0.68244557742353895</v>
      </c>
      <c r="AN154">
        <v>0.69318181818181801</v>
      </c>
      <c r="AO154">
        <v>0.69318181818181801</v>
      </c>
      <c r="AP154">
        <v>0.73985663175970295</v>
      </c>
      <c r="AQ154">
        <v>0.71243774420200601</v>
      </c>
      <c r="AR154">
        <v>0.163230725939018</v>
      </c>
      <c r="AS154">
        <v>0.32903192802574399</v>
      </c>
      <c r="AT154">
        <v>0.55799373040752298</v>
      </c>
      <c r="AU154">
        <v>6.7796610169491497E-2</v>
      </c>
      <c r="AV154">
        <v>0.95196506550218296</v>
      </c>
      <c r="AW154">
        <v>0.95652173913043403</v>
      </c>
      <c r="AX154">
        <v>0.96460176991150404</v>
      </c>
      <c r="AY154">
        <v>0.546546546546546</v>
      </c>
      <c r="AZ154">
        <v>0.10256410256410201</v>
      </c>
      <c r="BA154">
        <v>0.99099099099098997</v>
      </c>
      <c r="BB154">
        <v>0.87962962962962898</v>
      </c>
      <c r="BC154">
        <v>0.92372881355932202</v>
      </c>
      <c r="BD154">
        <v>0</v>
      </c>
      <c r="BE154">
        <v>0.58865248226950295</v>
      </c>
    </row>
    <row r="155" spans="2:57" x14ac:dyDescent="0.2">
      <c r="B155" t="s">
        <v>1215</v>
      </c>
      <c r="C155">
        <v>1E-3</v>
      </c>
      <c r="D155">
        <v>0.1</v>
      </c>
      <c r="E155">
        <v>21</v>
      </c>
      <c r="F155">
        <v>500</v>
      </c>
      <c r="G155" s="2" t="b">
        <v>1</v>
      </c>
      <c r="H155">
        <v>8</v>
      </c>
      <c r="I155">
        <v>25</v>
      </c>
      <c r="J155">
        <v>64</v>
      </c>
      <c r="K155">
        <v>1000</v>
      </c>
      <c r="L155">
        <v>4</v>
      </c>
      <c r="M155">
        <v>25</v>
      </c>
      <c r="N155">
        <v>445</v>
      </c>
      <c r="O155">
        <v>12</v>
      </c>
      <c r="P155">
        <v>25</v>
      </c>
      <c r="Q155">
        <v>105</v>
      </c>
      <c r="R155">
        <v>1</v>
      </c>
      <c r="S155">
        <v>78</v>
      </c>
      <c r="T155" s="2">
        <v>128</v>
      </c>
      <c r="U155" s="2">
        <v>128</v>
      </c>
      <c r="V155" s="2">
        <v>64</v>
      </c>
      <c r="W155" t="s">
        <v>770</v>
      </c>
      <c r="X155">
        <v>0.98041015625000005</v>
      </c>
      <c r="Y155">
        <v>3.9390535510610003E-3</v>
      </c>
      <c r="Z155">
        <v>0.54788258426966296</v>
      </c>
      <c r="AA155">
        <v>0.37865499916672701</v>
      </c>
      <c r="AB155">
        <v>0.48650581364864398</v>
      </c>
      <c r="AC155">
        <v>0.48650581364864398</v>
      </c>
      <c r="AD155">
        <v>0.49911083395195099</v>
      </c>
      <c r="AE155">
        <v>0.49911083395195099</v>
      </c>
      <c r="AF155">
        <v>0.54788258426966296</v>
      </c>
      <c r="AG155">
        <v>0.54788258426966296</v>
      </c>
      <c r="AH155">
        <v>0.648412698412698</v>
      </c>
      <c r="AI155">
        <v>8.6115792393684304E-2</v>
      </c>
      <c r="AJ155">
        <v>0.583527167508888</v>
      </c>
      <c r="AK155">
        <v>0.583527167508888</v>
      </c>
      <c r="AL155">
        <v>0.58874732916833605</v>
      </c>
      <c r="AM155">
        <v>0.58874732916833605</v>
      </c>
      <c r="AN155">
        <v>0.648412698412698</v>
      </c>
      <c r="AO155">
        <v>0.648412698412698</v>
      </c>
      <c r="AP155">
        <v>0.58751034779126099</v>
      </c>
      <c r="AQ155">
        <v>0.80904733530217698</v>
      </c>
      <c r="AR155">
        <v>0.36339040246756898</v>
      </c>
      <c r="AS155">
        <v>0.186075169033567</v>
      </c>
      <c r="AT155">
        <v>0.40251572327044</v>
      </c>
      <c r="AU155">
        <v>0</v>
      </c>
      <c r="AV155">
        <v>0.98113207547169801</v>
      </c>
      <c r="AW155">
        <v>0.95890410958904104</v>
      </c>
      <c r="AX155">
        <v>0.95890410958904104</v>
      </c>
      <c r="AY155">
        <v>0.52348993288590595</v>
      </c>
      <c r="AZ155">
        <v>0.27906976744186002</v>
      </c>
      <c r="BA155">
        <v>0.99047619047618995</v>
      </c>
      <c r="BB155">
        <v>0.95852534562212</v>
      </c>
      <c r="BC155">
        <v>0.94930875576036799</v>
      </c>
      <c r="BD155">
        <v>0</v>
      </c>
      <c r="BE155">
        <v>0</v>
      </c>
    </row>
    <row r="156" spans="2:57" x14ac:dyDescent="0.2">
      <c r="B156" t="s">
        <v>1216</v>
      </c>
      <c r="C156">
        <v>1E-3</v>
      </c>
      <c r="D156">
        <v>0.1</v>
      </c>
      <c r="E156">
        <v>14</v>
      </c>
      <c r="F156">
        <v>500</v>
      </c>
      <c r="G156" s="2" t="b">
        <v>1</v>
      </c>
      <c r="H156">
        <v>8</v>
      </c>
      <c r="I156">
        <v>20</v>
      </c>
      <c r="J156">
        <v>128</v>
      </c>
      <c r="K156">
        <v>1000</v>
      </c>
      <c r="L156">
        <v>4</v>
      </c>
      <c r="M156">
        <v>20</v>
      </c>
      <c r="N156">
        <v>450</v>
      </c>
      <c r="O156">
        <v>12</v>
      </c>
      <c r="P156">
        <v>20</v>
      </c>
      <c r="Q156">
        <v>110</v>
      </c>
      <c r="R156">
        <v>1</v>
      </c>
      <c r="S156">
        <v>78</v>
      </c>
      <c r="T156" s="2">
        <v>128</v>
      </c>
      <c r="U156" s="2">
        <v>64</v>
      </c>
      <c r="V156" s="2">
        <v>64</v>
      </c>
      <c r="W156" t="s">
        <v>770</v>
      </c>
      <c r="X156">
        <v>0.98089843750000005</v>
      </c>
      <c r="Y156">
        <v>4.1127850210758996E-3</v>
      </c>
      <c r="Z156">
        <v>0.54772611111111102</v>
      </c>
      <c r="AA156">
        <v>0.18304889093339399</v>
      </c>
      <c r="AB156">
        <v>0.47957626378653101</v>
      </c>
      <c r="AC156">
        <v>0.47957626378653101</v>
      </c>
      <c r="AD156">
        <v>0.49326779834915802</v>
      </c>
      <c r="AE156">
        <v>0.49326779834915802</v>
      </c>
      <c r="AF156">
        <v>0.54772611111111102</v>
      </c>
      <c r="AG156">
        <v>0.54772611111111102</v>
      </c>
      <c r="AH156">
        <v>0.66439393939393898</v>
      </c>
      <c r="AI156">
        <v>5.5770337581634501E-2</v>
      </c>
      <c r="AJ156">
        <v>0.61098991699612004</v>
      </c>
      <c r="AK156">
        <v>0.61098991699612004</v>
      </c>
      <c r="AL156">
        <v>0.69900114500084998</v>
      </c>
      <c r="AM156">
        <v>0.69900114500084998</v>
      </c>
      <c r="AN156">
        <v>0.66439393939393898</v>
      </c>
      <c r="AO156">
        <v>0.66439393939393898</v>
      </c>
      <c r="AP156">
        <v>0.65684708455118801</v>
      </c>
      <c r="AQ156">
        <v>0.70483168807428898</v>
      </c>
      <c r="AR156">
        <v>0.40698675680930002</v>
      </c>
      <c r="AS156">
        <v>0.149639525711348</v>
      </c>
      <c r="AT156">
        <v>0.65964912280701704</v>
      </c>
      <c r="AU156">
        <v>0.266666666666666</v>
      </c>
      <c r="AV156">
        <v>0.96460176991150404</v>
      </c>
      <c r="AW156">
        <v>0.952380952380952</v>
      </c>
      <c r="AX156">
        <v>0.95535714285714302</v>
      </c>
      <c r="AY156">
        <v>0.10256410256410201</v>
      </c>
      <c r="AZ156">
        <v>0.38271604938271597</v>
      </c>
      <c r="BA156">
        <v>0.98198198198198205</v>
      </c>
      <c r="BB156">
        <v>0.91983122362869196</v>
      </c>
      <c r="BC156">
        <v>0.94323144104803402</v>
      </c>
      <c r="BD156">
        <v>0.202898550724637</v>
      </c>
      <c r="BE156">
        <v>0</v>
      </c>
    </row>
    <row r="157" spans="2:57" x14ac:dyDescent="0.2">
      <c r="B157" t="s">
        <v>1217</v>
      </c>
      <c r="C157">
        <v>1E-3</v>
      </c>
      <c r="D157">
        <v>0.5</v>
      </c>
      <c r="E157">
        <v>19</v>
      </c>
      <c r="F157">
        <v>500</v>
      </c>
      <c r="G157" s="2" t="b">
        <v>1</v>
      </c>
      <c r="H157">
        <v>8</v>
      </c>
      <c r="I157">
        <v>5</v>
      </c>
      <c r="J157">
        <v>256</v>
      </c>
      <c r="K157">
        <v>1000</v>
      </c>
      <c r="L157">
        <v>4</v>
      </c>
      <c r="M157">
        <v>5</v>
      </c>
      <c r="N157">
        <v>465</v>
      </c>
      <c r="O157">
        <v>12</v>
      </c>
      <c r="P157">
        <v>5</v>
      </c>
      <c r="Q157">
        <v>125</v>
      </c>
      <c r="R157">
        <v>1</v>
      </c>
      <c r="S157">
        <v>78</v>
      </c>
      <c r="T157" s="2">
        <v>128</v>
      </c>
      <c r="U157" s="2">
        <v>128</v>
      </c>
      <c r="V157" s="2">
        <v>64</v>
      </c>
      <c r="W157" t="s">
        <v>770</v>
      </c>
      <c r="X157">
        <v>0.98085351562500001</v>
      </c>
      <c r="Y157">
        <v>4.2211063993163002E-3</v>
      </c>
      <c r="Z157">
        <v>0.54730215053763398</v>
      </c>
      <c r="AA157">
        <v>0.40021122419834099</v>
      </c>
      <c r="AB157">
        <v>0.48848330335200202</v>
      </c>
      <c r="AC157">
        <v>0.48848330335200202</v>
      </c>
      <c r="AD157">
        <v>0.53171047431568497</v>
      </c>
      <c r="AE157">
        <v>0.53171047431568497</v>
      </c>
      <c r="AF157">
        <v>0.54730215053763398</v>
      </c>
      <c r="AG157">
        <v>0.54730215053763398</v>
      </c>
      <c r="AH157">
        <v>0.60399999999999998</v>
      </c>
      <c r="AI157">
        <v>0.15194024145603099</v>
      </c>
      <c r="AJ157">
        <v>0.55950933817625204</v>
      </c>
      <c r="AK157">
        <v>0.55950933817625204</v>
      </c>
      <c r="AL157">
        <v>0.57662011485777098</v>
      </c>
      <c r="AM157">
        <v>0.57662011485777098</v>
      </c>
      <c r="AN157">
        <v>0.60399999999999998</v>
      </c>
      <c r="AO157">
        <v>0.60399999999999998</v>
      </c>
      <c r="AP157">
        <v>0.52937156108849404</v>
      </c>
      <c r="AQ157">
        <v>0.884832975550356</v>
      </c>
      <c r="AR157">
        <v>0.38439090860528302</v>
      </c>
      <c r="AS157">
        <v>0.15533776816387199</v>
      </c>
      <c r="AT157">
        <v>0.38817005545286498</v>
      </c>
      <c r="AU157">
        <v>0.41975308641975301</v>
      </c>
      <c r="AV157">
        <v>0.90043290043290003</v>
      </c>
      <c r="AW157">
        <v>0.95419847328244201</v>
      </c>
      <c r="AX157">
        <v>0.86166007905138298</v>
      </c>
      <c r="AY157">
        <v>5.4347826086956499E-2</v>
      </c>
      <c r="AZ157">
        <v>0.382671480144404</v>
      </c>
      <c r="BA157">
        <v>0.92592592592592604</v>
      </c>
      <c r="BB157">
        <v>0.89208633093525103</v>
      </c>
      <c r="BC157">
        <v>0.93486590038314099</v>
      </c>
      <c r="BD157">
        <v>0</v>
      </c>
      <c r="BE157">
        <v>0</v>
      </c>
    </row>
    <row r="158" spans="2:57" x14ac:dyDescent="0.2">
      <c r="B158" t="s">
        <v>1218</v>
      </c>
      <c r="C158">
        <v>1E-3</v>
      </c>
      <c r="D158">
        <v>0.5</v>
      </c>
      <c r="E158">
        <v>85</v>
      </c>
      <c r="F158">
        <v>100</v>
      </c>
      <c r="G158" s="2" t="b">
        <v>1</v>
      </c>
      <c r="H158">
        <v>8</v>
      </c>
      <c r="I158">
        <v>25</v>
      </c>
      <c r="J158">
        <v>128</v>
      </c>
      <c r="K158">
        <v>1000</v>
      </c>
      <c r="L158">
        <v>4</v>
      </c>
      <c r="M158">
        <v>25</v>
      </c>
      <c r="N158">
        <v>445</v>
      </c>
      <c r="O158">
        <v>12</v>
      </c>
      <c r="P158">
        <v>25</v>
      </c>
      <c r="Q158">
        <v>105</v>
      </c>
      <c r="R158">
        <v>1</v>
      </c>
      <c r="S158">
        <v>78</v>
      </c>
      <c r="T158" s="2">
        <v>64</v>
      </c>
      <c r="U158" s="2">
        <v>128</v>
      </c>
      <c r="V158" s="2">
        <v>64</v>
      </c>
      <c r="W158" t="s">
        <v>770</v>
      </c>
      <c r="X158">
        <v>0.98001953124999996</v>
      </c>
      <c r="Y158">
        <v>4.2360855988225997E-3</v>
      </c>
      <c r="Z158">
        <v>0.54682247191011302</v>
      </c>
      <c r="AA158">
        <v>0.37464983308315197</v>
      </c>
      <c r="AB158">
        <v>0.49428730533593102</v>
      </c>
      <c r="AC158">
        <v>0.49428730533593102</v>
      </c>
      <c r="AD158">
        <v>0.496647812782883</v>
      </c>
      <c r="AE158">
        <v>0.496647812782883</v>
      </c>
      <c r="AF158">
        <v>0.54682247191011302</v>
      </c>
      <c r="AG158">
        <v>0.54682247191011302</v>
      </c>
      <c r="AH158">
        <v>0.67619047619047601</v>
      </c>
      <c r="AI158">
        <v>8.3223141729831696E-2</v>
      </c>
      <c r="AJ158">
        <v>0.63241418340315003</v>
      </c>
      <c r="AK158">
        <v>0.63241418340315003</v>
      </c>
      <c r="AL158">
        <v>0.62946706552893605</v>
      </c>
      <c r="AM158">
        <v>0.62946706552893605</v>
      </c>
      <c r="AN158">
        <v>0.67619047619047601</v>
      </c>
      <c r="AO158">
        <v>0.67619047619047601</v>
      </c>
      <c r="AP158">
        <v>0.56820315451459902</v>
      </c>
      <c r="AQ158">
        <v>0.82132491288981102</v>
      </c>
      <c r="AR158">
        <v>0.33883784846742898</v>
      </c>
      <c r="AS158">
        <v>0.24878330547188501</v>
      </c>
      <c r="AT158">
        <v>0.57777777777777695</v>
      </c>
      <c r="AU158">
        <v>0</v>
      </c>
      <c r="AV158">
        <v>0.95412844036697197</v>
      </c>
      <c r="AW158">
        <v>0.95022624434389102</v>
      </c>
      <c r="AX158">
        <v>0.96744186046511604</v>
      </c>
      <c r="AY158">
        <v>0.202898550724637</v>
      </c>
      <c r="AZ158">
        <v>0.50735294117647001</v>
      </c>
      <c r="BA158">
        <v>0.97652582159624401</v>
      </c>
      <c r="BB158">
        <v>0.89743589743589702</v>
      </c>
      <c r="BC158">
        <v>0.91964285714285698</v>
      </c>
      <c r="BD158">
        <v>0.21935483870967701</v>
      </c>
      <c r="BE158">
        <v>0.41618497109826502</v>
      </c>
    </row>
    <row r="159" spans="2:57" x14ac:dyDescent="0.2">
      <c r="B159" t="s">
        <v>1219</v>
      </c>
      <c r="C159">
        <v>1E-3</v>
      </c>
      <c r="D159">
        <v>0.1</v>
      </c>
      <c r="E159">
        <v>106</v>
      </c>
      <c r="F159">
        <v>100</v>
      </c>
      <c r="G159" s="2" t="b">
        <v>1</v>
      </c>
      <c r="H159">
        <v>8</v>
      </c>
      <c r="I159">
        <v>50</v>
      </c>
      <c r="J159">
        <v>420</v>
      </c>
      <c r="K159">
        <v>1000</v>
      </c>
      <c r="L159">
        <v>4</v>
      </c>
      <c r="M159">
        <v>50</v>
      </c>
      <c r="N159">
        <v>420</v>
      </c>
      <c r="O159">
        <v>12</v>
      </c>
      <c r="P159">
        <v>50</v>
      </c>
      <c r="Q159">
        <v>80</v>
      </c>
      <c r="R159">
        <v>1</v>
      </c>
      <c r="S159">
        <v>78</v>
      </c>
      <c r="T159" s="2">
        <v>128</v>
      </c>
      <c r="U159" s="2">
        <v>64</v>
      </c>
      <c r="V159" s="2">
        <v>128</v>
      </c>
      <c r="W159" t="s">
        <v>770</v>
      </c>
      <c r="X159">
        <v>0.96470238095238003</v>
      </c>
      <c r="Y159">
        <v>5.3142272960394E-3</v>
      </c>
      <c r="Z159">
        <v>0.54596130952380895</v>
      </c>
      <c r="AA159">
        <v>0.40576319265365601</v>
      </c>
      <c r="AB159">
        <v>0.46216284689512899</v>
      </c>
      <c r="AC159">
        <v>0.46216284689512899</v>
      </c>
      <c r="AD159">
        <v>0.52334484446156004</v>
      </c>
      <c r="AE159">
        <v>0.52334484446156004</v>
      </c>
      <c r="AF159">
        <v>0.54596130952380895</v>
      </c>
      <c r="AG159">
        <v>0.54596130952380895</v>
      </c>
      <c r="AH159">
        <v>0.73229166666666601</v>
      </c>
      <c r="AI159">
        <v>8.5918821394443498E-2</v>
      </c>
      <c r="AJ159">
        <v>0.67389664372664804</v>
      </c>
      <c r="AK159">
        <v>0.67389664372664804</v>
      </c>
      <c r="AL159">
        <v>0.697263935663895</v>
      </c>
      <c r="AM159">
        <v>0.697263935663895</v>
      </c>
      <c r="AN159">
        <v>0.73229166666666601</v>
      </c>
      <c r="AO159">
        <v>0.73229166666666601</v>
      </c>
      <c r="AP159">
        <v>0.61011800671282501</v>
      </c>
      <c r="AQ159">
        <v>0.89570331845552298</v>
      </c>
      <c r="AR159">
        <v>0.29962309048923202</v>
      </c>
      <c r="AS159">
        <v>4.3206971922936502E-2</v>
      </c>
      <c r="AT159">
        <v>0.66055045871559603</v>
      </c>
      <c r="AU159">
        <v>0.45454545454545398</v>
      </c>
      <c r="AV159">
        <v>0.95757575757575697</v>
      </c>
      <c r="AW159">
        <v>0.94674556213017702</v>
      </c>
      <c r="AX159">
        <v>0.93506493506493504</v>
      </c>
      <c r="AY159">
        <v>4.7619047619047603E-2</v>
      </c>
      <c r="AZ159">
        <v>0.628571428571428</v>
      </c>
      <c r="BA159">
        <v>0.99378881987577605</v>
      </c>
      <c r="BB159">
        <v>0.90285714285714203</v>
      </c>
      <c r="BC159">
        <v>0.94610778443113697</v>
      </c>
      <c r="BD159">
        <v>0.61333333333333295</v>
      </c>
      <c r="BE159">
        <v>0</v>
      </c>
    </row>
    <row r="160" spans="2:57" x14ac:dyDescent="0.2">
      <c r="B160" t="s">
        <v>1220</v>
      </c>
      <c r="C160">
        <v>1E-3</v>
      </c>
      <c r="D160">
        <v>0.1</v>
      </c>
      <c r="E160">
        <v>32</v>
      </c>
      <c r="F160">
        <v>500</v>
      </c>
      <c r="G160" s="2" t="b">
        <v>1</v>
      </c>
      <c r="H160">
        <v>8</v>
      </c>
      <c r="I160">
        <v>20</v>
      </c>
      <c r="J160">
        <v>256</v>
      </c>
      <c r="K160">
        <v>1000</v>
      </c>
      <c r="L160">
        <v>4</v>
      </c>
      <c r="M160">
        <v>20</v>
      </c>
      <c r="N160">
        <v>450</v>
      </c>
      <c r="O160">
        <v>12</v>
      </c>
      <c r="P160">
        <v>20</v>
      </c>
      <c r="Q160">
        <v>110</v>
      </c>
      <c r="R160">
        <v>1</v>
      </c>
      <c r="S160">
        <v>78</v>
      </c>
      <c r="T160" s="2">
        <v>128</v>
      </c>
      <c r="U160" s="2">
        <v>64</v>
      </c>
      <c r="V160" s="2">
        <v>64</v>
      </c>
      <c r="W160" t="s">
        <v>770</v>
      </c>
      <c r="X160">
        <v>0.98249804687499998</v>
      </c>
      <c r="Y160">
        <v>3.4085842287167002E-3</v>
      </c>
      <c r="Z160">
        <v>0.54565611111111101</v>
      </c>
      <c r="AA160">
        <v>0.20164741002023201</v>
      </c>
      <c r="AB160">
        <v>0.50946841950926103</v>
      </c>
      <c r="AC160">
        <v>0.50946841950926103</v>
      </c>
      <c r="AD160">
        <v>0.54913776781992196</v>
      </c>
      <c r="AE160">
        <v>0.54913776781992196</v>
      </c>
      <c r="AF160">
        <v>0.54565611111111101</v>
      </c>
      <c r="AG160">
        <v>0.54565611111111101</v>
      </c>
      <c r="AH160">
        <v>0.65075757575757498</v>
      </c>
      <c r="AI160">
        <v>6.6096238791942596E-2</v>
      </c>
      <c r="AJ160">
        <v>0.61467361333987303</v>
      </c>
      <c r="AK160">
        <v>0.61467361333987303</v>
      </c>
      <c r="AL160">
        <v>0.59456323783630105</v>
      </c>
      <c r="AM160">
        <v>0.59456323783630105</v>
      </c>
      <c r="AN160">
        <v>0.65075757575757498</v>
      </c>
      <c r="AO160">
        <v>0.65075757575757498</v>
      </c>
      <c r="AP160">
        <v>0.51552108769625904</v>
      </c>
      <c r="AQ160">
        <v>0.88954463643343196</v>
      </c>
      <c r="AR160">
        <v>0.14471064816787799</v>
      </c>
      <c r="AS160">
        <v>0.48809730573947502</v>
      </c>
      <c r="AT160">
        <v>0.68771929824561395</v>
      </c>
      <c r="AU160">
        <v>1.5267175572519E-2</v>
      </c>
      <c r="AV160">
        <v>0.91402714932126705</v>
      </c>
      <c r="AW160">
        <v>0.93617021276595702</v>
      </c>
      <c r="AX160">
        <v>0.95614035087719296</v>
      </c>
      <c r="AY160">
        <v>0.2</v>
      </c>
      <c r="AZ160">
        <v>7.5675675675675597E-2</v>
      </c>
      <c r="BA160">
        <v>0.90547263681592005</v>
      </c>
      <c r="BB160">
        <v>0.893442622950819</v>
      </c>
      <c r="BC160">
        <v>0.91596638655462204</v>
      </c>
      <c r="BD160">
        <v>0.54117647058823504</v>
      </c>
      <c r="BE160">
        <v>0.33502538071065902</v>
      </c>
    </row>
    <row r="161" spans="2:57" x14ac:dyDescent="0.2">
      <c r="B161" t="s">
        <v>1221</v>
      </c>
      <c r="C161">
        <v>1E-3</v>
      </c>
      <c r="D161">
        <v>0.5</v>
      </c>
      <c r="E161">
        <v>13</v>
      </c>
      <c r="F161">
        <v>500</v>
      </c>
      <c r="G161" s="2" t="b">
        <v>1</v>
      </c>
      <c r="H161">
        <v>8</v>
      </c>
      <c r="I161">
        <v>15</v>
      </c>
      <c r="J161">
        <v>420</v>
      </c>
      <c r="K161">
        <v>1000</v>
      </c>
      <c r="L161">
        <v>4</v>
      </c>
      <c r="M161">
        <v>15</v>
      </c>
      <c r="N161">
        <v>455</v>
      </c>
      <c r="O161">
        <v>12</v>
      </c>
      <c r="P161">
        <v>15</v>
      </c>
      <c r="Q161">
        <v>115</v>
      </c>
      <c r="R161">
        <v>1</v>
      </c>
      <c r="S161">
        <v>78</v>
      </c>
      <c r="T161" s="2">
        <v>64</v>
      </c>
      <c r="U161" s="2">
        <v>64</v>
      </c>
      <c r="V161" s="2">
        <v>128</v>
      </c>
      <c r="W161" t="s">
        <v>770</v>
      </c>
      <c r="X161">
        <v>0.98225773809523798</v>
      </c>
      <c r="Y161">
        <v>3.8091798080131002E-3</v>
      </c>
      <c r="Z161">
        <v>0.54521263736263703</v>
      </c>
      <c r="AA161">
        <v>0.366842803716659</v>
      </c>
      <c r="AB161">
        <v>0.49567230151861802</v>
      </c>
      <c r="AC161">
        <v>0.49567230151861802</v>
      </c>
      <c r="AD161">
        <v>0.497387567115184</v>
      </c>
      <c r="AE161">
        <v>0.497387567115184</v>
      </c>
      <c r="AF161">
        <v>0.54521263736263703</v>
      </c>
      <c r="AG161">
        <v>0.54521263736263703</v>
      </c>
      <c r="AH161">
        <v>0.71811594202898499</v>
      </c>
      <c r="AI161">
        <v>8.7034113705158206E-2</v>
      </c>
      <c r="AJ161">
        <v>0.66636651908097</v>
      </c>
      <c r="AK161">
        <v>0.66636651908097</v>
      </c>
      <c r="AL161">
        <v>0.62663721039402598</v>
      </c>
      <c r="AM161">
        <v>0.62663721039402598</v>
      </c>
      <c r="AN161">
        <v>0.71811594202898499</v>
      </c>
      <c r="AO161">
        <v>0.71811594202898499</v>
      </c>
      <c r="AP161">
        <v>0.73367738513858705</v>
      </c>
      <c r="AQ161">
        <v>0.69627353466812503</v>
      </c>
      <c r="AR161">
        <v>0.32618345706211699</v>
      </c>
      <c r="AS161">
        <v>0.22655482920564099</v>
      </c>
      <c r="AT161">
        <v>0.65806451612903205</v>
      </c>
      <c r="AU161">
        <v>0</v>
      </c>
      <c r="AV161">
        <v>0.96610169491525399</v>
      </c>
      <c r="AW161">
        <v>0.95435684647302899</v>
      </c>
      <c r="AX161">
        <v>0.96170212765957397</v>
      </c>
      <c r="AY161">
        <v>0.67755102040816295</v>
      </c>
      <c r="AZ161">
        <v>0.42307692307692302</v>
      </c>
      <c r="BA161">
        <v>0.97854077253218796</v>
      </c>
      <c r="BB161">
        <v>0.89411764705882302</v>
      </c>
      <c r="BC161">
        <v>0.93004115226337403</v>
      </c>
      <c r="BD161">
        <v>0.55284552845528401</v>
      </c>
      <c r="BE161">
        <v>0</v>
      </c>
    </row>
    <row r="162" spans="2:57" x14ac:dyDescent="0.2">
      <c r="B162" t="s">
        <v>1222</v>
      </c>
      <c r="C162">
        <v>1E-3</v>
      </c>
      <c r="D162">
        <v>0.1</v>
      </c>
      <c r="E162">
        <v>64</v>
      </c>
      <c r="F162">
        <v>100</v>
      </c>
      <c r="G162" s="2" t="b">
        <v>1</v>
      </c>
      <c r="H162">
        <v>8</v>
      </c>
      <c r="I162">
        <v>10</v>
      </c>
      <c r="J162">
        <v>256</v>
      </c>
      <c r="K162">
        <v>1000</v>
      </c>
      <c r="L162">
        <v>4</v>
      </c>
      <c r="M162">
        <v>10</v>
      </c>
      <c r="N162">
        <v>460</v>
      </c>
      <c r="O162">
        <v>12</v>
      </c>
      <c r="P162">
        <v>10</v>
      </c>
      <c r="Q162">
        <v>120</v>
      </c>
      <c r="R162">
        <v>1</v>
      </c>
      <c r="S162">
        <v>78</v>
      </c>
      <c r="T162" s="2">
        <v>128</v>
      </c>
      <c r="U162" s="2">
        <v>128</v>
      </c>
      <c r="V162" s="2">
        <v>128</v>
      </c>
      <c r="W162" t="s">
        <v>770</v>
      </c>
      <c r="X162">
        <v>0.980224609375</v>
      </c>
      <c r="Y162">
        <v>4.2681380035355003E-3</v>
      </c>
      <c r="Z162">
        <v>0.545077173913044</v>
      </c>
      <c r="AA162">
        <v>0.27074375836551101</v>
      </c>
      <c r="AB162">
        <v>0.48243860056516302</v>
      </c>
      <c r="AC162">
        <v>0.48243860056516302</v>
      </c>
      <c r="AD162">
        <v>0.48277649058397898</v>
      </c>
      <c r="AE162">
        <v>0.48277649058397898</v>
      </c>
      <c r="AF162">
        <v>0.545077173913044</v>
      </c>
      <c r="AG162">
        <v>0.545077173913044</v>
      </c>
      <c r="AH162">
        <v>0.72291666666666599</v>
      </c>
      <c r="AI162">
        <v>6.7961417138576494E-2</v>
      </c>
      <c r="AJ162">
        <v>0.68831055921802597</v>
      </c>
      <c r="AK162">
        <v>0.68831055921802597</v>
      </c>
      <c r="AL162">
        <v>0.73406458095107197</v>
      </c>
      <c r="AM162">
        <v>0.73406458095107197</v>
      </c>
      <c r="AN162">
        <v>0.72291666666666599</v>
      </c>
      <c r="AO162">
        <v>0.72291666666666599</v>
      </c>
      <c r="AP162">
        <v>0.57819502023984504</v>
      </c>
      <c r="AQ162">
        <v>0.80127012097796702</v>
      </c>
      <c r="AR162">
        <v>0.263951788108789</v>
      </c>
      <c r="AS162">
        <v>0.28633747293405098</v>
      </c>
      <c r="AT162">
        <v>0.47085201793721898</v>
      </c>
      <c r="AU162">
        <v>0.36601307189542398</v>
      </c>
      <c r="AV162">
        <v>0.97119341563785999</v>
      </c>
      <c r="AW162">
        <v>0.95617529880478003</v>
      </c>
      <c r="AX162">
        <v>0.96356275303643701</v>
      </c>
      <c r="AY162">
        <v>0.655555555555555</v>
      </c>
      <c r="AZ162">
        <v>0.68243243243243201</v>
      </c>
      <c r="BA162">
        <v>0.98333333333333295</v>
      </c>
      <c r="BB162">
        <v>0.89138576779026202</v>
      </c>
      <c r="BC162">
        <v>0.91472868217054204</v>
      </c>
      <c r="BD162">
        <v>0</v>
      </c>
      <c r="BE162">
        <v>0.40449438202247101</v>
      </c>
    </row>
    <row r="163" spans="2:57" x14ac:dyDescent="0.2">
      <c r="B163" t="s">
        <v>1223</v>
      </c>
      <c r="C163">
        <v>1E-3</v>
      </c>
      <c r="D163">
        <v>0.1</v>
      </c>
      <c r="E163">
        <v>59</v>
      </c>
      <c r="F163">
        <v>100</v>
      </c>
      <c r="G163" s="2" t="b">
        <v>1</v>
      </c>
      <c r="H163">
        <v>8</v>
      </c>
      <c r="I163">
        <v>20</v>
      </c>
      <c r="J163">
        <v>420</v>
      </c>
      <c r="K163">
        <v>1000</v>
      </c>
      <c r="L163">
        <v>4</v>
      </c>
      <c r="M163">
        <v>20</v>
      </c>
      <c r="N163">
        <v>450</v>
      </c>
      <c r="O163">
        <v>12</v>
      </c>
      <c r="P163">
        <v>20</v>
      </c>
      <c r="Q163">
        <v>110</v>
      </c>
      <c r="R163">
        <v>1</v>
      </c>
      <c r="S163">
        <v>78</v>
      </c>
      <c r="T163" s="2">
        <v>128</v>
      </c>
      <c r="U163" s="2">
        <v>64</v>
      </c>
      <c r="V163" s="2">
        <v>64</v>
      </c>
      <c r="W163" t="s">
        <v>770</v>
      </c>
      <c r="X163">
        <v>0.98014583333333205</v>
      </c>
      <c r="Y163">
        <v>4.0844770660623001E-3</v>
      </c>
      <c r="Z163">
        <v>0.54478166666666605</v>
      </c>
      <c r="AA163">
        <v>0.266519333332777</v>
      </c>
      <c r="AB163">
        <v>0.48433019518426401</v>
      </c>
      <c r="AC163">
        <v>0.48433019518426401</v>
      </c>
      <c r="AD163">
        <v>0.49468394736458998</v>
      </c>
      <c r="AE163">
        <v>0.49468394736458998</v>
      </c>
      <c r="AF163">
        <v>0.54478166666666605</v>
      </c>
      <c r="AG163">
        <v>0.54478166666666605</v>
      </c>
      <c r="AH163">
        <v>0.652272727272727</v>
      </c>
      <c r="AI163">
        <v>9.9265486001968301E-2</v>
      </c>
      <c r="AJ163">
        <v>0.60245755965428405</v>
      </c>
      <c r="AK163">
        <v>0.60245755965428405</v>
      </c>
      <c r="AL163">
        <v>0.61363233269254402</v>
      </c>
      <c r="AM163">
        <v>0.61363233269254402</v>
      </c>
      <c r="AN163">
        <v>0.652272727272727</v>
      </c>
      <c r="AO163">
        <v>0.652272727272727</v>
      </c>
      <c r="AP163">
        <v>0.53438845137608304</v>
      </c>
      <c r="AQ163">
        <v>0.869396288751213</v>
      </c>
      <c r="AR163">
        <v>0.32913849743415702</v>
      </c>
      <c r="AS163">
        <v>0.20439754317559999</v>
      </c>
      <c r="AT163">
        <v>0.50397877984084805</v>
      </c>
      <c r="AU163">
        <v>0.32748538011695899</v>
      </c>
      <c r="AV163">
        <v>0.92307692307692302</v>
      </c>
      <c r="AW163">
        <v>0.94782608695652104</v>
      </c>
      <c r="AX163">
        <v>0.85201793721973096</v>
      </c>
      <c r="AY163">
        <v>0</v>
      </c>
      <c r="AZ163">
        <v>0.62</v>
      </c>
      <c r="BA163">
        <v>0.82352941176470495</v>
      </c>
      <c r="BB163">
        <v>0.90082644628099096</v>
      </c>
      <c r="BC163">
        <v>0.67469879518072196</v>
      </c>
      <c r="BD163">
        <v>0</v>
      </c>
      <c r="BE163">
        <v>0.65605095541401204</v>
      </c>
    </row>
    <row r="164" spans="2:57" x14ac:dyDescent="0.2">
      <c r="B164" t="s">
        <v>1028</v>
      </c>
      <c r="C164">
        <v>1E-3</v>
      </c>
      <c r="D164">
        <v>0.5</v>
      </c>
      <c r="E164">
        <v>86</v>
      </c>
      <c r="F164">
        <v>100</v>
      </c>
      <c r="G164" s="2" t="b">
        <v>1</v>
      </c>
      <c r="H164">
        <v>8</v>
      </c>
      <c r="I164">
        <v>5</v>
      </c>
      <c r="J164">
        <v>64</v>
      </c>
      <c r="K164">
        <v>1000</v>
      </c>
      <c r="L164">
        <v>4</v>
      </c>
      <c r="M164">
        <v>5</v>
      </c>
      <c r="N164">
        <v>465</v>
      </c>
      <c r="O164">
        <v>12</v>
      </c>
      <c r="P164">
        <v>5</v>
      </c>
      <c r="Q164">
        <v>125</v>
      </c>
      <c r="R164">
        <v>1</v>
      </c>
      <c r="S164">
        <v>78</v>
      </c>
      <c r="T164" s="2">
        <v>64</v>
      </c>
      <c r="U164" s="2">
        <v>64</v>
      </c>
      <c r="V164" s="2">
        <v>64</v>
      </c>
      <c r="W164" t="s">
        <v>770</v>
      </c>
      <c r="X164">
        <v>0.98027343749999996</v>
      </c>
      <c r="Y164">
        <v>4.5594480482394999E-3</v>
      </c>
      <c r="Z164">
        <v>0.54423763440860196</v>
      </c>
      <c r="AA164">
        <v>0.33313166040182102</v>
      </c>
      <c r="AB164">
        <v>0.49280571215816399</v>
      </c>
      <c r="AC164">
        <v>0.49280571215816399</v>
      </c>
      <c r="AD164">
        <v>0.53258188326216804</v>
      </c>
      <c r="AE164">
        <v>0.53258188326216804</v>
      </c>
      <c r="AF164">
        <v>0.54423763440860196</v>
      </c>
      <c r="AG164">
        <v>0.54423763440860196</v>
      </c>
      <c r="AH164">
        <v>0.68666666666666598</v>
      </c>
      <c r="AI164">
        <v>7.9941883683204595E-2</v>
      </c>
      <c r="AJ164">
        <v>0.624344227274096</v>
      </c>
      <c r="AK164">
        <v>0.624344227274096</v>
      </c>
      <c r="AL164">
        <v>0.68188774212301595</v>
      </c>
      <c r="AM164">
        <v>0.68188774212301595</v>
      </c>
      <c r="AN164">
        <v>0.68666666666666598</v>
      </c>
      <c r="AO164">
        <v>0.68666666666666598</v>
      </c>
      <c r="AP164">
        <v>0.57460805562496398</v>
      </c>
      <c r="AQ164">
        <v>0.81745316076224195</v>
      </c>
      <c r="AR164">
        <v>0.30467106187851101</v>
      </c>
      <c r="AS164">
        <v>0.27449057036694002</v>
      </c>
      <c r="AT164">
        <v>0.64536741214057503</v>
      </c>
      <c r="AU164">
        <v>0.16783216783216701</v>
      </c>
      <c r="AV164">
        <v>0.96694214876033002</v>
      </c>
      <c r="AW164">
        <v>0.95419847328244201</v>
      </c>
      <c r="AX164">
        <v>0.82096069868995603</v>
      </c>
      <c r="AY164">
        <v>7.5187969924811998E-2</v>
      </c>
      <c r="AZ164">
        <v>0.63030303030303003</v>
      </c>
      <c r="BA164">
        <v>0.87050359712230196</v>
      </c>
      <c r="BB164">
        <v>0.88321167883211604</v>
      </c>
      <c r="BC164">
        <v>0.89600000000000002</v>
      </c>
      <c r="BD164">
        <v>1.50375939849624E-2</v>
      </c>
      <c r="BE164">
        <v>0.56658595641646403</v>
      </c>
    </row>
    <row r="165" spans="2:57" x14ac:dyDescent="0.2">
      <c r="B165" t="s">
        <v>1764</v>
      </c>
      <c r="C165">
        <v>1E-3</v>
      </c>
      <c r="D165">
        <v>0.5</v>
      </c>
      <c r="E165">
        <v>24</v>
      </c>
      <c r="F165">
        <v>500</v>
      </c>
      <c r="G165" s="2" t="b">
        <v>1</v>
      </c>
      <c r="H165">
        <v>8</v>
      </c>
      <c r="I165">
        <v>10</v>
      </c>
      <c r="J165">
        <v>64</v>
      </c>
      <c r="K165">
        <v>1000</v>
      </c>
      <c r="L165">
        <v>4</v>
      </c>
      <c r="M165">
        <v>10</v>
      </c>
      <c r="N165">
        <v>460</v>
      </c>
      <c r="O165">
        <v>12</v>
      </c>
      <c r="P165">
        <v>10</v>
      </c>
      <c r="Q165">
        <v>120</v>
      </c>
      <c r="R165">
        <v>1</v>
      </c>
      <c r="S165">
        <v>78</v>
      </c>
      <c r="T165" s="2">
        <v>128</v>
      </c>
      <c r="U165" s="2">
        <v>128</v>
      </c>
      <c r="V165" s="2">
        <v>128</v>
      </c>
      <c r="W165" t="s">
        <v>770</v>
      </c>
      <c r="X165">
        <v>0.98014062499999999</v>
      </c>
      <c r="Y165">
        <v>3.4354142954689001E-3</v>
      </c>
      <c r="Z165">
        <v>0.54404836956521696</v>
      </c>
      <c r="AA165">
        <v>0.63791439205408096</v>
      </c>
      <c r="AB165">
        <v>0.48979171352251799</v>
      </c>
      <c r="AC165">
        <v>0.48979171352251799</v>
      </c>
      <c r="AD165">
        <v>0.51492853926181503</v>
      </c>
      <c r="AE165">
        <v>0.51492853926181503</v>
      </c>
      <c r="AF165">
        <v>0.54404836956521696</v>
      </c>
      <c r="AG165">
        <v>0.54404836956521696</v>
      </c>
      <c r="AH165">
        <v>0.67083333333333295</v>
      </c>
      <c r="AI165">
        <v>0.246219202876091</v>
      </c>
      <c r="AJ165">
        <v>0.62259836697929305</v>
      </c>
      <c r="AK165">
        <v>0.62259836697929305</v>
      </c>
      <c r="AL165">
        <v>0.62062146237235105</v>
      </c>
      <c r="AM165">
        <v>0.62062146237235105</v>
      </c>
      <c r="AN165">
        <v>0.67083333333333295</v>
      </c>
      <c r="AO165">
        <v>0.67083333333333295</v>
      </c>
      <c r="AP165">
        <v>0.60587302798041498</v>
      </c>
      <c r="AQ165">
        <v>0.71597397239128402</v>
      </c>
      <c r="AR165">
        <v>0.25173776574455298</v>
      </c>
      <c r="AS165">
        <v>0.38558208797382298</v>
      </c>
      <c r="AT165">
        <v>0.59195402298850497</v>
      </c>
      <c r="AU165">
        <v>0</v>
      </c>
      <c r="AV165">
        <v>0.628571428571428</v>
      </c>
      <c r="AW165">
        <v>0.96385542168674698</v>
      </c>
      <c r="AX165">
        <v>0.82071713147410297</v>
      </c>
      <c r="AY165">
        <v>0.549356223175965</v>
      </c>
      <c r="AZ165">
        <v>0.765625</v>
      </c>
      <c r="BA165">
        <v>0.82125603864734298</v>
      </c>
      <c r="BB165">
        <v>0.80677966101694898</v>
      </c>
      <c r="BC165">
        <v>0.921875</v>
      </c>
      <c r="BD165">
        <v>0.60119047619047605</v>
      </c>
      <c r="BE165">
        <v>0</v>
      </c>
    </row>
    <row r="166" spans="2:57" x14ac:dyDescent="0.2">
      <c r="B166" t="s">
        <v>1029</v>
      </c>
      <c r="C166">
        <v>1E-3</v>
      </c>
      <c r="D166">
        <v>0.1</v>
      </c>
      <c r="E166">
        <v>59</v>
      </c>
      <c r="F166">
        <v>100</v>
      </c>
      <c r="G166" s="2" t="b">
        <v>1</v>
      </c>
      <c r="H166">
        <v>8</v>
      </c>
      <c r="I166">
        <v>15</v>
      </c>
      <c r="J166">
        <v>420</v>
      </c>
      <c r="K166">
        <v>1000</v>
      </c>
      <c r="L166">
        <v>4</v>
      </c>
      <c r="M166">
        <v>15</v>
      </c>
      <c r="N166">
        <v>455</v>
      </c>
      <c r="O166">
        <v>12</v>
      </c>
      <c r="P166">
        <v>15</v>
      </c>
      <c r="Q166">
        <v>115</v>
      </c>
      <c r="R166">
        <v>1</v>
      </c>
      <c r="S166">
        <v>78</v>
      </c>
      <c r="T166" s="2">
        <v>64</v>
      </c>
      <c r="U166" s="2">
        <v>64</v>
      </c>
      <c r="V166" s="2">
        <v>64</v>
      </c>
      <c r="W166" t="s">
        <v>770</v>
      </c>
      <c r="X166">
        <v>0.98022023809523795</v>
      </c>
      <c r="Y166">
        <v>4.1086468775756004E-3</v>
      </c>
      <c r="Z166">
        <v>0.54395879120878998</v>
      </c>
      <c r="AA166">
        <v>0.24829819428920699</v>
      </c>
      <c r="AB166">
        <v>0.46939795106286503</v>
      </c>
      <c r="AC166">
        <v>0.46939795106286503</v>
      </c>
      <c r="AD166">
        <v>0.482793475635236</v>
      </c>
      <c r="AE166">
        <v>0.482793475635236</v>
      </c>
      <c r="AF166">
        <v>0.54395879120878998</v>
      </c>
      <c r="AG166">
        <v>0.54395879120878998</v>
      </c>
      <c r="AH166">
        <v>0.70289855072463703</v>
      </c>
      <c r="AI166">
        <v>5.1914114505052497E-2</v>
      </c>
      <c r="AJ166">
        <v>0.66039601926034197</v>
      </c>
      <c r="AK166">
        <v>0.66039601926034197</v>
      </c>
      <c r="AL166">
        <v>0.64734942828276398</v>
      </c>
      <c r="AM166">
        <v>0.64734942828276398</v>
      </c>
      <c r="AN166">
        <v>0.70289855072463703</v>
      </c>
      <c r="AO166">
        <v>0.70289855072463703</v>
      </c>
      <c r="AP166">
        <v>0.59908908357024404</v>
      </c>
      <c r="AQ166">
        <v>0.84387747695966397</v>
      </c>
      <c r="AR166">
        <v>0.37804221368664498</v>
      </c>
      <c r="AS166">
        <v>5.6583030034910699E-2</v>
      </c>
      <c r="AT166">
        <v>0.56284153005464399</v>
      </c>
      <c r="AU166">
        <v>0</v>
      </c>
      <c r="AV166">
        <v>0.92660550458715596</v>
      </c>
      <c r="AW166">
        <v>0.95041322314049503</v>
      </c>
      <c r="AX166">
        <v>0.83018867924528295</v>
      </c>
      <c r="AY166">
        <v>0.54901960784313697</v>
      </c>
      <c r="AZ166">
        <v>0.77600000000000002</v>
      </c>
      <c r="BA166">
        <v>0.94063926940639198</v>
      </c>
      <c r="BB166">
        <v>0.905349794238683</v>
      </c>
      <c r="BC166">
        <v>0.90265486725663702</v>
      </c>
      <c r="BD166">
        <v>0.58103975535168195</v>
      </c>
      <c r="BE166">
        <v>0</v>
      </c>
    </row>
    <row r="167" spans="2:57" x14ac:dyDescent="0.2">
      <c r="B167" t="s">
        <v>1224</v>
      </c>
      <c r="C167">
        <v>1E-3</v>
      </c>
      <c r="D167">
        <v>0.1</v>
      </c>
      <c r="E167">
        <v>94</v>
      </c>
      <c r="F167">
        <v>100</v>
      </c>
      <c r="G167" s="2" t="b">
        <v>1</v>
      </c>
      <c r="H167">
        <v>8</v>
      </c>
      <c r="I167">
        <v>20</v>
      </c>
      <c r="J167">
        <v>256</v>
      </c>
      <c r="K167">
        <v>1000</v>
      </c>
      <c r="L167">
        <v>4</v>
      </c>
      <c r="M167">
        <v>20</v>
      </c>
      <c r="N167">
        <v>450</v>
      </c>
      <c r="O167">
        <v>12</v>
      </c>
      <c r="P167">
        <v>20</v>
      </c>
      <c r="Q167">
        <v>110</v>
      </c>
      <c r="R167">
        <v>1</v>
      </c>
      <c r="S167">
        <v>78</v>
      </c>
      <c r="T167" s="2">
        <v>128</v>
      </c>
      <c r="U167" s="2">
        <v>128</v>
      </c>
      <c r="V167" s="2">
        <v>64</v>
      </c>
      <c r="W167" t="s">
        <v>770</v>
      </c>
      <c r="X167">
        <v>0.98085449218749998</v>
      </c>
      <c r="Y167">
        <v>3.7949379440397001E-3</v>
      </c>
      <c r="Z167">
        <v>0.54323777777777704</v>
      </c>
      <c r="AA167">
        <v>0.26063896746933402</v>
      </c>
      <c r="AB167">
        <v>0.47300141586139599</v>
      </c>
      <c r="AC167">
        <v>0.47300141586139599</v>
      </c>
      <c r="AD167">
        <v>0.46019848756939102</v>
      </c>
      <c r="AE167">
        <v>0.46019848756939102</v>
      </c>
      <c r="AF167">
        <v>0.54323777777777704</v>
      </c>
      <c r="AG167">
        <v>0.54323777777777704</v>
      </c>
      <c r="AH167">
        <v>0.70303030303030301</v>
      </c>
      <c r="AI167">
        <v>8.0682285130023901E-2</v>
      </c>
      <c r="AJ167">
        <v>0.67000234699920602</v>
      </c>
      <c r="AK167">
        <v>0.67000234699920702</v>
      </c>
      <c r="AL167">
        <v>0.68150147236202896</v>
      </c>
      <c r="AM167">
        <v>0.68150147236202896</v>
      </c>
      <c r="AN167">
        <v>0.70303030303030301</v>
      </c>
      <c r="AO167">
        <v>0.70303030303030301</v>
      </c>
      <c r="AP167">
        <v>0.84548259482707899</v>
      </c>
      <c r="AQ167">
        <v>0.60197745997998398</v>
      </c>
      <c r="AR167">
        <v>7.4043742529684306E-2</v>
      </c>
      <c r="AS167">
        <v>0.37050186610884001</v>
      </c>
      <c r="AT167">
        <v>0.65277777777777701</v>
      </c>
      <c r="AU167">
        <v>0.34899328859060402</v>
      </c>
      <c r="AV167">
        <v>0.84615384615384603</v>
      </c>
      <c r="AW167">
        <v>0.94420600858369097</v>
      </c>
      <c r="AX167">
        <v>0.96460176991150404</v>
      </c>
      <c r="AY167">
        <v>0.50666666666666604</v>
      </c>
      <c r="AZ167">
        <v>0.53254437869822402</v>
      </c>
      <c r="BA167">
        <v>0.952380952380952</v>
      </c>
      <c r="BB167">
        <v>0.88979591836734695</v>
      </c>
      <c r="BC167">
        <v>0.91914893617021198</v>
      </c>
      <c r="BD167">
        <v>0</v>
      </c>
      <c r="BE167">
        <v>0.48275862068965503</v>
      </c>
    </row>
    <row r="168" spans="2:57" x14ac:dyDescent="0.2">
      <c r="B168" t="s">
        <v>1225</v>
      </c>
      <c r="C168">
        <v>1E-3</v>
      </c>
      <c r="D168">
        <v>0.5</v>
      </c>
      <c r="E168">
        <v>81</v>
      </c>
      <c r="F168">
        <v>100</v>
      </c>
      <c r="G168" s="2" t="b">
        <v>1</v>
      </c>
      <c r="H168">
        <v>8</v>
      </c>
      <c r="I168">
        <v>5</v>
      </c>
      <c r="J168">
        <v>420</v>
      </c>
      <c r="K168">
        <v>1000</v>
      </c>
      <c r="L168">
        <v>4</v>
      </c>
      <c r="M168">
        <v>5</v>
      </c>
      <c r="N168">
        <v>465</v>
      </c>
      <c r="O168">
        <v>12</v>
      </c>
      <c r="P168">
        <v>5</v>
      </c>
      <c r="Q168">
        <v>125</v>
      </c>
      <c r="R168">
        <v>1</v>
      </c>
      <c r="S168">
        <v>78</v>
      </c>
      <c r="T168" s="2">
        <v>64</v>
      </c>
      <c r="U168" s="2">
        <v>128</v>
      </c>
      <c r="V168" s="2">
        <v>64</v>
      </c>
      <c r="W168" t="s">
        <v>770</v>
      </c>
      <c r="X168">
        <v>0.98008630952380904</v>
      </c>
      <c r="Y168">
        <v>4.3454558961093003E-3</v>
      </c>
      <c r="Z168">
        <v>0.54274569892473101</v>
      </c>
      <c r="AA168">
        <v>0.30947825025022002</v>
      </c>
      <c r="AB168">
        <v>0.49446356979388101</v>
      </c>
      <c r="AC168">
        <v>0.49446356979388101</v>
      </c>
      <c r="AD168">
        <v>0.530818527310153</v>
      </c>
      <c r="AE168">
        <v>0.530818527310153</v>
      </c>
      <c r="AF168">
        <v>0.54274569892473101</v>
      </c>
      <c r="AG168">
        <v>0.54274569892473101</v>
      </c>
      <c r="AH168">
        <v>0.70333333333333303</v>
      </c>
      <c r="AI168">
        <v>7.9229250550269997E-2</v>
      </c>
      <c r="AJ168">
        <v>0.63354539443040903</v>
      </c>
      <c r="AK168">
        <v>0.63354539443040903</v>
      </c>
      <c r="AL168">
        <v>0.62617386967320199</v>
      </c>
      <c r="AM168">
        <v>0.62617386967320199</v>
      </c>
      <c r="AN168">
        <v>0.70333333333333303</v>
      </c>
      <c r="AO168">
        <v>0.70333333333333303</v>
      </c>
      <c r="AP168">
        <v>0.54971464415301696</v>
      </c>
      <c r="AQ168">
        <v>0.78471889796134497</v>
      </c>
      <c r="AR168">
        <v>0.25732293687519903</v>
      </c>
      <c r="AS168">
        <v>0.38609780018596601</v>
      </c>
      <c r="AT168">
        <v>0.62162162162162105</v>
      </c>
      <c r="AU168">
        <v>0.12949640287769701</v>
      </c>
      <c r="AV168">
        <v>0.95384615384615401</v>
      </c>
      <c r="AW168">
        <v>0.95057034220532299</v>
      </c>
      <c r="AX168">
        <v>0.96498054474708095</v>
      </c>
      <c r="AY168">
        <v>0</v>
      </c>
      <c r="AZ168">
        <v>0.58725761772853102</v>
      </c>
      <c r="BA168">
        <v>0.98814229249011798</v>
      </c>
      <c r="BB168">
        <v>0.89781021897810198</v>
      </c>
      <c r="BC168">
        <v>0.91791044776119401</v>
      </c>
      <c r="BD168">
        <v>0.59090909090909005</v>
      </c>
      <c r="BE168">
        <v>0</v>
      </c>
    </row>
    <row r="169" spans="2:57" x14ac:dyDescent="0.2">
      <c r="B169" t="s">
        <v>1030</v>
      </c>
      <c r="C169">
        <v>1E-3</v>
      </c>
      <c r="D169">
        <v>0.5</v>
      </c>
      <c r="E169">
        <v>60</v>
      </c>
      <c r="F169">
        <v>100</v>
      </c>
      <c r="G169" s="2" t="b">
        <v>1</v>
      </c>
      <c r="H169">
        <v>8</v>
      </c>
      <c r="I169">
        <v>20</v>
      </c>
      <c r="J169">
        <v>256</v>
      </c>
      <c r="K169">
        <v>1000</v>
      </c>
      <c r="L169">
        <v>4</v>
      </c>
      <c r="M169">
        <v>20</v>
      </c>
      <c r="N169">
        <v>450</v>
      </c>
      <c r="O169">
        <v>12</v>
      </c>
      <c r="P169">
        <v>20</v>
      </c>
      <c r="Q169">
        <v>110</v>
      </c>
      <c r="R169">
        <v>1</v>
      </c>
      <c r="S169">
        <v>78</v>
      </c>
      <c r="T169" s="2">
        <v>64</v>
      </c>
      <c r="U169" s="2">
        <v>64</v>
      </c>
      <c r="V169" s="2">
        <v>64</v>
      </c>
      <c r="W169" t="s">
        <v>770</v>
      </c>
      <c r="X169">
        <v>0.98066894531250004</v>
      </c>
      <c r="Y169">
        <v>3.9075572672300002E-3</v>
      </c>
      <c r="Z169">
        <v>0.54122388888888795</v>
      </c>
      <c r="AA169">
        <v>0.32022758746147101</v>
      </c>
      <c r="AB169">
        <v>0.49179346430314602</v>
      </c>
      <c r="AC169">
        <v>0.49179346430314602</v>
      </c>
      <c r="AD169">
        <v>0.50260324943705204</v>
      </c>
      <c r="AE169">
        <v>0.50260324943705204</v>
      </c>
      <c r="AF169">
        <v>0.54122388888888795</v>
      </c>
      <c r="AG169">
        <v>0.54122388888888795</v>
      </c>
      <c r="AH169">
        <v>0.634848484848484</v>
      </c>
      <c r="AI169">
        <v>6.4632587134838104E-2</v>
      </c>
      <c r="AJ169">
        <v>0.55836467418432301</v>
      </c>
      <c r="AK169">
        <v>0.55836467418432301</v>
      </c>
      <c r="AL169">
        <v>0.51965376770365601</v>
      </c>
      <c r="AM169">
        <v>0.51965376770365601</v>
      </c>
      <c r="AN169">
        <v>0.634848484848484</v>
      </c>
      <c r="AO169">
        <v>0.634848484848484</v>
      </c>
      <c r="AP169">
        <v>0.57021983710187396</v>
      </c>
      <c r="AQ169">
        <v>0.87552193240647702</v>
      </c>
      <c r="AR169">
        <v>0.40388509102824399</v>
      </c>
      <c r="AS169">
        <v>0.11754699667599</v>
      </c>
      <c r="AT169">
        <v>0.38854805725971298</v>
      </c>
      <c r="AU169">
        <v>0</v>
      </c>
      <c r="AV169">
        <v>0.96460176991150404</v>
      </c>
      <c r="AW169">
        <v>0.94827586206896497</v>
      </c>
      <c r="AX169">
        <v>0.94736842105263097</v>
      </c>
      <c r="AY169">
        <v>0.59405940594059403</v>
      </c>
      <c r="AZ169">
        <v>0</v>
      </c>
      <c r="BA169">
        <v>0.986425339366515</v>
      </c>
      <c r="BB169">
        <v>0.92372881355932202</v>
      </c>
      <c r="BC169">
        <v>0.94736842105263097</v>
      </c>
      <c r="BD169">
        <v>0</v>
      </c>
      <c r="BE169">
        <v>0</v>
      </c>
    </row>
    <row r="170" spans="2:57" x14ac:dyDescent="0.2">
      <c r="B170" t="s">
        <v>1226</v>
      </c>
      <c r="C170">
        <v>1E-3</v>
      </c>
      <c r="D170">
        <v>0.1</v>
      </c>
      <c r="E170">
        <v>20</v>
      </c>
      <c r="F170">
        <v>500</v>
      </c>
      <c r="G170" s="2" t="b">
        <v>1</v>
      </c>
      <c r="H170">
        <v>8</v>
      </c>
      <c r="I170">
        <v>10</v>
      </c>
      <c r="J170">
        <v>128</v>
      </c>
      <c r="K170">
        <v>1000</v>
      </c>
      <c r="L170">
        <v>4</v>
      </c>
      <c r="M170">
        <v>10</v>
      </c>
      <c r="N170">
        <v>460</v>
      </c>
      <c r="O170">
        <v>12</v>
      </c>
      <c r="P170">
        <v>10</v>
      </c>
      <c r="Q170">
        <v>120</v>
      </c>
      <c r="R170">
        <v>1</v>
      </c>
      <c r="S170">
        <v>78</v>
      </c>
      <c r="T170" s="2">
        <v>64</v>
      </c>
      <c r="U170" s="2">
        <v>128</v>
      </c>
      <c r="V170" s="2">
        <v>64</v>
      </c>
      <c r="W170" t="s">
        <v>770</v>
      </c>
      <c r="X170">
        <v>0.98088476562500004</v>
      </c>
      <c r="Y170">
        <v>4.3532120212912001E-3</v>
      </c>
      <c r="Z170">
        <v>0.54064293478260805</v>
      </c>
      <c r="AA170">
        <v>0.19775708706676901</v>
      </c>
      <c r="AB170">
        <v>0.47758951717444798</v>
      </c>
      <c r="AC170">
        <v>0.47758951717444798</v>
      </c>
      <c r="AD170">
        <v>0.472939731681569</v>
      </c>
      <c r="AE170">
        <v>0.472939731681569</v>
      </c>
      <c r="AF170">
        <v>0.54064293478260805</v>
      </c>
      <c r="AG170">
        <v>0.54064293478260805</v>
      </c>
      <c r="AH170">
        <v>0.75416666666666599</v>
      </c>
      <c r="AI170">
        <v>5.0314668565988499E-2</v>
      </c>
      <c r="AJ170">
        <v>0.69900679670547505</v>
      </c>
      <c r="AK170">
        <v>0.69900679670547405</v>
      </c>
      <c r="AL170">
        <v>0.70907845905787703</v>
      </c>
      <c r="AM170">
        <v>0.70907845905787703</v>
      </c>
      <c r="AN170">
        <v>0.75416666666666599</v>
      </c>
      <c r="AO170">
        <v>0.75416666666666599</v>
      </c>
      <c r="AP170">
        <v>0.66036742643002</v>
      </c>
      <c r="AQ170">
        <v>0.73023869851900003</v>
      </c>
      <c r="AR170">
        <v>0.40104314831827298</v>
      </c>
      <c r="AS170">
        <v>0.118708795430499</v>
      </c>
      <c r="AT170">
        <v>0.65540540540540504</v>
      </c>
      <c r="AU170">
        <v>3.2000000000000001E-2</v>
      </c>
      <c r="AV170">
        <v>0.967741935483871</v>
      </c>
      <c r="AW170">
        <v>0.94488188976377896</v>
      </c>
      <c r="AX170">
        <v>0.97142857142857097</v>
      </c>
      <c r="AY170">
        <v>0.68131868131868101</v>
      </c>
      <c r="AZ170">
        <v>0.73684210526315697</v>
      </c>
      <c r="BA170">
        <v>0.99173553719008201</v>
      </c>
      <c r="BB170">
        <v>0.91428571428571404</v>
      </c>
      <c r="BC170">
        <v>0.92607003891050599</v>
      </c>
      <c r="BD170">
        <v>0.56637168141592897</v>
      </c>
      <c r="BE170">
        <v>0</v>
      </c>
    </row>
    <row r="171" spans="2:57" x14ac:dyDescent="0.2">
      <c r="B171" t="s">
        <v>1227</v>
      </c>
      <c r="C171">
        <v>1E-3</v>
      </c>
      <c r="D171">
        <v>0.5</v>
      </c>
      <c r="E171">
        <v>53</v>
      </c>
      <c r="F171">
        <v>100</v>
      </c>
      <c r="G171" s="2" t="b">
        <v>1</v>
      </c>
      <c r="H171">
        <v>8</v>
      </c>
      <c r="I171">
        <v>15</v>
      </c>
      <c r="J171">
        <v>256</v>
      </c>
      <c r="K171">
        <v>1000</v>
      </c>
      <c r="L171">
        <v>4</v>
      </c>
      <c r="M171">
        <v>15</v>
      </c>
      <c r="N171">
        <v>455</v>
      </c>
      <c r="O171">
        <v>12</v>
      </c>
      <c r="P171">
        <v>15</v>
      </c>
      <c r="Q171">
        <v>115</v>
      </c>
      <c r="R171">
        <v>1</v>
      </c>
      <c r="S171">
        <v>78</v>
      </c>
      <c r="T171" s="2">
        <v>64</v>
      </c>
      <c r="U171" s="2">
        <v>64</v>
      </c>
      <c r="V171" s="2">
        <v>128</v>
      </c>
      <c r="W171" t="s">
        <v>770</v>
      </c>
      <c r="X171">
        <v>0.98016601562500005</v>
      </c>
      <c r="Y171">
        <v>4.2967139999381997E-3</v>
      </c>
      <c r="Z171">
        <v>0.539931868131868</v>
      </c>
      <c r="AA171">
        <v>0.39614848315715701</v>
      </c>
      <c r="AB171">
        <v>0.49816948522047999</v>
      </c>
      <c r="AC171">
        <v>0.49816948522047999</v>
      </c>
      <c r="AD171">
        <v>0.52245575221412</v>
      </c>
      <c r="AE171">
        <v>0.52245575221412</v>
      </c>
      <c r="AF171">
        <v>0.539931868131868</v>
      </c>
      <c r="AG171">
        <v>0.539931868131868</v>
      </c>
      <c r="AH171">
        <v>0.76956521739130401</v>
      </c>
      <c r="AI171">
        <v>8.9037634432315799E-2</v>
      </c>
      <c r="AJ171">
        <v>0.73576854760782295</v>
      </c>
      <c r="AK171">
        <v>0.73576854760782295</v>
      </c>
      <c r="AL171">
        <v>0.75585563280408397</v>
      </c>
      <c r="AM171">
        <v>0.75585563280408397</v>
      </c>
      <c r="AN171">
        <v>0.76956521739130401</v>
      </c>
      <c r="AO171">
        <v>0.76956521739130401</v>
      </c>
      <c r="AP171">
        <v>0.50360169170151203</v>
      </c>
      <c r="AQ171">
        <v>0.88004288692305599</v>
      </c>
      <c r="AR171">
        <v>0.13289773720515899</v>
      </c>
      <c r="AS171">
        <v>0.47613562505219298</v>
      </c>
      <c r="AT171">
        <v>0.64092664092663998</v>
      </c>
      <c r="AU171">
        <v>0.125</v>
      </c>
      <c r="AV171">
        <v>0.962025316455696</v>
      </c>
      <c r="AW171">
        <v>0.93877551020408101</v>
      </c>
      <c r="AX171">
        <v>0.96170212765957397</v>
      </c>
      <c r="AY171">
        <v>0.81218274111675104</v>
      </c>
      <c r="AZ171">
        <v>0.89166666666666605</v>
      </c>
      <c r="BA171">
        <v>0.97854077253218796</v>
      </c>
      <c r="BB171">
        <v>0.94420600858369097</v>
      </c>
      <c r="BC171">
        <v>0.94166666666666599</v>
      </c>
      <c r="BD171">
        <v>0</v>
      </c>
      <c r="BE171">
        <v>0.63253012048192703</v>
      </c>
    </row>
    <row r="172" spans="2:57" x14ac:dyDescent="0.2">
      <c r="B172" t="s">
        <v>1228</v>
      </c>
      <c r="C172">
        <v>1E-3</v>
      </c>
      <c r="D172">
        <v>0.1</v>
      </c>
      <c r="E172">
        <v>18</v>
      </c>
      <c r="F172">
        <v>500</v>
      </c>
      <c r="G172" s="2" t="b">
        <v>1</v>
      </c>
      <c r="H172">
        <v>8</v>
      </c>
      <c r="I172">
        <v>20</v>
      </c>
      <c r="J172">
        <v>128</v>
      </c>
      <c r="K172">
        <v>1000</v>
      </c>
      <c r="L172">
        <v>4</v>
      </c>
      <c r="M172">
        <v>20</v>
      </c>
      <c r="N172">
        <v>450</v>
      </c>
      <c r="O172">
        <v>12</v>
      </c>
      <c r="P172">
        <v>20</v>
      </c>
      <c r="Q172">
        <v>110</v>
      </c>
      <c r="R172">
        <v>1</v>
      </c>
      <c r="S172">
        <v>78</v>
      </c>
      <c r="T172" s="2">
        <v>128</v>
      </c>
      <c r="U172" s="2">
        <v>128</v>
      </c>
      <c r="V172" s="2">
        <v>128</v>
      </c>
      <c r="W172" t="s">
        <v>770</v>
      </c>
      <c r="X172">
        <v>0.98042382812499995</v>
      </c>
      <c r="Y172">
        <v>4.1312684877775003E-3</v>
      </c>
      <c r="Z172">
        <v>0.53918277777777801</v>
      </c>
      <c r="AA172">
        <v>0.19538496842980299</v>
      </c>
      <c r="AB172">
        <v>0.48178968538212502</v>
      </c>
      <c r="AC172">
        <v>0.48178968538212502</v>
      </c>
      <c r="AD172">
        <v>0.49755425781616203</v>
      </c>
      <c r="AE172">
        <v>0.49755425781616203</v>
      </c>
      <c r="AF172">
        <v>0.53918277777777801</v>
      </c>
      <c r="AG172">
        <v>0.53918277777777801</v>
      </c>
      <c r="AH172">
        <v>0.67651515151515096</v>
      </c>
      <c r="AI172">
        <v>7.1486525237560203E-2</v>
      </c>
      <c r="AJ172">
        <v>0.61969675561165605</v>
      </c>
      <c r="AK172">
        <v>0.61969675561165605</v>
      </c>
      <c r="AL172">
        <v>0.59496162851984902</v>
      </c>
      <c r="AM172">
        <v>0.59496162851984902</v>
      </c>
      <c r="AN172">
        <v>0.67651515151515096</v>
      </c>
      <c r="AO172">
        <v>0.67651515151515096</v>
      </c>
      <c r="AP172">
        <v>0.50996584584001803</v>
      </c>
      <c r="AQ172">
        <v>0.82438561219193796</v>
      </c>
      <c r="AR172">
        <v>0.48444817917394101</v>
      </c>
      <c r="AS172">
        <v>0.10835910432260799</v>
      </c>
      <c r="AT172">
        <v>0.38945233265719997</v>
      </c>
      <c r="AU172">
        <v>0</v>
      </c>
      <c r="AV172">
        <v>0.95454545454545403</v>
      </c>
      <c r="AW172">
        <v>0.94827586206896497</v>
      </c>
      <c r="AX172">
        <v>0.93965517241379304</v>
      </c>
      <c r="AY172">
        <v>0.73786407766990303</v>
      </c>
      <c r="AZ172">
        <v>0.66079295154185003</v>
      </c>
      <c r="BA172">
        <v>0.98148148148148096</v>
      </c>
      <c r="BB172">
        <v>0.88979591836734695</v>
      </c>
      <c r="BC172">
        <v>0.93449781659388598</v>
      </c>
      <c r="BD172">
        <v>0</v>
      </c>
      <c r="BE172">
        <v>0</v>
      </c>
    </row>
    <row r="173" spans="2:57" x14ac:dyDescent="0.2">
      <c r="B173" t="s">
        <v>1229</v>
      </c>
      <c r="C173">
        <v>1E-3</v>
      </c>
      <c r="D173">
        <v>0.1</v>
      </c>
      <c r="E173">
        <v>87</v>
      </c>
      <c r="F173">
        <v>100</v>
      </c>
      <c r="G173" s="2" t="b">
        <v>1</v>
      </c>
      <c r="H173">
        <v>8</v>
      </c>
      <c r="I173">
        <v>50</v>
      </c>
      <c r="J173">
        <v>64</v>
      </c>
      <c r="K173">
        <v>1000</v>
      </c>
      <c r="L173">
        <v>4</v>
      </c>
      <c r="M173">
        <v>50</v>
      </c>
      <c r="N173">
        <v>420</v>
      </c>
      <c r="O173">
        <v>12</v>
      </c>
      <c r="P173">
        <v>50</v>
      </c>
      <c r="Q173">
        <v>80</v>
      </c>
      <c r="R173">
        <v>1</v>
      </c>
      <c r="S173">
        <v>78</v>
      </c>
      <c r="T173" s="2">
        <v>128</v>
      </c>
      <c r="U173" s="2">
        <v>64</v>
      </c>
      <c r="V173" s="2">
        <v>128</v>
      </c>
      <c r="W173" t="s">
        <v>770</v>
      </c>
      <c r="X173">
        <v>0.98023437499999999</v>
      </c>
      <c r="Y173">
        <v>4.2022690549492004E-3</v>
      </c>
      <c r="Z173">
        <v>0.53911547619047595</v>
      </c>
      <c r="AA173">
        <v>0.286410105213522</v>
      </c>
      <c r="AB173">
        <v>0.47701587324289801</v>
      </c>
      <c r="AC173">
        <v>0.47701587324289801</v>
      </c>
      <c r="AD173">
        <v>0.48920486926603401</v>
      </c>
      <c r="AE173">
        <v>0.48920486926603401</v>
      </c>
      <c r="AF173">
        <v>0.53911547619047595</v>
      </c>
      <c r="AG173">
        <v>0.53911547619047595</v>
      </c>
      <c r="AH173">
        <v>0.73541666666666605</v>
      </c>
      <c r="AI173">
        <v>7.6258234679698902E-2</v>
      </c>
      <c r="AJ173">
        <v>0.676284388007242</v>
      </c>
      <c r="AK173">
        <v>0.676284388007242</v>
      </c>
      <c r="AL173">
        <v>0.67574401936335304</v>
      </c>
      <c r="AM173">
        <v>0.67574401936335304</v>
      </c>
      <c r="AN173">
        <v>0.73541666666666605</v>
      </c>
      <c r="AO173">
        <v>0.73541666666666605</v>
      </c>
      <c r="AP173">
        <v>0.51645147104511402</v>
      </c>
      <c r="AQ173">
        <v>0.78198780499496501</v>
      </c>
      <c r="AR173">
        <v>0.54205507050524404</v>
      </c>
      <c r="AS173">
        <v>6.7569146426266893E-2</v>
      </c>
      <c r="AT173">
        <v>0.62068965517241304</v>
      </c>
      <c r="AU173">
        <v>2.40963855421686E-2</v>
      </c>
      <c r="AV173">
        <v>0.93491124260354996</v>
      </c>
      <c r="AW173">
        <v>0.952380952380952</v>
      </c>
      <c r="AX173">
        <v>0.78974358974358905</v>
      </c>
      <c r="AY173">
        <v>0.62809917355371903</v>
      </c>
      <c r="AZ173">
        <v>0.72941176470588198</v>
      </c>
      <c r="BA173">
        <v>0.99378881987577605</v>
      </c>
      <c r="BB173">
        <v>0.89655172413793105</v>
      </c>
      <c r="BC173">
        <v>0.94047619047619002</v>
      </c>
      <c r="BD173">
        <v>0.60526315789473595</v>
      </c>
      <c r="BE173">
        <v>0</v>
      </c>
    </row>
    <row r="174" spans="2:57" x14ac:dyDescent="0.2">
      <c r="B174" t="s">
        <v>1230</v>
      </c>
      <c r="C174">
        <v>1E-3</v>
      </c>
      <c r="D174">
        <v>0.5</v>
      </c>
      <c r="E174">
        <v>75</v>
      </c>
      <c r="F174">
        <v>100</v>
      </c>
      <c r="G174" s="2" t="b">
        <v>1</v>
      </c>
      <c r="H174">
        <v>8</v>
      </c>
      <c r="I174">
        <v>5</v>
      </c>
      <c r="J174">
        <v>256</v>
      </c>
      <c r="K174">
        <v>1000</v>
      </c>
      <c r="L174">
        <v>4</v>
      </c>
      <c r="M174">
        <v>5</v>
      </c>
      <c r="N174">
        <v>465</v>
      </c>
      <c r="O174">
        <v>12</v>
      </c>
      <c r="P174">
        <v>5</v>
      </c>
      <c r="Q174">
        <v>125</v>
      </c>
      <c r="R174">
        <v>1</v>
      </c>
      <c r="S174">
        <v>78</v>
      </c>
      <c r="T174" s="2">
        <v>64</v>
      </c>
      <c r="U174" s="2">
        <v>64</v>
      </c>
      <c r="V174" s="2">
        <v>128</v>
      </c>
      <c r="W174" t="s">
        <v>770</v>
      </c>
      <c r="X174">
        <v>0.9804736328125</v>
      </c>
      <c r="Y174">
        <v>4.2163039767183002E-3</v>
      </c>
      <c r="Z174">
        <v>0.53843548387096796</v>
      </c>
      <c r="AA174">
        <v>0.27060680004954302</v>
      </c>
      <c r="AB174">
        <v>0.497405345393579</v>
      </c>
      <c r="AC174">
        <v>0.497405345393579</v>
      </c>
      <c r="AD174">
        <v>0.53106844224403504</v>
      </c>
      <c r="AE174">
        <v>0.53106844224403504</v>
      </c>
      <c r="AF174">
        <v>0.53843548387096796</v>
      </c>
      <c r="AG174">
        <v>0.53843548387096796</v>
      </c>
      <c r="AH174">
        <v>0.67600000000000005</v>
      </c>
      <c r="AI174">
        <v>7.0438258349895394E-2</v>
      </c>
      <c r="AJ174">
        <v>0.62570572934436697</v>
      </c>
      <c r="AK174">
        <v>0.62570572934436697</v>
      </c>
      <c r="AL174">
        <v>0.59890001593793496</v>
      </c>
      <c r="AM174">
        <v>0.59890001593793496</v>
      </c>
      <c r="AN174">
        <v>0.67600000000000005</v>
      </c>
      <c r="AO174">
        <v>0.67600000000000005</v>
      </c>
      <c r="AP174">
        <v>0.58255522410549299</v>
      </c>
      <c r="AQ174">
        <v>0.74304763789432304</v>
      </c>
      <c r="AR174">
        <v>0.443833919956651</v>
      </c>
      <c r="AS174">
        <v>0.220184599617849</v>
      </c>
      <c r="AT174">
        <v>0.49814126394052</v>
      </c>
      <c r="AU174">
        <v>0.17441860465116199</v>
      </c>
      <c r="AV174">
        <v>0.86524822695035397</v>
      </c>
      <c r="AW174">
        <v>0.95419847328244201</v>
      </c>
      <c r="AX174">
        <v>0.9609375</v>
      </c>
      <c r="AY174">
        <v>0.60815047021943502</v>
      </c>
      <c r="AZ174">
        <v>0.11224489795918299</v>
      </c>
      <c r="BA174">
        <v>0.98412698412698396</v>
      </c>
      <c r="BB174">
        <v>0.90181818181818096</v>
      </c>
      <c r="BC174">
        <v>0.94615384615384601</v>
      </c>
      <c r="BD174">
        <v>0.50303030303030305</v>
      </c>
      <c r="BE174">
        <v>0</v>
      </c>
    </row>
    <row r="175" spans="2:57" x14ac:dyDescent="0.2">
      <c r="B175" t="s">
        <v>1231</v>
      </c>
      <c r="C175">
        <v>1E-3</v>
      </c>
      <c r="D175">
        <v>0.1</v>
      </c>
      <c r="E175">
        <v>13</v>
      </c>
      <c r="F175">
        <v>500</v>
      </c>
      <c r="G175" s="2" t="b">
        <v>1</v>
      </c>
      <c r="H175">
        <v>8</v>
      </c>
      <c r="I175">
        <v>25</v>
      </c>
      <c r="J175">
        <v>128</v>
      </c>
      <c r="K175">
        <v>1000</v>
      </c>
      <c r="L175">
        <v>4</v>
      </c>
      <c r="M175">
        <v>25</v>
      </c>
      <c r="N175">
        <v>445</v>
      </c>
      <c r="O175">
        <v>12</v>
      </c>
      <c r="P175">
        <v>25</v>
      </c>
      <c r="Q175">
        <v>105</v>
      </c>
      <c r="R175">
        <v>1</v>
      </c>
      <c r="S175">
        <v>78</v>
      </c>
      <c r="T175" s="2">
        <v>128</v>
      </c>
      <c r="U175" s="2">
        <v>128</v>
      </c>
      <c r="V175" s="2">
        <v>64</v>
      </c>
      <c r="W175" t="s">
        <v>770</v>
      </c>
      <c r="X175">
        <v>0.98074804687499995</v>
      </c>
      <c r="Y175">
        <v>3.9942661833482999E-3</v>
      </c>
      <c r="Z175">
        <v>0.53841348314606696</v>
      </c>
      <c r="AA175">
        <v>0.20034040279686399</v>
      </c>
      <c r="AB175">
        <v>0.44022026940289999</v>
      </c>
      <c r="AC175">
        <v>0.44022026940289999</v>
      </c>
      <c r="AD175">
        <v>0.40207477353703502</v>
      </c>
      <c r="AE175">
        <v>0.40207477353703502</v>
      </c>
      <c r="AF175">
        <v>0.53841348314606696</v>
      </c>
      <c r="AG175">
        <v>0.53841348314606696</v>
      </c>
      <c r="AH175">
        <v>0.67936507936507895</v>
      </c>
      <c r="AI175">
        <v>5.2906747907400103E-2</v>
      </c>
      <c r="AJ175">
        <v>0.62480651258804198</v>
      </c>
      <c r="AK175">
        <v>0.62480651258804198</v>
      </c>
      <c r="AL175">
        <v>0.665116951407699</v>
      </c>
      <c r="AM175">
        <v>0.665116951407699</v>
      </c>
      <c r="AN175">
        <v>0.67936507936507895</v>
      </c>
      <c r="AO175">
        <v>0.67936507936507895</v>
      </c>
      <c r="AP175">
        <v>0.75083579995189598</v>
      </c>
      <c r="AQ175">
        <v>0.71932975944543298</v>
      </c>
      <c r="AR175">
        <v>0.23767863427521299</v>
      </c>
      <c r="AS175">
        <v>5.3036883939055202E-2</v>
      </c>
      <c r="AT175">
        <v>0.43303571428571402</v>
      </c>
      <c r="AU175">
        <v>0.34375</v>
      </c>
      <c r="AV175">
        <v>0.96744186046511604</v>
      </c>
      <c r="AW175">
        <v>0.96330275229357798</v>
      </c>
      <c r="AX175">
        <v>0.97196261682243001</v>
      </c>
      <c r="AY175">
        <v>0.59340659340659296</v>
      </c>
      <c r="AZ175">
        <v>0.41666666666666602</v>
      </c>
      <c r="BA175">
        <v>0.99526066350710896</v>
      </c>
      <c r="BB175">
        <v>0.89655172413793105</v>
      </c>
      <c r="BC175">
        <v>0.91629955947136499</v>
      </c>
      <c r="BD175">
        <v>0</v>
      </c>
      <c r="BE175">
        <v>0</v>
      </c>
    </row>
    <row r="176" spans="2:57" x14ac:dyDescent="0.2">
      <c r="B176" t="s">
        <v>1031</v>
      </c>
      <c r="C176">
        <v>1E-3</v>
      </c>
      <c r="D176">
        <v>0.5</v>
      </c>
      <c r="E176">
        <v>81</v>
      </c>
      <c r="F176">
        <v>100</v>
      </c>
      <c r="G176" s="2" t="b">
        <v>1</v>
      </c>
      <c r="H176">
        <v>8</v>
      </c>
      <c r="I176">
        <v>15</v>
      </c>
      <c r="J176">
        <v>256</v>
      </c>
      <c r="K176">
        <v>1000</v>
      </c>
      <c r="L176">
        <v>4</v>
      </c>
      <c r="M176">
        <v>15</v>
      </c>
      <c r="N176">
        <v>455</v>
      </c>
      <c r="O176">
        <v>12</v>
      </c>
      <c r="P176">
        <v>15</v>
      </c>
      <c r="Q176">
        <v>115</v>
      </c>
      <c r="R176">
        <v>1</v>
      </c>
      <c r="S176">
        <v>78</v>
      </c>
      <c r="T176" s="2">
        <v>64</v>
      </c>
      <c r="U176" s="2">
        <v>64</v>
      </c>
      <c r="V176" s="2">
        <v>64</v>
      </c>
      <c r="W176" t="s">
        <v>770</v>
      </c>
      <c r="X176">
        <v>0.98015136718749996</v>
      </c>
      <c r="Y176">
        <v>3.4538990771396999E-3</v>
      </c>
      <c r="Z176">
        <v>0.53738516483516396</v>
      </c>
      <c r="AA176">
        <v>0.34097120741009701</v>
      </c>
      <c r="AB176">
        <v>0.485968878852505</v>
      </c>
      <c r="AC176">
        <v>0.485968878852505</v>
      </c>
      <c r="AD176">
        <v>0.50760029622321901</v>
      </c>
      <c r="AE176">
        <v>0.50760029622321901</v>
      </c>
      <c r="AF176">
        <v>0.53738516483516396</v>
      </c>
      <c r="AG176">
        <v>0.53738516483516396</v>
      </c>
      <c r="AH176">
        <v>0.68260869565217297</v>
      </c>
      <c r="AI176">
        <v>9.5022253692150102E-2</v>
      </c>
      <c r="AJ176">
        <v>0.64625241333715699</v>
      </c>
      <c r="AK176">
        <v>0.64625241333715699</v>
      </c>
      <c r="AL176">
        <v>0.66611396645010301</v>
      </c>
      <c r="AM176">
        <v>0.66611396645010301</v>
      </c>
      <c r="AN176">
        <v>0.68260869565217297</v>
      </c>
      <c r="AO176">
        <v>0.68260869565217297</v>
      </c>
      <c r="AP176">
        <v>0.69185015703781405</v>
      </c>
      <c r="AQ176">
        <v>0.66703732208413202</v>
      </c>
      <c r="AR176">
        <v>0.27059317548136702</v>
      </c>
      <c r="AS176">
        <v>0.31439486080670398</v>
      </c>
      <c r="AT176">
        <v>0.55737704918032704</v>
      </c>
      <c r="AU176">
        <v>0.60360360360360299</v>
      </c>
      <c r="AV176">
        <v>0.90265486725663702</v>
      </c>
      <c r="AW176">
        <v>0.94650205761316797</v>
      </c>
      <c r="AX176">
        <v>0.90400000000000003</v>
      </c>
      <c r="AY176">
        <v>0</v>
      </c>
      <c r="AZ176">
        <v>0.42888402625820499</v>
      </c>
      <c r="BA176">
        <v>0.97021276595744599</v>
      </c>
      <c r="BB176">
        <v>0.89411764705882302</v>
      </c>
      <c r="BC176">
        <v>0.92244897959183603</v>
      </c>
      <c r="BD176">
        <v>0.46808510638297801</v>
      </c>
      <c r="BE176">
        <v>0.157142857142857</v>
      </c>
    </row>
    <row r="177" spans="2:57" x14ac:dyDescent="0.2">
      <c r="B177" t="s">
        <v>1232</v>
      </c>
      <c r="C177">
        <v>1E-3</v>
      </c>
      <c r="D177">
        <v>0.1</v>
      </c>
      <c r="E177">
        <v>85</v>
      </c>
      <c r="F177">
        <v>100</v>
      </c>
      <c r="G177" s="2" t="b">
        <v>1</v>
      </c>
      <c r="H177">
        <v>8</v>
      </c>
      <c r="I177">
        <v>25</v>
      </c>
      <c r="J177">
        <v>256</v>
      </c>
      <c r="K177">
        <v>1000</v>
      </c>
      <c r="L177">
        <v>4</v>
      </c>
      <c r="M177">
        <v>25</v>
      </c>
      <c r="N177">
        <v>445</v>
      </c>
      <c r="O177">
        <v>12</v>
      </c>
      <c r="P177">
        <v>25</v>
      </c>
      <c r="Q177">
        <v>105</v>
      </c>
      <c r="R177">
        <v>1</v>
      </c>
      <c r="S177">
        <v>78</v>
      </c>
      <c r="T177" s="2">
        <v>64</v>
      </c>
      <c r="U177" s="2">
        <v>64</v>
      </c>
      <c r="V177" s="2">
        <v>128</v>
      </c>
      <c r="W177" t="s">
        <v>770</v>
      </c>
      <c r="X177">
        <v>0.980224609375</v>
      </c>
      <c r="Y177">
        <v>3.2468902831897001E-3</v>
      </c>
      <c r="Z177">
        <v>0.53718089887640597</v>
      </c>
      <c r="AA177">
        <v>0.42062657755613297</v>
      </c>
      <c r="AB177">
        <v>0.485025286626112</v>
      </c>
      <c r="AC177">
        <v>0.485025286626112</v>
      </c>
      <c r="AD177">
        <v>0.53462691662762296</v>
      </c>
      <c r="AE177">
        <v>0.53462691662762296</v>
      </c>
      <c r="AF177">
        <v>0.53718089887640597</v>
      </c>
      <c r="AG177">
        <v>0.53718089887640597</v>
      </c>
      <c r="AH177">
        <v>0.66428571428571404</v>
      </c>
      <c r="AI177">
        <v>0.102238282561302</v>
      </c>
      <c r="AJ177">
        <v>0.60489089574627297</v>
      </c>
      <c r="AK177">
        <v>0.60489089574627297</v>
      </c>
      <c r="AL177">
        <v>0.57995967277089699</v>
      </c>
      <c r="AM177">
        <v>0.57995967277089699</v>
      </c>
      <c r="AN177">
        <v>0.66428571428571404</v>
      </c>
      <c r="AO177">
        <v>0.66428571428571404</v>
      </c>
      <c r="AP177">
        <v>0.434858899903658</v>
      </c>
      <c r="AQ177">
        <v>0.81681237462641998</v>
      </c>
      <c r="AR177">
        <v>0.27622126673942199</v>
      </c>
      <c r="AS177">
        <v>0.41220860523494701</v>
      </c>
      <c r="AT177">
        <v>0.52201257861635197</v>
      </c>
      <c r="AU177">
        <v>0</v>
      </c>
      <c r="AV177">
        <v>0.95609756097560905</v>
      </c>
      <c r="AW177">
        <v>0.94594594594594605</v>
      </c>
      <c r="AX177">
        <v>0.95370370370370305</v>
      </c>
      <c r="AY177">
        <v>2.9197080291970798E-2</v>
      </c>
      <c r="AZ177">
        <v>0.62730627306273001</v>
      </c>
      <c r="BA177">
        <v>0.75144508670520205</v>
      </c>
      <c r="BB177">
        <v>0.89743589743589702</v>
      </c>
      <c r="BC177">
        <v>0.95852534562212</v>
      </c>
      <c r="BD177">
        <v>0</v>
      </c>
      <c r="BE177">
        <v>0.61702127659574402</v>
      </c>
    </row>
    <row r="178" spans="2:57" x14ac:dyDescent="0.2">
      <c r="B178" t="s">
        <v>1233</v>
      </c>
      <c r="C178">
        <v>1E-3</v>
      </c>
      <c r="D178">
        <v>0.1</v>
      </c>
      <c r="E178">
        <v>11</v>
      </c>
      <c r="F178">
        <v>500</v>
      </c>
      <c r="G178" s="2" t="b">
        <v>1</v>
      </c>
      <c r="H178">
        <v>8</v>
      </c>
      <c r="I178">
        <v>10</v>
      </c>
      <c r="J178">
        <v>420</v>
      </c>
      <c r="K178">
        <v>1000</v>
      </c>
      <c r="L178">
        <v>4</v>
      </c>
      <c r="M178">
        <v>10</v>
      </c>
      <c r="N178">
        <v>460</v>
      </c>
      <c r="O178">
        <v>12</v>
      </c>
      <c r="P178">
        <v>10</v>
      </c>
      <c r="Q178">
        <v>120</v>
      </c>
      <c r="R178">
        <v>1</v>
      </c>
      <c r="S178">
        <v>78</v>
      </c>
      <c r="T178" s="2">
        <v>64</v>
      </c>
      <c r="U178" s="2">
        <v>64</v>
      </c>
      <c r="V178" s="2">
        <v>128</v>
      </c>
      <c r="W178" t="s">
        <v>770</v>
      </c>
      <c r="X178">
        <v>0.98037023809523804</v>
      </c>
      <c r="Y178">
        <v>4.1832109820096998E-3</v>
      </c>
      <c r="Z178">
        <v>0.53701195652173805</v>
      </c>
      <c r="AA178">
        <v>0.39733582180738403</v>
      </c>
      <c r="AB178">
        <v>0.48515623034435001</v>
      </c>
      <c r="AC178">
        <v>0.48515623034435001</v>
      </c>
      <c r="AD178">
        <v>0.48584548368991398</v>
      </c>
      <c r="AE178">
        <v>0.48584548368991398</v>
      </c>
      <c r="AF178">
        <v>0.53701195652173805</v>
      </c>
      <c r="AG178">
        <v>0.53701195652173805</v>
      </c>
      <c r="AH178">
        <v>0.66944444444444395</v>
      </c>
      <c r="AI178">
        <v>9.4577766954898806E-2</v>
      </c>
      <c r="AJ178">
        <v>0.60153769290739001</v>
      </c>
      <c r="AK178">
        <v>0.60153769290739001</v>
      </c>
      <c r="AL178">
        <v>0.64186377400296302</v>
      </c>
      <c r="AM178">
        <v>0.64186377400296302</v>
      </c>
      <c r="AN178">
        <v>0.66944444444444395</v>
      </c>
      <c r="AO178">
        <v>0.66944444444444395</v>
      </c>
      <c r="AP178">
        <v>0.70604389243078203</v>
      </c>
      <c r="AQ178">
        <v>0.70453057210685999</v>
      </c>
      <c r="AR178">
        <v>0.30656040149279901</v>
      </c>
      <c r="AS178">
        <v>0.22349005534696101</v>
      </c>
      <c r="AT178">
        <v>0.50505050505050497</v>
      </c>
      <c r="AU178">
        <v>0</v>
      </c>
      <c r="AV178">
        <v>0.95319148936170195</v>
      </c>
      <c r="AW178">
        <v>0.952380952380952</v>
      </c>
      <c r="AX178">
        <v>0.96747967479674801</v>
      </c>
      <c r="AY178">
        <v>3.2786885245901599E-2</v>
      </c>
      <c r="AZ178">
        <v>0.58452722063037199</v>
      </c>
      <c r="BA178">
        <v>1</v>
      </c>
      <c r="BB178">
        <v>0.89473684210526305</v>
      </c>
      <c r="BC178">
        <v>0.94023904382470103</v>
      </c>
      <c r="BD178">
        <v>0.38805970149253699</v>
      </c>
      <c r="BE178">
        <v>0</v>
      </c>
    </row>
    <row r="179" spans="2:57" x14ac:dyDescent="0.2">
      <c r="B179" t="s">
        <v>1234</v>
      </c>
      <c r="C179">
        <v>1E-3</v>
      </c>
      <c r="D179">
        <v>0.5</v>
      </c>
      <c r="E179">
        <v>10</v>
      </c>
      <c r="F179">
        <v>500</v>
      </c>
      <c r="G179" s="2" t="b">
        <v>1</v>
      </c>
      <c r="H179">
        <v>8</v>
      </c>
      <c r="I179">
        <v>25</v>
      </c>
      <c r="J179">
        <v>256</v>
      </c>
      <c r="K179">
        <v>1000</v>
      </c>
      <c r="L179">
        <v>4</v>
      </c>
      <c r="M179">
        <v>25</v>
      </c>
      <c r="N179">
        <v>445</v>
      </c>
      <c r="O179">
        <v>12</v>
      </c>
      <c r="P179">
        <v>25</v>
      </c>
      <c r="Q179">
        <v>105</v>
      </c>
      <c r="R179">
        <v>1</v>
      </c>
      <c r="S179">
        <v>78</v>
      </c>
      <c r="T179" s="2">
        <v>64</v>
      </c>
      <c r="U179" s="2">
        <v>128</v>
      </c>
      <c r="V179" s="2">
        <v>64</v>
      </c>
      <c r="W179" t="s">
        <v>770</v>
      </c>
      <c r="X179">
        <v>0.98054980468749997</v>
      </c>
      <c r="Y179">
        <v>4.1327901473268E-3</v>
      </c>
      <c r="Z179">
        <v>0.53688539325842899</v>
      </c>
      <c r="AA179">
        <v>0.39877231580018901</v>
      </c>
      <c r="AB179">
        <v>0.51650820981647805</v>
      </c>
      <c r="AC179">
        <v>0.51650820981647805</v>
      </c>
      <c r="AD179">
        <v>0.55934256423917095</v>
      </c>
      <c r="AE179">
        <v>0.55934256423917095</v>
      </c>
      <c r="AF179">
        <v>0.53688539325842899</v>
      </c>
      <c r="AG179">
        <v>0.53688539325842899</v>
      </c>
      <c r="AH179">
        <v>0.72698412698412695</v>
      </c>
      <c r="AI179">
        <v>8.8979579508304596E-2</v>
      </c>
      <c r="AJ179">
        <v>0.69192448957673502</v>
      </c>
      <c r="AK179">
        <v>0.69192448957673502</v>
      </c>
      <c r="AL179">
        <v>0.68070029997089698</v>
      </c>
      <c r="AM179">
        <v>0.68070029997089698</v>
      </c>
      <c r="AN179">
        <v>0.72698412698412695</v>
      </c>
      <c r="AO179">
        <v>0.72698412698412695</v>
      </c>
      <c r="AP179">
        <v>0.52761570736318497</v>
      </c>
      <c r="AQ179">
        <v>0.87339654119405596</v>
      </c>
      <c r="AR179">
        <v>0.26568006352752799</v>
      </c>
      <c r="AS179">
        <v>0.39934052718114599</v>
      </c>
      <c r="AT179">
        <v>0.60194174757281504</v>
      </c>
      <c r="AU179">
        <v>0</v>
      </c>
      <c r="AV179">
        <v>0.97652582159624401</v>
      </c>
      <c r="AW179">
        <v>0.94594594594594605</v>
      </c>
      <c r="AX179">
        <v>0.94977168949771595</v>
      </c>
      <c r="AY179">
        <v>0.64670658682634696</v>
      </c>
      <c r="AZ179">
        <v>0.77477477477477397</v>
      </c>
      <c r="BA179">
        <v>0.98130841121495305</v>
      </c>
      <c r="BB179">
        <v>0.91228070175438603</v>
      </c>
      <c r="BC179">
        <v>0.91555555555555501</v>
      </c>
      <c r="BD179">
        <v>0.24074074074074001</v>
      </c>
      <c r="BE179">
        <v>0.35754189944134002</v>
      </c>
    </row>
    <row r="180" spans="2:57" x14ac:dyDescent="0.2">
      <c r="B180" t="s">
        <v>1235</v>
      </c>
      <c r="C180">
        <v>1E-3</v>
      </c>
      <c r="D180">
        <v>0.1</v>
      </c>
      <c r="E180">
        <v>21</v>
      </c>
      <c r="F180">
        <v>500</v>
      </c>
      <c r="G180" s="2" t="b">
        <v>1</v>
      </c>
      <c r="H180">
        <v>8</v>
      </c>
      <c r="I180">
        <v>15</v>
      </c>
      <c r="J180">
        <v>256</v>
      </c>
      <c r="K180">
        <v>1000</v>
      </c>
      <c r="L180">
        <v>4</v>
      </c>
      <c r="M180">
        <v>15</v>
      </c>
      <c r="N180">
        <v>455</v>
      </c>
      <c r="O180">
        <v>12</v>
      </c>
      <c r="P180">
        <v>15</v>
      </c>
      <c r="Q180">
        <v>115</v>
      </c>
      <c r="R180">
        <v>1</v>
      </c>
      <c r="S180">
        <v>78</v>
      </c>
      <c r="T180" s="2">
        <v>64</v>
      </c>
      <c r="U180" s="2">
        <v>64</v>
      </c>
      <c r="V180" s="2">
        <v>128</v>
      </c>
      <c r="W180" t="s">
        <v>770</v>
      </c>
      <c r="X180">
        <v>0.98125097656250004</v>
      </c>
      <c r="Y180">
        <v>3.9597536893560999E-3</v>
      </c>
      <c r="Z180">
        <v>0.53598681318681296</v>
      </c>
      <c r="AA180">
        <v>0.31740120932459798</v>
      </c>
      <c r="AB180">
        <v>0.49349642591237702</v>
      </c>
      <c r="AC180">
        <v>0.49349642591237702</v>
      </c>
      <c r="AD180">
        <v>0.52729516988459901</v>
      </c>
      <c r="AE180">
        <v>0.52729516988459901</v>
      </c>
      <c r="AF180">
        <v>0.53598681318681296</v>
      </c>
      <c r="AG180">
        <v>0.53598681318681296</v>
      </c>
      <c r="AH180">
        <v>0.725362318840579</v>
      </c>
      <c r="AI180">
        <v>8.2147523760795593E-2</v>
      </c>
      <c r="AJ180">
        <v>0.67659882712679897</v>
      </c>
      <c r="AK180">
        <v>0.67659882712679897</v>
      </c>
      <c r="AL180">
        <v>0.66140886913519803</v>
      </c>
      <c r="AM180">
        <v>0.66140886913519803</v>
      </c>
      <c r="AN180">
        <v>0.725362318840579</v>
      </c>
      <c r="AO180">
        <v>0.725362318840579</v>
      </c>
      <c r="AP180">
        <v>0.67561277844148904</v>
      </c>
      <c r="AQ180">
        <v>0.64560787992255897</v>
      </c>
      <c r="AR180">
        <v>0.27154728806731698</v>
      </c>
      <c r="AS180">
        <v>0.38121775721814199</v>
      </c>
      <c r="AT180">
        <v>0.51955307262569805</v>
      </c>
      <c r="AU180">
        <v>0</v>
      </c>
      <c r="AV180">
        <v>0.97854077253218796</v>
      </c>
      <c r="AW180">
        <v>0.95435684647302899</v>
      </c>
      <c r="AX180">
        <v>0.96581196581196604</v>
      </c>
      <c r="AY180">
        <v>0.356321839080459</v>
      </c>
      <c r="AZ180">
        <v>0.84466019417475702</v>
      </c>
      <c r="BA180">
        <v>0.98275862068965503</v>
      </c>
      <c r="BB180">
        <v>0.94166666666666599</v>
      </c>
      <c r="BC180">
        <v>0.92307692307692302</v>
      </c>
      <c r="BD180">
        <v>0</v>
      </c>
      <c r="BE180">
        <v>0.65243902439024304</v>
      </c>
    </row>
    <row r="181" spans="2:57" x14ac:dyDescent="0.2">
      <c r="B181" t="s">
        <v>1032</v>
      </c>
      <c r="C181">
        <v>1E-3</v>
      </c>
      <c r="D181">
        <v>0.1</v>
      </c>
      <c r="E181">
        <v>17</v>
      </c>
      <c r="F181">
        <v>500</v>
      </c>
      <c r="G181" s="2" t="b">
        <v>1</v>
      </c>
      <c r="H181">
        <v>8</v>
      </c>
      <c r="I181">
        <v>50</v>
      </c>
      <c r="J181">
        <v>64</v>
      </c>
      <c r="K181">
        <v>1000</v>
      </c>
      <c r="L181">
        <v>4</v>
      </c>
      <c r="M181">
        <v>50</v>
      </c>
      <c r="N181">
        <v>420</v>
      </c>
      <c r="O181">
        <v>12</v>
      </c>
      <c r="P181">
        <v>50</v>
      </c>
      <c r="Q181">
        <v>80</v>
      </c>
      <c r="R181">
        <v>1</v>
      </c>
      <c r="S181">
        <v>78</v>
      </c>
      <c r="T181" s="2">
        <v>64</v>
      </c>
      <c r="U181" s="2">
        <v>64</v>
      </c>
      <c r="V181" s="2">
        <v>64</v>
      </c>
      <c r="W181" t="s">
        <v>770</v>
      </c>
      <c r="X181">
        <v>0.98015624999999995</v>
      </c>
      <c r="Y181">
        <v>4.4587298587430001E-3</v>
      </c>
      <c r="Z181">
        <v>0.53589404761904702</v>
      </c>
      <c r="AA181">
        <v>0.18545232477784099</v>
      </c>
      <c r="AB181">
        <v>0.47630390039300102</v>
      </c>
      <c r="AC181">
        <v>0.47630390039300102</v>
      </c>
      <c r="AD181">
        <v>0.52526903742111197</v>
      </c>
      <c r="AE181">
        <v>0.52526903742111197</v>
      </c>
      <c r="AF181">
        <v>0.53589404761904702</v>
      </c>
      <c r="AG181">
        <v>0.53589404761904702</v>
      </c>
      <c r="AH181">
        <v>0.71770833333333295</v>
      </c>
      <c r="AI181">
        <v>6.6707171499729101E-2</v>
      </c>
      <c r="AJ181">
        <v>0.66979586351931497</v>
      </c>
      <c r="AK181">
        <v>0.66979586351931497</v>
      </c>
      <c r="AL181">
        <v>0.70827232364814496</v>
      </c>
      <c r="AM181">
        <v>0.70827232364814496</v>
      </c>
      <c r="AN181">
        <v>0.71770833333333295</v>
      </c>
      <c r="AO181">
        <v>0.71770833333333295</v>
      </c>
      <c r="AP181">
        <v>0.73744413794613195</v>
      </c>
      <c r="AQ181">
        <v>0.61126326345476201</v>
      </c>
      <c r="AR181">
        <v>0.40634844400770798</v>
      </c>
      <c r="AS181">
        <v>0.15015975616340699</v>
      </c>
      <c r="AT181">
        <v>0.507692307692307</v>
      </c>
      <c r="AU181">
        <v>0.59677419354838701</v>
      </c>
      <c r="AV181">
        <v>0.98765432098765404</v>
      </c>
      <c r="AW181">
        <v>0.94117647058823495</v>
      </c>
      <c r="AX181">
        <v>0.96341463414634099</v>
      </c>
      <c r="AY181">
        <v>0.57534246575342396</v>
      </c>
      <c r="AZ181">
        <v>0.58874458874458802</v>
      </c>
      <c r="BA181">
        <v>0.98113207547169801</v>
      </c>
      <c r="BB181">
        <v>0.91329479768786104</v>
      </c>
      <c r="BC181">
        <v>0.93413173652694603</v>
      </c>
      <c r="BD181">
        <v>4.8192771084337303E-2</v>
      </c>
      <c r="BE181">
        <v>0</v>
      </c>
    </row>
    <row r="182" spans="2:57" x14ac:dyDescent="0.2">
      <c r="B182" t="s">
        <v>1236</v>
      </c>
      <c r="C182">
        <v>1E-3</v>
      </c>
      <c r="D182">
        <v>0.1</v>
      </c>
      <c r="E182">
        <v>99</v>
      </c>
      <c r="F182">
        <v>100</v>
      </c>
      <c r="G182" s="2" t="b">
        <v>1</v>
      </c>
      <c r="H182">
        <v>8</v>
      </c>
      <c r="I182">
        <v>50</v>
      </c>
      <c r="J182">
        <v>64</v>
      </c>
      <c r="K182">
        <v>1000</v>
      </c>
      <c r="L182">
        <v>4</v>
      </c>
      <c r="M182">
        <v>50</v>
      </c>
      <c r="N182">
        <v>420</v>
      </c>
      <c r="O182">
        <v>12</v>
      </c>
      <c r="P182">
        <v>50</v>
      </c>
      <c r="Q182">
        <v>80</v>
      </c>
      <c r="R182">
        <v>1</v>
      </c>
      <c r="S182">
        <v>78</v>
      </c>
      <c r="T182" s="2">
        <v>128</v>
      </c>
      <c r="U182" s="2">
        <v>64</v>
      </c>
      <c r="V182" s="2">
        <v>64</v>
      </c>
      <c r="W182" t="s">
        <v>770</v>
      </c>
      <c r="X182">
        <v>0.98078125000000005</v>
      </c>
      <c r="Y182">
        <v>4.1381930198986002E-3</v>
      </c>
      <c r="Z182">
        <v>0.53517857142857095</v>
      </c>
      <c r="AA182">
        <v>0.378459545731544</v>
      </c>
      <c r="AB182">
        <v>0.481034767179708</v>
      </c>
      <c r="AC182">
        <v>0.481034767179708</v>
      </c>
      <c r="AD182">
        <v>0.50876932935681396</v>
      </c>
      <c r="AE182">
        <v>0.50876932935681396</v>
      </c>
      <c r="AF182">
        <v>0.53517857142857095</v>
      </c>
      <c r="AG182">
        <v>0.53517857142857095</v>
      </c>
      <c r="AH182">
        <v>0.73958333333333304</v>
      </c>
      <c r="AI182">
        <v>8.5889466106891604E-2</v>
      </c>
      <c r="AJ182">
        <v>0.70628411948252501</v>
      </c>
      <c r="AK182">
        <v>0.70628411948252501</v>
      </c>
      <c r="AL182">
        <v>0.69085824248216399</v>
      </c>
      <c r="AM182">
        <v>0.69085824248216399</v>
      </c>
      <c r="AN182">
        <v>0.73958333333333304</v>
      </c>
      <c r="AO182">
        <v>0.73958333333333304</v>
      </c>
      <c r="AP182">
        <v>0.73617452218551604</v>
      </c>
      <c r="AQ182">
        <v>0.70393082486131198</v>
      </c>
      <c r="AR182">
        <v>0.20971571924976801</v>
      </c>
      <c r="AS182">
        <v>0.27431800242223398</v>
      </c>
      <c r="AT182">
        <v>0.68246445497630304</v>
      </c>
      <c r="AU182">
        <v>0</v>
      </c>
      <c r="AV182">
        <v>0.97499999999999998</v>
      </c>
      <c r="AW182">
        <v>0.96385542168674698</v>
      </c>
      <c r="AX182">
        <v>0.89655172413793105</v>
      </c>
      <c r="AY182">
        <v>0.66666666666666596</v>
      </c>
      <c r="AZ182">
        <v>0.74698795180722799</v>
      </c>
      <c r="BA182">
        <v>0.99371069182389904</v>
      </c>
      <c r="BB182">
        <v>0.903954802259887</v>
      </c>
      <c r="BC182">
        <v>0.92485549132947897</v>
      </c>
      <c r="BD182">
        <v>0.36842105263157798</v>
      </c>
      <c r="BE182">
        <v>0.35294117647058798</v>
      </c>
    </row>
    <row r="183" spans="2:57" x14ac:dyDescent="0.2">
      <c r="B183" t="s">
        <v>1237</v>
      </c>
      <c r="C183">
        <v>1E-3</v>
      </c>
      <c r="D183">
        <v>0.1</v>
      </c>
      <c r="E183">
        <v>18</v>
      </c>
      <c r="F183">
        <v>500</v>
      </c>
      <c r="G183" s="2" t="b">
        <v>1</v>
      </c>
      <c r="H183">
        <v>8</v>
      </c>
      <c r="I183">
        <v>50</v>
      </c>
      <c r="J183">
        <v>256</v>
      </c>
      <c r="K183">
        <v>1000</v>
      </c>
      <c r="L183">
        <v>4</v>
      </c>
      <c r="M183">
        <v>50</v>
      </c>
      <c r="N183">
        <v>420</v>
      </c>
      <c r="O183">
        <v>12</v>
      </c>
      <c r="P183">
        <v>50</v>
      </c>
      <c r="Q183">
        <v>80</v>
      </c>
      <c r="R183">
        <v>1</v>
      </c>
      <c r="S183">
        <v>78</v>
      </c>
      <c r="T183" s="2">
        <v>64</v>
      </c>
      <c r="U183" s="2">
        <v>64</v>
      </c>
      <c r="V183" s="2">
        <v>128</v>
      </c>
      <c r="W183" t="s">
        <v>770</v>
      </c>
      <c r="X183">
        <v>0.98138574218749997</v>
      </c>
      <c r="Y183">
        <v>3.3250337024219E-3</v>
      </c>
      <c r="Z183">
        <v>0.53515238095238105</v>
      </c>
      <c r="AA183">
        <v>0.344109597206115</v>
      </c>
      <c r="AB183">
        <v>0.48566280424478397</v>
      </c>
      <c r="AC183">
        <v>0.48566280424478397</v>
      </c>
      <c r="AD183">
        <v>0.49770088734238799</v>
      </c>
      <c r="AE183">
        <v>0.49770088734238799</v>
      </c>
      <c r="AF183">
        <v>0.53515238095238105</v>
      </c>
      <c r="AG183">
        <v>0.53515238095238105</v>
      </c>
      <c r="AH183">
        <v>0.60520833333333302</v>
      </c>
      <c r="AI183">
        <v>9.6477724611759103E-2</v>
      </c>
      <c r="AJ183">
        <v>0.55194674842203095</v>
      </c>
      <c r="AK183">
        <v>0.55194674842203095</v>
      </c>
      <c r="AL183">
        <v>0.54674830345680703</v>
      </c>
      <c r="AM183">
        <v>0.54674830345680703</v>
      </c>
      <c r="AN183">
        <v>0.60520833333333302</v>
      </c>
      <c r="AO183">
        <v>0.60520833333333302</v>
      </c>
      <c r="AP183">
        <v>0.74779423753140795</v>
      </c>
      <c r="AQ183">
        <v>0.59269713237836597</v>
      </c>
      <c r="AR183">
        <v>0.39692043268321098</v>
      </c>
      <c r="AS183">
        <v>0.20523941438614901</v>
      </c>
      <c r="AT183">
        <v>0.49295774647887303</v>
      </c>
      <c r="AU183">
        <v>0</v>
      </c>
      <c r="AV183">
        <v>0.96932515337423297</v>
      </c>
      <c r="AW183">
        <v>0.97560975609756095</v>
      </c>
      <c r="AX183">
        <v>0.9375</v>
      </c>
      <c r="AY183">
        <v>1.2987012987012899E-2</v>
      </c>
      <c r="AZ183">
        <v>0.37656903765690303</v>
      </c>
      <c r="BA183">
        <v>0.89333333333333298</v>
      </c>
      <c r="BB183">
        <v>0.89265536723163796</v>
      </c>
      <c r="BC183">
        <v>0.94610778443113697</v>
      </c>
      <c r="BD183">
        <v>0</v>
      </c>
      <c r="BE183">
        <v>0.12631578947368399</v>
      </c>
    </row>
    <row r="184" spans="2:57" x14ac:dyDescent="0.2">
      <c r="B184" t="s">
        <v>884</v>
      </c>
      <c r="C184">
        <v>1E-3</v>
      </c>
      <c r="D184">
        <v>0.5</v>
      </c>
      <c r="E184">
        <v>256</v>
      </c>
      <c r="F184">
        <v>100</v>
      </c>
      <c r="G184" s="2" t="b">
        <v>1</v>
      </c>
      <c r="H184">
        <v>8</v>
      </c>
      <c r="I184">
        <v>25</v>
      </c>
      <c r="J184">
        <v>256</v>
      </c>
      <c r="K184">
        <v>1000</v>
      </c>
      <c r="L184">
        <v>4</v>
      </c>
      <c r="M184">
        <v>25</v>
      </c>
      <c r="N184">
        <v>445</v>
      </c>
      <c r="O184">
        <v>12</v>
      </c>
      <c r="P184">
        <v>25</v>
      </c>
      <c r="Q184">
        <v>105</v>
      </c>
      <c r="R184">
        <v>1</v>
      </c>
      <c r="S184">
        <v>78</v>
      </c>
      <c r="T184" s="2">
        <v>64</v>
      </c>
      <c r="U184" s="2">
        <v>128</v>
      </c>
      <c r="V184" s="2">
        <v>128</v>
      </c>
      <c r="W184" t="s">
        <v>770</v>
      </c>
      <c r="X184">
        <v>0.98091308593750004</v>
      </c>
      <c r="Y184">
        <v>4.1706124274060001E-3</v>
      </c>
      <c r="Z184">
        <v>0.53508370786516801</v>
      </c>
      <c r="AA184">
        <v>0.215619945719838</v>
      </c>
      <c r="AB184">
        <v>0.48927974600371699</v>
      </c>
      <c r="AC184">
        <v>0.48927974600371699</v>
      </c>
      <c r="AD184">
        <v>0.518980784790809</v>
      </c>
      <c r="AE184">
        <v>0.518980784790809</v>
      </c>
      <c r="AF184">
        <v>0.53508370786516801</v>
      </c>
      <c r="AG184">
        <v>0.53508370786516801</v>
      </c>
      <c r="AH184">
        <v>0.69047619047619002</v>
      </c>
      <c r="AI184">
        <v>6.1873275786638197E-2</v>
      </c>
      <c r="AJ184">
        <v>0.651630659131201</v>
      </c>
      <c r="AK184">
        <v>0.651630659131201</v>
      </c>
      <c r="AL184">
        <v>0.68139986359202798</v>
      </c>
      <c r="AM184">
        <v>0.68139986359202798</v>
      </c>
      <c r="AN184">
        <v>0.69047619047619002</v>
      </c>
      <c r="AO184">
        <v>0.69047619047619002</v>
      </c>
      <c r="AP184">
        <v>0.77084447265397305</v>
      </c>
      <c r="AQ184">
        <v>0.59574516578853598</v>
      </c>
      <c r="AR184">
        <v>0.34884596984055299</v>
      </c>
      <c r="AS184">
        <v>0.24168337573181001</v>
      </c>
      <c r="AT184">
        <v>0.66666666666666596</v>
      </c>
      <c r="AU184">
        <v>0.188034188034188</v>
      </c>
      <c r="AV184">
        <v>0.934579439252336</v>
      </c>
      <c r="AW184">
        <v>0.94594594594594605</v>
      </c>
      <c r="AX184">
        <v>0.93636363636363595</v>
      </c>
      <c r="AY184">
        <v>0.148148148148148</v>
      </c>
      <c r="AZ184">
        <v>0.73684210526315697</v>
      </c>
      <c r="BA184">
        <v>0.99056603773584895</v>
      </c>
      <c r="BB184">
        <v>0.886075949367088</v>
      </c>
      <c r="BC184">
        <v>0.94930875576036799</v>
      </c>
      <c r="BD184">
        <v>0.437037037037037</v>
      </c>
      <c r="BE184">
        <v>0</v>
      </c>
    </row>
    <row r="185" spans="2:57" x14ac:dyDescent="0.2">
      <c r="B185" t="s">
        <v>1238</v>
      </c>
      <c r="C185">
        <v>1E-3</v>
      </c>
      <c r="D185">
        <v>0.5</v>
      </c>
      <c r="E185">
        <v>53</v>
      </c>
      <c r="F185">
        <v>500</v>
      </c>
      <c r="G185" s="2" t="b">
        <v>1</v>
      </c>
      <c r="H185">
        <v>8</v>
      </c>
      <c r="I185">
        <v>20</v>
      </c>
      <c r="J185">
        <v>256</v>
      </c>
      <c r="K185">
        <v>1000</v>
      </c>
      <c r="L185">
        <v>4</v>
      </c>
      <c r="M185">
        <v>20</v>
      </c>
      <c r="N185">
        <v>450</v>
      </c>
      <c r="O185">
        <v>12</v>
      </c>
      <c r="P185">
        <v>20</v>
      </c>
      <c r="Q185">
        <v>110</v>
      </c>
      <c r="R185">
        <v>1</v>
      </c>
      <c r="S185">
        <v>78</v>
      </c>
      <c r="T185" s="2">
        <v>64</v>
      </c>
      <c r="U185" s="2">
        <v>64</v>
      </c>
      <c r="V185" s="2">
        <v>128</v>
      </c>
      <c r="W185" t="s">
        <v>770</v>
      </c>
      <c r="X185">
        <v>0.98014843750000002</v>
      </c>
      <c r="Y185">
        <v>3.0452918354420999E-3</v>
      </c>
      <c r="Z185">
        <v>0.53469777777777705</v>
      </c>
      <c r="AA185">
        <v>0.29343590603768799</v>
      </c>
      <c r="AB185">
        <v>0.43989880806822501</v>
      </c>
      <c r="AC185">
        <v>0.43989880806822501</v>
      </c>
      <c r="AD185">
        <v>0.4358808414216</v>
      </c>
      <c r="AE185">
        <v>0.4358808414216</v>
      </c>
      <c r="AF185">
        <v>0.53469777777777705</v>
      </c>
      <c r="AG185">
        <v>0.53469777777777705</v>
      </c>
      <c r="AH185">
        <v>0.66818181818181799</v>
      </c>
      <c r="AI185">
        <v>8.20958167314529E-2</v>
      </c>
      <c r="AJ185">
        <v>0.61195895066528305</v>
      </c>
      <c r="AK185">
        <v>0.61195895066528305</v>
      </c>
      <c r="AL185">
        <v>0.577372508102175</v>
      </c>
      <c r="AM185">
        <v>0.577372508102175</v>
      </c>
      <c r="AN185">
        <v>0.66818181818181799</v>
      </c>
      <c r="AO185">
        <v>0.66818181818181799</v>
      </c>
      <c r="AP185">
        <v>0.87598976665558104</v>
      </c>
      <c r="AQ185">
        <v>0.55790444547265605</v>
      </c>
      <c r="AR185">
        <v>0.286101924902886</v>
      </c>
      <c r="AS185">
        <v>3.9599095241782303E-2</v>
      </c>
      <c r="AT185">
        <v>0.58520900321543401</v>
      </c>
      <c r="AU185">
        <v>0</v>
      </c>
      <c r="AV185">
        <v>0.94222222222222196</v>
      </c>
      <c r="AW185">
        <v>0.95652173913043403</v>
      </c>
      <c r="AX185">
        <v>0.97321428571428503</v>
      </c>
      <c r="AY185">
        <v>0.42767295597484201</v>
      </c>
      <c r="AZ185">
        <v>0.52488687782805399</v>
      </c>
      <c r="BA185">
        <v>0.96860986547085204</v>
      </c>
      <c r="BB185">
        <v>0.88617886178861704</v>
      </c>
      <c r="BC185">
        <v>0.90756302521008403</v>
      </c>
      <c r="BD185">
        <v>0</v>
      </c>
      <c r="BE185">
        <v>0.17142857142857101</v>
      </c>
    </row>
    <row r="186" spans="2:57" x14ac:dyDescent="0.2">
      <c r="B186" t="s">
        <v>1239</v>
      </c>
      <c r="C186">
        <v>1E-3</v>
      </c>
      <c r="D186">
        <v>0.5</v>
      </c>
      <c r="E186">
        <v>51</v>
      </c>
      <c r="F186">
        <v>100</v>
      </c>
      <c r="G186" s="2" t="b">
        <v>1</v>
      </c>
      <c r="H186">
        <v>8</v>
      </c>
      <c r="I186">
        <v>10</v>
      </c>
      <c r="J186">
        <v>420</v>
      </c>
      <c r="K186">
        <v>1000</v>
      </c>
      <c r="L186">
        <v>4</v>
      </c>
      <c r="M186">
        <v>10</v>
      </c>
      <c r="N186">
        <v>460</v>
      </c>
      <c r="O186">
        <v>12</v>
      </c>
      <c r="P186">
        <v>10</v>
      </c>
      <c r="Q186">
        <v>120</v>
      </c>
      <c r="R186">
        <v>1</v>
      </c>
      <c r="S186">
        <v>78</v>
      </c>
      <c r="T186" s="2">
        <v>64</v>
      </c>
      <c r="U186" s="2">
        <v>128</v>
      </c>
      <c r="V186" s="2">
        <v>64</v>
      </c>
      <c r="W186" t="s">
        <v>770</v>
      </c>
      <c r="X186">
        <v>0.98022023809523795</v>
      </c>
      <c r="Y186">
        <v>4.2322838609105996E-3</v>
      </c>
      <c r="Z186">
        <v>0.53399510869565203</v>
      </c>
      <c r="AA186">
        <v>0.21802866910398</v>
      </c>
      <c r="AB186">
        <v>0.45242197721618799</v>
      </c>
      <c r="AC186">
        <v>0.45242197721618799</v>
      </c>
      <c r="AD186">
        <v>0.44388370353029699</v>
      </c>
      <c r="AE186">
        <v>0.44388370353029699</v>
      </c>
      <c r="AF186">
        <v>0.53399510869565203</v>
      </c>
      <c r="AG186">
        <v>0.53399510869565203</v>
      </c>
      <c r="AH186">
        <v>0.66666666666666596</v>
      </c>
      <c r="AI186">
        <v>7.0214517414569799E-2</v>
      </c>
      <c r="AJ186">
        <v>0.62434454016479701</v>
      </c>
      <c r="AK186">
        <v>0.62434454016479701</v>
      </c>
      <c r="AL186">
        <v>0.69827280713468398</v>
      </c>
      <c r="AM186">
        <v>0.69827280713468398</v>
      </c>
      <c r="AN186">
        <v>0.66666666666666596</v>
      </c>
      <c r="AO186">
        <v>0.66666666666666596</v>
      </c>
      <c r="AP186">
        <v>0.79380770192799499</v>
      </c>
      <c r="AQ186">
        <v>0.62733508281760697</v>
      </c>
      <c r="AR186">
        <v>0.287180557999202</v>
      </c>
      <c r="AS186">
        <v>0.101364566119942</v>
      </c>
      <c r="AT186">
        <v>0.67333333333333301</v>
      </c>
      <c r="AU186">
        <v>0.469135802469135</v>
      </c>
      <c r="AV186">
        <v>0.947791164658634</v>
      </c>
      <c r="AW186">
        <v>0.952380952380952</v>
      </c>
      <c r="AX186">
        <v>0.97142857142857097</v>
      </c>
      <c r="AY186">
        <v>0</v>
      </c>
      <c r="AZ186">
        <v>0.63354037267080698</v>
      </c>
      <c r="BA186">
        <v>0.98765432098765404</v>
      </c>
      <c r="BB186">
        <v>0.88560885608855999</v>
      </c>
      <c r="BC186">
        <v>0.92248062015503796</v>
      </c>
      <c r="BD186">
        <v>4.8780487804878002E-2</v>
      </c>
      <c r="BE186">
        <v>0</v>
      </c>
    </row>
    <row r="187" spans="2:57" x14ac:dyDescent="0.2">
      <c r="B187" t="s">
        <v>1240</v>
      </c>
      <c r="C187">
        <v>1E-3</v>
      </c>
      <c r="D187">
        <v>0.5</v>
      </c>
      <c r="E187">
        <v>69</v>
      </c>
      <c r="F187">
        <v>100</v>
      </c>
      <c r="G187" s="2" t="b">
        <v>1</v>
      </c>
      <c r="H187">
        <v>8</v>
      </c>
      <c r="I187">
        <v>25</v>
      </c>
      <c r="J187">
        <v>64</v>
      </c>
      <c r="K187">
        <v>1000</v>
      </c>
      <c r="L187">
        <v>4</v>
      </c>
      <c r="M187">
        <v>25</v>
      </c>
      <c r="N187">
        <v>445</v>
      </c>
      <c r="O187">
        <v>12</v>
      </c>
      <c r="P187">
        <v>25</v>
      </c>
      <c r="Q187">
        <v>105</v>
      </c>
      <c r="R187">
        <v>1</v>
      </c>
      <c r="S187">
        <v>78</v>
      </c>
      <c r="T187" s="2">
        <v>64</v>
      </c>
      <c r="U187" s="2">
        <v>128</v>
      </c>
      <c r="V187" s="2">
        <v>64</v>
      </c>
      <c r="W187" t="s">
        <v>770</v>
      </c>
      <c r="X187">
        <v>0.98023437499999999</v>
      </c>
      <c r="Y187">
        <v>4.2291312385349996E-3</v>
      </c>
      <c r="Z187">
        <v>0.53389943820224794</v>
      </c>
      <c r="AA187">
        <v>0.41311685147881499</v>
      </c>
      <c r="AB187">
        <v>0.48172802966902301</v>
      </c>
      <c r="AC187">
        <v>0.48172802966902301</v>
      </c>
      <c r="AD187">
        <v>0.51022579519173294</v>
      </c>
      <c r="AE187">
        <v>0.51022579519173294</v>
      </c>
      <c r="AF187">
        <v>0.53389943820224794</v>
      </c>
      <c r="AG187">
        <v>0.53389943820224794</v>
      </c>
      <c r="AH187">
        <v>0.64523809523809506</v>
      </c>
      <c r="AI187">
        <v>9.1464608907699502E-2</v>
      </c>
      <c r="AJ187">
        <v>0.56396889785656001</v>
      </c>
      <c r="AK187">
        <v>0.56396889785656001</v>
      </c>
      <c r="AL187">
        <v>0.59909100712767405</v>
      </c>
      <c r="AM187">
        <v>0.59909100712767405</v>
      </c>
      <c r="AN187">
        <v>0.64523809523809506</v>
      </c>
      <c r="AO187">
        <v>0.64523809523809506</v>
      </c>
      <c r="AP187">
        <v>0.53742491123817104</v>
      </c>
      <c r="AQ187">
        <v>0.82310226033904499</v>
      </c>
      <c r="AR187">
        <v>0.396004893578005</v>
      </c>
      <c r="AS187">
        <v>0.17038005352087299</v>
      </c>
      <c r="AT187">
        <v>0.39215686274509798</v>
      </c>
      <c r="AU187">
        <v>0</v>
      </c>
      <c r="AV187">
        <v>0.97607655502392299</v>
      </c>
      <c r="AW187">
        <v>0.94170403587443896</v>
      </c>
      <c r="AX187">
        <v>0.97674418604651103</v>
      </c>
      <c r="AY187">
        <v>7.3394495412843999E-2</v>
      </c>
      <c r="AZ187">
        <v>0.600638977635782</v>
      </c>
      <c r="BA187">
        <v>0.98591549295774605</v>
      </c>
      <c r="BB187">
        <v>0.89655172413793105</v>
      </c>
      <c r="BC187">
        <v>0.92444444444444396</v>
      </c>
      <c r="BD187">
        <v>0</v>
      </c>
      <c r="BE187">
        <v>0</v>
      </c>
    </row>
    <row r="188" spans="2:57" x14ac:dyDescent="0.2">
      <c r="B188" t="s">
        <v>1241</v>
      </c>
      <c r="C188">
        <v>1E-3</v>
      </c>
      <c r="D188">
        <v>0.5</v>
      </c>
      <c r="E188">
        <v>57</v>
      </c>
      <c r="F188">
        <v>100</v>
      </c>
      <c r="G188" s="2" t="b">
        <v>1</v>
      </c>
      <c r="H188">
        <v>8</v>
      </c>
      <c r="I188">
        <v>20</v>
      </c>
      <c r="J188">
        <v>128</v>
      </c>
      <c r="K188">
        <v>1000</v>
      </c>
      <c r="L188">
        <v>4</v>
      </c>
      <c r="M188">
        <v>20</v>
      </c>
      <c r="N188">
        <v>450</v>
      </c>
      <c r="O188">
        <v>12</v>
      </c>
      <c r="P188">
        <v>20</v>
      </c>
      <c r="Q188">
        <v>110</v>
      </c>
      <c r="R188">
        <v>1</v>
      </c>
      <c r="S188">
        <v>78</v>
      </c>
      <c r="T188" s="2">
        <v>128</v>
      </c>
      <c r="U188" s="2">
        <v>64</v>
      </c>
      <c r="V188" s="2">
        <v>64</v>
      </c>
      <c r="W188" t="s">
        <v>770</v>
      </c>
      <c r="X188">
        <v>0.98011718749999999</v>
      </c>
      <c r="Y188">
        <v>4.2689604079349996E-3</v>
      </c>
      <c r="Z188">
        <v>0.53287555555555499</v>
      </c>
      <c r="AA188">
        <v>0.29429380539059602</v>
      </c>
      <c r="AB188">
        <v>0.47609037535027499</v>
      </c>
      <c r="AC188">
        <v>0.47609037535027499</v>
      </c>
      <c r="AD188">
        <v>0.55373800882756696</v>
      </c>
      <c r="AE188">
        <v>0.55373800882756696</v>
      </c>
      <c r="AF188">
        <v>0.53287555555555499</v>
      </c>
      <c r="AG188">
        <v>0.53287555555555499</v>
      </c>
      <c r="AH188">
        <v>0.64242424242424201</v>
      </c>
      <c r="AI188">
        <v>9.1263078153133295E-2</v>
      </c>
      <c r="AJ188">
        <v>0.59413885048012405</v>
      </c>
      <c r="AK188">
        <v>0.59413885048012405</v>
      </c>
      <c r="AL188">
        <v>0.64234651162665701</v>
      </c>
      <c r="AM188">
        <v>0.64234651162665701</v>
      </c>
      <c r="AN188">
        <v>0.64242424242424201</v>
      </c>
      <c r="AO188">
        <v>0.64242424242424201</v>
      </c>
      <c r="AP188">
        <v>0.38265025393707802</v>
      </c>
      <c r="AQ188">
        <v>0.90817285858857899</v>
      </c>
      <c r="AR188">
        <v>0.28414014834004298</v>
      </c>
      <c r="AS188">
        <v>0.32939824053539801</v>
      </c>
      <c r="AT188">
        <v>0.40198511166253098</v>
      </c>
      <c r="AU188">
        <v>0.27067669172932302</v>
      </c>
      <c r="AV188">
        <v>0.96832579185520296</v>
      </c>
      <c r="AW188">
        <v>0.95652173913043403</v>
      </c>
      <c r="AX188">
        <v>0.94372294372294296</v>
      </c>
      <c r="AY188">
        <v>0.14516129032257999</v>
      </c>
      <c r="AZ188">
        <v>0.63667820069204095</v>
      </c>
      <c r="BA188">
        <v>0.96261682242990598</v>
      </c>
      <c r="BB188">
        <v>0.89711934156378603</v>
      </c>
      <c r="BC188">
        <v>0.935622317596566</v>
      </c>
      <c r="BD188">
        <v>1.12359550561797E-2</v>
      </c>
      <c r="BE188">
        <v>0</v>
      </c>
    </row>
    <row r="189" spans="2:57" x14ac:dyDescent="0.2">
      <c r="B189" t="s">
        <v>1242</v>
      </c>
      <c r="C189">
        <v>1E-3</v>
      </c>
      <c r="D189">
        <v>0.5</v>
      </c>
      <c r="E189">
        <v>17</v>
      </c>
      <c r="F189">
        <v>500</v>
      </c>
      <c r="G189" s="2" t="b">
        <v>1</v>
      </c>
      <c r="H189">
        <v>8</v>
      </c>
      <c r="I189">
        <v>20</v>
      </c>
      <c r="J189">
        <v>420</v>
      </c>
      <c r="K189">
        <v>1000</v>
      </c>
      <c r="L189">
        <v>4</v>
      </c>
      <c r="M189">
        <v>20</v>
      </c>
      <c r="N189">
        <v>450</v>
      </c>
      <c r="O189">
        <v>12</v>
      </c>
      <c r="P189">
        <v>20</v>
      </c>
      <c r="Q189">
        <v>110</v>
      </c>
      <c r="R189">
        <v>1</v>
      </c>
      <c r="S189">
        <v>78</v>
      </c>
      <c r="T189" s="2">
        <v>128</v>
      </c>
      <c r="U189" s="2">
        <v>128</v>
      </c>
      <c r="V189" s="2">
        <v>64</v>
      </c>
      <c r="W189" t="s">
        <v>770</v>
      </c>
      <c r="X189">
        <v>0.98061011904761997</v>
      </c>
      <c r="Y189">
        <v>3.9957346324808003E-3</v>
      </c>
      <c r="Z189">
        <v>0.53241166666666595</v>
      </c>
      <c r="AA189">
        <v>0.22572924795746799</v>
      </c>
      <c r="AB189">
        <v>0.49446934963032602</v>
      </c>
      <c r="AC189">
        <v>0.49446934963032602</v>
      </c>
      <c r="AD189">
        <v>0.51412812375247896</v>
      </c>
      <c r="AE189">
        <v>0.51412812375247896</v>
      </c>
      <c r="AF189">
        <v>0.53241166666666595</v>
      </c>
      <c r="AG189">
        <v>0.53241166666666595</v>
      </c>
      <c r="AH189">
        <v>0.70303030303030301</v>
      </c>
      <c r="AI189">
        <v>5.4961621761322001E-2</v>
      </c>
      <c r="AJ189">
        <v>0.64887084556121799</v>
      </c>
      <c r="AK189">
        <v>0.64887084556121799</v>
      </c>
      <c r="AL189">
        <v>0.68728474277733198</v>
      </c>
      <c r="AM189">
        <v>0.68728474277733198</v>
      </c>
      <c r="AN189">
        <v>0.70303030303030301</v>
      </c>
      <c r="AO189">
        <v>0.70303030303030301</v>
      </c>
      <c r="AP189">
        <v>0.50319412026128896</v>
      </c>
      <c r="AQ189">
        <v>0.90650327678430498</v>
      </c>
      <c r="AR189">
        <v>0.47843724170938401</v>
      </c>
      <c r="AS189">
        <v>8.9742759766322094E-2</v>
      </c>
      <c r="AT189">
        <v>0.72222222222222199</v>
      </c>
      <c r="AU189">
        <v>8.4745762711864403E-2</v>
      </c>
      <c r="AV189">
        <v>0.96460176991150404</v>
      </c>
      <c r="AW189">
        <v>0.94420600858369097</v>
      </c>
      <c r="AX189">
        <v>0.8515625</v>
      </c>
      <c r="AY189">
        <v>0.60363636363636297</v>
      </c>
      <c r="AZ189">
        <v>0.15625</v>
      </c>
      <c r="BA189">
        <v>0.98654708520179302</v>
      </c>
      <c r="BB189">
        <v>0.87804878048780399</v>
      </c>
      <c r="BC189">
        <v>0.92703862660944203</v>
      </c>
      <c r="BD189">
        <v>0.54489164086687303</v>
      </c>
      <c r="BE189">
        <v>0.122699386503067</v>
      </c>
    </row>
    <row r="190" spans="2:57" x14ac:dyDescent="0.2">
      <c r="B190" t="s">
        <v>1243</v>
      </c>
      <c r="C190">
        <v>1E-3</v>
      </c>
      <c r="D190">
        <v>0.5</v>
      </c>
      <c r="E190">
        <v>70</v>
      </c>
      <c r="F190">
        <v>100</v>
      </c>
      <c r="G190" s="2" t="b">
        <v>1</v>
      </c>
      <c r="H190">
        <v>8</v>
      </c>
      <c r="I190">
        <v>50</v>
      </c>
      <c r="J190">
        <v>128</v>
      </c>
      <c r="K190">
        <v>1000</v>
      </c>
      <c r="L190">
        <v>4</v>
      </c>
      <c r="M190">
        <v>50</v>
      </c>
      <c r="N190">
        <v>420</v>
      </c>
      <c r="O190">
        <v>12</v>
      </c>
      <c r="P190">
        <v>50</v>
      </c>
      <c r="Q190">
        <v>80</v>
      </c>
      <c r="R190">
        <v>1</v>
      </c>
      <c r="S190">
        <v>78</v>
      </c>
      <c r="T190" s="2">
        <v>128</v>
      </c>
      <c r="U190" s="2">
        <v>64</v>
      </c>
      <c r="V190" s="2">
        <v>128</v>
      </c>
      <c r="W190" t="s">
        <v>770</v>
      </c>
      <c r="X190">
        <v>0.98033203125000001</v>
      </c>
      <c r="Y190">
        <v>3.8350781076587001E-3</v>
      </c>
      <c r="Z190">
        <v>0.53223750000000003</v>
      </c>
      <c r="AA190">
        <v>0.31819131544232299</v>
      </c>
      <c r="AB190">
        <v>0.47349806891972301</v>
      </c>
      <c r="AC190">
        <v>0.47349806891972201</v>
      </c>
      <c r="AD190">
        <v>0.50348256536827196</v>
      </c>
      <c r="AE190">
        <v>0.50348256536827196</v>
      </c>
      <c r="AF190">
        <v>0.53223750000000003</v>
      </c>
      <c r="AG190">
        <v>0.53223750000000003</v>
      </c>
      <c r="AH190">
        <v>0.71979166666666605</v>
      </c>
      <c r="AI190">
        <v>8.1524476408958393E-2</v>
      </c>
      <c r="AJ190">
        <v>0.66183770332902603</v>
      </c>
      <c r="AK190">
        <v>0.66183770332902603</v>
      </c>
      <c r="AL190">
        <v>0.622800151006493</v>
      </c>
      <c r="AM190">
        <v>0.622800151006493</v>
      </c>
      <c r="AN190">
        <v>0.71979166666666605</v>
      </c>
      <c r="AO190">
        <v>0.71979166666666605</v>
      </c>
      <c r="AP190">
        <v>0.513986524275725</v>
      </c>
      <c r="AQ190">
        <v>0.74536059954609801</v>
      </c>
      <c r="AR190">
        <v>0.14102173844214</v>
      </c>
      <c r="AS190">
        <v>0.49362341341492599</v>
      </c>
      <c r="AT190">
        <v>0.68544600938967104</v>
      </c>
      <c r="AU190">
        <v>0</v>
      </c>
      <c r="AV190">
        <v>0.94047619047619002</v>
      </c>
      <c r="AW190">
        <v>0.96969696969696895</v>
      </c>
      <c r="AX190">
        <v>0.96932515337423297</v>
      </c>
      <c r="AY190">
        <v>0.586666666666666</v>
      </c>
      <c r="AZ190">
        <v>0.551111111111111</v>
      </c>
      <c r="BA190">
        <v>0.98159509202453998</v>
      </c>
      <c r="BB190">
        <v>0.90909090909090895</v>
      </c>
      <c r="BC190">
        <v>0.91228070175438603</v>
      </c>
      <c r="BD190">
        <v>0</v>
      </c>
      <c r="BE190">
        <v>0.43636363636363601</v>
      </c>
    </row>
    <row r="191" spans="2:57" x14ac:dyDescent="0.2">
      <c r="B191" t="s">
        <v>1244</v>
      </c>
      <c r="C191">
        <v>1E-3</v>
      </c>
      <c r="D191">
        <v>0.5</v>
      </c>
      <c r="E191">
        <v>16</v>
      </c>
      <c r="F191">
        <v>500</v>
      </c>
      <c r="G191" s="2" t="b">
        <v>1</v>
      </c>
      <c r="H191">
        <v>8</v>
      </c>
      <c r="I191">
        <v>25</v>
      </c>
      <c r="J191">
        <v>256</v>
      </c>
      <c r="K191">
        <v>1000</v>
      </c>
      <c r="L191">
        <v>4</v>
      </c>
      <c r="M191">
        <v>25</v>
      </c>
      <c r="N191">
        <v>445</v>
      </c>
      <c r="O191">
        <v>12</v>
      </c>
      <c r="P191">
        <v>25</v>
      </c>
      <c r="Q191">
        <v>105</v>
      </c>
      <c r="R191">
        <v>1</v>
      </c>
      <c r="S191">
        <v>78</v>
      </c>
      <c r="T191" s="2">
        <v>64</v>
      </c>
      <c r="U191" s="2">
        <v>64</v>
      </c>
      <c r="V191" s="2">
        <v>128</v>
      </c>
      <c r="W191" t="s">
        <v>770</v>
      </c>
      <c r="X191">
        <v>0.98117187500000003</v>
      </c>
      <c r="Y191">
        <v>4.0686254678294004E-3</v>
      </c>
      <c r="Z191">
        <v>0.53166123595505599</v>
      </c>
      <c r="AA191">
        <v>0.214612987145781</v>
      </c>
      <c r="AB191">
        <v>0.50486507748728704</v>
      </c>
      <c r="AC191">
        <v>0.50486507748728704</v>
      </c>
      <c r="AD191">
        <v>0.52656876443860501</v>
      </c>
      <c r="AE191">
        <v>0.52656876443860501</v>
      </c>
      <c r="AF191">
        <v>0.53166123595505599</v>
      </c>
      <c r="AG191">
        <v>0.53166123595505599</v>
      </c>
      <c r="AH191">
        <v>0.70158730158730098</v>
      </c>
      <c r="AI191">
        <v>5.9983529150485902E-2</v>
      </c>
      <c r="AJ191">
        <v>0.64525327165689095</v>
      </c>
      <c r="AK191">
        <v>0.64525327165689095</v>
      </c>
      <c r="AL191">
        <v>0.65403176845329702</v>
      </c>
      <c r="AM191">
        <v>0.65403176845329603</v>
      </c>
      <c r="AN191">
        <v>0.70158730158730098</v>
      </c>
      <c r="AO191">
        <v>0.70158730158730098</v>
      </c>
      <c r="AP191">
        <v>0.618372296936888</v>
      </c>
      <c r="AQ191">
        <v>0.81109817978948195</v>
      </c>
      <c r="AR191">
        <v>0.42000596175604998</v>
      </c>
      <c r="AS191">
        <v>0.169983871466724</v>
      </c>
      <c r="AT191">
        <v>0.69135802469135799</v>
      </c>
      <c r="AU191">
        <v>0.22950819672131101</v>
      </c>
      <c r="AV191">
        <v>0.95852534562212</v>
      </c>
      <c r="AW191">
        <v>0.95022624434389102</v>
      </c>
      <c r="AX191">
        <v>0.96330275229357798</v>
      </c>
      <c r="AY191">
        <v>0</v>
      </c>
      <c r="AZ191">
        <v>0.58360655737704903</v>
      </c>
      <c r="BA191">
        <v>0.967741935483871</v>
      </c>
      <c r="BB191">
        <v>0.87804878048780399</v>
      </c>
      <c r="BC191">
        <v>0.91555555555555501</v>
      </c>
      <c r="BD191">
        <v>0.57638888888888895</v>
      </c>
      <c r="BE191">
        <v>2.8776978417266098E-2</v>
      </c>
    </row>
    <row r="192" spans="2:57" x14ac:dyDescent="0.2">
      <c r="B192" t="s">
        <v>885</v>
      </c>
      <c r="C192">
        <v>1E-3</v>
      </c>
      <c r="D192">
        <v>0.5</v>
      </c>
      <c r="E192">
        <v>256</v>
      </c>
      <c r="F192">
        <v>100</v>
      </c>
      <c r="G192" s="2" t="b">
        <v>1</v>
      </c>
      <c r="H192">
        <v>8</v>
      </c>
      <c r="I192">
        <v>25</v>
      </c>
      <c r="J192">
        <v>128</v>
      </c>
      <c r="K192">
        <v>1000</v>
      </c>
      <c r="L192">
        <v>4</v>
      </c>
      <c r="M192">
        <v>25</v>
      </c>
      <c r="N192">
        <v>445</v>
      </c>
      <c r="O192">
        <v>12</v>
      </c>
      <c r="P192">
        <v>25</v>
      </c>
      <c r="Q192">
        <v>105</v>
      </c>
      <c r="R192">
        <v>1</v>
      </c>
      <c r="S192">
        <v>78</v>
      </c>
      <c r="T192" s="2">
        <v>64</v>
      </c>
      <c r="U192" s="2">
        <v>128</v>
      </c>
      <c r="V192" s="2">
        <v>128</v>
      </c>
      <c r="W192" t="s">
        <v>770</v>
      </c>
      <c r="X192">
        <v>0.98063476562499996</v>
      </c>
      <c r="Y192">
        <v>4.0432289149612E-3</v>
      </c>
      <c r="Z192">
        <v>0.53153258426966399</v>
      </c>
      <c r="AA192">
        <v>0.35417076864838598</v>
      </c>
      <c r="AB192">
        <v>0.46599496171996602</v>
      </c>
      <c r="AC192">
        <v>0.46599496171996602</v>
      </c>
      <c r="AD192">
        <v>0.514728437202429</v>
      </c>
      <c r="AE192">
        <v>0.514728437202429</v>
      </c>
      <c r="AF192">
        <v>0.53153258426966399</v>
      </c>
      <c r="AG192">
        <v>0.53153258426966399</v>
      </c>
      <c r="AH192">
        <v>0.71111111111111103</v>
      </c>
      <c r="AI192">
        <v>9.1936916112899697E-2</v>
      </c>
      <c r="AJ192">
        <v>0.63632880126729596</v>
      </c>
      <c r="AK192">
        <v>0.63632880126729596</v>
      </c>
      <c r="AL192">
        <v>0.61436900832321995</v>
      </c>
      <c r="AM192">
        <v>0.61436900832321995</v>
      </c>
      <c r="AN192">
        <v>0.71111111111111103</v>
      </c>
      <c r="AO192">
        <v>0.71111111111111103</v>
      </c>
      <c r="AP192">
        <v>0.41480093018721398</v>
      </c>
      <c r="AQ192">
        <v>0.830273868445911</v>
      </c>
      <c r="AR192">
        <v>0.41774136566622799</v>
      </c>
      <c r="AS192">
        <v>0.20116368258051501</v>
      </c>
      <c r="AT192">
        <v>0.63768115942028902</v>
      </c>
      <c r="AU192">
        <v>8.5470085470085402E-2</v>
      </c>
      <c r="AV192">
        <v>0.97196261682243001</v>
      </c>
      <c r="AW192">
        <v>0.94594594594594605</v>
      </c>
      <c r="AX192">
        <v>0.96261682242990598</v>
      </c>
      <c r="AY192">
        <v>0</v>
      </c>
      <c r="AZ192">
        <v>0.59546925566343001</v>
      </c>
      <c r="BA192">
        <v>0.98578199052132698</v>
      </c>
      <c r="BB192">
        <v>0.93273542600896797</v>
      </c>
      <c r="BC192">
        <v>0.91964285714285698</v>
      </c>
      <c r="BD192">
        <v>0.59863945578231204</v>
      </c>
      <c r="BE192">
        <v>0</v>
      </c>
    </row>
    <row r="193" spans="2:57" x14ac:dyDescent="0.2">
      <c r="B193" t="s">
        <v>1245</v>
      </c>
      <c r="C193">
        <v>1E-3</v>
      </c>
      <c r="D193">
        <v>0.5</v>
      </c>
      <c r="E193">
        <v>25</v>
      </c>
      <c r="F193">
        <v>500</v>
      </c>
      <c r="G193" s="2" t="b">
        <v>1</v>
      </c>
      <c r="H193">
        <v>8</v>
      </c>
      <c r="I193">
        <v>25</v>
      </c>
      <c r="J193">
        <v>128</v>
      </c>
      <c r="K193">
        <v>1000</v>
      </c>
      <c r="L193">
        <v>4</v>
      </c>
      <c r="M193">
        <v>25</v>
      </c>
      <c r="N193">
        <v>445</v>
      </c>
      <c r="O193">
        <v>12</v>
      </c>
      <c r="P193">
        <v>25</v>
      </c>
      <c r="Q193">
        <v>105</v>
      </c>
      <c r="R193">
        <v>1</v>
      </c>
      <c r="S193">
        <v>78</v>
      </c>
      <c r="T193" s="2">
        <v>64</v>
      </c>
      <c r="U193" s="2">
        <v>64</v>
      </c>
      <c r="V193" s="2">
        <v>128</v>
      </c>
      <c r="W193" t="s">
        <v>770</v>
      </c>
      <c r="X193">
        <v>0.98002539062500005</v>
      </c>
      <c r="Y193">
        <v>3.3747176749166002E-3</v>
      </c>
      <c r="Z193">
        <v>0.53147752808988802</v>
      </c>
      <c r="AA193">
        <v>0.18634108993411</v>
      </c>
      <c r="AB193">
        <v>0.464705235469759</v>
      </c>
      <c r="AC193">
        <v>0.464705235469759</v>
      </c>
      <c r="AD193">
        <v>0.45404949371271203</v>
      </c>
      <c r="AE193">
        <v>0.45404949371271203</v>
      </c>
      <c r="AF193">
        <v>0.53147752808988902</v>
      </c>
      <c r="AG193">
        <v>0.53147752808988802</v>
      </c>
      <c r="AH193">
        <v>0.70555555555555505</v>
      </c>
      <c r="AI193">
        <v>6.0494102537631898E-2</v>
      </c>
      <c r="AJ193">
        <v>0.66973658049946705</v>
      </c>
      <c r="AK193">
        <v>0.66973658049946705</v>
      </c>
      <c r="AL193">
        <v>0.68617290915739304</v>
      </c>
      <c r="AM193">
        <v>0.68617290915739304</v>
      </c>
      <c r="AN193">
        <v>0.70555555555555505</v>
      </c>
      <c r="AO193">
        <v>0.70555555555555505</v>
      </c>
      <c r="AP193">
        <v>0.78821759417340798</v>
      </c>
      <c r="AQ193">
        <v>0.58828236231027098</v>
      </c>
      <c r="AR193">
        <v>0.35394013309194999</v>
      </c>
      <c r="AS193">
        <v>0.12838085230340901</v>
      </c>
      <c r="AT193">
        <v>0.63670411985018704</v>
      </c>
      <c r="AU193">
        <v>0.49315068493150599</v>
      </c>
      <c r="AV193">
        <v>0.95022624434389102</v>
      </c>
      <c r="AW193">
        <v>0.94594594594594605</v>
      </c>
      <c r="AX193">
        <v>0.97196261682243001</v>
      </c>
      <c r="AY193">
        <v>0.27972027972027902</v>
      </c>
      <c r="AZ193">
        <v>0.42261904761904701</v>
      </c>
      <c r="BA193">
        <v>0.99047619047618995</v>
      </c>
      <c r="BB193">
        <v>0.89361702127659504</v>
      </c>
      <c r="BC193">
        <v>0.94495412844036697</v>
      </c>
      <c r="BD193">
        <v>0.50746268656716398</v>
      </c>
      <c r="BE193">
        <v>0</v>
      </c>
    </row>
    <row r="194" spans="2:57" x14ac:dyDescent="0.2">
      <c r="B194" t="s">
        <v>886</v>
      </c>
      <c r="C194">
        <v>1E-3</v>
      </c>
      <c r="D194">
        <v>0.1</v>
      </c>
      <c r="E194">
        <v>256</v>
      </c>
      <c r="F194">
        <v>100</v>
      </c>
      <c r="G194" s="2" t="b">
        <v>1</v>
      </c>
      <c r="H194">
        <v>8</v>
      </c>
      <c r="I194">
        <v>50</v>
      </c>
      <c r="J194">
        <v>128</v>
      </c>
      <c r="K194">
        <v>1000</v>
      </c>
      <c r="L194">
        <v>4</v>
      </c>
      <c r="M194">
        <v>50</v>
      </c>
      <c r="N194">
        <v>420</v>
      </c>
      <c r="O194">
        <v>12</v>
      </c>
      <c r="P194">
        <v>50</v>
      </c>
      <c r="Q194">
        <v>80</v>
      </c>
      <c r="R194">
        <v>1</v>
      </c>
      <c r="S194">
        <v>78</v>
      </c>
      <c r="T194" s="2">
        <v>64</v>
      </c>
      <c r="U194" s="2">
        <v>128</v>
      </c>
      <c r="V194" s="2">
        <v>128</v>
      </c>
      <c r="W194" t="s">
        <v>770</v>
      </c>
      <c r="X194">
        <v>0.97735351562499995</v>
      </c>
      <c r="Y194">
        <v>4.7468537231906997E-3</v>
      </c>
      <c r="Z194">
        <v>0.53128452380952396</v>
      </c>
      <c r="AA194">
        <v>0.20971734257042399</v>
      </c>
      <c r="AB194">
        <v>0.479810986586022</v>
      </c>
      <c r="AC194">
        <v>0.479810986586022</v>
      </c>
      <c r="AD194">
        <v>0.48131998672432902</v>
      </c>
      <c r="AE194">
        <v>0.48131998672432902</v>
      </c>
      <c r="AF194">
        <v>0.53128452380952496</v>
      </c>
      <c r="AG194">
        <v>0.53128452380952496</v>
      </c>
      <c r="AH194">
        <v>0.68854166666666605</v>
      </c>
      <c r="AI194">
        <v>5.71631640195846E-2</v>
      </c>
      <c r="AJ194">
        <v>0.61449143305318699</v>
      </c>
      <c r="AK194">
        <v>0.61449143305318699</v>
      </c>
      <c r="AL194">
        <v>0.56614566836038804</v>
      </c>
      <c r="AM194">
        <v>0.56614566836038804</v>
      </c>
      <c r="AN194">
        <v>0.68854166666666605</v>
      </c>
      <c r="AO194">
        <v>0.68854166666666605</v>
      </c>
      <c r="AP194">
        <v>0.46709715469518398</v>
      </c>
      <c r="AQ194">
        <v>0.805447883103106</v>
      </c>
      <c r="AR194">
        <v>0.14652077661160501</v>
      </c>
      <c r="AS194">
        <v>0.50017813193419303</v>
      </c>
      <c r="AT194">
        <v>0.62962962962962898</v>
      </c>
      <c r="AU194">
        <v>0</v>
      </c>
      <c r="AV194">
        <v>0.93413173652694603</v>
      </c>
      <c r="AW194">
        <v>0.95808383233532901</v>
      </c>
      <c r="AX194">
        <v>0.95705521472392596</v>
      </c>
      <c r="AY194">
        <v>0</v>
      </c>
      <c r="AZ194">
        <v>0.49302325581395301</v>
      </c>
      <c r="BA194">
        <v>1</v>
      </c>
      <c r="BB194">
        <v>0.90285714285714203</v>
      </c>
      <c r="BC194">
        <v>0.94117647058823495</v>
      </c>
      <c r="BD194">
        <v>0.55793991416308997</v>
      </c>
      <c r="BE194">
        <v>0</v>
      </c>
    </row>
    <row r="195" spans="2:57" x14ac:dyDescent="0.2">
      <c r="B195" t="s">
        <v>1246</v>
      </c>
      <c r="C195">
        <v>1E-3</v>
      </c>
      <c r="D195">
        <v>0.5</v>
      </c>
      <c r="E195">
        <v>87</v>
      </c>
      <c r="F195">
        <v>100</v>
      </c>
      <c r="G195" s="2" t="b">
        <v>1</v>
      </c>
      <c r="H195">
        <v>8</v>
      </c>
      <c r="I195">
        <v>15</v>
      </c>
      <c r="J195">
        <v>256</v>
      </c>
      <c r="K195">
        <v>1000</v>
      </c>
      <c r="L195">
        <v>4</v>
      </c>
      <c r="M195">
        <v>15</v>
      </c>
      <c r="N195">
        <v>455</v>
      </c>
      <c r="O195">
        <v>12</v>
      </c>
      <c r="P195">
        <v>15</v>
      </c>
      <c r="Q195">
        <v>115</v>
      </c>
      <c r="R195">
        <v>1</v>
      </c>
      <c r="S195">
        <v>78</v>
      </c>
      <c r="T195" s="2">
        <v>128</v>
      </c>
      <c r="U195" s="2">
        <v>64</v>
      </c>
      <c r="V195" s="2">
        <v>128</v>
      </c>
      <c r="W195" t="s">
        <v>770</v>
      </c>
      <c r="X195">
        <v>0.98005371093750004</v>
      </c>
      <c r="Y195">
        <v>4.1526815085671E-3</v>
      </c>
      <c r="Z195">
        <v>0.53104395604395405</v>
      </c>
      <c r="AA195">
        <v>0.215174422785639</v>
      </c>
      <c r="AB195">
        <v>0.49936592741587099</v>
      </c>
      <c r="AC195">
        <v>0.49936592741587099</v>
      </c>
      <c r="AD195">
        <v>0.53615754092774204</v>
      </c>
      <c r="AE195">
        <v>0.53615754092774204</v>
      </c>
      <c r="AF195">
        <v>0.53104395604395405</v>
      </c>
      <c r="AG195">
        <v>0.53104395604395405</v>
      </c>
      <c r="AH195">
        <v>0.68260869565217297</v>
      </c>
      <c r="AI195">
        <v>7.0918731391429901E-2</v>
      </c>
      <c r="AJ195">
        <v>0.61200054985305397</v>
      </c>
      <c r="AK195">
        <v>0.61200054985305397</v>
      </c>
      <c r="AL195">
        <v>0.57269323610940803</v>
      </c>
      <c r="AM195">
        <v>0.57269323610940803</v>
      </c>
      <c r="AN195">
        <v>0.68260869565217297</v>
      </c>
      <c r="AO195">
        <v>0.68260869565217297</v>
      </c>
      <c r="AP195">
        <v>0.51830355079220103</v>
      </c>
      <c r="AQ195">
        <v>0.86667504649097704</v>
      </c>
      <c r="AR195">
        <v>0.46299402279081397</v>
      </c>
      <c r="AS195">
        <v>0.14949108958949101</v>
      </c>
      <c r="AT195">
        <v>0.59214501510574002</v>
      </c>
      <c r="AU195">
        <v>0</v>
      </c>
      <c r="AV195">
        <v>0.93965517241379304</v>
      </c>
      <c r="AW195">
        <v>0.95435684647302899</v>
      </c>
      <c r="AX195">
        <v>0.91964285714285698</v>
      </c>
      <c r="AY195">
        <v>0</v>
      </c>
      <c r="AZ195">
        <v>0.63398692810457502</v>
      </c>
      <c r="BA195">
        <v>0.98245614035087703</v>
      </c>
      <c r="BB195">
        <v>0.88715953307392903</v>
      </c>
      <c r="BC195">
        <v>0.83636363636363598</v>
      </c>
      <c r="BD195">
        <v>0.59824046920821095</v>
      </c>
      <c r="BE195">
        <v>0</v>
      </c>
    </row>
    <row r="196" spans="2:57" x14ac:dyDescent="0.2">
      <c r="B196" t="s">
        <v>1033</v>
      </c>
      <c r="C196">
        <v>1E-3</v>
      </c>
      <c r="D196">
        <v>0.1</v>
      </c>
      <c r="E196">
        <v>76</v>
      </c>
      <c r="F196">
        <v>100</v>
      </c>
      <c r="G196" s="2" t="b">
        <v>1</v>
      </c>
      <c r="H196">
        <v>8</v>
      </c>
      <c r="I196">
        <v>50</v>
      </c>
      <c r="J196">
        <v>64</v>
      </c>
      <c r="K196">
        <v>1000</v>
      </c>
      <c r="L196">
        <v>4</v>
      </c>
      <c r="M196">
        <v>50</v>
      </c>
      <c r="N196">
        <v>420</v>
      </c>
      <c r="O196">
        <v>12</v>
      </c>
      <c r="P196">
        <v>50</v>
      </c>
      <c r="Q196">
        <v>80</v>
      </c>
      <c r="R196">
        <v>1</v>
      </c>
      <c r="S196">
        <v>78</v>
      </c>
      <c r="T196" s="2">
        <v>64</v>
      </c>
      <c r="U196" s="2">
        <v>64</v>
      </c>
      <c r="V196" s="2">
        <v>64</v>
      </c>
      <c r="W196" t="s">
        <v>770</v>
      </c>
      <c r="X196">
        <v>0.98044921875000002</v>
      </c>
      <c r="Y196">
        <v>4.0699491649865997E-3</v>
      </c>
      <c r="Z196">
        <v>0.53032857142857104</v>
      </c>
      <c r="AA196">
        <v>0.30466119506955103</v>
      </c>
      <c r="AB196">
        <v>0.47983339232137101</v>
      </c>
      <c r="AC196">
        <v>0.47983339232137101</v>
      </c>
      <c r="AD196">
        <v>0.48727553465808299</v>
      </c>
      <c r="AE196">
        <v>0.48727553465808299</v>
      </c>
      <c r="AF196">
        <v>0.53032857142857104</v>
      </c>
      <c r="AG196">
        <v>0.53032857142857104</v>
      </c>
      <c r="AH196">
        <v>0.66249999999999998</v>
      </c>
      <c r="AI196">
        <v>8.2553833723068196E-2</v>
      </c>
      <c r="AJ196">
        <v>0.61427811561850498</v>
      </c>
      <c r="AK196">
        <v>0.61427811561850498</v>
      </c>
      <c r="AL196">
        <v>0.62890502319777397</v>
      </c>
      <c r="AM196">
        <v>0.62890502319777397</v>
      </c>
      <c r="AN196">
        <v>0.66249999999999998</v>
      </c>
      <c r="AO196">
        <v>0.66249999999999998</v>
      </c>
      <c r="AP196">
        <v>0.57702642836002405</v>
      </c>
      <c r="AQ196">
        <v>0.90883870733260497</v>
      </c>
      <c r="AR196">
        <v>0.38648629114259703</v>
      </c>
      <c r="AS196">
        <v>4.6982142450258099E-2</v>
      </c>
      <c r="AT196">
        <v>0.36413043478260798</v>
      </c>
      <c r="AU196">
        <v>6.8181818181818094E-2</v>
      </c>
      <c r="AV196">
        <v>0.93567251461988299</v>
      </c>
      <c r="AW196">
        <v>0.98765432098765404</v>
      </c>
      <c r="AX196">
        <v>0.93902439024390205</v>
      </c>
      <c r="AY196">
        <v>0.71532846715328402</v>
      </c>
      <c r="AZ196">
        <v>0.70408163265306101</v>
      </c>
      <c r="BA196">
        <v>0.95705521472392596</v>
      </c>
      <c r="BB196">
        <v>0.79432624113475103</v>
      </c>
      <c r="BC196">
        <v>0.90588235294117603</v>
      </c>
      <c r="BD196">
        <v>0</v>
      </c>
      <c r="BE196">
        <v>0</v>
      </c>
    </row>
    <row r="197" spans="2:57" x14ac:dyDescent="0.2">
      <c r="B197" t="s">
        <v>1247</v>
      </c>
      <c r="C197">
        <v>1E-3</v>
      </c>
      <c r="D197">
        <v>0.1</v>
      </c>
      <c r="E197">
        <v>127</v>
      </c>
      <c r="F197">
        <v>100</v>
      </c>
      <c r="G197" s="2" t="b">
        <v>1</v>
      </c>
      <c r="H197">
        <v>8</v>
      </c>
      <c r="I197">
        <v>15</v>
      </c>
      <c r="J197">
        <v>64</v>
      </c>
      <c r="K197">
        <v>1000</v>
      </c>
      <c r="L197">
        <v>4</v>
      </c>
      <c r="M197">
        <v>15</v>
      </c>
      <c r="N197">
        <v>455</v>
      </c>
      <c r="O197">
        <v>12</v>
      </c>
      <c r="P197">
        <v>15</v>
      </c>
      <c r="Q197">
        <v>115</v>
      </c>
      <c r="R197">
        <v>1</v>
      </c>
      <c r="S197">
        <v>78</v>
      </c>
      <c r="T197" s="2">
        <v>64</v>
      </c>
      <c r="U197" s="2">
        <v>128</v>
      </c>
      <c r="V197" s="2">
        <v>64</v>
      </c>
      <c r="W197" t="s">
        <v>770</v>
      </c>
      <c r="X197">
        <v>0.98011718749999999</v>
      </c>
      <c r="Y197">
        <v>4.1409868386107999E-3</v>
      </c>
      <c r="Z197">
        <v>0.53001098901098798</v>
      </c>
      <c r="AA197">
        <v>0.38340629366040202</v>
      </c>
      <c r="AB197">
        <v>0.45203588114054499</v>
      </c>
      <c r="AC197">
        <v>0.45203588114054499</v>
      </c>
      <c r="AD197">
        <v>0.45492640757165898</v>
      </c>
      <c r="AE197">
        <v>0.45492640757165898</v>
      </c>
      <c r="AF197">
        <v>0.53001098901098798</v>
      </c>
      <c r="AG197">
        <v>0.53001098901098798</v>
      </c>
      <c r="AH197">
        <v>0.66811594202898505</v>
      </c>
      <c r="AI197">
        <v>0.10776782035827601</v>
      </c>
      <c r="AJ197">
        <v>0.60764281571974499</v>
      </c>
      <c r="AK197">
        <v>0.60764281571974499</v>
      </c>
      <c r="AL197">
        <v>0.58300889671552003</v>
      </c>
      <c r="AM197">
        <v>0.58300889671552103</v>
      </c>
      <c r="AN197">
        <v>0.66811594202898505</v>
      </c>
      <c r="AO197">
        <v>0.66811594202898505</v>
      </c>
      <c r="AP197">
        <v>0.56734369344024604</v>
      </c>
      <c r="AQ197">
        <v>0.82968330032496196</v>
      </c>
      <c r="AR197">
        <v>0.20980831397114499</v>
      </c>
      <c r="AS197">
        <v>0.20130821682582301</v>
      </c>
      <c r="AT197">
        <v>0.50890585241730202</v>
      </c>
      <c r="AU197">
        <v>9.7902097902097904E-2</v>
      </c>
      <c r="AV197">
        <v>0.96581196581196604</v>
      </c>
      <c r="AW197">
        <v>0.94650205761316797</v>
      </c>
      <c r="AX197">
        <v>0.94650205761316797</v>
      </c>
      <c r="AY197">
        <v>0</v>
      </c>
      <c r="AZ197">
        <v>0.63636363636363602</v>
      </c>
      <c r="BA197">
        <v>0.98245614035087703</v>
      </c>
      <c r="BB197">
        <v>0.88235294117647001</v>
      </c>
      <c r="BC197">
        <v>0.94560669456066904</v>
      </c>
      <c r="BD197">
        <v>0.37931034482758602</v>
      </c>
      <c r="BE197">
        <v>0</v>
      </c>
    </row>
    <row r="198" spans="2:57" x14ac:dyDescent="0.2">
      <c r="B198" t="s">
        <v>1248</v>
      </c>
      <c r="C198">
        <v>1E-3</v>
      </c>
      <c r="D198">
        <v>0.5</v>
      </c>
      <c r="E198">
        <v>19</v>
      </c>
      <c r="F198">
        <v>500</v>
      </c>
      <c r="G198" s="2" t="b">
        <v>1</v>
      </c>
      <c r="H198">
        <v>8</v>
      </c>
      <c r="I198">
        <v>25</v>
      </c>
      <c r="J198">
        <v>64</v>
      </c>
      <c r="K198">
        <v>1000</v>
      </c>
      <c r="L198">
        <v>4</v>
      </c>
      <c r="M198">
        <v>25</v>
      </c>
      <c r="N198">
        <v>445</v>
      </c>
      <c r="O198">
        <v>12</v>
      </c>
      <c r="P198">
        <v>25</v>
      </c>
      <c r="Q198">
        <v>105</v>
      </c>
      <c r="R198">
        <v>1</v>
      </c>
      <c r="S198">
        <v>78</v>
      </c>
      <c r="T198" s="2">
        <v>128</v>
      </c>
      <c r="U198" s="2">
        <v>64</v>
      </c>
      <c r="V198" s="2">
        <v>64</v>
      </c>
      <c r="W198" t="s">
        <v>770</v>
      </c>
      <c r="X198">
        <v>0.98095703125</v>
      </c>
      <c r="Y198">
        <v>3.8569628288969001E-3</v>
      </c>
      <c r="Z198">
        <v>0.52865617977528201</v>
      </c>
      <c r="AA198">
        <v>0.32060240560769998</v>
      </c>
      <c r="AB198">
        <v>0.49078490711738898</v>
      </c>
      <c r="AC198">
        <v>0.49078490711738898</v>
      </c>
      <c r="AD198">
        <v>0.54625220858219703</v>
      </c>
      <c r="AE198">
        <v>0.54625220858219703</v>
      </c>
      <c r="AF198">
        <v>0.52865617977528201</v>
      </c>
      <c r="AG198">
        <v>0.52865617977528201</v>
      </c>
      <c r="AH198">
        <v>0.65714285714285703</v>
      </c>
      <c r="AI198">
        <v>9.9698327481746604E-2</v>
      </c>
      <c r="AJ198">
        <v>0.64118833964181299</v>
      </c>
      <c r="AK198">
        <v>0.64118833964181299</v>
      </c>
      <c r="AL198">
        <v>0.66223039061854405</v>
      </c>
      <c r="AM198">
        <v>0.66223039061854405</v>
      </c>
      <c r="AN198">
        <v>0.65714285714285703</v>
      </c>
      <c r="AO198">
        <v>0.65714285714285703</v>
      </c>
      <c r="AP198">
        <v>0.60902540800958005</v>
      </c>
      <c r="AQ198">
        <v>0.76776006301164601</v>
      </c>
      <c r="AR198">
        <v>0.39718036192616402</v>
      </c>
      <c r="AS198">
        <v>0.18917379552216701</v>
      </c>
      <c r="AT198">
        <v>0.63481228668941903</v>
      </c>
      <c r="AU198">
        <v>1.1428571428571401E-2</v>
      </c>
      <c r="AV198">
        <v>0.79558011049723698</v>
      </c>
      <c r="AW198">
        <v>0.95022624434389102</v>
      </c>
      <c r="AX198">
        <v>0.927927927927928</v>
      </c>
      <c r="AY198">
        <v>0.28368794326241098</v>
      </c>
      <c r="AZ198">
        <v>0.60162601626016199</v>
      </c>
      <c r="BA198">
        <v>0.92537313432835799</v>
      </c>
      <c r="BB198">
        <v>0.68965517241379304</v>
      </c>
      <c r="BC198">
        <v>0.94495412844036697</v>
      </c>
      <c r="BD198">
        <v>0.51121076233183804</v>
      </c>
      <c r="BE198">
        <v>0.41777777777777703</v>
      </c>
    </row>
    <row r="199" spans="2:57" x14ac:dyDescent="0.2">
      <c r="B199" t="s">
        <v>1249</v>
      </c>
      <c r="C199">
        <v>1E-3</v>
      </c>
      <c r="D199">
        <v>0.5</v>
      </c>
      <c r="E199">
        <v>87</v>
      </c>
      <c r="F199">
        <v>100</v>
      </c>
      <c r="G199" s="2" t="b">
        <v>1</v>
      </c>
      <c r="H199">
        <v>8</v>
      </c>
      <c r="I199">
        <v>25</v>
      </c>
      <c r="J199">
        <v>256</v>
      </c>
      <c r="K199">
        <v>1000</v>
      </c>
      <c r="L199">
        <v>4</v>
      </c>
      <c r="M199">
        <v>25</v>
      </c>
      <c r="N199">
        <v>445</v>
      </c>
      <c r="O199">
        <v>12</v>
      </c>
      <c r="P199">
        <v>25</v>
      </c>
      <c r="Q199">
        <v>105</v>
      </c>
      <c r="R199">
        <v>1</v>
      </c>
      <c r="S199">
        <v>78</v>
      </c>
      <c r="T199" s="2">
        <v>64</v>
      </c>
      <c r="U199" s="2">
        <v>128</v>
      </c>
      <c r="V199" s="2">
        <v>64</v>
      </c>
      <c r="W199" t="s">
        <v>770</v>
      </c>
      <c r="X199">
        <v>0.98036132812499999</v>
      </c>
      <c r="Y199">
        <v>4.0167695749550999E-3</v>
      </c>
      <c r="Z199">
        <v>0.52851011235955203</v>
      </c>
      <c r="AA199">
        <v>0.235261821627616</v>
      </c>
      <c r="AB199">
        <v>0.48875170308949401</v>
      </c>
      <c r="AC199">
        <v>0.48875170308949401</v>
      </c>
      <c r="AD199">
        <v>0.52969775569188204</v>
      </c>
      <c r="AE199">
        <v>0.52969775569188204</v>
      </c>
      <c r="AF199">
        <v>0.52851011235955203</v>
      </c>
      <c r="AG199">
        <v>0.52851011235955203</v>
      </c>
      <c r="AH199">
        <v>0.63095238095238004</v>
      </c>
      <c r="AI199">
        <v>6.5920755267143194E-2</v>
      </c>
      <c r="AJ199">
        <v>0.57199956393490003</v>
      </c>
      <c r="AK199">
        <v>0.57199956393490003</v>
      </c>
      <c r="AL199">
        <v>0.64508624749027399</v>
      </c>
      <c r="AM199">
        <v>0.64508624749027299</v>
      </c>
      <c r="AN199">
        <v>0.63095238095238004</v>
      </c>
      <c r="AO199">
        <v>0.63095238095238004</v>
      </c>
      <c r="AP199">
        <v>0.50669612217333904</v>
      </c>
      <c r="AQ199">
        <v>0.89655650245882601</v>
      </c>
      <c r="AR199">
        <v>0.214795669502646</v>
      </c>
      <c r="AS199">
        <v>0.33695851822316403</v>
      </c>
      <c r="AT199">
        <v>0.398322851153039</v>
      </c>
      <c r="AU199">
        <v>0.29931972789115602</v>
      </c>
      <c r="AV199">
        <v>0.92233009708737801</v>
      </c>
      <c r="AW199">
        <v>0.94545454545454499</v>
      </c>
      <c r="AX199">
        <v>0.93069306930692997</v>
      </c>
      <c r="AY199">
        <v>0.61428571428571399</v>
      </c>
      <c r="AZ199">
        <v>1.8867924528301799E-2</v>
      </c>
      <c r="BA199">
        <v>0.89108910891089099</v>
      </c>
      <c r="BB199">
        <v>0.88510638297872302</v>
      </c>
      <c r="BC199">
        <v>0.95852534562212</v>
      </c>
      <c r="BD199">
        <v>0</v>
      </c>
      <c r="BE199">
        <v>0</v>
      </c>
    </row>
    <row r="200" spans="2:57" x14ac:dyDescent="0.2">
      <c r="B200" t="s">
        <v>1250</v>
      </c>
      <c r="C200">
        <v>1E-3</v>
      </c>
      <c r="D200">
        <v>0.5</v>
      </c>
      <c r="E200">
        <v>109</v>
      </c>
      <c r="F200">
        <v>100</v>
      </c>
      <c r="G200" s="2" t="b">
        <v>1</v>
      </c>
      <c r="H200">
        <v>8</v>
      </c>
      <c r="I200">
        <v>15</v>
      </c>
      <c r="J200">
        <v>128</v>
      </c>
      <c r="K200">
        <v>1000</v>
      </c>
      <c r="L200">
        <v>4</v>
      </c>
      <c r="M200">
        <v>15</v>
      </c>
      <c r="N200">
        <v>455</v>
      </c>
      <c r="O200">
        <v>12</v>
      </c>
      <c r="P200">
        <v>15</v>
      </c>
      <c r="Q200">
        <v>115</v>
      </c>
      <c r="R200">
        <v>1</v>
      </c>
      <c r="S200">
        <v>78</v>
      </c>
      <c r="T200" s="2">
        <v>64</v>
      </c>
      <c r="U200" s="2">
        <v>128</v>
      </c>
      <c r="V200" s="2">
        <v>64</v>
      </c>
      <c r="W200" t="s">
        <v>770</v>
      </c>
      <c r="X200">
        <v>0.9805859375</v>
      </c>
      <c r="Y200">
        <v>4.0875508473253996E-3</v>
      </c>
      <c r="Z200">
        <v>0.52833021978021899</v>
      </c>
      <c r="AA200">
        <v>0.18224203568696901</v>
      </c>
      <c r="AB200">
        <v>0.44983454248510601</v>
      </c>
      <c r="AC200">
        <v>0.44983454248510601</v>
      </c>
      <c r="AD200">
        <v>0.44679303034948198</v>
      </c>
      <c r="AE200">
        <v>0.44679303034948198</v>
      </c>
      <c r="AF200">
        <v>0.52833021978021899</v>
      </c>
      <c r="AG200">
        <v>0.52833021978021899</v>
      </c>
      <c r="AH200">
        <v>0.57028985507246299</v>
      </c>
      <c r="AI200">
        <v>7.1193166077136993E-2</v>
      </c>
      <c r="AJ200">
        <v>0.52711074537618896</v>
      </c>
      <c r="AK200">
        <v>0.52711074537618896</v>
      </c>
      <c r="AL200">
        <v>0.55726113230749097</v>
      </c>
      <c r="AM200">
        <v>0.55726113230749097</v>
      </c>
      <c r="AN200">
        <v>0.57028985507246299</v>
      </c>
      <c r="AO200">
        <v>0.57028985507246299</v>
      </c>
      <c r="AP200">
        <v>0.68535936424257005</v>
      </c>
      <c r="AQ200">
        <v>0.62747187988744402</v>
      </c>
      <c r="AR200">
        <v>0.427389139490577</v>
      </c>
      <c r="AS200">
        <v>5.9117786319833499E-2</v>
      </c>
      <c r="AT200">
        <v>0.56763925729442899</v>
      </c>
      <c r="AU200">
        <v>0</v>
      </c>
      <c r="AV200">
        <v>0.41379310344827502</v>
      </c>
      <c r="AW200">
        <v>0.95041322314049503</v>
      </c>
      <c r="AX200">
        <v>0.73571428571428499</v>
      </c>
      <c r="AY200">
        <v>0.266666666666666</v>
      </c>
      <c r="AZ200">
        <v>0.32748538011695899</v>
      </c>
      <c r="BA200">
        <v>0.77948717948717905</v>
      </c>
      <c r="BB200">
        <v>0.79653679653679599</v>
      </c>
      <c r="BC200">
        <v>0.92307692307692302</v>
      </c>
      <c r="BD200">
        <v>0.56451612903225801</v>
      </c>
      <c r="BE200">
        <v>0</v>
      </c>
    </row>
    <row r="201" spans="2:57" x14ac:dyDescent="0.2">
      <c r="B201" t="s">
        <v>1251</v>
      </c>
      <c r="C201">
        <v>1E-3</v>
      </c>
      <c r="D201">
        <v>0.5</v>
      </c>
      <c r="E201">
        <v>21</v>
      </c>
      <c r="F201">
        <v>500</v>
      </c>
      <c r="G201" s="2" t="b">
        <v>1</v>
      </c>
      <c r="H201">
        <v>8</v>
      </c>
      <c r="I201">
        <v>15</v>
      </c>
      <c r="J201">
        <v>64</v>
      </c>
      <c r="K201">
        <v>1000</v>
      </c>
      <c r="L201">
        <v>4</v>
      </c>
      <c r="M201">
        <v>15</v>
      </c>
      <c r="N201">
        <v>455</v>
      </c>
      <c r="O201">
        <v>12</v>
      </c>
      <c r="P201">
        <v>15</v>
      </c>
      <c r="Q201">
        <v>115</v>
      </c>
      <c r="R201">
        <v>1</v>
      </c>
      <c r="S201">
        <v>78</v>
      </c>
      <c r="T201" s="2">
        <v>128</v>
      </c>
      <c r="U201" s="2">
        <v>64</v>
      </c>
      <c r="V201" s="2">
        <v>64</v>
      </c>
      <c r="W201" t="s">
        <v>770</v>
      </c>
      <c r="X201">
        <v>0.98253515624999999</v>
      </c>
      <c r="Y201">
        <v>3.6192341134883002E-3</v>
      </c>
      <c r="Z201">
        <v>0.52778956043955905</v>
      </c>
      <c r="AA201">
        <v>0.38117018315196</v>
      </c>
      <c r="AB201">
        <v>0.493047488680049</v>
      </c>
      <c r="AC201">
        <v>0.493047488680049</v>
      </c>
      <c r="AD201">
        <v>0.54561361569329203</v>
      </c>
      <c r="AE201">
        <v>0.54561361569329203</v>
      </c>
      <c r="AF201">
        <v>0.52778956043955905</v>
      </c>
      <c r="AG201">
        <v>0.52778956043955905</v>
      </c>
      <c r="AH201">
        <v>0.69637681159420295</v>
      </c>
      <c r="AI201">
        <v>0.112095139920711</v>
      </c>
      <c r="AJ201">
        <v>0.64318951583055395</v>
      </c>
      <c r="AK201">
        <v>0.64318951583055395</v>
      </c>
      <c r="AL201">
        <v>0.71289277734207102</v>
      </c>
      <c r="AM201">
        <v>0.71289277734207102</v>
      </c>
      <c r="AN201">
        <v>0.69637681159420295</v>
      </c>
      <c r="AO201">
        <v>0.69637681159420295</v>
      </c>
      <c r="AP201">
        <v>0.47943158734438301</v>
      </c>
      <c r="AQ201">
        <v>0.83155657853395504</v>
      </c>
      <c r="AR201">
        <v>0.25511572532627602</v>
      </c>
      <c r="AS201">
        <v>0.40608606351557902</v>
      </c>
      <c r="AT201">
        <v>0.64473684210526305</v>
      </c>
      <c r="AU201">
        <v>0</v>
      </c>
      <c r="AV201">
        <v>0.96610169491525399</v>
      </c>
      <c r="AW201">
        <v>0.95041322314049503</v>
      </c>
      <c r="AX201">
        <v>0.94957983193277296</v>
      </c>
      <c r="AY201">
        <v>8.3333333333333301E-2</v>
      </c>
      <c r="AZ201">
        <v>0.62666666666666604</v>
      </c>
      <c r="BA201">
        <v>0.78125</v>
      </c>
      <c r="BB201">
        <v>0.87692307692307703</v>
      </c>
      <c r="BC201">
        <v>0.92622950819672101</v>
      </c>
      <c r="BD201">
        <v>0.33986928104575098</v>
      </c>
      <c r="BE201">
        <v>0.57317073170731703</v>
      </c>
    </row>
    <row r="202" spans="2:57" x14ac:dyDescent="0.2">
      <c r="B202" t="s">
        <v>1252</v>
      </c>
      <c r="C202">
        <v>1E-3</v>
      </c>
      <c r="D202">
        <v>0.1</v>
      </c>
      <c r="E202">
        <v>60</v>
      </c>
      <c r="F202">
        <v>100</v>
      </c>
      <c r="G202" s="2" t="b">
        <v>1</v>
      </c>
      <c r="H202">
        <v>8</v>
      </c>
      <c r="I202">
        <v>50</v>
      </c>
      <c r="J202">
        <v>256</v>
      </c>
      <c r="K202">
        <v>1000</v>
      </c>
      <c r="L202">
        <v>4</v>
      </c>
      <c r="M202">
        <v>50</v>
      </c>
      <c r="N202">
        <v>420</v>
      </c>
      <c r="O202">
        <v>12</v>
      </c>
      <c r="P202">
        <v>50</v>
      </c>
      <c r="Q202">
        <v>80</v>
      </c>
      <c r="R202">
        <v>1</v>
      </c>
      <c r="S202">
        <v>78</v>
      </c>
      <c r="T202" s="2">
        <v>128</v>
      </c>
      <c r="U202" s="2">
        <v>64</v>
      </c>
      <c r="V202" s="2">
        <v>64</v>
      </c>
      <c r="W202" t="s">
        <v>770</v>
      </c>
      <c r="X202">
        <v>0.97555664062500003</v>
      </c>
      <c r="Y202">
        <v>5.1771019236183996E-3</v>
      </c>
      <c r="Z202">
        <v>0.52618452380952296</v>
      </c>
      <c r="AA202">
        <v>0.19330816330015599</v>
      </c>
      <c r="AB202">
        <v>0.48509890661830801</v>
      </c>
      <c r="AC202">
        <v>0.48509890661830801</v>
      </c>
      <c r="AD202">
        <v>0.53373126142801797</v>
      </c>
      <c r="AE202">
        <v>0.53373126142801897</v>
      </c>
      <c r="AF202">
        <v>0.52618452380952296</v>
      </c>
      <c r="AG202">
        <v>0.52618452380952296</v>
      </c>
      <c r="AH202">
        <v>0.67291666666666605</v>
      </c>
      <c r="AI202">
        <v>5.9602040797472E-2</v>
      </c>
      <c r="AJ202">
        <v>0.61876093477766603</v>
      </c>
      <c r="AK202">
        <v>0.61876093477766703</v>
      </c>
      <c r="AL202">
        <v>0.66424023030899804</v>
      </c>
      <c r="AM202">
        <v>0.66424023030899804</v>
      </c>
      <c r="AN202">
        <v>0.67291666666666605</v>
      </c>
      <c r="AO202">
        <v>0.67291666666666605</v>
      </c>
      <c r="AP202">
        <v>0.476694250872152</v>
      </c>
      <c r="AQ202">
        <v>0.88775139434468797</v>
      </c>
      <c r="AR202">
        <v>0.35509344558507999</v>
      </c>
      <c r="AS202">
        <v>0.220856535671312</v>
      </c>
      <c r="AT202">
        <v>0.48905109489051002</v>
      </c>
      <c r="AU202">
        <v>0.11764705882352899</v>
      </c>
      <c r="AV202">
        <v>0.92485549132947897</v>
      </c>
      <c r="AW202">
        <v>0.95808383233532901</v>
      </c>
      <c r="AX202">
        <v>0.82291666666666596</v>
      </c>
      <c r="AY202">
        <v>0.55621301775147902</v>
      </c>
      <c r="AZ202">
        <v>0.453125</v>
      </c>
      <c r="BA202">
        <v>0.96341463414634099</v>
      </c>
      <c r="BB202">
        <v>0.88268156424581001</v>
      </c>
      <c r="BC202">
        <v>0.92857142857142805</v>
      </c>
      <c r="BD202">
        <v>0.32857142857142801</v>
      </c>
      <c r="BE202">
        <v>0</v>
      </c>
    </row>
    <row r="203" spans="2:57" x14ac:dyDescent="0.2">
      <c r="B203" t="s">
        <v>782</v>
      </c>
      <c r="C203">
        <v>1E-3</v>
      </c>
      <c r="D203">
        <v>0.1</v>
      </c>
      <c r="E203">
        <v>256</v>
      </c>
      <c r="F203">
        <v>500</v>
      </c>
      <c r="G203" s="2" t="b">
        <v>1</v>
      </c>
      <c r="H203">
        <v>8</v>
      </c>
      <c r="I203">
        <v>5</v>
      </c>
      <c r="J203">
        <v>64</v>
      </c>
      <c r="K203">
        <v>1000</v>
      </c>
      <c r="L203">
        <v>4</v>
      </c>
      <c r="M203">
        <v>5</v>
      </c>
      <c r="N203">
        <v>465</v>
      </c>
      <c r="O203">
        <v>12</v>
      </c>
      <c r="P203">
        <v>5</v>
      </c>
      <c r="Q203">
        <v>125</v>
      </c>
      <c r="R203">
        <v>1</v>
      </c>
      <c r="S203">
        <v>78</v>
      </c>
      <c r="T203" s="2">
        <v>64</v>
      </c>
      <c r="U203" s="2">
        <v>128</v>
      </c>
      <c r="V203" s="2">
        <v>128</v>
      </c>
      <c r="W203" t="s">
        <v>770</v>
      </c>
      <c r="X203">
        <v>0.98100781250000002</v>
      </c>
      <c r="Y203">
        <v>4.0558442370965996E-3</v>
      </c>
      <c r="Z203">
        <v>0.52598709677419297</v>
      </c>
      <c r="AA203">
        <v>0.20231323131918899</v>
      </c>
      <c r="AB203">
        <v>0.45834508623631898</v>
      </c>
      <c r="AC203">
        <v>0.45834508623631898</v>
      </c>
      <c r="AD203">
        <v>0.51648419790972699</v>
      </c>
      <c r="AE203">
        <v>0.51648419790972699</v>
      </c>
      <c r="AF203">
        <v>0.52598709677419397</v>
      </c>
      <c r="AG203">
        <v>0.52598709677419297</v>
      </c>
      <c r="AH203">
        <v>0.61466666666666603</v>
      </c>
      <c r="AI203">
        <v>9.6213161945343004E-2</v>
      </c>
      <c r="AJ203">
        <v>0.60518468617453702</v>
      </c>
      <c r="AK203">
        <v>0.60518468617453702</v>
      </c>
      <c r="AL203">
        <v>0.65321908163882203</v>
      </c>
      <c r="AM203">
        <v>0.65321908163882203</v>
      </c>
      <c r="AN203">
        <v>0.61466666666666603</v>
      </c>
      <c r="AO203">
        <v>0.61466666666666603</v>
      </c>
      <c r="AP203">
        <v>0.50853789553798501</v>
      </c>
      <c r="AQ203">
        <v>0.93478253161442704</v>
      </c>
      <c r="AR203">
        <v>0.27363902800978102</v>
      </c>
      <c r="AS203">
        <v>0.116420889783081</v>
      </c>
      <c r="AT203">
        <v>0.339622641509433</v>
      </c>
      <c r="AU203">
        <v>0.28089887640449401</v>
      </c>
      <c r="AV203">
        <v>0.96062992125984203</v>
      </c>
      <c r="AW203">
        <v>0.95785440613026795</v>
      </c>
      <c r="AX203">
        <v>0.855855855855856</v>
      </c>
      <c r="AY203">
        <v>0.72906403940886699</v>
      </c>
      <c r="AZ203">
        <v>0.80152671755725102</v>
      </c>
      <c r="BA203">
        <v>0.820754716981132</v>
      </c>
      <c r="BB203">
        <v>0.88212927756653903</v>
      </c>
      <c r="BC203">
        <v>0.63387978142076495</v>
      </c>
      <c r="BD203">
        <v>0</v>
      </c>
      <c r="BE203">
        <v>0</v>
      </c>
    </row>
    <row r="204" spans="2:57" x14ac:dyDescent="0.2">
      <c r="B204" t="s">
        <v>1253</v>
      </c>
      <c r="C204">
        <v>1E-3</v>
      </c>
      <c r="D204">
        <v>0.5</v>
      </c>
      <c r="E204">
        <v>64</v>
      </c>
      <c r="F204">
        <v>100</v>
      </c>
      <c r="G204" s="2" t="b">
        <v>1</v>
      </c>
      <c r="H204">
        <v>8</v>
      </c>
      <c r="I204">
        <v>20</v>
      </c>
      <c r="J204">
        <v>256</v>
      </c>
      <c r="K204">
        <v>1000</v>
      </c>
      <c r="L204">
        <v>4</v>
      </c>
      <c r="M204">
        <v>20</v>
      </c>
      <c r="N204">
        <v>450</v>
      </c>
      <c r="O204">
        <v>12</v>
      </c>
      <c r="P204">
        <v>20</v>
      </c>
      <c r="Q204">
        <v>110</v>
      </c>
      <c r="R204">
        <v>1</v>
      </c>
      <c r="S204">
        <v>78</v>
      </c>
      <c r="T204" s="2">
        <v>128</v>
      </c>
      <c r="U204" s="2">
        <v>64</v>
      </c>
      <c r="V204" s="2">
        <v>128</v>
      </c>
      <c r="W204" t="s">
        <v>770</v>
      </c>
      <c r="X204">
        <v>0.98023437499999999</v>
      </c>
      <c r="Y204">
        <v>3.8696770998649E-3</v>
      </c>
      <c r="Z204">
        <v>0.525724999999999</v>
      </c>
      <c r="AA204">
        <v>0.18389282329380499</v>
      </c>
      <c r="AB204">
        <v>0.47725512144474802</v>
      </c>
      <c r="AC204">
        <v>0.47725512144474802</v>
      </c>
      <c r="AD204">
        <v>0.494651829385858</v>
      </c>
      <c r="AE204">
        <v>0.494651829385858</v>
      </c>
      <c r="AF204">
        <v>0.525724999999999</v>
      </c>
      <c r="AG204">
        <v>0.525724999999999</v>
      </c>
      <c r="AH204">
        <v>0.69015151515151496</v>
      </c>
      <c r="AI204">
        <v>5.7463701814413001E-2</v>
      </c>
      <c r="AJ204">
        <v>0.61501197483744596</v>
      </c>
      <c r="AK204">
        <v>0.61501197483744596</v>
      </c>
      <c r="AL204">
        <v>0.59384462806368099</v>
      </c>
      <c r="AM204">
        <v>0.59384462806368099</v>
      </c>
      <c r="AN204">
        <v>0.69015151515151496</v>
      </c>
      <c r="AO204">
        <v>0.69015151515151496</v>
      </c>
      <c r="AP204">
        <v>0.47049902934458399</v>
      </c>
      <c r="AQ204">
        <v>0.899572178873974</v>
      </c>
      <c r="AR204">
        <v>0.24500689348953</v>
      </c>
      <c r="AS204">
        <v>0.293942384070906</v>
      </c>
      <c r="AT204">
        <v>0.61980830670926501</v>
      </c>
      <c r="AU204">
        <v>3.4482758620689599E-2</v>
      </c>
      <c r="AV204">
        <v>0.92050209205020905</v>
      </c>
      <c r="AW204">
        <v>0.96491228070175405</v>
      </c>
      <c r="AX204">
        <v>0.96460176991150404</v>
      </c>
      <c r="AY204">
        <v>0</v>
      </c>
      <c r="AZ204">
        <v>0.50666666666666604</v>
      </c>
      <c r="BA204">
        <v>0.99547511312217196</v>
      </c>
      <c r="BB204">
        <v>0.89711934156378603</v>
      </c>
      <c r="BC204">
        <v>0.93913043478260805</v>
      </c>
      <c r="BD204">
        <v>0.53744493392070403</v>
      </c>
      <c r="BE204">
        <v>0</v>
      </c>
    </row>
    <row r="205" spans="2:57" x14ac:dyDescent="0.2">
      <c r="B205" t="s">
        <v>1034</v>
      </c>
      <c r="C205">
        <v>1E-3</v>
      </c>
      <c r="D205">
        <v>0.1</v>
      </c>
      <c r="E205">
        <v>94</v>
      </c>
      <c r="F205">
        <v>100</v>
      </c>
      <c r="G205" s="2" t="b">
        <v>1</v>
      </c>
      <c r="H205">
        <v>8</v>
      </c>
      <c r="I205">
        <v>50</v>
      </c>
      <c r="J205">
        <v>256</v>
      </c>
      <c r="K205">
        <v>1000</v>
      </c>
      <c r="L205">
        <v>4</v>
      </c>
      <c r="M205">
        <v>50</v>
      </c>
      <c r="N205">
        <v>420</v>
      </c>
      <c r="O205">
        <v>12</v>
      </c>
      <c r="P205">
        <v>50</v>
      </c>
      <c r="Q205">
        <v>80</v>
      </c>
      <c r="R205">
        <v>1</v>
      </c>
      <c r="S205">
        <v>78</v>
      </c>
      <c r="T205" s="2">
        <v>64</v>
      </c>
      <c r="U205" s="2">
        <v>64</v>
      </c>
      <c r="V205" s="2">
        <v>64</v>
      </c>
      <c r="W205" t="s">
        <v>770</v>
      </c>
      <c r="X205">
        <v>0.98204589843750001</v>
      </c>
      <c r="Y205">
        <v>3.8421201473101E-3</v>
      </c>
      <c r="Z205">
        <v>0.52544702380952302</v>
      </c>
      <c r="AA205">
        <v>0.26816918469965401</v>
      </c>
      <c r="AB205">
        <v>0.44098118016697402</v>
      </c>
      <c r="AC205">
        <v>0.44098118016697402</v>
      </c>
      <c r="AD205">
        <v>0.42248155434085199</v>
      </c>
      <c r="AE205">
        <v>0.42248155434085199</v>
      </c>
      <c r="AF205">
        <v>0.52544702380952302</v>
      </c>
      <c r="AG205">
        <v>0.52544702380952302</v>
      </c>
      <c r="AH205">
        <v>0.68333333333333302</v>
      </c>
      <c r="AI205">
        <v>7.1586981415748596E-2</v>
      </c>
      <c r="AJ205">
        <v>0.64931080372009997</v>
      </c>
      <c r="AK205">
        <v>0.64931080372009997</v>
      </c>
      <c r="AL205">
        <v>0.63571358555879898</v>
      </c>
      <c r="AM205">
        <v>0.63571358555879898</v>
      </c>
      <c r="AN205">
        <v>0.68333333333333302</v>
      </c>
      <c r="AO205">
        <v>0.68333333333333302</v>
      </c>
      <c r="AP205">
        <v>0.84631751114492704</v>
      </c>
      <c r="AQ205">
        <v>0.56925705104511504</v>
      </c>
      <c r="AR205">
        <v>0.33129592462980001</v>
      </c>
      <c r="AS205">
        <v>1.70542338480533E-2</v>
      </c>
      <c r="AT205">
        <v>0.60962566844919697</v>
      </c>
      <c r="AU205">
        <v>0.63076923076922997</v>
      </c>
      <c r="AV205">
        <v>0.92500000000000004</v>
      </c>
      <c r="AW205">
        <v>0.952380952380952</v>
      </c>
      <c r="AX205">
        <v>0.94674556213017702</v>
      </c>
      <c r="AY205">
        <v>0</v>
      </c>
      <c r="AZ205">
        <v>0.61682242990654101</v>
      </c>
      <c r="BA205">
        <v>0.96341463414634099</v>
      </c>
      <c r="BB205">
        <v>0.88268156424581001</v>
      </c>
      <c r="BC205">
        <v>0.94610778443113697</v>
      </c>
      <c r="BD205">
        <v>0.31818181818181801</v>
      </c>
      <c r="BE205">
        <v>0</v>
      </c>
    </row>
    <row r="206" spans="2:57" x14ac:dyDescent="0.2">
      <c r="B206" t="s">
        <v>1254</v>
      </c>
      <c r="C206">
        <v>1E-3</v>
      </c>
      <c r="D206">
        <v>0.5</v>
      </c>
      <c r="E206">
        <v>57</v>
      </c>
      <c r="F206">
        <v>100</v>
      </c>
      <c r="G206" s="2" t="b">
        <v>1</v>
      </c>
      <c r="H206">
        <v>8</v>
      </c>
      <c r="I206">
        <v>20</v>
      </c>
      <c r="J206">
        <v>128</v>
      </c>
      <c r="K206">
        <v>1000</v>
      </c>
      <c r="L206">
        <v>4</v>
      </c>
      <c r="M206">
        <v>20</v>
      </c>
      <c r="N206">
        <v>450</v>
      </c>
      <c r="O206">
        <v>12</v>
      </c>
      <c r="P206">
        <v>20</v>
      </c>
      <c r="Q206">
        <v>110</v>
      </c>
      <c r="R206">
        <v>1</v>
      </c>
      <c r="S206">
        <v>78</v>
      </c>
      <c r="T206" s="2">
        <v>128</v>
      </c>
      <c r="U206" s="2">
        <v>128</v>
      </c>
      <c r="V206" s="2">
        <v>128</v>
      </c>
      <c r="W206" t="s">
        <v>770</v>
      </c>
      <c r="X206">
        <v>0.98012695312499998</v>
      </c>
      <c r="Y206">
        <v>4.1622490365988999E-3</v>
      </c>
      <c r="Z206">
        <v>0.52528388888888899</v>
      </c>
      <c r="AA206">
        <v>0.27248834756016699</v>
      </c>
      <c r="AB206">
        <v>0.48134822471854899</v>
      </c>
      <c r="AC206">
        <v>0.48134822471854899</v>
      </c>
      <c r="AD206">
        <v>0.570675539848435</v>
      </c>
      <c r="AE206">
        <v>0.570675539848435</v>
      </c>
      <c r="AF206">
        <v>0.52528388888888899</v>
      </c>
      <c r="AG206">
        <v>0.52528388888888899</v>
      </c>
      <c r="AH206">
        <v>0.68560606060606</v>
      </c>
      <c r="AI206">
        <v>6.5163061022758401E-2</v>
      </c>
      <c r="AJ206">
        <v>0.62248240374021602</v>
      </c>
      <c r="AK206">
        <v>0.62248240374021702</v>
      </c>
      <c r="AL206">
        <v>0.64636434832462397</v>
      </c>
      <c r="AM206">
        <v>0.64636434832462397</v>
      </c>
      <c r="AN206">
        <v>0.68560606060606</v>
      </c>
      <c r="AO206">
        <v>0.68560606060606</v>
      </c>
      <c r="AP206">
        <v>0.80827526168460395</v>
      </c>
      <c r="AQ206">
        <v>0.51593340963407297</v>
      </c>
      <c r="AR206">
        <v>0.20004670888698201</v>
      </c>
      <c r="AS206">
        <v>0.40113751866854003</v>
      </c>
      <c r="AT206">
        <v>0.61829652996845397</v>
      </c>
      <c r="AU206">
        <v>1.7699115044247701E-2</v>
      </c>
      <c r="AV206">
        <v>0.98198198198198205</v>
      </c>
      <c r="AW206">
        <v>0.952380952380952</v>
      </c>
      <c r="AX206">
        <v>0.97321428571428503</v>
      </c>
      <c r="AY206">
        <v>0.27678571428571402</v>
      </c>
      <c r="AZ206">
        <v>0.26865671641791</v>
      </c>
      <c r="BA206">
        <v>1</v>
      </c>
      <c r="BB206">
        <v>0.90833333333333299</v>
      </c>
      <c r="BC206">
        <v>0.91596638655462204</v>
      </c>
      <c r="BD206">
        <v>0</v>
      </c>
      <c r="BE206">
        <v>0.556473829201101</v>
      </c>
    </row>
    <row r="207" spans="2:57" x14ac:dyDescent="0.2">
      <c r="B207" t="s">
        <v>1255</v>
      </c>
      <c r="C207">
        <v>1E-3</v>
      </c>
      <c r="D207">
        <v>0.1</v>
      </c>
      <c r="E207">
        <v>56</v>
      </c>
      <c r="F207">
        <v>100</v>
      </c>
      <c r="G207" s="2" t="b">
        <v>1</v>
      </c>
      <c r="H207">
        <v>8</v>
      </c>
      <c r="I207">
        <v>50</v>
      </c>
      <c r="J207">
        <v>128</v>
      </c>
      <c r="K207">
        <v>1000</v>
      </c>
      <c r="L207">
        <v>4</v>
      </c>
      <c r="M207">
        <v>50</v>
      </c>
      <c r="N207">
        <v>420</v>
      </c>
      <c r="O207">
        <v>12</v>
      </c>
      <c r="P207">
        <v>50</v>
      </c>
      <c r="Q207">
        <v>80</v>
      </c>
      <c r="R207">
        <v>1</v>
      </c>
      <c r="S207">
        <v>78</v>
      </c>
      <c r="T207" s="2">
        <v>128</v>
      </c>
      <c r="U207" s="2">
        <v>128</v>
      </c>
      <c r="V207" s="2">
        <v>128</v>
      </c>
      <c r="W207" t="s">
        <v>770</v>
      </c>
      <c r="X207">
        <v>0.98015624999999995</v>
      </c>
      <c r="Y207">
        <v>4.1355221765114998E-3</v>
      </c>
      <c r="Z207">
        <v>0.524658333333333</v>
      </c>
      <c r="AA207">
        <v>0.20021356056630599</v>
      </c>
      <c r="AB207">
        <v>0.45099825936487298</v>
      </c>
      <c r="AC207">
        <v>0.45099825936487298</v>
      </c>
      <c r="AD207">
        <v>0.46975063461222999</v>
      </c>
      <c r="AE207">
        <v>0.46975063461222999</v>
      </c>
      <c r="AF207">
        <v>0.524658333333333</v>
      </c>
      <c r="AG207">
        <v>0.524658333333333</v>
      </c>
      <c r="AH207">
        <v>0.67604166666666599</v>
      </c>
      <c r="AI207">
        <v>6.8993099033832495E-2</v>
      </c>
      <c r="AJ207">
        <v>0.61087829063723798</v>
      </c>
      <c r="AK207">
        <v>0.61087829063723798</v>
      </c>
      <c r="AL207">
        <v>0.62359399658569503</v>
      </c>
      <c r="AM207">
        <v>0.62359399658569503</v>
      </c>
      <c r="AN207">
        <v>0.67604166666666599</v>
      </c>
      <c r="AO207">
        <v>0.67604166666666599</v>
      </c>
      <c r="AP207">
        <v>0.49636637676596301</v>
      </c>
      <c r="AQ207">
        <v>0.68925004130434797</v>
      </c>
      <c r="AR207">
        <v>0.42995649587551199</v>
      </c>
      <c r="AS207">
        <v>0.18842012351367099</v>
      </c>
      <c r="AT207">
        <v>0.41486068111455099</v>
      </c>
      <c r="AU207">
        <v>0</v>
      </c>
      <c r="AV207">
        <v>0.95652173913043403</v>
      </c>
      <c r="AW207">
        <v>0.92941176470588205</v>
      </c>
      <c r="AX207">
        <v>0.95808383233532901</v>
      </c>
      <c r="AY207">
        <v>0.44047619047619002</v>
      </c>
      <c r="AZ207">
        <v>0.77094972067039103</v>
      </c>
      <c r="BA207">
        <v>0.99378881987577605</v>
      </c>
      <c r="BB207">
        <v>0.87777777777777699</v>
      </c>
      <c r="BC207">
        <v>0.94047619047619002</v>
      </c>
      <c r="BD207">
        <v>4.8192771084337303E-2</v>
      </c>
      <c r="BE207">
        <v>0</v>
      </c>
    </row>
    <row r="208" spans="2:57" x14ac:dyDescent="0.2">
      <c r="B208" t="s">
        <v>1765</v>
      </c>
      <c r="C208">
        <v>1E-3</v>
      </c>
      <c r="D208">
        <v>0.1</v>
      </c>
      <c r="E208">
        <v>17</v>
      </c>
      <c r="F208">
        <v>500</v>
      </c>
      <c r="G208" s="2" t="b">
        <v>1</v>
      </c>
      <c r="H208">
        <v>8</v>
      </c>
      <c r="I208">
        <v>50</v>
      </c>
      <c r="J208">
        <v>64</v>
      </c>
      <c r="K208">
        <v>1000</v>
      </c>
      <c r="L208">
        <v>4</v>
      </c>
      <c r="M208">
        <v>50</v>
      </c>
      <c r="N208">
        <v>420</v>
      </c>
      <c r="O208">
        <v>12</v>
      </c>
      <c r="P208">
        <v>50</v>
      </c>
      <c r="Q208">
        <v>80</v>
      </c>
      <c r="R208">
        <v>1</v>
      </c>
      <c r="S208">
        <v>78</v>
      </c>
      <c r="T208" s="2">
        <v>128</v>
      </c>
      <c r="U208" s="2">
        <v>128</v>
      </c>
      <c r="V208" s="2">
        <v>128</v>
      </c>
      <c r="W208" t="s">
        <v>770</v>
      </c>
      <c r="X208">
        <v>0.98015624999999995</v>
      </c>
      <c r="Y208">
        <v>4.1238387583289E-3</v>
      </c>
      <c r="Z208">
        <v>0.52426011904761805</v>
      </c>
      <c r="AA208">
        <v>0.30371180155873301</v>
      </c>
      <c r="AB208">
        <v>0.48500055413376603</v>
      </c>
      <c r="AC208">
        <v>0.48500055413376603</v>
      </c>
      <c r="AD208">
        <v>0.58665557314219996</v>
      </c>
      <c r="AE208">
        <v>0.58665557314219996</v>
      </c>
      <c r="AF208">
        <v>0.52426011904761805</v>
      </c>
      <c r="AG208">
        <v>0.52426011904761805</v>
      </c>
      <c r="AH208">
        <v>0.71875</v>
      </c>
      <c r="AI208">
        <v>7.7312998473644201E-2</v>
      </c>
      <c r="AJ208">
        <v>0.66282172420312602</v>
      </c>
      <c r="AK208">
        <v>0.66282172420312602</v>
      </c>
      <c r="AL208">
        <v>0.683980033193195</v>
      </c>
      <c r="AM208">
        <v>0.683980033193195</v>
      </c>
      <c r="AN208">
        <v>0.71875</v>
      </c>
      <c r="AO208">
        <v>0.71875</v>
      </c>
      <c r="AP208">
        <v>0.33635737244320602</v>
      </c>
      <c r="AQ208">
        <v>0.92831561728653</v>
      </c>
      <c r="AR208">
        <v>0.298597680699074</v>
      </c>
      <c r="AS208">
        <v>0.37673154610625398</v>
      </c>
      <c r="AT208">
        <v>0.66666666666666596</v>
      </c>
      <c r="AU208">
        <v>0</v>
      </c>
      <c r="AV208">
        <v>0.98765432098765404</v>
      </c>
      <c r="AW208">
        <v>0.96385542168674698</v>
      </c>
      <c r="AX208">
        <v>0.96969696969696895</v>
      </c>
      <c r="AY208">
        <v>0.22222222222222199</v>
      </c>
      <c r="AZ208">
        <v>0.66028708133971203</v>
      </c>
      <c r="BA208">
        <v>0.98159509202453998</v>
      </c>
      <c r="BB208">
        <v>0.903954802259887</v>
      </c>
      <c r="BC208">
        <v>0.94047619047619002</v>
      </c>
      <c r="BD208">
        <v>0.54807692307692302</v>
      </c>
      <c r="BE208">
        <v>0.109375</v>
      </c>
    </row>
    <row r="209" spans="2:57" x14ac:dyDescent="0.2">
      <c r="B209" t="s">
        <v>1256</v>
      </c>
      <c r="C209">
        <v>1E-3</v>
      </c>
      <c r="D209">
        <v>0.1</v>
      </c>
      <c r="E209">
        <v>27</v>
      </c>
      <c r="F209">
        <v>500</v>
      </c>
      <c r="G209" s="2" t="b">
        <v>1</v>
      </c>
      <c r="H209">
        <v>8</v>
      </c>
      <c r="I209">
        <v>15</v>
      </c>
      <c r="J209">
        <v>64</v>
      </c>
      <c r="K209">
        <v>1000</v>
      </c>
      <c r="L209">
        <v>4</v>
      </c>
      <c r="M209">
        <v>15</v>
      </c>
      <c r="N209">
        <v>455</v>
      </c>
      <c r="O209">
        <v>12</v>
      </c>
      <c r="P209">
        <v>15</v>
      </c>
      <c r="Q209">
        <v>115</v>
      </c>
      <c r="R209">
        <v>1</v>
      </c>
      <c r="S209">
        <v>78</v>
      </c>
      <c r="T209" s="2">
        <v>128</v>
      </c>
      <c r="U209" s="2">
        <v>128</v>
      </c>
      <c r="V209" s="2">
        <v>64</v>
      </c>
      <c r="W209" t="s">
        <v>770</v>
      </c>
      <c r="X209">
        <v>0.98085546874999996</v>
      </c>
      <c r="Y209">
        <v>4.0991503230760999E-3</v>
      </c>
      <c r="Z209">
        <v>0.52414395604395603</v>
      </c>
      <c r="AA209">
        <v>0.31686130194365902</v>
      </c>
      <c r="AB209">
        <v>0.475765363638045</v>
      </c>
      <c r="AC209">
        <v>0.475765363638045</v>
      </c>
      <c r="AD209">
        <v>0.49563014599069899</v>
      </c>
      <c r="AE209">
        <v>0.49563014599069899</v>
      </c>
      <c r="AF209">
        <v>0.52414395604395503</v>
      </c>
      <c r="AG209">
        <v>0.52414395604395603</v>
      </c>
      <c r="AH209">
        <v>0.71739130434782605</v>
      </c>
      <c r="AI209">
        <v>6.5996281802654197E-2</v>
      </c>
      <c r="AJ209">
        <v>0.64682154001827596</v>
      </c>
      <c r="AK209">
        <v>0.64682154001827596</v>
      </c>
      <c r="AL209">
        <v>0.63897320494131504</v>
      </c>
      <c r="AM209">
        <v>0.63897320494131504</v>
      </c>
      <c r="AN209">
        <v>0.71739130434782605</v>
      </c>
      <c r="AO209">
        <v>0.71739130434782605</v>
      </c>
      <c r="AP209">
        <v>0.53418997052836903</v>
      </c>
      <c r="AQ209">
        <v>0.81265789215794704</v>
      </c>
      <c r="AR209">
        <v>0.373595305899796</v>
      </c>
      <c r="AS209">
        <v>0.18261828596606799</v>
      </c>
      <c r="AT209">
        <v>0.66423357664233496</v>
      </c>
      <c r="AU209">
        <v>0.30215827338129397</v>
      </c>
      <c r="AV209">
        <v>0.94420600858369097</v>
      </c>
      <c r="AW209">
        <v>0.95833333333333304</v>
      </c>
      <c r="AX209">
        <v>0.85820895522387997</v>
      </c>
      <c r="AY209">
        <v>0</v>
      </c>
      <c r="AZ209">
        <v>0.63665594855305396</v>
      </c>
      <c r="BA209">
        <v>0.97872340425531901</v>
      </c>
      <c r="BB209">
        <v>0.890624999999999</v>
      </c>
      <c r="BC209">
        <v>0.92622950819672101</v>
      </c>
      <c r="BD209">
        <v>0.60248447204968902</v>
      </c>
      <c r="BE209">
        <v>0</v>
      </c>
    </row>
    <row r="210" spans="2:57" x14ac:dyDescent="0.2">
      <c r="B210" t="s">
        <v>1257</v>
      </c>
      <c r="C210">
        <v>1E-3</v>
      </c>
      <c r="D210">
        <v>0.5</v>
      </c>
      <c r="E210">
        <v>80</v>
      </c>
      <c r="F210">
        <v>100</v>
      </c>
      <c r="G210" s="2" t="b">
        <v>1</v>
      </c>
      <c r="H210">
        <v>8</v>
      </c>
      <c r="I210">
        <v>20</v>
      </c>
      <c r="J210">
        <v>128</v>
      </c>
      <c r="K210">
        <v>1000</v>
      </c>
      <c r="L210">
        <v>4</v>
      </c>
      <c r="M210">
        <v>20</v>
      </c>
      <c r="N210">
        <v>450</v>
      </c>
      <c r="O210">
        <v>12</v>
      </c>
      <c r="P210">
        <v>20</v>
      </c>
      <c r="Q210">
        <v>110</v>
      </c>
      <c r="R210">
        <v>1</v>
      </c>
      <c r="S210">
        <v>78</v>
      </c>
      <c r="T210" s="2">
        <v>64</v>
      </c>
      <c r="U210" s="2">
        <v>128</v>
      </c>
      <c r="V210" s="2">
        <v>64</v>
      </c>
      <c r="W210" t="s">
        <v>770</v>
      </c>
      <c r="X210">
        <v>0.98186523437499995</v>
      </c>
      <c r="Y210">
        <v>3.7280187802389E-3</v>
      </c>
      <c r="Z210">
        <v>0.52387944444444401</v>
      </c>
      <c r="AA210">
        <v>0.30639861875772401</v>
      </c>
      <c r="AB210">
        <v>0.44107081406709298</v>
      </c>
      <c r="AC210">
        <v>0.44107081406709298</v>
      </c>
      <c r="AD210">
        <v>0.43761311475313103</v>
      </c>
      <c r="AE210">
        <v>0.43761311475313103</v>
      </c>
      <c r="AF210">
        <v>0.52387944444444401</v>
      </c>
      <c r="AG210">
        <v>0.52387944444444401</v>
      </c>
      <c r="AH210">
        <v>0.63181818181818095</v>
      </c>
      <c r="AI210">
        <v>0.10530207306146599</v>
      </c>
      <c r="AJ210">
        <v>0.57817194139805295</v>
      </c>
      <c r="AK210">
        <v>0.57817194139805295</v>
      </c>
      <c r="AL210">
        <v>0.54645158091978097</v>
      </c>
      <c r="AM210">
        <v>0.54645158091978097</v>
      </c>
      <c r="AN210">
        <v>0.63181818181818195</v>
      </c>
      <c r="AO210">
        <v>0.63181818181818095</v>
      </c>
      <c r="AP210">
        <v>0.67522145125602195</v>
      </c>
      <c r="AQ210">
        <v>0.70222113480765602</v>
      </c>
      <c r="AR210">
        <v>0.31084363710378698</v>
      </c>
      <c r="AS210">
        <v>7.5997033100903999E-2</v>
      </c>
      <c r="AT210">
        <v>0.65480427046263301</v>
      </c>
      <c r="AU210">
        <v>8.6330935251798496E-2</v>
      </c>
      <c r="AV210">
        <v>0.928909952606635</v>
      </c>
      <c r="AW210">
        <v>0.94827586206896497</v>
      </c>
      <c r="AX210">
        <v>0.929824561403508</v>
      </c>
      <c r="AY210">
        <v>8.9171974522292904E-2</v>
      </c>
      <c r="AZ210">
        <v>0.517133956386292</v>
      </c>
      <c r="BA210">
        <v>0.977168949771689</v>
      </c>
      <c r="BB210">
        <v>0.91213389121338895</v>
      </c>
      <c r="BC210">
        <v>0.89430894308942999</v>
      </c>
      <c r="BD210">
        <v>0</v>
      </c>
      <c r="BE210">
        <v>0</v>
      </c>
    </row>
    <row r="211" spans="2:57" x14ac:dyDescent="0.2">
      <c r="B211" t="s">
        <v>887</v>
      </c>
      <c r="C211">
        <v>1E-3</v>
      </c>
      <c r="D211">
        <v>0.5</v>
      </c>
      <c r="E211">
        <v>256</v>
      </c>
      <c r="F211">
        <v>100</v>
      </c>
      <c r="G211" s="2" t="b">
        <v>1</v>
      </c>
      <c r="H211">
        <v>8</v>
      </c>
      <c r="I211">
        <v>20</v>
      </c>
      <c r="J211">
        <v>128</v>
      </c>
      <c r="K211">
        <v>1000</v>
      </c>
      <c r="L211">
        <v>4</v>
      </c>
      <c r="M211">
        <v>20</v>
      </c>
      <c r="N211">
        <v>450</v>
      </c>
      <c r="O211">
        <v>12</v>
      </c>
      <c r="P211">
        <v>20</v>
      </c>
      <c r="Q211">
        <v>110</v>
      </c>
      <c r="R211">
        <v>1</v>
      </c>
      <c r="S211">
        <v>78</v>
      </c>
      <c r="T211" s="2">
        <v>64</v>
      </c>
      <c r="U211" s="2">
        <v>128</v>
      </c>
      <c r="V211" s="2">
        <v>128</v>
      </c>
      <c r="W211" t="s">
        <v>770</v>
      </c>
      <c r="X211">
        <v>0.9803515625</v>
      </c>
      <c r="Y211">
        <v>4.0665527596138E-3</v>
      </c>
      <c r="Z211">
        <v>0.52330666666666603</v>
      </c>
      <c r="AA211">
        <v>0.30679268829524498</v>
      </c>
      <c r="AB211">
        <v>0.45496491617100099</v>
      </c>
      <c r="AC211">
        <v>0.45496491617100099</v>
      </c>
      <c r="AD211">
        <v>0.45492850163773701</v>
      </c>
      <c r="AE211">
        <v>0.45492850163773701</v>
      </c>
      <c r="AF211">
        <v>0.52330666666666603</v>
      </c>
      <c r="AG211">
        <v>0.52330666666666603</v>
      </c>
      <c r="AH211">
        <v>0.70378787878787796</v>
      </c>
      <c r="AI211">
        <v>7.7487066388130105E-2</v>
      </c>
      <c r="AJ211">
        <v>0.63076466197879899</v>
      </c>
      <c r="AK211">
        <v>0.63076466197879899</v>
      </c>
      <c r="AL211">
        <v>0.58180512048399102</v>
      </c>
      <c r="AM211">
        <v>0.58180512048399102</v>
      </c>
      <c r="AN211">
        <v>0.70378787878787796</v>
      </c>
      <c r="AO211">
        <v>0.70378787878787796</v>
      </c>
      <c r="AP211">
        <v>0.479162434894014</v>
      </c>
      <c r="AQ211">
        <v>0.77699297125322997</v>
      </c>
      <c r="AR211">
        <v>0.40655608841518398</v>
      </c>
      <c r="AS211">
        <v>0.157148170121579</v>
      </c>
      <c r="AT211">
        <v>0.66211604095563104</v>
      </c>
      <c r="AU211">
        <v>0</v>
      </c>
      <c r="AV211">
        <v>0.96069868995633201</v>
      </c>
      <c r="AW211">
        <v>0.96069868995633201</v>
      </c>
      <c r="AX211">
        <v>0.96035242290748901</v>
      </c>
      <c r="AY211">
        <v>1.3157894736842099E-2</v>
      </c>
      <c r="AZ211">
        <v>0.57347670250895999</v>
      </c>
      <c r="BA211">
        <v>1</v>
      </c>
      <c r="BB211">
        <v>0.90456431535269699</v>
      </c>
      <c r="BC211">
        <v>0.927659574468085</v>
      </c>
      <c r="BD211">
        <v>0.60645161290322502</v>
      </c>
      <c r="BE211">
        <v>0</v>
      </c>
    </row>
    <row r="212" spans="2:57" x14ac:dyDescent="0.2">
      <c r="B212" t="s">
        <v>1035</v>
      </c>
      <c r="C212">
        <v>1E-3</v>
      </c>
      <c r="D212">
        <v>0.1</v>
      </c>
      <c r="E212">
        <v>15</v>
      </c>
      <c r="F212">
        <v>500</v>
      </c>
      <c r="G212" s="2" t="b">
        <v>1</v>
      </c>
      <c r="H212">
        <v>8</v>
      </c>
      <c r="I212">
        <v>25</v>
      </c>
      <c r="J212">
        <v>256</v>
      </c>
      <c r="K212">
        <v>1000</v>
      </c>
      <c r="L212">
        <v>4</v>
      </c>
      <c r="M212">
        <v>25</v>
      </c>
      <c r="N212">
        <v>445</v>
      </c>
      <c r="O212">
        <v>12</v>
      </c>
      <c r="P212">
        <v>25</v>
      </c>
      <c r="Q212">
        <v>105</v>
      </c>
      <c r="R212">
        <v>1</v>
      </c>
      <c r="S212">
        <v>78</v>
      </c>
      <c r="T212" s="2">
        <v>64</v>
      </c>
      <c r="U212" s="2">
        <v>64</v>
      </c>
      <c r="V212" s="2">
        <v>64</v>
      </c>
      <c r="W212" t="s">
        <v>770</v>
      </c>
      <c r="X212">
        <v>0.98092578124999996</v>
      </c>
      <c r="Y212">
        <v>3.7862517558968998E-3</v>
      </c>
      <c r="Z212">
        <v>0.52254494382022398</v>
      </c>
      <c r="AA212">
        <v>0.54462916004657702</v>
      </c>
      <c r="AB212">
        <v>0.47227933445781201</v>
      </c>
      <c r="AC212">
        <v>0.47227933445781201</v>
      </c>
      <c r="AD212">
        <v>0.49887949013584498</v>
      </c>
      <c r="AE212">
        <v>0.49887949013584498</v>
      </c>
      <c r="AF212">
        <v>0.52254494382022398</v>
      </c>
      <c r="AG212">
        <v>0.52254494382022398</v>
      </c>
      <c r="AH212">
        <v>0.68333333333333302</v>
      </c>
      <c r="AI212">
        <v>0.14321818947792</v>
      </c>
      <c r="AJ212">
        <v>0.64379648519169597</v>
      </c>
      <c r="AK212">
        <v>0.64379648519169697</v>
      </c>
      <c r="AL212">
        <v>0.64853799639543197</v>
      </c>
      <c r="AM212">
        <v>0.64853799639543197</v>
      </c>
      <c r="AN212">
        <v>0.68333333333333302</v>
      </c>
      <c r="AO212">
        <v>0.68333333333333302</v>
      </c>
      <c r="AP212">
        <v>0.67852521637546004</v>
      </c>
      <c r="AQ212">
        <v>0.67444518249712804</v>
      </c>
      <c r="AR212">
        <v>7.9937763996797001E-2</v>
      </c>
      <c r="AS212">
        <v>0.45620917496185998</v>
      </c>
      <c r="AT212">
        <v>0.537974683544303</v>
      </c>
      <c r="AU212">
        <v>3.3613445378151197E-2</v>
      </c>
      <c r="AV212">
        <v>0.95566502463054204</v>
      </c>
      <c r="AW212">
        <v>0.96330275229357798</v>
      </c>
      <c r="AX212">
        <v>0.91262135922330101</v>
      </c>
      <c r="AY212">
        <v>0.65868263473053801</v>
      </c>
      <c r="AZ212">
        <v>0.59183673469387699</v>
      </c>
      <c r="BA212">
        <v>0.81111111111111101</v>
      </c>
      <c r="BB212">
        <v>0.90909090909090895</v>
      </c>
      <c r="BC212">
        <v>0.91071428571428503</v>
      </c>
      <c r="BD212">
        <v>0</v>
      </c>
      <c r="BE212">
        <v>0.440944881889763</v>
      </c>
    </row>
    <row r="213" spans="2:57" x14ac:dyDescent="0.2">
      <c r="B213" t="s">
        <v>1258</v>
      </c>
      <c r="C213">
        <v>1E-3</v>
      </c>
      <c r="D213">
        <v>0.1</v>
      </c>
      <c r="E213">
        <v>19</v>
      </c>
      <c r="F213">
        <v>500</v>
      </c>
      <c r="G213" s="2" t="b">
        <v>1</v>
      </c>
      <c r="H213">
        <v>8</v>
      </c>
      <c r="I213">
        <v>50</v>
      </c>
      <c r="J213">
        <v>128</v>
      </c>
      <c r="K213">
        <v>1000</v>
      </c>
      <c r="L213">
        <v>4</v>
      </c>
      <c r="M213">
        <v>50</v>
      </c>
      <c r="N213">
        <v>420</v>
      </c>
      <c r="O213">
        <v>12</v>
      </c>
      <c r="P213">
        <v>50</v>
      </c>
      <c r="Q213">
        <v>80</v>
      </c>
      <c r="R213">
        <v>1</v>
      </c>
      <c r="S213">
        <v>78</v>
      </c>
      <c r="T213" s="2">
        <v>128</v>
      </c>
      <c r="U213" s="2">
        <v>64</v>
      </c>
      <c r="V213" s="2">
        <v>128</v>
      </c>
      <c r="W213" t="s">
        <v>770</v>
      </c>
      <c r="X213">
        <v>0.98029687499999996</v>
      </c>
      <c r="Y213">
        <v>4.1698012424167003E-3</v>
      </c>
      <c r="Z213">
        <v>0.52230654761904705</v>
      </c>
      <c r="AA213">
        <v>0.22415646032989001</v>
      </c>
      <c r="AB213">
        <v>0.47580441641086202</v>
      </c>
      <c r="AC213">
        <v>0.47580441641086202</v>
      </c>
      <c r="AD213">
        <v>0.54245715798816796</v>
      </c>
      <c r="AE213">
        <v>0.54245715798816796</v>
      </c>
      <c r="AF213">
        <v>0.52230654761904705</v>
      </c>
      <c r="AG213">
        <v>0.52230654761904705</v>
      </c>
      <c r="AH213">
        <v>0.50312500000000004</v>
      </c>
      <c r="AI213">
        <v>6.6938698291778495E-2</v>
      </c>
      <c r="AJ213">
        <v>0.48888280324548999</v>
      </c>
      <c r="AK213">
        <v>0.48888280324548999</v>
      </c>
      <c r="AL213">
        <v>0.51423162373240705</v>
      </c>
      <c r="AM213">
        <v>0.51423162373240705</v>
      </c>
      <c r="AN213">
        <v>0.50312499999999905</v>
      </c>
      <c r="AO213">
        <v>0.50312500000000004</v>
      </c>
      <c r="AP213">
        <v>0.52457237802238299</v>
      </c>
      <c r="AQ213">
        <v>0.74892473378457103</v>
      </c>
      <c r="AR213">
        <v>0.36407852071765801</v>
      </c>
      <c r="AS213">
        <v>0.265642033118832</v>
      </c>
      <c r="AT213">
        <v>0.52173913043478204</v>
      </c>
      <c r="AU213">
        <v>0.18518518518518501</v>
      </c>
      <c r="AV213">
        <v>0.83443708609271505</v>
      </c>
      <c r="AW213">
        <v>0.952380952380952</v>
      </c>
      <c r="AX213">
        <v>0.89024390243902396</v>
      </c>
      <c r="AY213">
        <v>0.28746177370030501</v>
      </c>
      <c r="AZ213">
        <v>0.75776397515527905</v>
      </c>
      <c r="BA213">
        <v>0.78260869565217295</v>
      </c>
      <c r="BB213">
        <v>0</v>
      </c>
      <c r="BC213">
        <v>0</v>
      </c>
      <c r="BD213">
        <v>0.269230769230769</v>
      </c>
      <c r="BE213">
        <v>0.38554216867469798</v>
      </c>
    </row>
    <row r="214" spans="2:57" x14ac:dyDescent="0.2">
      <c r="B214" t="s">
        <v>1259</v>
      </c>
      <c r="C214">
        <v>1E-3</v>
      </c>
      <c r="D214">
        <v>0.1</v>
      </c>
      <c r="E214">
        <v>63</v>
      </c>
      <c r="F214">
        <v>100</v>
      </c>
      <c r="G214" s="2" t="b">
        <v>1</v>
      </c>
      <c r="H214">
        <v>8</v>
      </c>
      <c r="I214">
        <v>10</v>
      </c>
      <c r="J214">
        <v>256</v>
      </c>
      <c r="K214">
        <v>1000</v>
      </c>
      <c r="L214">
        <v>4</v>
      </c>
      <c r="M214">
        <v>10</v>
      </c>
      <c r="N214">
        <v>460</v>
      </c>
      <c r="O214">
        <v>12</v>
      </c>
      <c r="P214">
        <v>10</v>
      </c>
      <c r="Q214">
        <v>120</v>
      </c>
      <c r="R214">
        <v>1</v>
      </c>
      <c r="S214">
        <v>78</v>
      </c>
      <c r="T214" s="2">
        <v>128</v>
      </c>
      <c r="U214" s="2">
        <v>128</v>
      </c>
      <c r="V214" s="2">
        <v>64</v>
      </c>
      <c r="W214" t="s">
        <v>770</v>
      </c>
      <c r="X214">
        <v>0.98002929687499996</v>
      </c>
      <c r="Y214">
        <v>4.1104099992661999E-3</v>
      </c>
      <c r="Z214">
        <v>0.52209673913043497</v>
      </c>
      <c r="AA214">
        <v>0.183269105389714</v>
      </c>
      <c r="AB214">
        <v>0.435323348466016</v>
      </c>
      <c r="AC214">
        <v>0.435323348466016</v>
      </c>
      <c r="AD214">
        <v>0.45457862616054301</v>
      </c>
      <c r="AE214">
        <v>0.45457862616054301</v>
      </c>
      <c r="AF214">
        <v>0.52209673913043497</v>
      </c>
      <c r="AG214">
        <v>0.52209673913043497</v>
      </c>
      <c r="AH214">
        <v>0.51388888888888795</v>
      </c>
      <c r="AI214">
        <v>8.2006320357322596E-2</v>
      </c>
      <c r="AJ214">
        <v>0.50735070108533697</v>
      </c>
      <c r="AK214">
        <v>0.50735070108533797</v>
      </c>
      <c r="AL214">
        <v>0.61198683290697198</v>
      </c>
      <c r="AM214">
        <v>0.61198683290697198</v>
      </c>
      <c r="AN214">
        <v>0.51388888888888895</v>
      </c>
      <c r="AO214">
        <v>0.51388888888888795</v>
      </c>
      <c r="AP214">
        <v>0.58140286047622303</v>
      </c>
      <c r="AQ214">
        <v>0.90201184475921903</v>
      </c>
      <c r="AR214">
        <v>0.20636736614720899</v>
      </c>
      <c r="AS214">
        <v>5.1511322481415697E-2</v>
      </c>
      <c r="AT214">
        <v>0.29036635006784201</v>
      </c>
      <c r="AU214">
        <v>3.3707865168539297E-2</v>
      </c>
      <c r="AV214">
        <v>0.45859872611464902</v>
      </c>
      <c r="AW214">
        <v>0.95617529880478003</v>
      </c>
      <c r="AX214">
        <v>0.78102189781021902</v>
      </c>
      <c r="AY214">
        <v>0.65573770491803196</v>
      </c>
      <c r="AZ214">
        <v>0.77992277992278003</v>
      </c>
      <c r="BA214">
        <v>0.765306122448979</v>
      </c>
      <c r="BB214">
        <v>0.71568627450980304</v>
      </c>
      <c r="BC214">
        <v>0.651685393258426</v>
      </c>
      <c r="BD214">
        <v>0</v>
      </c>
      <c r="BE214">
        <v>0</v>
      </c>
    </row>
    <row r="215" spans="2:57" x14ac:dyDescent="0.2">
      <c r="B215" t="s">
        <v>1260</v>
      </c>
      <c r="C215">
        <v>1E-3</v>
      </c>
      <c r="D215">
        <v>0.1</v>
      </c>
      <c r="E215">
        <v>19</v>
      </c>
      <c r="F215">
        <v>500</v>
      </c>
      <c r="G215" s="2" t="b">
        <v>1</v>
      </c>
      <c r="H215">
        <v>8</v>
      </c>
      <c r="I215">
        <v>15</v>
      </c>
      <c r="J215">
        <v>256</v>
      </c>
      <c r="K215">
        <v>1000</v>
      </c>
      <c r="L215">
        <v>4</v>
      </c>
      <c r="M215">
        <v>15</v>
      </c>
      <c r="N215">
        <v>455</v>
      </c>
      <c r="O215">
        <v>12</v>
      </c>
      <c r="P215">
        <v>15</v>
      </c>
      <c r="Q215">
        <v>115</v>
      </c>
      <c r="R215">
        <v>1</v>
      </c>
      <c r="S215">
        <v>78</v>
      </c>
      <c r="T215" s="2">
        <v>64</v>
      </c>
      <c r="U215" s="2">
        <v>128</v>
      </c>
      <c r="V215" s="2">
        <v>64</v>
      </c>
      <c r="W215" t="s">
        <v>770</v>
      </c>
      <c r="X215">
        <v>0.98075097656249999</v>
      </c>
      <c r="Y215">
        <v>3.11637460161E-3</v>
      </c>
      <c r="Z215">
        <v>0.521996703296703</v>
      </c>
      <c r="AA215">
        <v>0.27073360745608799</v>
      </c>
      <c r="AB215">
        <v>0.441796535216542</v>
      </c>
      <c r="AC215">
        <v>0.441796535216542</v>
      </c>
      <c r="AD215">
        <v>0.42370190679469999</v>
      </c>
      <c r="AE215">
        <v>0.42370190679469999</v>
      </c>
      <c r="AF215">
        <v>0.521996703296703</v>
      </c>
      <c r="AG215">
        <v>0.521996703296703</v>
      </c>
      <c r="AH215">
        <v>0.64565217391304297</v>
      </c>
      <c r="AI215">
        <v>8.1959277391433702E-2</v>
      </c>
      <c r="AJ215">
        <v>0.59861926690257095</v>
      </c>
      <c r="AK215">
        <v>0.59861926690257095</v>
      </c>
      <c r="AL215">
        <v>0.59828712650641003</v>
      </c>
      <c r="AM215">
        <v>0.59828712650641003</v>
      </c>
      <c r="AN215">
        <v>0.64565217391304297</v>
      </c>
      <c r="AO215">
        <v>0.64565217391304297</v>
      </c>
      <c r="AP215">
        <v>0.67116896231275802</v>
      </c>
      <c r="AQ215">
        <v>0.69612723839994906</v>
      </c>
      <c r="AR215">
        <v>0.32892029865599298</v>
      </c>
      <c r="AS215">
        <v>7.0969641497470301E-2</v>
      </c>
      <c r="AT215">
        <v>0.32105263157894698</v>
      </c>
      <c r="AU215">
        <v>0.33507853403141302</v>
      </c>
      <c r="AV215">
        <v>0.97457627118643997</v>
      </c>
      <c r="AW215">
        <v>0.94262295081967196</v>
      </c>
      <c r="AX215">
        <v>0.96610169491525399</v>
      </c>
      <c r="AY215">
        <v>0.34210526315789402</v>
      </c>
      <c r="AZ215">
        <v>0.48587570621468901</v>
      </c>
      <c r="BA215">
        <v>0.99567099567099504</v>
      </c>
      <c r="BB215">
        <v>0.89411764705882302</v>
      </c>
      <c r="BC215">
        <v>0.92622950819672101</v>
      </c>
      <c r="BD215">
        <v>0</v>
      </c>
      <c r="BE215">
        <v>0</v>
      </c>
    </row>
    <row r="216" spans="2:57" x14ac:dyDescent="0.2">
      <c r="B216" t="s">
        <v>1261</v>
      </c>
      <c r="C216">
        <v>1E-3</v>
      </c>
      <c r="D216">
        <v>0.1</v>
      </c>
      <c r="E216">
        <v>92</v>
      </c>
      <c r="F216">
        <v>100</v>
      </c>
      <c r="G216" s="2" t="b">
        <v>1</v>
      </c>
      <c r="H216">
        <v>8</v>
      </c>
      <c r="I216">
        <v>10</v>
      </c>
      <c r="J216">
        <v>128</v>
      </c>
      <c r="K216">
        <v>1000</v>
      </c>
      <c r="L216">
        <v>4</v>
      </c>
      <c r="M216">
        <v>10</v>
      </c>
      <c r="N216">
        <v>460</v>
      </c>
      <c r="O216">
        <v>12</v>
      </c>
      <c r="P216">
        <v>10</v>
      </c>
      <c r="Q216">
        <v>120</v>
      </c>
      <c r="R216">
        <v>1</v>
      </c>
      <c r="S216">
        <v>78</v>
      </c>
      <c r="T216" s="2">
        <v>128</v>
      </c>
      <c r="U216" s="2">
        <v>128</v>
      </c>
      <c r="V216" s="2">
        <v>64</v>
      </c>
      <c r="W216" t="s">
        <v>770</v>
      </c>
      <c r="X216">
        <v>0.980224609375</v>
      </c>
      <c r="Y216">
        <v>4.2327912175096002E-3</v>
      </c>
      <c r="Z216">
        <v>0.52195652173912999</v>
      </c>
      <c r="AA216">
        <v>0.284504399225115</v>
      </c>
      <c r="AB216">
        <v>0.46339222044694001</v>
      </c>
      <c r="AC216">
        <v>0.46339222044694001</v>
      </c>
      <c r="AD216">
        <v>0.47404794938740002</v>
      </c>
      <c r="AE216">
        <v>0.47404794938740002</v>
      </c>
      <c r="AF216">
        <v>0.52195652173912999</v>
      </c>
      <c r="AG216">
        <v>0.52195652173912999</v>
      </c>
      <c r="AH216">
        <v>0.71111111111111103</v>
      </c>
      <c r="AI216">
        <v>6.9647245109081199E-2</v>
      </c>
      <c r="AJ216">
        <v>0.67792565464140897</v>
      </c>
      <c r="AK216">
        <v>0.67792565464140897</v>
      </c>
      <c r="AL216">
        <v>0.76345856864435502</v>
      </c>
      <c r="AM216">
        <v>0.76345856864435502</v>
      </c>
      <c r="AN216">
        <v>0.71111111111111103</v>
      </c>
      <c r="AO216">
        <v>0.71111111111111103</v>
      </c>
      <c r="AP216">
        <v>0.53138680171413499</v>
      </c>
      <c r="AQ216">
        <v>0.87069282865940101</v>
      </c>
      <c r="AR216">
        <v>0.24811403153060199</v>
      </c>
      <c r="AS216">
        <v>0.203375219883622</v>
      </c>
      <c r="AT216">
        <v>0.34920634920634902</v>
      </c>
      <c r="AU216">
        <v>0.46700507614213199</v>
      </c>
      <c r="AV216">
        <v>0.92607003891050599</v>
      </c>
      <c r="AW216">
        <v>0.95617529880478003</v>
      </c>
      <c r="AX216">
        <v>0.95833333333333304</v>
      </c>
      <c r="AY216">
        <v>0.70498084291187701</v>
      </c>
      <c r="AZ216">
        <v>0.84792626728110498</v>
      </c>
      <c r="BA216">
        <v>0.98755186721991695</v>
      </c>
      <c r="BB216">
        <v>0.94444444444444398</v>
      </c>
      <c r="BC216">
        <v>0.90494296577946698</v>
      </c>
      <c r="BD216">
        <v>1.6528925619834701E-2</v>
      </c>
      <c r="BE216">
        <v>7.1942446043165395E-2</v>
      </c>
    </row>
    <row r="217" spans="2:57" x14ac:dyDescent="0.2">
      <c r="B217" t="s">
        <v>1262</v>
      </c>
      <c r="C217">
        <v>1E-3</v>
      </c>
      <c r="D217">
        <v>0.1</v>
      </c>
      <c r="E217">
        <v>76</v>
      </c>
      <c r="F217">
        <v>100</v>
      </c>
      <c r="G217" s="2" t="b">
        <v>1</v>
      </c>
      <c r="H217">
        <v>8</v>
      </c>
      <c r="I217">
        <v>20</v>
      </c>
      <c r="J217">
        <v>420</v>
      </c>
      <c r="K217">
        <v>1000</v>
      </c>
      <c r="L217">
        <v>4</v>
      </c>
      <c r="M217">
        <v>20</v>
      </c>
      <c r="N217">
        <v>450</v>
      </c>
      <c r="O217">
        <v>12</v>
      </c>
      <c r="P217">
        <v>20</v>
      </c>
      <c r="Q217">
        <v>110</v>
      </c>
      <c r="R217">
        <v>1</v>
      </c>
      <c r="S217">
        <v>78</v>
      </c>
      <c r="T217" s="2">
        <v>64</v>
      </c>
      <c r="U217" s="2">
        <v>64</v>
      </c>
      <c r="V217" s="2">
        <v>128</v>
      </c>
      <c r="W217" t="s">
        <v>770</v>
      </c>
      <c r="X217">
        <v>0.98031845238095205</v>
      </c>
      <c r="Y217">
        <v>3.8315358688122999E-3</v>
      </c>
      <c r="Z217">
        <v>0.52086222222222101</v>
      </c>
      <c r="AA217">
        <v>0.23684852661192399</v>
      </c>
      <c r="AB217">
        <v>0.43888482638950099</v>
      </c>
      <c r="AC217">
        <v>0.43888482638950099</v>
      </c>
      <c r="AD217">
        <v>0.43114559958103199</v>
      </c>
      <c r="AE217">
        <v>0.43114559958103199</v>
      </c>
      <c r="AF217">
        <v>0.52086222222222101</v>
      </c>
      <c r="AG217">
        <v>0.52086222222222101</v>
      </c>
      <c r="AH217">
        <v>0.64090909090908998</v>
      </c>
      <c r="AI217">
        <v>6.9920383393764496E-2</v>
      </c>
      <c r="AJ217">
        <v>0.55471556021902602</v>
      </c>
      <c r="AK217">
        <v>0.55471556021902602</v>
      </c>
      <c r="AL217">
        <v>0.54062339373871804</v>
      </c>
      <c r="AM217">
        <v>0.54062339373871804</v>
      </c>
      <c r="AN217">
        <v>0.64090909090909098</v>
      </c>
      <c r="AO217">
        <v>0.64090909090908998</v>
      </c>
      <c r="AP217">
        <v>0.78261280051902804</v>
      </c>
      <c r="AQ217">
        <v>0.58220863103859999</v>
      </c>
      <c r="AR217">
        <v>0.355114357943279</v>
      </c>
      <c r="AS217">
        <v>3.5603516057101298E-2</v>
      </c>
      <c r="AT217">
        <v>0.52459016393442603</v>
      </c>
      <c r="AU217">
        <v>4.5801526717557203E-2</v>
      </c>
      <c r="AV217">
        <v>0.837209302325581</v>
      </c>
      <c r="AW217">
        <v>0.95652173913043403</v>
      </c>
      <c r="AX217">
        <v>0.94323144104803402</v>
      </c>
      <c r="AY217">
        <v>0.46231155778894401</v>
      </c>
      <c r="AZ217">
        <v>0</v>
      </c>
      <c r="BA217">
        <v>0.97321428571428503</v>
      </c>
      <c r="BB217">
        <v>0.92372881355932202</v>
      </c>
      <c r="BC217">
        <v>0.93913043478260805</v>
      </c>
      <c r="BD217">
        <v>5.0847457627118599E-2</v>
      </c>
      <c r="BE217">
        <v>0</v>
      </c>
    </row>
    <row r="218" spans="2:57" x14ac:dyDescent="0.2">
      <c r="B218" t="s">
        <v>1263</v>
      </c>
      <c r="C218">
        <v>1E-3</v>
      </c>
      <c r="D218">
        <v>0.1</v>
      </c>
      <c r="E218">
        <v>18</v>
      </c>
      <c r="F218">
        <v>500</v>
      </c>
      <c r="G218" s="2" t="b">
        <v>1</v>
      </c>
      <c r="H218">
        <v>8</v>
      </c>
      <c r="I218">
        <v>15</v>
      </c>
      <c r="J218">
        <v>256</v>
      </c>
      <c r="K218">
        <v>1000</v>
      </c>
      <c r="L218">
        <v>4</v>
      </c>
      <c r="M218">
        <v>15</v>
      </c>
      <c r="N218">
        <v>455</v>
      </c>
      <c r="O218">
        <v>12</v>
      </c>
      <c r="P218">
        <v>15</v>
      </c>
      <c r="Q218">
        <v>115</v>
      </c>
      <c r="R218">
        <v>1</v>
      </c>
      <c r="S218">
        <v>78</v>
      </c>
      <c r="T218" s="2">
        <v>128</v>
      </c>
      <c r="U218" s="2">
        <v>64</v>
      </c>
      <c r="V218" s="2">
        <v>64</v>
      </c>
      <c r="W218" t="s">
        <v>770</v>
      </c>
      <c r="X218">
        <v>0.98035253906249997</v>
      </c>
      <c r="Y218">
        <v>4.1880677687004004E-3</v>
      </c>
      <c r="Z218">
        <v>0.52053406593406504</v>
      </c>
      <c r="AA218">
        <v>0.19182602722942799</v>
      </c>
      <c r="AB218">
        <v>0.44427769543219803</v>
      </c>
      <c r="AC218">
        <v>0.44427769543219803</v>
      </c>
      <c r="AD218">
        <v>0.43101674990944699</v>
      </c>
      <c r="AE218">
        <v>0.43101674990944699</v>
      </c>
      <c r="AF218">
        <v>0.52053406593406504</v>
      </c>
      <c r="AG218">
        <v>0.52053406593406504</v>
      </c>
      <c r="AH218">
        <v>0.63768115942028902</v>
      </c>
      <c r="AI218">
        <v>7.0657379925250993E-2</v>
      </c>
      <c r="AJ218">
        <v>0.57245427136588101</v>
      </c>
      <c r="AK218">
        <v>0.57245427136588101</v>
      </c>
      <c r="AL218">
        <v>0.541385384210611</v>
      </c>
      <c r="AM218">
        <v>0.541385384210611</v>
      </c>
      <c r="AN218">
        <v>0.63768115942028902</v>
      </c>
      <c r="AO218">
        <v>0.63768115942028902</v>
      </c>
      <c r="AP218">
        <v>0.630612702671842</v>
      </c>
      <c r="AQ218">
        <v>0.73845270858393897</v>
      </c>
      <c r="AR218">
        <v>0.325579108795571</v>
      </c>
      <c r="AS218">
        <v>8.2466261677441796E-2</v>
      </c>
      <c r="AT218">
        <v>0.32579185520361897</v>
      </c>
      <c r="AU218">
        <v>0.29508196721311403</v>
      </c>
      <c r="AV218">
        <v>0.94017094017094005</v>
      </c>
      <c r="AW218">
        <v>0.94262295081967196</v>
      </c>
      <c r="AX218">
        <v>0.96610169491525399</v>
      </c>
      <c r="AY218">
        <v>0</v>
      </c>
      <c r="AZ218">
        <v>0.58892128279883305</v>
      </c>
      <c r="BA218">
        <v>0.98275862068965503</v>
      </c>
      <c r="BB218">
        <v>0.89411764705882302</v>
      </c>
      <c r="BC218">
        <v>0.93388429752066104</v>
      </c>
      <c r="BD218">
        <v>0</v>
      </c>
      <c r="BE218">
        <v>0</v>
      </c>
    </row>
    <row r="219" spans="2:57" x14ac:dyDescent="0.2">
      <c r="B219" t="s">
        <v>1264</v>
      </c>
      <c r="C219">
        <v>1E-3</v>
      </c>
      <c r="D219">
        <v>0.5</v>
      </c>
      <c r="E219">
        <v>17</v>
      </c>
      <c r="F219">
        <v>500</v>
      </c>
      <c r="G219" s="2" t="b">
        <v>1</v>
      </c>
      <c r="H219">
        <v>8</v>
      </c>
      <c r="I219">
        <v>5</v>
      </c>
      <c r="J219">
        <v>420</v>
      </c>
      <c r="K219">
        <v>1000</v>
      </c>
      <c r="L219">
        <v>4</v>
      </c>
      <c r="M219">
        <v>5</v>
      </c>
      <c r="N219">
        <v>465</v>
      </c>
      <c r="O219">
        <v>12</v>
      </c>
      <c r="P219">
        <v>5</v>
      </c>
      <c r="Q219">
        <v>125</v>
      </c>
      <c r="R219">
        <v>1</v>
      </c>
      <c r="S219">
        <v>78</v>
      </c>
      <c r="T219" s="2">
        <v>128</v>
      </c>
      <c r="U219" s="2">
        <v>64</v>
      </c>
      <c r="V219" s="2">
        <v>64</v>
      </c>
      <c r="W219" t="s">
        <v>770</v>
      </c>
      <c r="X219">
        <v>0.98056071428571401</v>
      </c>
      <c r="Y219">
        <v>4.5922041684388999E-3</v>
      </c>
      <c r="Z219">
        <v>0.520257526881719</v>
      </c>
      <c r="AA219">
        <v>0.23469429130852201</v>
      </c>
      <c r="AB219">
        <v>0.45265861194880203</v>
      </c>
      <c r="AC219">
        <v>0.45265861194880203</v>
      </c>
      <c r="AD219">
        <v>0.48654584329107298</v>
      </c>
      <c r="AE219">
        <v>0.48654584329107298</v>
      </c>
      <c r="AF219">
        <v>0.520257526881719</v>
      </c>
      <c r="AG219">
        <v>0.520257526881719</v>
      </c>
      <c r="AH219">
        <v>0.57599999999999996</v>
      </c>
      <c r="AI219">
        <v>9.5491021871566703E-2</v>
      </c>
      <c r="AJ219">
        <v>0.53739308550338105</v>
      </c>
      <c r="AK219">
        <v>0.53739308550338105</v>
      </c>
      <c r="AL219">
        <v>0.56114863402177095</v>
      </c>
      <c r="AM219">
        <v>0.56114863402177095</v>
      </c>
      <c r="AN219">
        <v>0.57599999999999996</v>
      </c>
      <c r="AO219">
        <v>0.57599999999999996</v>
      </c>
      <c r="AP219">
        <v>0.530493834455945</v>
      </c>
      <c r="AQ219">
        <v>0.88245935286430199</v>
      </c>
      <c r="AR219">
        <v>0.239266825997311</v>
      </c>
      <c r="AS219">
        <v>0.158414434477649</v>
      </c>
      <c r="AT219">
        <v>0.34312210200927301</v>
      </c>
      <c r="AU219">
        <v>0.42477876106194601</v>
      </c>
      <c r="AV219">
        <v>0.91452991452991395</v>
      </c>
      <c r="AW219">
        <v>0.95419847328244201</v>
      </c>
      <c r="AX219">
        <v>0.86885245901639296</v>
      </c>
      <c r="AY219">
        <v>0</v>
      </c>
      <c r="AZ219">
        <v>0.638805970149253</v>
      </c>
      <c r="BA219">
        <v>0.78301886792452802</v>
      </c>
      <c r="BB219">
        <v>0.87969924812029998</v>
      </c>
      <c r="BC219">
        <v>0.64171122994652396</v>
      </c>
      <c r="BD219">
        <v>0</v>
      </c>
      <c r="BE219">
        <v>0</v>
      </c>
    </row>
    <row r="220" spans="2:57" x14ac:dyDescent="0.2">
      <c r="B220" t="s">
        <v>1265</v>
      </c>
      <c r="C220">
        <v>1E-3</v>
      </c>
      <c r="D220">
        <v>0.1</v>
      </c>
      <c r="E220">
        <v>16</v>
      </c>
      <c r="F220">
        <v>500</v>
      </c>
      <c r="G220" s="2" t="b">
        <v>1</v>
      </c>
      <c r="H220">
        <v>8</v>
      </c>
      <c r="I220">
        <v>5</v>
      </c>
      <c r="J220">
        <v>256</v>
      </c>
      <c r="K220">
        <v>1000</v>
      </c>
      <c r="L220">
        <v>4</v>
      </c>
      <c r="M220">
        <v>5</v>
      </c>
      <c r="N220">
        <v>465</v>
      </c>
      <c r="O220">
        <v>12</v>
      </c>
      <c r="P220">
        <v>5</v>
      </c>
      <c r="Q220">
        <v>125</v>
      </c>
      <c r="R220">
        <v>1</v>
      </c>
      <c r="S220">
        <v>78</v>
      </c>
      <c r="T220" s="2">
        <v>64</v>
      </c>
      <c r="U220" s="2">
        <v>128</v>
      </c>
      <c r="V220" s="2">
        <v>64</v>
      </c>
      <c r="W220" t="s">
        <v>770</v>
      </c>
      <c r="X220">
        <v>0.98082324218750006</v>
      </c>
      <c r="Y220">
        <v>4.3847631677053E-3</v>
      </c>
      <c r="Z220">
        <v>0.52011021505376198</v>
      </c>
      <c r="AA220">
        <v>0.26598386603593799</v>
      </c>
      <c r="AB220">
        <v>0.44745421309922301</v>
      </c>
      <c r="AC220">
        <v>0.44745421309922301</v>
      </c>
      <c r="AD220">
        <v>0.46562921558574499</v>
      </c>
      <c r="AE220">
        <v>0.46562921558574499</v>
      </c>
      <c r="AF220">
        <v>0.52011021505376198</v>
      </c>
      <c r="AG220">
        <v>0.52011021505376198</v>
      </c>
      <c r="AH220">
        <v>0.68133333333333301</v>
      </c>
      <c r="AI220">
        <v>8.0995924770832006E-2</v>
      </c>
      <c r="AJ220">
        <v>0.64661447252608795</v>
      </c>
      <c r="AK220">
        <v>0.64661447252608695</v>
      </c>
      <c r="AL220">
        <v>0.63263609552801103</v>
      </c>
      <c r="AM220">
        <v>0.63263609552801103</v>
      </c>
      <c r="AN220">
        <v>0.68133333333333301</v>
      </c>
      <c r="AO220">
        <v>0.68133333333333301</v>
      </c>
      <c r="AP220">
        <v>0.57511323506927203</v>
      </c>
      <c r="AQ220">
        <v>0.780801786542759</v>
      </c>
      <c r="AR220">
        <v>0.28599659396161498</v>
      </c>
      <c r="AS220">
        <v>0.14790523682324999</v>
      </c>
      <c r="AT220">
        <v>0.36986301369863001</v>
      </c>
      <c r="AU220">
        <v>0.52233676975944998</v>
      </c>
      <c r="AV220">
        <v>0.95</v>
      </c>
      <c r="AW220">
        <v>0.95057034220532299</v>
      </c>
      <c r="AX220">
        <v>0.91213389121338895</v>
      </c>
      <c r="AY220">
        <v>0.56621004566209998</v>
      </c>
      <c r="AZ220">
        <v>0.773722627737226</v>
      </c>
      <c r="BA220">
        <v>0.97188755020080297</v>
      </c>
      <c r="BB220">
        <v>0.88321167883211604</v>
      </c>
      <c r="BC220">
        <v>0.85943775100401598</v>
      </c>
      <c r="BD220">
        <v>0</v>
      </c>
      <c r="BE220">
        <v>0</v>
      </c>
    </row>
    <row r="221" spans="2:57" x14ac:dyDescent="0.2">
      <c r="B221" t="s">
        <v>1036</v>
      </c>
      <c r="C221">
        <v>1E-3</v>
      </c>
      <c r="D221">
        <v>0.1</v>
      </c>
      <c r="E221">
        <v>94</v>
      </c>
      <c r="F221">
        <v>100</v>
      </c>
      <c r="G221" s="2" t="b">
        <v>1</v>
      </c>
      <c r="H221">
        <v>8</v>
      </c>
      <c r="I221">
        <v>5</v>
      </c>
      <c r="J221">
        <v>64</v>
      </c>
      <c r="K221">
        <v>1000</v>
      </c>
      <c r="L221">
        <v>4</v>
      </c>
      <c r="M221">
        <v>5</v>
      </c>
      <c r="N221">
        <v>465</v>
      </c>
      <c r="O221">
        <v>12</v>
      </c>
      <c r="P221">
        <v>5</v>
      </c>
      <c r="Q221">
        <v>125</v>
      </c>
      <c r="R221">
        <v>1</v>
      </c>
      <c r="S221">
        <v>78</v>
      </c>
      <c r="T221" s="2">
        <v>64</v>
      </c>
      <c r="U221" s="2">
        <v>64</v>
      </c>
      <c r="V221" s="2">
        <v>64</v>
      </c>
      <c r="W221" t="s">
        <v>770</v>
      </c>
      <c r="X221">
        <v>0.98101562499999995</v>
      </c>
      <c r="Y221">
        <v>3.8327156449668E-3</v>
      </c>
      <c r="Z221">
        <v>0.52004838709677303</v>
      </c>
      <c r="AA221">
        <v>0.24463016328215501</v>
      </c>
      <c r="AB221">
        <v>0.46134263731701902</v>
      </c>
      <c r="AC221">
        <v>0.46134263731701902</v>
      </c>
      <c r="AD221">
        <v>0.50039500896749101</v>
      </c>
      <c r="AE221">
        <v>0.50039500896749101</v>
      </c>
      <c r="AF221">
        <v>0.52004838709677303</v>
      </c>
      <c r="AG221">
        <v>0.52004838709677303</v>
      </c>
      <c r="AH221">
        <v>0.62</v>
      </c>
      <c r="AI221">
        <v>0.127365112304687</v>
      </c>
      <c r="AJ221">
        <v>0.60310952168988696</v>
      </c>
      <c r="AK221">
        <v>0.60310952168988696</v>
      </c>
      <c r="AL221">
        <v>0.65517159674590297</v>
      </c>
      <c r="AM221">
        <v>0.65517159674590397</v>
      </c>
      <c r="AN221">
        <v>0.62</v>
      </c>
      <c r="AO221">
        <v>0.62</v>
      </c>
      <c r="AP221">
        <v>0.618484896473113</v>
      </c>
      <c r="AQ221">
        <v>0.75191995611006102</v>
      </c>
      <c r="AR221">
        <v>0.27333214428543201</v>
      </c>
      <c r="AS221">
        <v>0.20163355239947101</v>
      </c>
      <c r="AT221">
        <v>0.5</v>
      </c>
      <c r="AU221">
        <v>0.494699646643109</v>
      </c>
      <c r="AV221">
        <v>0.74626865671641696</v>
      </c>
      <c r="AW221">
        <v>0.95419847328244201</v>
      </c>
      <c r="AX221">
        <v>0.83524904214559303</v>
      </c>
      <c r="AY221">
        <v>0.20858895705521399</v>
      </c>
      <c r="AZ221">
        <v>0.5</v>
      </c>
      <c r="BA221">
        <v>0.76923076923076905</v>
      </c>
      <c r="BB221">
        <v>0.777429467084639</v>
      </c>
      <c r="BC221">
        <v>0.64864864864864802</v>
      </c>
      <c r="BD221">
        <v>0.60410557184750702</v>
      </c>
      <c r="BE221">
        <v>0.198895027624309</v>
      </c>
    </row>
    <row r="222" spans="2:57" x14ac:dyDescent="0.2">
      <c r="B222" t="s">
        <v>1766</v>
      </c>
      <c r="C222">
        <v>1E-3</v>
      </c>
      <c r="D222">
        <v>0.1</v>
      </c>
      <c r="E222">
        <v>22</v>
      </c>
      <c r="F222">
        <v>500</v>
      </c>
      <c r="G222" s="2" t="b">
        <v>1</v>
      </c>
      <c r="H222">
        <v>8</v>
      </c>
      <c r="I222">
        <v>5</v>
      </c>
      <c r="J222">
        <v>64</v>
      </c>
      <c r="K222">
        <v>1000</v>
      </c>
      <c r="L222">
        <v>4</v>
      </c>
      <c r="M222">
        <v>5</v>
      </c>
      <c r="N222">
        <v>465</v>
      </c>
      <c r="O222">
        <v>12</v>
      </c>
      <c r="P222">
        <v>5</v>
      </c>
      <c r="Q222">
        <v>125</v>
      </c>
      <c r="R222">
        <v>1</v>
      </c>
      <c r="S222">
        <v>78</v>
      </c>
      <c r="T222" s="2">
        <v>128</v>
      </c>
      <c r="U222" s="2">
        <v>128</v>
      </c>
      <c r="V222" s="2">
        <v>128</v>
      </c>
      <c r="W222" t="s">
        <v>770</v>
      </c>
      <c r="X222">
        <v>0.98078515624999996</v>
      </c>
      <c r="Y222">
        <v>3.9108805654104002E-3</v>
      </c>
      <c r="Z222">
        <v>0.519646236559139</v>
      </c>
      <c r="AA222">
        <v>0.37365967300534197</v>
      </c>
      <c r="AB222">
        <v>0.46179600920974601</v>
      </c>
      <c r="AC222">
        <v>0.46179600920974601</v>
      </c>
      <c r="AD222">
        <v>0.52167883898928302</v>
      </c>
      <c r="AE222">
        <v>0.52167883898928402</v>
      </c>
      <c r="AF222">
        <v>0.519646236559139</v>
      </c>
      <c r="AG222">
        <v>0.519646236559139</v>
      </c>
      <c r="AH222">
        <v>0.44533333333333303</v>
      </c>
      <c r="AI222">
        <v>0.14947277307510301</v>
      </c>
      <c r="AJ222">
        <v>0.43213277259689298</v>
      </c>
      <c r="AK222">
        <v>0.43213277259689298</v>
      </c>
      <c r="AL222">
        <v>0.521225041308924</v>
      </c>
      <c r="AM222">
        <v>0.521225041308924</v>
      </c>
      <c r="AN222">
        <v>0.44533333333333303</v>
      </c>
      <c r="AO222">
        <v>0.44533333333333303</v>
      </c>
      <c r="AP222">
        <v>0.51294779000277901</v>
      </c>
      <c r="AQ222">
        <v>0.80128124940609802</v>
      </c>
      <c r="AR222">
        <v>0.22248237784943101</v>
      </c>
      <c r="AS222">
        <v>0.31047261958067901</v>
      </c>
      <c r="AT222">
        <v>0.23470661672908799</v>
      </c>
      <c r="AU222">
        <v>0</v>
      </c>
      <c r="AV222">
        <v>0.95967741935483797</v>
      </c>
      <c r="AW222">
        <v>0.95752895752895695</v>
      </c>
      <c r="AX222">
        <v>0.78733031674208098</v>
      </c>
      <c r="AY222">
        <v>0.57534246575342396</v>
      </c>
      <c r="AZ222">
        <v>0.20547945205479401</v>
      </c>
      <c r="BA222">
        <v>0.78048780487804803</v>
      </c>
      <c r="BB222">
        <v>0</v>
      </c>
      <c r="BC222">
        <v>0.64248704663212397</v>
      </c>
      <c r="BD222">
        <v>4.2553191489361701E-2</v>
      </c>
      <c r="BE222">
        <v>0</v>
      </c>
    </row>
    <row r="223" spans="2:57" x14ac:dyDescent="0.2">
      <c r="B223" t="s">
        <v>1767</v>
      </c>
      <c r="C223">
        <v>1E-3</v>
      </c>
      <c r="D223">
        <v>0.1</v>
      </c>
      <c r="E223">
        <v>91</v>
      </c>
      <c r="F223">
        <v>100</v>
      </c>
      <c r="G223" s="2" t="b">
        <v>1</v>
      </c>
      <c r="H223">
        <v>8</v>
      </c>
      <c r="I223">
        <v>25</v>
      </c>
      <c r="J223">
        <v>420</v>
      </c>
      <c r="K223">
        <v>1000</v>
      </c>
      <c r="L223">
        <v>4</v>
      </c>
      <c r="M223">
        <v>25</v>
      </c>
      <c r="N223">
        <v>445</v>
      </c>
      <c r="O223">
        <v>12</v>
      </c>
      <c r="P223">
        <v>25</v>
      </c>
      <c r="Q223">
        <v>105</v>
      </c>
      <c r="R223">
        <v>1</v>
      </c>
      <c r="S223">
        <v>78</v>
      </c>
      <c r="T223" s="2">
        <v>128</v>
      </c>
      <c r="U223" s="2">
        <v>128</v>
      </c>
      <c r="V223" s="2">
        <v>128</v>
      </c>
      <c r="W223" t="s">
        <v>770</v>
      </c>
      <c r="X223">
        <v>0.98066666666666602</v>
      </c>
      <c r="Y223">
        <v>4.1365686850621999E-3</v>
      </c>
      <c r="Z223">
        <v>0.51959101123595497</v>
      </c>
      <c r="AA223">
        <v>0.39776627478003501</v>
      </c>
      <c r="AB223">
        <v>0.467620419283717</v>
      </c>
      <c r="AC223">
        <v>0.467620419283717</v>
      </c>
      <c r="AD223">
        <v>0.52576414349482503</v>
      </c>
      <c r="AE223">
        <v>0.52576414349482503</v>
      </c>
      <c r="AF223">
        <v>0.51959101123595497</v>
      </c>
      <c r="AG223">
        <v>0.51959101123595497</v>
      </c>
      <c r="AH223">
        <v>0.66428571428571404</v>
      </c>
      <c r="AI223">
        <v>0.106771692633628</v>
      </c>
      <c r="AJ223">
        <v>0.62971235112628898</v>
      </c>
      <c r="AK223">
        <v>0.62971235112628898</v>
      </c>
      <c r="AL223">
        <v>0.63488585118622898</v>
      </c>
      <c r="AM223">
        <v>0.63488585118622898</v>
      </c>
      <c r="AN223">
        <v>0.66428571428571404</v>
      </c>
      <c r="AO223">
        <v>0.66428571428571404</v>
      </c>
      <c r="AP223">
        <v>0.47595160359576499</v>
      </c>
      <c r="AQ223">
        <v>0.76992034138282295</v>
      </c>
      <c r="AR223">
        <v>0.34880509709993401</v>
      </c>
      <c r="AS223">
        <v>0.275804635056347</v>
      </c>
      <c r="AT223">
        <v>0.614232209737827</v>
      </c>
      <c r="AU223">
        <v>4.4117647058823498E-2</v>
      </c>
      <c r="AV223">
        <v>0.90256410256410202</v>
      </c>
      <c r="AW223">
        <v>0.96330275229357798</v>
      </c>
      <c r="AX223">
        <v>0.85981308411214896</v>
      </c>
      <c r="AY223">
        <v>0.48550724637681097</v>
      </c>
      <c r="AZ223">
        <v>0.37419354838709601</v>
      </c>
      <c r="BA223">
        <v>0.83695652173913004</v>
      </c>
      <c r="BB223">
        <v>0.89270386266094404</v>
      </c>
      <c r="BC223">
        <v>0.91555555555555501</v>
      </c>
      <c r="BD223">
        <v>8.6956521739130405E-2</v>
      </c>
      <c r="BE223">
        <v>0.58064516129032195</v>
      </c>
    </row>
    <row r="224" spans="2:57" x14ac:dyDescent="0.2">
      <c r="B224" t="s">
        <v>1266</v>
      </c>
      <c r="C224">
        <v>1E-3</v>
      </c>
      <c r="D224">
        <v>0.1</v>
      </c>
      <c r="E224">
        <v>16</v>
      </c>
      <c r="F224">
        <v>500</v>
      </c>
      <c r="G224" s="2" t="b">
        <v>1</v>
      </c>
      <c r="H224">
        <v>8</v>
      </c>
      <c r="I224">
        <v>20</v>
      </c>
      <c r="J224">
        <v>420</v>
      </c>
      <c r="K224">
        <v>1000</v>
      </c>
      <c r="L224">
        <v>4</v>
      </c>
      <c r="M224">
        <v>20</v>
      </c>
      <c r="N224">
        <v>450</v>
      </c>
      <c r="O224">
        <v>12</v>
      </c>
      <c r="P224">
        <v>20</v>
      </c>
      <c r="Q224">
        <v>110</v>
      </c>
      <c r="R224">
        <v>1</v>
      </c>
      <c r="S224">
        <v>78</v>
      </c>
      <c r="T224" s="2">
        <v>64</v>
      </c>
      <c r="U224" s="2">
        <v>64</v>
      </c>
      <c r="V224" s="2">
        <v>128</v>
      </c>
      <c r="W224" t="s">
        <v>770</v>
      </c>
      <c r="X224">
        <v>0.98014940476190604</v>
      </c>
      <c r="Y224">
        <v>4.1332793477921997E-3</v>
      </c>
      <c r="Z224">
        <v>0.51935833333333303</v>
      </c>
      <c r="AA224">
        <v>0.29275107124447802</v>
      </c>
      <c r="AB224">
        <v>0.45638274994203798</v>
      </c>
      <c r="AC224">
        <v>0.45638274994203798</v>
      </c>
      <c r="AD224">
        <v>0.46842407631352501</v>
      </c>
      <c r="AE224">
        <v>0.46842407631352501</v>
      </c>
      <c r="AF224">
        <v>0.51935833333333303</v>
      </c>
      <c r="AG224">
        <v>0.51935833333333303</v>
      </c>
      <c r="AH224">
        <v>0.63712121212121198</v>
      </c>
      <c r="AI224">
        <v>7.4369676411151803E-2</v>
      </c>
      <c r="AJ224">
        <v>0.58138350068275702</v>
      </c>
      <c r="AK224">
        <v>0.58138350068275702</v>
      </c>
      <c r="AL224">
        <v>0.549115348491655</v>
      </c>
      <c r="AM224">
        <v>0.549115348491655</v>
      </c>
      <c r="AN224">
        <v>0.63712121212121198</v>
      </c>
      <c r="AO224">
        <v>0.63712121212121198</v>
      </c>
      <c r="AP224">
        <v>0.62749089534109104</v>
      </c>
      <c r="AQ224">
        <v>0.73400216882691405</v>
      </c>
      <c r="AR224">
        <v>0.27508673980949</v>
      </c>
      <c r="AS224">
        <v>0.188951195790657</v>
      </c>
      <c r="AT224">
        <v>0.507692307692307</v>
      </c>
      <c r="AU224">
        <v>0</v>
      </c>
      <c r="AV224">
        <v>0.98198198198198205</v>
      </c>
      <c r="AW224">
        <v>0.94827586206896497</v>
      </c>
      <c r="AX224">
        <v>0.96</v>
      </c>
      <c r="AY224">
        <v>0.23622047244094399</v>
      </c>
      <c r="AZ224">
        <v>5.7471264367816098E-2</v>
      </c>
      <c r="BA224">
        <v>0.98214285714285698</v>
      </c>
      <c r="BB224">
        <v>0.90756302521008403</v>
      </c>
      <c r="BC224">
        <v>0.91525423728813504</v>
      </c>
      <c r="BD224">
        <v>0</v>
      </c>
      <c r="BE224">
        <v>0.48</v>
      </c>
    </row>
    <row r="225" spans="2:57" x14ac:dyDescent="0.2">
      <c r="B225" t="s">
        <v>1037</v>
      </c>
      <c r="C225">
        <v>1E-3</v>
      </c>
      <c r="D225">
        <v>0.5</v>
      </c>
      <c r="E225">
        <v>90</v>
      </c>
      <c r="F225">
        <v>100</v>
      </c>
      <c r="G225" s="2" t="b">
        <v>1</v>
      </c>
      <c r="H225">
        <v>8</v>
      </c>
      <c r="I225">
        <v>5</v>
      </c>
      <c r="J225">
        <v>256</v>
      </c>
      <c r="K225">
        <v>1000</v>
      </c>
      <c r="L225">
        <v>4</v>
      </c>
      <c r="M225">
        <v>5</v>
      </c>
      <c r="N225">
        <v>465</v>
      </c>
      <c r="O225">
        <v>12</v>
      </c>
      <c r="P225">
        <v>5</v>
      </c>
      <c r="Q225">
        <v>125</v>
      </c>
      <c r="R225">
        <v>1</v>
      </c>
      <c r="S225">
        <v>78</v>
      </c>
      <c r="T225" s="2">
        <v>64</v>
      </c>
      <c r="U225" s="2">
        <v>64</v>
      </c>
      <c r="V225" s="2">
        <v>64</v>
      </c>
      <c r="W225" t="s">
        <v>770</v>
      </c>
      <c r="X225">
        <v>0.98001464843749997</v>
      </c>
      <c r="Y225">
        <v>4.4228248251602003E-3</v>
      </c>
      <c r="Z225">
        <v>0.51890752688172104</v>
      </c>
      <c r="AA225">
        <v>0.22175612355768601</v>
      </c>
      <c r="AB225">
        <v>0.48215288570262399</v>
      </c>
      <c r="AC225">
        <v>0.48215288570262399</v>
      </c>
      <c r="AD225">
        <v>0.56370647949210495</v>
      </c>
      <c r="AE225">
        <v>0.56370647949210495</v>
      </c>
      <c r="AF225">
        <v>0.51890752688172104</v>
      </c>
      <c r="AG225">
        <v>0.51890752688172104</v>
      </c>
      <c r="AH225">
        <v>0.68666666666666598</v>
      </c>
      <c r="AI225">
        <v>6.6480860114097595E-2</v>
      </c>
      <c r="AJ225">
        <v>0.63220364999309298</v>
      </c>
      <c r="AK225">
        <v>0.63220364999309298</v>
      </c>
      <c r="AL225">
        <v>0.61839139343748295</v>
      </c>
      <c r="AM225">
        <v>0.61839139343748295</v>
      </c>
      <c r="AN225">
        <v>0.68666666666666598</v>
      </c>
      <c r="AO225">
        <v>0.68666666666666598</v>
      </c>
      <c r="AP225">
        <v>0.436728485947529</v>
      </c>
      <c r="AQ225">
        <v>0.80266367261237304</v>
      </c>
      <c r="AR225">
        <v>0.35405435196820301</v>
      </c>
      <c r="AS225">
        <v>0.33516503228238798</v>
      </c>
      <c r="AT225">
        <v>0.57300275482093599</v>
      </c>
      <c r="AU225">
        <v>0.366863905325443</v>
      </c>
      <c r="AV225">
        <v>0.93277310924369705</v>
      </c>
      <c r="AW225">
        <v>0.95057034220532299</v>
      </c>
      <c r="AX225">
        <v>0.89377289377289304</v>
      </c>
      <c r="AY225">
        <v>0</v>
      </c>
      <c r="AZ225">
        <v>0.63473053892215503</v>
      </c>
      <c r="BA225">
        <v>0.99193548387096697</v>
      </c>
      <c r="BB225">
        <v>0.89530685920577602</v>
      </c>
      <c r="BC225">
        <v>0.91791044776119401</v>
      </c>
      <c r="BD225">
        <v>0.42957746478873199</v>
      </c>
      <c r="BE225">
        <v>0</v>
      </c>
    </row>
    <row r="226" spans="2:57" x14ac:dyDescent="0.2">
      <c r="B226" t="s">
        <v>1267</v>
      </c>
      <c r="C226">
        <v>1E-3</v>
      </c>
      <c r="D226">
        <v>0.5</v>
      </c>
      <c r="E226">
        <v>90</v>
      </c>
      <c r="F226">
        <v>100</v>
      </c>
      <c r="G226" s="2" t="b">
        <v>1</v>
      </c>
      <c r="H226">
        <v>8</v>
      </c>
      <c r="I226">
        <v>50</v>
      </c>
      <c r="J226">
        <v>128</v>
      </c>
      <c r="K226">
        <v>1000</v>
      </c>
      <c r="L226">
        <v>4</v>
      </c>
      <c r="M226">
        <v>50</v>
      </c>
      <c r="N226">
        <v>420</v>
      </c>
      <c r="O226">
        <v>12</v>
      </c>
      <c r="P226">
        <v>50</v>
      </c>
      <c r="Q226">
        <v>80</v>
      </c>
      <c r="R226">
        <v>1</v>
      </c>
      <c r="S226">
        <v>78</v>
      </c>
      <c r="T226" s="2">
        <v>64</v>
      </c>
      <c r="U226" s="2">
        <v>64</v>
      </c>
      <c r="V226" s="2">
        <v>128</v>
      </c>
      <c r="W226" t="s">
        <v>770</v>
      </c>
      <c r="X226">
        <v>0.980224609375</v>
      </c>
      <c r="Y226">
        <v>3.4323252108879E-3</v>
      </c>
      <c r="Z226">
        <v>0.51886666666666603</v>
      </c>
      <c r="AA226">
        <v>0.20947324949502899</v>
      </c>
      <c r="AB226">
        <v>0.48378132691850501</v>
      </c>
      <c r="AC226">
        <v>0.48378132691850501</v>
      </c>
      <c r="AD226">
        <v>0.50333623213409295</v>
      </c>
      <c r="AE226">
        <v>0.50333623213409295</v>
      </c>
      <c r="AF226">
        <v>0.51886666666666603</v>
      </c>
      <c r="AG226">
        <v>0.51886666666666603</v>
      </c>
      <c r="AH226">
        <v>0.51354166666666601</v>
      </c>
      <c r="AI226">
        <v>6.04773871600627E-2</v>
      </c>
      <c r="AJ226">
        <v>0.48276726849962498</v>
      </c>
      <c r="AK226">
        <v>0.48276726849962498</v>
      </c>
      <c r="AL226">
        <v>0.53714948131293905</v>
      </c>
      <c r="AM226">
        <v>0.53714948131293905</v>
      </c>
      <c r="AN226">
        <v>0.51354166666666601</v>
      </c>
      <c r="AO226">
        <v>0.51354166666666601</v>
      </c>
      <c r="AP226">
        <v>0.66935019787639505</v>
      </c>
      <c r="AQ226">
        <v>0.73711419729815397</v>
      </c>
      <c r="AR226">
        <v>0.283688545596741</v>
      </c>
      <c r="AS226">
        <v>0.244972366902731</v>
      </c>
      <c r="AT226">
        <v>0.28108108108108099</v>
      </c>
      <c r="AU226">
        <v>0.183673469387755</v>
      </c>
      <c r="AV226">
        <v>0.64516129032257996</v>
      </c>
      <c r="AW226">
        <v>0.93567251461988299</v>
      </c>
      <c r="AX226">
        <v>0.65517241379310298</v>
      </c>
      <c r="AY226">
        <v>0.239520958083832</v>
      </c>
      <c r="AZ226">
        <v>2.3529411764705799E-2</v>
      </c>
      <c r="BA226">
        <v>0.79411764705882304</v>
      </c>
      <c r="BB226">
        <v>0.71532846715328402</v>
      </c>
      <c r="BC226">
        <v>0.66666666666666596</v>
      </c>
      <c r="BD226">
        <v>0.36097560975609699</v>
      </c>
      <c r="BE226">
        <v>0.29230769230769199</v>
      </c>
    </row>
    <row r="227" spans="2:57" x14ac:dyDescent="0.2">
      <c r="B227" t="s">
        <v>1038</v>
      </c>
      <c r="C227">
        <v>1E-3</v>
      </c>
      <c r="D227">
        <v>0.1</v>
      </c>
      <c r="E227">
        <v>14</v>
      </c>
      <c r="F227">
        <v>500</v>
      </c>
      <c r="G227" s="2" t="b">
        <v>1</v>
      </c>
      <c r="H227">
        <v>8</v>
      </c>
      <c r="I227">
        <v>20</v>
      </c>
      <c r="J227">
        <v>420</v>
      </c>
      <c r="K227">
        <v>1000</v>
      </c>
      <c r="L227">
        <v>4</v>
      </c>
      <c r="M227">
        <v>20</v>
      </c>
      <c r="N227">
        <v>450</v>
      </c>
      <c r="O227">
        <v>12</v>
      </c>
      <c r="P227">
        <v>20</v>
      </c>
      <c r="Q227">
        <v>110</v>
      </c>
      <c r="R227">
        <v>1</v>
      </c>
      <c r="S227">
        <v>78</v>
      </c>
      <c r="T227" s="2">
        <v>64</v>
      </c>
      <c r="U227" s="2">
        <v>64</v>
      </c>
      <c r="V227" s="2">
        <v>64</v>
      </c>
      <c r="W227" t="s">
        <v>770</v>
      </c>
      <c r="X227">
        <v>0.98065535714285601</v>
      </c>
      <c r="Y227">
        <v>4.0202411655335998E-3</v>
      </c>
      <c r="Z227">
        <v>0.51809722222222199</v>
      </c>
      <c r="AA227">
        <v>0.36129457497596701</v>
      </c>
      <c r="AB227">
        <v>0.458002771844223</v>
      </c>
      <c r="AC227">
        <v>0.458002771844223</v>
      </c>
      <c r="AD227">
        <v>0.48946675365020698</v>
      </c>
      <c r="AE227">
        <v>0.48946675365020698</v>
      </c>
      <c r="AF227">
        <v>0.51809722222222199</v>
      </c>
      <c r="AG227">
        <v>0.51809722222222199</v>
      </c>
      <c r="AH227">
        <v>0.64166666666666605</v>
      </c>
      <c r="AI227">
        <v>9.3542158603668199E-2</v>
      </c>
      <c r="AJ227">
        <v>0.56798480224386705</v>
      </c>
      <c r="AK227">
        <v>0.56798480224386705</v>
      </c>
      <c r="AL227">
        <v>0.65695683475123001</v>
      </c>
      <c r="AM227">
        <v>0.65695683475123001</v>
      </c>
      <c r="AN227">
        <v>0.64166666666666605</v>
      </c>
      <c r="AO227">
        <v>0.64166666666666605</v>
      </c>
      <c r="AP227">
        <v>0.57924691178982002</v>
      </c>
      <c r="AQ227">
        <v>0.85867810637150099</v>
      </c>
      <c r="AR227">
        <v>0.34356626071123098</v>
      </c>
      <c r="AS227">
        <v>5.0519808504338203E-2</v>
      </c>
      <c r="AT227">
        <v>0.37475345167652802</v>
      </c>
      <c r="AU227">
        <v>9.375E-2</v>
      </c>
      <c r="AV227">
        <v>0.98198198198198205</v>
      </c>
      <c r="AW227">
        <v>0.952380952380952</v>
      </c>
      <c r="AX227">
        <v>0.96035242290748901</v>
      </c>
      <c r="AY227">
        <v>1.8018018018018001E-2</v>
      </c>
      <c r="AZ227">
        <v>0.63728813559321995</v>
      </c>
      <c r="BA227">
        <v>0.96330275229357798</v>
      </c>
      <c r="BB227">
        <v>0.89256198347107396</v>
      </c>
      <c r="BC227">
        <v>0.92372881355932202</v>
      </c>
      <c r="BD227">
        <v>1.7699115044247701E-2</v>
      </c>
      <c r="BE227">
        <v>0</v>
      </c>
    </row>
    <row r="228" spans="2:57" x14ac:dyDescent="0.2">
      <c r="B228" t="s">
        <v>1268</v>
      </c>
      <c r="C228">
        <v>1E-3</v>
      </c>
      <c r="D228">
        <v>0.1</v>
      </c>
      <c r="E228">
        <v>102</v>
      </c>
      <c r="F228">
        <v>100</v>
      </c>
      <c r="G228" s="2" t="b">
        <v>1</v>
      </c>
      <c r="H228">
        <v>8</v>
      </c>
      <c r="I228">
        <v>20</v>
      </c>
      <c r="J228">
        <v>420</v>
      </c>
      <c r="K228">
        <v>1000</v>
      </c>
      <c r="L228">
        <v>4</v>
      </c>
      <c r="M228">
        <v>20</v>
      </c>
      <c r="N228">
        <v>450</v>
      </c>
      <c r="O228">
        <v>12</v>
      </c>
      <c r="P228">
        <v>20</v>
      </c>
      <c r="Q228">
        <v>110</v>
      </c>
      <c r="R228">
        <v>1</v>
      </c>
      <c r="S228">
        <v>78</v>
      </c>
      <c r="T228" s="2">
        <v>128</v>
      </c>
      <c r="U228" s="2">
        <v>64</v>
      </c>
      <c r="V228" s="2">
        <v>128</v>
      </c>
      <c r="W228" t="s">
        <v>770</v>
      </c>
      <c r="X228">
        <v>0.98075000000000001</v>
      </c>
      <c r="Y228">
        <v>3.9143225015140998E-3</v>
      </c>
      <c r="Z228">
        <v>0.51779111111110998</v>
      </c>
      <c r="AA228">
        <v>0.272075218111276</v>
      </c>
      <c r="AB228">
        <v>0.46276922727730402</v>
      </c>
      <c r="AC228">
        <v>0.46276922727730402</v>
      </c>
      <c r="AD228">
        <v>0.47251375260157902</v>
      </c>
      <c r="AE228">
        <v>0.47251375260157902</v>
      </c>
      <c r="AF228">
        <v>0.51779111111110998</v>
      </c>
      <c r="AG228">
        <v>0.51779111111110998</v>
      </c>
      <c r="AH228">
        <v>0.69166666666666599</v>
      </c>
      <c r="AI228">
        <v>7.3065288364887196E-2</v>
      </c>
      <c r="AJ228">
        <v>0.625040395462231</v>
      </c>
      <c r="AK228">
        <v>0.625040395462231</v>
      </c>
      <c r="AL228">
        <v>0.59821979782406798</v>
      </c>
      <c r="AM228">
        <v>0.59821979782406798</v>
      </c>
      <c r="AN228">
        <v>0.69166666666666599</v>
      </c>
      <c r="AO228">
        <v>0.69166666666666599</v>
      </c>
      <c r="AP228">
        <v>0.52876788208964798</v>
      </c>
      <c r="AQ228">
        <v>0.78734018158224195</v>
      </c>
      <c r="AR228">
        <v>0.34024182040777901</v>
      </c>
      <c r="AS228">
        <v>0.194727025029545</v>
      </c>
      <c r="AT228">
        <v>0.55555555555555503</v>
      </c>
      <c r="AU228">
        <v>0</v>
      </c>
      <c r="AV228">
        <v>0.94930875576036799</v>
      </c>
      <c r="AW228">
        <v>0.94827586206896497</v>
      </c>
      <c r="AX228">
        <v>0.96460176991150404</v>
      </c>
      <c r="AY228">
        <v>0.62676056338028097</v>
      </c>
      <c r="AZ228">
        <v>0.13235294117647001</v>
      </c>
      <c r="BA228">
        <v>0.99099099099098997</v>
      </c>
      <c r="BB228">
        <v>0.88524590163934402</v>
      </c>
      <c r="BC228">
        <v>0.911392405063291</v>
      </c>
      <c r="BD228">
        <v>0</v>
      </c>
      <c r="BE228">
        <v>0.53600000000000003</v>
      </c>
    </row>
    <row r="229" spans="2:57" x14ac:dyDescent="0.2">
      <c r="B229" t="s">
        <v>1768</v>
      </c>
      <c r="C229">
        <v>1E-3</v>
      </c>
      <c r="D229">
        <v>0.5</v>
      </c>
      <c r="E229">
        <v>52</v>
      </c>
      <c r="F229">
        <v>100</v>
      </c>
      <c r="G229" s="2" t="b">
        <v>1</v>
      </c>
      <c r="H229">
        <v>8</v>
      </c>
      <c r="I229">
        <v>25</v>
      </c>
      <c r="J229">
        <v>420</v>
      </c>
      <c r="K229">
        <v>1000</v>
      </c>
      <c r="L229">
        <v>4</v>
      </c>
      <c r="M229">
        <v>25</v>
      </c>
      <c r="N229">
        <v>445</v>
      </c>
      <c r="O229">
        <v>12</v>
      </c>
      <c r="P229">
        <v>25</v>
      </c>
      <c r="Q229">
        <v>105</v>
      </c>
      <c r="R229">
        <v>1</v>
      </c>
      <c r="S229">
        <v>78</v>
      </c>
      <c r="T229" s="2">
        <v>128</v>
      </c>
      <c r="U229" s="2">
        <v>128</v>
      </c>
      <c r="V229" s="2">
        <v>128</v>
      </c>
      <c r="W229" t="s">
        <v>770</v>
      </c>
      <c r="X229">
        <v>0.98027083333333298</v>
      </c>
      <c r="Y229">
        <v>4.2591053294017004E-3</v>
      </c>
      <c r="Z229">
        <v>0.51754044943820299</v>
      </c>
      <c r="AA229">
        <v>0.30786395628750302</v>
      </c>
      <c r="AB229">
        <v>0.45363370448916601</v>
      </c>
      <c r="AC229">
        <v>0.45363370448916601</v>
      </c>
      <c r="AD229">
        <v>0.46578374095978198</v>
      </c>
      <c r="AE229">
        <v>0.46578374095978198</v>
      </c>
      <c r="AF229">
        <v>0.51754044943820299</v>
      </c>
      <c r="AG229">
        <v>0.51754044943820299</v>
      </c>
      <c r="AH229">
        <v>0.682539682539682</v>
      </c>
      <c r="AI229">
        <v>7.6982304453849695E-2</v>
      </c>
      <c r="AJ229">
        <v>0.62665938533207599</v>
      </c>
      <c r="AK229">
        <v>0.62665938533207599</v>
      </c>
      <c r="AL229">
        <v>0.638759280730824</v>
      </c>
      <c r="AM229">
        <v>0.638759280730824</v>
      </c>
      <c r="AN229">
        <v>0.682539682539682</v>
      </c>
      <c r="AO229">
        <v>0.682539682539682</v>
      </c>
      <c r="AP229">
        <v>0.775413984457341</v>
      </c>
      <c r="AQ229">
        <v>0.61771050195186195</v>
      </c>
      <c r="AR229">
        <v>0.36171870063829198</v>
      </c>
      <c r="AS229">
        <v>5.96916309091707E-2</v>
      </c>
      <c r="AT229">
        <v>0.495821727019498</v>
      </c>
      <c r="AU229">
        <v>0.18333333333333299</v>
      </c>
      <c r="AV229">
        <v>0.976303317535545</v>
      </c>
      <c r="AW229">
        <v>0.94170403587443896</v>
      </c>
      <c r="AX229">
        <v>0.95370370370370305</v>
      </c>
      <c r="AY229">
        <v>0.51369863013698602</v>
      </c>
      <c r="AZ229">
        <v>0.68421052631578905</v>
      </c>
      <c r="BA229">
        <v>0.96226415094339601</v>
      </c>
      <c r="BB229">
        <v>0.88510638297872302</v>
      </c>
      <c r="BC229">
        <v>0.92376681614349698</v>
      </c>
      <c r="BD229">
        <v>0</v>
      </c>
      <c r="BE229">
        <v>0</v>
      </c>
    </row>
    <row r="230" spans="2:57" x14ac:dyDescent="0.2">
      <c r="B230" t="s">
        <v>1269</v>
      </c>
      <c r="C230">
        <v>1E-3</v>
      </c>
      <c r="D230">
        <v>0.5</v>
      </c>
      <c r="E230">
        <v>22</v>
      </c>
      <c r="F230">
        <v>500</v>
      </c>
      <c r="G230" s="2" t="b">
        <v>1</v>
      </c>
      <c r="H230">
        <v>8</v>
      </c>
      <c r="I230">
        <v>25</v>
      </c>
      <c r="J230">
        <v>420</v>
      </c>
      <c r="K230">
        <v>1000</v>
      </c>
      <c r="L230">
        <v>4</v>
      </c>
      <c r="M230">
        <v>25</v>
      </c>
      <c r="N230">
        <v>445</v>
      </c>
      <c r="O230">
        <v>12</v>
      </c>
      <c r="P230">
        <v>25</v>
      </c>
      <c r="Q230">
        <v>105</v>
      </c>
      <c r="R230">
        <v>1</v>
      </c>
      <c r="S230">
        <v>78</v>
      </c>
      <c r="T230" s="2">
        <v>128</v>
      </c>
      <c r="U230" s="2">
        <v>64</v>
      </c>
      <c r="V230" s="2">
        <v>128</v>
      </c>
      <c r="W230" t="s">
        <v>770</v>
      </c>
      <c r="X230">
        <v>0.98055535714285602</v>
      </c>
      <c r="Y230">
        <v>3.2234225268475002E-3</v>
      </c>
      <c r="Z230">
        <v>0.51728370786516698</v>
      </c>
      <c r="AA230">
        <v>0.29961818122863698</v>
      </c>
      <c r="AB230">
        <v>0.453763116487025</v>
      </c>
      <c r="AC230">
        <v>0.453763116487025</v>
      </c>
      <c r="AD230">
        <v>0.46793598497296202</v>
      </c>
      <c r="AE230">
        <v>0.46793598497296202</v>
      </c>
      <c r="AF230">
        <v>0.51728370786516698</v>
      </c>
      <c r="AG230">
        <v>0.51728370786516698</v>
      </c>
      <c r="AH230">
        <v>0.67063492063492003</v>
      </c>
      <c r="AI230">
        <v>7.6275117695331504E-2</v>
      </c>
      <c r="AJ230">
        <v>0.62553245448249795</v>
      </c>
      <c r="AK230">
        <v>0.62553245448249795</v>
      </c>
      <c r="AL230">
        <v>0.65230592306201995</v>
      </c>
      <c r="AM230">
        <v>0.65230592306201995</v>
      </c>
      <c r="AN230">
        <v>0.67063492063492003</v>
      </c>
      <c r="AO230">
        <v>0.67063492063492003</v>
      </c>
      <c r="AP230">
        <v>0.55696751310292003</v>
      </c>
      <c r="AQ230">
        <v>0.84211332268323902</v>
      </c>
      <c r="AR230">
        <v>0.27615042944801299</v>
      </c>
      <c r="AS230">
        <v>0.13982120071393001</v>
      </c>
      <c r="AT230">
        <v>0.55799373040752298</v>
      </c>
      <c r="AU230">
        <v>0.28985507246376802</v>
      </c>
      <c r="AV230">
        <v>0.94594594594594605</v>
      </c>
      <c r="AW230">
        <v>0.95890410958904104</v>
      </c>
      <c r="AX230">
        <v>0.89270386266094404</v>
      </c>
      <c r="AY230">
        <v>0.04</v>
      </c>
      <c r="AZ230">
        <v>0.43153526970954298</v>
      </c>
      <c r="BA230">
        <v>0.967741935483871</v>
      </c>
      <c r="BB230">
        <v>0.96650717703349198</v>
      </c>
      <c r="BC230">
        <v>0.95852534562212</v>
      </c>
      <c r="BD230">
        <v>0.44262295081967201</v>
      </c>
      <c r="BE230">
        <v>5.4054054054054002E-2</v>
      </c>
    </row>
    <row r="231" spans="2:57" x14ac:dyDescent="0.2">
      <c r="B231" t="s">
        <v>1270</v>
      </c>
      <c r="C231">
        <v>1E-3</v>
      </c>
      <c r="D231">
        <v>0.5</v>
      </c>
      <c r="E231">
        <v>32</v>
      </c>
      <c r="F231">
        <v>500</v>
      </c>
      <c r="G231" s="2" t="b">
        <v>1</v>
      </c>
      <c r="H231">
        <v>8</v>
      </c>
      <c r="I231">
        <v>50</v>
      </c>
      <c r="J231">
        <v>256</v>
      </c>
      <c r="K231">
        <v>1000</v>
      </c>
      <c r="L231">
        <v>4</v>
      </c>
      <c r="M231">
        <v>50</v>
      </c>
      <c r="N231">
        <v>420</v>
      </c>
      <c r="O231">
        <v>12</v>
      </c>
      <c r="P231">
        <v>50</v>
      </c>
      <c r="Q231">
        <v>80</v>
      </c>
      <c r="R231">
        <v>1</v>
      </c>
      <c r="S231">
        <v>78</v>
      </c>
      <c r="T231" s="2">
        <v>64</v>
      </c>
      <c r="U231" s="2">
        <v>64</v>
      </c>
      <c r="V231" s="2">
        <v>128</v>
      </c>
      <c r="W231" t="s">
        <v>770</v>
      </c>
      <c r="X231">
        <v>0.97374316406250006</v>
      </c>
      <c r="Y231">
        <v>4.5761221344582E-3</v>
      </c>
      <c r="Z231">
        <v>0.51696964285714198</v>
      </c>
      <c r="AA231">
        <v>0.31606372378766501</v>
      </c>
      <c r="AB231">
        <v>0.46801883670407501</v>
      </c>
      <c r="AC231">
        <v>0.46801883670407501</v>
      </c>
      <c r="AD231">
        <v>0.47022069745314998</v>
      </c>
      <c r="AE231">
        <v>0.47022069745314998</v>
      </c>
      <c r="AF231">
        <v>0.51696964285714198</v>
      </c>
      <c r="AG231">
        <v>0.51696964285714198</v>
      </c>
      <c r="AH231">
        <v>0.65</v>
      </c>
      <c r="AI231">
        <v>8.1378422677516896E-2</v>
      </c>
      <c r="AJ231">
        <v>0.58333492635008499</v>
      </c>
      <c r="AK231">
        <v>0.58333492635008499</v>
      </c>
      <c r="AL231">
        <v>0.57356879744741596</v>
      </c>
      <c r="AM231">
        <v>0.57356879744741596</v>
      </c>
      <c r="AN231">
        <v>0.65</v>
      </c>
      <c r="AO231">
        <v>0.65</v>
      </c>
      <c r="AP231">
        <v>0.67634119202751597</v>
      </c>
      <c r="AQ231">
        <v>0.65629293139136002</v>
      </c>
      <c r="AR231">
        <v>0.295465020149633</v>
      </c>
      <c r="AS231">
        <v>0.24397620324779001</v>
      </c>
      <c r="AT231">
        <v>0.38438438438438399</v>
      </c>
      <c r="AU231">
        <v>2.40963855421686E-2</v>
      </c>
      <c r="AV231">
        <v>0.95808383233532901</v>
      </c>
      <c r="AW231">
        <v>0.952380952380952</v>
      </c>
      <c r="AX231">
        <v>0.85405405405405399</v>
      </c>
      <c r="AY231">
        <v>0</v>
      </c>
      <c r="AZ231">
        <v>0.76023391812865404</v>
      </c>
      <c r="BA231">
        <v>0.98765432098765404</v>
      </c>
      <c r="BB231">
        <v>0.88268156424581001</v>
      </c>
      <c r="BC231">
        <v>0.93491124260354996</v>
      </c>
      <c r="BD231">
        <v>0</v>
      </c>
      <c r="BE231">
        <v>0.261538461538461</v>
      </c>
    </row>
    <row r="232" spans="2:57" x14ac:dyDescent="0.2">
      <c r="B232" t="s">
        <v>1769</v>
      </c>
      <c r="C232">
        <v>1E-3</v>
      </c>
      <c r="D232">
        <v>0.1</v>
      </c>
      <c r="E232">
        <v>19</v>
      </c>
      <c r="F232">
        <v>500</v>
      </c>
      <c r="G232" s="2" t="b">
        <v>1</v>
      </c>
      <c r="H232">
        <v>8</v>
      </c>
      <c r="I232">
        <v>25</v>
      </c>
      <c r="J232">
        <v>420</v>
      </c>
      <c r="K232">
        <v>1000</v>
      </c>
      <c r="L232">
        <v>4</v>
      </c>
      <c r="M232">
        <v>25</v>
      </c>
      <c r="N232">
        <v>445</v>
      </c>
      <c r="O232">
        <v>12</v>
      </c>
      <c r="P232">
        <v>25</v>
      </c>
      <c r="Q232">
        <v>105</v>
      </c>
      <c r="R232">
        <v>1</v>
      </c>
      <c r="S232">
        <v>78</v>
      </c>
      <c r="T232" s="2">
        <v>128</v>
      </c>
      <c r="U232" s="2">
        <v>128</v>
      </c>
      <c r="V232" s="2">
        <v>128</v>
      </c>
      <c r="W232" t="s">
        <v>770</v>
      </c>
      <c r="X232">
        <v>0.98056666666666703</v>
      </c>
      <c r="Y232">
        <v>3.1709554768166999E-3</v>
      </c>
      <c r="Z232">
        <v>0.51650898876404605</v>
      </c>
      <c r="AA232">
        <v>0.29323319430649197</v>
      </c>
      <c r="AB232">
        <v>0.45769404029591398</v>
      </c>
      <c r="AC232">
        <v>0.45769404029591398</v>
      </c>
      <c r="AD232">
        <v>0.44588339171208902</v>
      </c>
      <c r="AE232">
        <v>0.44588339171208902</v>
      </c>
      <c r="AF232">
        <v>0.51650898876404605</v>
      </c>
      <c r="AG232">
        <v>0.51650898876404605</v>
      </c>
      <c r="AH232">
        <v>0.64682539682539597</v>
      </c>
      <c r="AI232">
        <v>8.4925994277000399E-2</v>
      </c>
      <c r="AJ232">
        <v>0.59798455407124496</v>
      </c>
      <c r="AK232">
        <v>0.59798455407124496</v>
      </c>
      <c r="AL232">
        <v>0.59549450623328803</v>
      </c>
      <c r="AM232">
        <v>0.59549450623328803</v>
      </c>
      <c r="AN232">
        <v>0.64682539682539597</v>
      </c>
      <c r="AO232">
        <v>0.64682539682539597</v>
      </c>
      <c r="AP232">
        <v>0.62160816478457104</v>
      </c>
      <c r="AQ232">
        <v>0.71553098992896402</v>
      </c>
      <c r="AR232">
        <v>0.11287065339949499</v>
      </c>
      <c r="AS232">
        <v>0.38076635307062701</v>
      </c>
      <c r="AT232">
        <v>0.55520504731861198</v>
      </c>
      <c r="AU232">
        <v>3.6363636363636299E-2</v>
      </c>
      <c r="AV232">
        <v>0.98578199052132698</v>
      </c>
      <c r="AW232">
        <v>0.95454545454545403</v>
      </c>
      <c r="AX232">
        <v>0.96330275229357798</v>
      </c>
      <c r="AY232">
        <v>0.22727272727272699</v>
      </c>
      <c r="AZ232">
        <v>0.33201581027667898</v>
      </c>
      <c r="BA232">
        <v>0.976303317535545</v>
      </c>
      <c r="BB232">
        <v>0.88135593220338904</v>
      </c>
      <c r="BC232">
        <v>0.91629955947136499</v>
      </c>
      <c r="BD232">
        <v>0</v>
      </c>
      <c r="BE232">
        <v>0.34736842105263099</v>
      </c>
    </row>
    <row r="233" spans="2:57" x14ac:dyDescent="0.2">
      <c r="B233" t="s">
        <v>1271</v>
      </c>
      <c r="C233">
        <v>1E-3</v>
      </c>
      <c r="D233">
        <v>0.1</v>
      </c>
      <c r="E233">
        <v>128</v>
      </c>
      <c r="F233">
        <v>100</v>
      </c>
      <c r="G233" s="2" t="b">
        <v>1</v>
      </c>
      <c r="H233">
        <v>8</v>
      </c>
      <c r="I233">
        <v>50</v>
      </c>
      <c r="J233">
        <v>256</v>
      </c>
      <c r="K233">
        <v>1000</v>
      </c>
      <c r="L233">
        <v>4</v>
      </c>
      <c r="M233">
        <v>50</v>
      </c>
      <c r="N233">
        <v>420</v>
      </c>
      <c r="O233">
        <v>12</v>
      </c>
      <c r="P233">
        <v>50</v>
      </c>
      <c r="Q233">
        <v>80</v>
      </c>
      <c r="R233">
        <v>1</v>
      </c>
      <c r="S233">
        <v>78</v>
      </c>
      <c r="T233" s="2">
        <v>128</v>
      </c>
      <c r="U233" s="2">
        <v>128</v>
      </c>
      <c r="V233" s="2">
        <v>128</v>
      </c>
      <c r="W233" t="s">
        <v>770</v>
      </c>
      <c r="X233">
        <v>0.98190429687500003</v>
      </c>
      <c r="Y233">
        <v>3.8304525450803002E-3</v>
      </c>
      <c r="Z233">
        <v>0.51630892857142796</v>
      </c>
      <c r="AA233">
        <v>0.25172508299350699</v>
      </c>
      <c r="AB233">
        <v>0.46773280473359902</v>
      </c>
      <c r="AC233">
        <v>0.46773280473359902</v>
      </c>
      <c r="AD233">
        <v>0.51040484083582605</v>
      </c>
      <c r="AE233">
        <v>0.51040484083582605</v>
      </c>
      <c r="AF233">
        <v>0.51630892857142796</v>
      </c>
      <c r="AG233">
        <v>0.51630892857142796</v>
      </c>
      <c r="AH233">
        <v>0.74375000000000002</v>
      </c>
      <c r="AI233">
        <v>6.3039921224117196E-2</v>
      </c>
      <c r="AJ233">
        <v>0.70857449029805497</v>
      </c>
      <c r="AK233">
        <v>0.70857449029805497</v>
      </c>
      <c r="AL233">
        <v>0.80306582263854898</v>
      </c>
      <c r="AM233">
        <v>0.80306582263854898</v>
      </c>
      <c r="AN233">
        <v>0.74375000000000002</v>
      </c>
      <c r="AO233">
        <v>0.74375000000000002</v>
      </c>
      <c r="AP233">
        <v>0.68391157937650304</v>
      </c>
      <c r="AQ233">
        <v>0.59373944840628401</v>
      </c>
      <c r="AR233">
        <v>0.34973052434931601</v>
      </c>
      <c r="AS233">
        <v>0.24354966680229301</v>
      </c>
      <c r="AT233">
        <v>0.625</v>
      </c>
      <c r="AU233">
        <v>0.5</v>
      </c>
      <c r="AV233">
        <v>0.98159509202453998</v>
      </c>
      <c r="AW233">
        <v>0.94117647058823495</v>
      </c>
      <c r="AX233">
        <v>0.95757575757575697</v>
      </c>
      <c r="AY233">
        <v>0.49032258064516099</v>
      </c>
      <c r="AZ233">
        <v>0.69298245614035003</v>
      </c>
      <c r="BA233">
        <v>0.97530864197530798</v>
      </c>
      <c r="BB233">
        <v>0.81632653061224503</v>
      </c>
      <c r="BC233">
        <v>0.91860465116279</v>
      </c>
      <c r="BD233">
        <v>2.4691358024691301E-2</v>
      </c>
      <c r="BE233">
        <v>0.57931034482758603</v>
      </c>
    </row>
    <row r="234" spans="2:57" x14ac:dyDescent="0.2">
      <c r="B234" t="s">
        <v>1039</v>
      </c>
      <c r="C234">
        <v>1E-3</v>
      </c>
      <c r="D234">
        <v>0.5</v>
      </c>
      <c r="E234">
        <v>96</v>
      </c>
      <c r="F234">
        <v>100</v>
      </c>
      <c r="G234" s="2" t="b">
        <v>1</v>
      </c>
      <c r="H234">
        <v>8</v>
      </c>
      <c r="I234">
        <v>50</v>
      </c>
      <c r="J234">
        <v>420</v>
      </c>
      <c r="K234">
        <v>1000</v>
      </c>
      <c r="L234">
        <v>4</v>
      </c>
      <c r="M234">
        <v>50</v>
      </c>
      <c r="N234">
        <v>420</v>
      </c>
      <c r="O234">
        <v>12</v>
      </c>
      <c r="P234">
        <v>50</v>
      </c>
      <c r="Q234">
        <v>80</v>
      </c>
      <c r="R234">
        <v>1</v>
      </c>
      <c r="S234">
        <v>78</v>
      </c>
      <c r="T234" s="2">
        <v>64</v>
      </c>
      <c r="U234" s="2">
        <v>64</v>
      </c>
      <c r="V234" s="2">
        <v>64</v>
      </c>
      <c r="W234" t="s">
        <v>770</v>
      </c>
      <c r="X234">
        <v>0.97844345238095198</v>
      </c>
      <c r="Y234">
        <v>4.5629993034525997E-3</v>
      </c>
      <c r="Z234">
        <v>0.51504940476190397</v>
      </c>
      <c r="AA234">
        <v>0.20591568809747601</v>
      </c>
      <c r="AB234">
        <v>0.44771163214271897</v>
      </c>
      <c r="AC234">
        <v>0.44771163214271897</v>
      </c>
      <c r="AD234">
        <v>0.42361221448340602</v>
      </c>
      <c r="AE234">
        <v>0.42361221448340602</v>
      </c>
      <c r="AF234">
        <v>0.51504940476190397</v>
      </c>
      <c r="AG234">
        <v>0.51504940476190397</v>
      </c>
      <c r="AH234">
        <v>0.64270833333333299</v>
      </c>
      <c r="AI234">
        <v>6.7510753870010307E-2</v>
      </c>
      <c r="AJ234">
        <v>0.56111224453484898</v>
      </c>
      <c r="AK234">
        <v>0.56111224453484898</v>
      </c>
      <c r="AL234">
        <v>0.52004748493552599</v>
      </c>
      <c r="AM234">
        <v>0.52004748493552599</v>
      </c>
      <c r="AN234">
        <v>0.64270833333333299</v>
      </c>
      <c r="AO234">
        <v>0.64270833333333299</v>
      </c>
      <c r="AP234">
        <v>0.61557756301337596</v>
      </c>
      <c r="AQ234">
        <v>0.67158777997466301</v>
      </c>
      <c r="AR234">
        <v>0.47553629800504599</v>
      </c>
      <c r="AS234">
        <v>2.8144887577786999E-2</v>
      </c>
      <c r="AT234">
        <v>0.41317365269460998</v>
      </c>
      <c r="AU234">
        <v>0</v>
      </c>
      <c r="AV234">
        <v>0.98159509202453998</v>
      </c>
      <c r="AW234">
        <v>0.91428571428571404</v>
      </c>
      <c r="AX234">
        <v>0.97530864197530798</v>
      </c>
      <c r="AY234">
        <v>0</v>
      </c>
      <c r="AZ234">
        <v>0.60504201680672198</v>
      </c>
      <c r="BA234">
        <v>0.99371069182389904</v>
      </c>
      <c r="BB234">
        <v>0.89265536723163796</v>
      </c>
      <c r="BC234">
        <v>0.95757575757575697</v>
      </c>
      <c r="BD234">
        <v>0</v>
      </c>
      <c r="BE234">
        <v>0</v>
      </c>
    </row>
    <row r="235" spans="2:57" x14ac:dyDescent="0.2">
      <c r="B235" t="s">
        <v>1272</v>
      </c>
      <c r="C235">
        <v>1E-3</v>
      </c>
      <c r="D235">
        <v>0.1</v>
      </c>
      <c r="E235">
        <v>65</v>
      </c>
      <c r="F235">
        <v>100</v>
      </c>
      <c r="G235" s="2" t="b">
        <v>1</v>
      </c>
      <c r="H235">
        <v>8</v>
      </c>
      <c r="I235">
        <v>10</v>
      </c>
      <c r="J235">
        <v>420</v>
      </c>
      <c r="K235">
        <v>1000</v>
      </c>
      <c r="L235">
        <v>4</v>
      </c>
      <c r="M235">
        <v>10</v>
      </c>
      <c r="N235">
        <v>460</v>
      </c>
      <c r="O235">
        <v>12</v>
      </c>
      <c r="P235">
        <v>10</v>
      </c>
      <c r="Q235">
        <v>120</v>
      </c>
      <c r="R235">
        <v>1</v>
      </c>
      <c r="S235">
        <v>78</v>
      </c>
      <c r="T235" s="2">
        <v>128</v>
      </c>
      <c r="U235" s="2">
        <v>64</v>
      </c>
      <c r="V235" s="2">
        <v>64</v>
      </c>
      <c r="W235" t="s">
        <v>770</v>
      </c>
      <c r="X235">
        <v>0.98088988095238006</v>
      </c>
      <c r="Y235">
        <v>3.9369065663777004E-3</v>
      </c>
      <c r="Z235">
        <v>0.51457228260869503</v>
      </c>
      <c r="AA235">
        <v>0.22498437334597099</v>
      </c>
      <c r="AB235">
        <v>0.44584543176448299</v>
      </c>
      <c r="AC235">
        <v>0.44584543176448299</v>
      </c>
      <c r="AD235">
        <v>0.434815987070171</v>
      </c>
      <c r="AE235">
        <v>0.434815987070171</v>
      </c>
      <c r="AF235">
        <v>0.51457228260869503</v>
      </c>
      <c r="AG235">
        <v>0.51457228260869503</v>
      </c>
      <c r="AH235">
        <v>0.56736111111111098</v>
      </c>
      <c r="AI235">
        <v>9.4563454389572102E-2</v>
      </c>
      <c r="AJ235">
        <v>0.53547064142714995</v>
      </c>
      <c r="AK235">
        <v>0.53547064142714995</v>
      </c>
      <c r="AL235">
        <v>0.58612657605478502</v>
      </c>
      <c r="AM235">
        <v>0.58612657605478502</v>
      </c>
      <c r="AN235">
        <v>0.56736111111111098</v>
      </c>
      <c r="AO235">
        <v>0.56736111111111098</v>
      </c>
      <c r="AP235">
        <v>0.67145330896565603</v>
      </c>
      <c r="AQ235">
        <v>0.75416225365303902</v>
      </c>
      <c r="AR235">
        <v>0.22258282101313601</v>
      </c>
      <c r="AS235">
        <v>0.135183343426101</v>
      </c>
      <c r="AT235">
        <v>0.39042357274401401</v>
      </c>
      <c r="AU235">
        <v>3.1746031746031703E-2</v>
      </c>
      <c r="AV235">
        <v>0.90666666666666595</v>
      </c>
      <c r="AW235">
        <v>0.94488188976377896</v>
      </c>
      <c r="AX235">
        <v>0.86419753086419704</v>
      </c>
      <c r="AY235">
        <v>4.2780748663101602E-2</v>
      </c>
      <c r="AZ235">
        <v>0.599348534201954</v>
      </c>
      <c r="BA235">
        <v>0.81188118811881105</v>
      </c>
      <c r="BB235">
        <v>0.91187739463601503</v>
      </c>
      <c r="BC235">
        <v>0.65921787709497204</v>
      </c>
      <c r="BD235">
        <v>0.26262626262626199</v>
      </c>
      <c r="BE235">
        <v>0</v>
      </c>
    </row>
    <row r="236" spans="2:57" x14ac:dyDescent="0.2">
      <c r="B236" t="s">
        <v>1273</v>
      </c>
      <c r="C236">
        <v>1E-3</v>
      </c>
      <c r="D236">
        <v>0.5</v>
      </c>
      <c r="E236">
        <v>21</v>
      </c>
      <c r="F236">
        <v>500</v>
      </c>
      <c r="G236" s="2" t="b">
        <v>1</v>
      </c>
      <c r="H236">
        <v>8</v>
      </c>
      <c r="I236">
        <v>50</v>
      </c>
      <c r="J236">
        <v>64</v>
      </c>
      <c r="K236">
        <v>1000</v>
      </c>
      <c r="L236">
        <v>4</v>
      </c>
      <c r="M236">
        <v>50</v>
      </c>
      <c r="N236">
        <v>420</v>
      </c>
      <c r="O236">
        <v>12</v>
      </c>
      <c r="P236">
        <v>50</v>
      </c>
      <c r="Q236">
        <v>80</v>
      </c>
      <c r="R236">
        <v>1</v>
      </c>
      <c r="S236">
        <v>78</v>
      </c>
      <c r="T236" s="2">
        <v>64</v>
      </c>
      <c r="U236" s="2">
        <v>64</v>
      </c>
      <c r="V236" s="2">
        <v>128</v>
      </c>
      <c r="W236" t="s">
        <v>770</v>
      </c>
      <c r="X236">
        <v>0.98030859375000001</v>
      </c>
      <c r="Y236">
        <v>4.1437753518111997E-3</v>
      </c>
      <c r="Z236">
        <v>0.51406488095238001</v>
      </c>
      <c r="AA236">
        <v>0.326234124422073</v>
      </c>
      <c r="AB236">
        <v>0.46061486413489999</v>
      </c>
      <c r="AC236">
        <v>0.46061486413489999</v>
      </c>
      <c r="AD236">
        <v>0.46511641120325897</v>
      </c>
      <c r="AE236">
        <v>0.46511641120325897</v>
      </c>
      <c r="AF236">
        <v>0.51406488095238001</v>
      </c>
      <c r="AG236">
        <v>0.51406488095238001</v>
      </c>
      <c r="AH236">
        <v>0.6</v>
      </c>
      <c r="AI236">
        <v>8.4259673953056294E-2</v>
      </c>
      <c r="AJ236">
        <v>0.54365921976696296</v>
      </c>
      <c r="AK236">
        <v>0.54365921976696296</v>
      </c>
      <c r="AL236">
        <v>0.60585388051580702</v>
      </c>
      <c r="AM236">
        <v>0.60585388051580702</v>
      </c>
      <c r="AN236">
        <v>0.6</v>
      </c>
      <c r="AO236">
        <v>0.6</v>
      </c>
      <c r="AP236">
        <v>0.50695028587824997</v>
      </c>
      <c r="AQ236">
        <v>0.86451237701023798</v>
      </c>
      <c r="AR236">
        <v>0.39123308554498598</v>
      </c>
      <c r="AS236">
        <v>7.9763708106128595E-2</v>
      </c>
      <c r="AT236">
        <v>0.37611940298507401</v>
      </c>
      <c r="AU236">
        <v>0</v>
      </c>
      <c r="AV236">
        <v>0.95180722891566205</v>
      </c>
      <c r="AW236">
        <v>0.93567251461988299</v>
      </c>
      <c r="AX236">
        <v>0.86338797814207602</v>
      </c>
      <c r="AY236">
        <v>7.2289156626505993E-2</v>
      </c>
      <c r="AZ236">
        <v>0.67579908675799005</v>
      </c>
      <c r="BA236">
        <v>0.94674556213017702</v>
      </c>
      <c r="BB236">
        <v>0.766917293233082</v>
      </c>
      <c r="BC236">
        <v>0.85517241379310305</v>
      </c>
      <c r="BD236">
        <v>0.08</v>
      </c>
      <c r="BE236">
        <v>0</v>
      </c>
    </row>
    <row r="237" spans="2:57" x14ac:dyDescent="0.2">
      <c r="B237" t="s">
        <v>1040</v>
      </c>
      <c r="C237">
        <v>1E-3</v>
      </c>
      <c r="D237">
        <v>0.5</v>
      </c>
      <c r="E237">
        <v>12</v>
      </c>
      <c r="F237">
        <v>500</v>
      </c>
      <c r="G237" s="2" t="b">
        <v>1</v>
      </c>
      <c r="H237">
        <v>8</v>
      </c>
      <c r="I237">
        <v>20</v>
      </c>
      <c r="J237">
        <v>420</v>
      </c>
      <c r="K237">
        <v>1000</v>
      </c>
      <c r="L237">
        <v>4</v>
      </c>
      <c r="M237">
        <v>20</v>
      </c>
      <c r="N237">
        <v>450</v>
      </c>
      <c r="O237">
        <v>12</v>
      </c>
      <c r="P237">
        <v>20</v>
      </c>
      <c r="Q237">
        <v>110</v>
      </c>
      <c r="R237">
        <v>1</v>
      </c>
      <c r="S237">
        <v>78</v>
      </c>
      <c r="T237" s="2">
        <v>64</v>
      </c>
      <c r="U237" s="2">
        <v>64</v>
      </c>
      <c r="V237" s="2">
        <v>64</v>
      </c>
      <c r="W237" t="s">
        <v>770</v>
      </c>
      <c r="X237">
        <v>0.98068035714285695</v>
      </c>
      <c r="Y237">
        <v>4.2055324087850003E-3</v>
      </c>
      <c r="Z237">
        <v>0.51312055555555602</v>
      </c>
      <c r="AA237">
        <v>0.32196536231040901</v>
      </c>
      <c r="AB237">
        <v>0.45254071244627497</v>
      </c>
      <c r="AC237">
        <v>0.45254071244627497</v>
      </c>
      <c r="AD237">
        <v>0.44252204293779202</v>
      </c>
      <c r="AE237">
        <v>0.44252204293779202</v>
      </c>
      <c r="AF237">
        <v>0.51312055555555602</v>
      </c>
      <c r="AG237">
        <v>0.51312055555555602</v>
      </c>
      <c r="AH237">
        <v>0.63409090909090904</v>
      </c>
      <c r="AI237">
        <v>9.7007527947425801E-2</v>
      </c>
      <c r="AJ237">
        <v>0.58534593626101095</v>
      </c>
      <c r="AK237">
        <v>0.58534593626101095</v>
      </c>
      <c r="AL237">
        <v>0.57497341173029004</v>
      </c>
      <c r="AM237">
        <v>0.57497341173029004</v>
      </c>
      <c r="AN237">
        <v>0.63409090909090904</v>
      </c>
      <c r="AO237">
        <v>0.63409090909090904</v>
      </c>
      <c r="AP237">
        <v>0.52597106981516795</v>
      </c>
      <c r="AQ237">
        <v>0.74496538899256604</v>
      </c>
      <c r="AR237">
        <v>0.40650488037613303</v>
      </c>
      <c r="AS237">
        <v>0.13272151060123</v>
      </c>
      <c r="AT237">
        <v>0.54492753623188395</v>
      </c>
      <c r="AU237">
        <v>0</v>
      </c>
      <c r="AV237">
        <v>0.96330275229357798</v>
      </c>
      <c r="AW237">
        <v>0.952380952380952</v>
      </c>
      <c r="AX237">
        <v>0.963963963963964</v>
      </c>
      <c r="AY237">
        <v>2.9197080291970798E-2</v>
      </c>
      <c r="AZ237">
        <v>0.57499999999999996</v>
      </c>
      <c r="BA237">
        <v>0.76666666666666605</v>
      </c>
      <c r="BB237">
        <v>0.75490196078431304</v>
      </c>
      <c r="BC237">
        <v>0.93506493506493504</v>
      </c>
      <c r="BD237">
        <v>0</v>
      </c>
      <c r="BE237">
        <v>0.53874538745387401</v>
      </c>
    </row>
    <row r="238" spans="2:57" x14ac:dyDescent="0.2">
      <c r="B238" t="s">
        <v>1274</v>
      </c>
      <c r="C238">
        <v>1E-3</v>
      </c>
      <c r="D238">
        <v>0.5</v>
      </c>
      <c r="E238">
        <v>63</v>
      </c>
      <c r="F238">
        <v>100</v>
      </c>
      <c r="G238" s="2" t="b">
        <v>1</v>
      </c>
      <c r="H238">
        <v>8</v>
      </c>
      <c r="I238">
        <v>20</v>
      </c>
      <c r="J238">
        <v>64</v>
      </c>
      <c r="K238">
        <v>1000</v>
      </c>
      <c r="L238">
        <v>4</v>
      </c>
      <c r="M238">
        <v>20</v>
      </c>
      <c r="N238">
        <v>450</v>
      </c>
      <c r="O238">
        <v>12</v>
      </c>
      <c r="P238">
        <v>20</v>
      </c>
      <c r="Q238">
        <v>110</v>
      </c>
      <c r="R238">
        <v>1</v>
      </c>
      <c r="S238">
        <v>78</v>
      </c>
      <c r="T238" s="2">
        <v>64</v>
      </c>
      <c r="U238" s="2">
        <v>128</v>
      </c>
      <c r="V238" s="2">
        <v>64</v>
      </c>
      <c r="W238" t="s">
        <v>770</v>
      </c>
      <c r="X238">
        <v>0.98019531250000003</v>
      </c>
      <c r="Y238">
        <v>4.4179127644747001E-3</v>
      </c>
      <c r="Z238">
        <v>0.51245166666666597</v>
      </c>
      <c r="AA238">
        <v>0.40309249961376098</v>
      </c>
      <c r="AB238">
        <v>0.440916082926465</v>
      </c>
      <c r="AC238">
        <v>0.440916082926465</v>
      </c>
      <c r="AD238">
        <v>0.56488841995023498</v>
      </c>
      <c r="AE238">
        <v>0.56488841995023498</v>
      </c>
      <c r="AF238">
        <v>0.51245166666666597</v>
      </c>
      <c r="AG238">
        <v>0.51245166666666597</v>
      </c>
      <c r="AH238">
        <v>0.69393939393939397</v>
      </c>
      <c r="AI238">
        <v>9.0290397405624306E-2</v>
      </c>
      <c r="AJ238">
        <v>0.63691428056505595</v>
      </c>
      <c r="AK238">
        <v>0.63691428056505595</v>
      </c>
      <c r="AL238">
        <v>0.662338310241121</v>
      </c>
      <c r="AM238">
        <v>0.662338310241121</v>
      </c>
      <c r="AN238">
        <v>0.69393939393939397</v>
      </c>
      <c r="AO238">
        <v>0.69393939393939397</v>
      </c>
      <c r="AP238">
        <v>0.33389422382445499</v>
      </c>
      <c r="AQ238">
        <v>0.79877617603102002</v>
      </c>
      <c r="AR238">
        <v>0.40368955025497399</v>
      </c>
      <c r="AS238">
        <v>0.227304381595413</v>
      </c>
      <c r="AT238">
        <v>0.59663865546218398</v>
      </c>
      <c r="AU238">
        <v>0.20799999999999999</v>
      </c>
      <c r="AV238">
        <v>0.958525345622119</v>
      </c>
      <c r="AW238">
        <v>0.94827586206896497</v>
      </c>
      <c r="AX238">
        <v>0.95196506550218296</v>
      </c>
      <c r="AY238">
        <v>3.3333333333333298E-2</v>
      </c>
      <c r="AZ238">
        <v>0.54368932038834905</v>
      </c>
      <c r="BA238">
        <v>0.99099099099098997</v>
      </c>
      <c r="BB238">
        <v>0.88617886178861704</v>
      </c>
      <c r="BC238">
        <v>0.93162393162393098</v>
      </c>
      <c r="BD238">
        <v>0.59375</v>
      </c>
      <c r="BE238">
        <v>0</v>
      </c>
    </row>
    <row r="239" spans="2:57" x14ac:dyDescent="0.2">
      <c r="B239" t="s">
        <v>1275</v>
      </c>
      <c r="C239">
        <v>1E-3</v>
      </c>
      <c r="D239">
        <v>0.1</v>
      </c>
      <c r="E239">
        <v>23</v>
      </c>
      <c r="F239">
        <v>500</v>
      </c>
      <c r="G239" s="2" t="b">
        <v>1</v>
      </c>
      <c r="H239">
        <v>8</v>
      </c>
      <c r="I239">
        <v>20</v>
      </c>
      <c r="J239">
        <v>256</v>
      </c>
      <c r="K239">
        <v>1000</v>
      </c>
      <c r="L239">
        <v>4</v>
      </c>
      <c r="M239">
        <v>20</v>
      </c>
      <c r="N239">
        <v>450</v>
      </c>
      <c r="O239">
        <v>12</v>
      </c>
      <c r="P239">
        <v>20</v>
      </c>
      <c r="Q239">
        <v>110</v>
      </c>
      <c r="R239">
        <v>1</v>
      </c>
      <c r="S239">
        <v>78</v>
      </c>
      <c r="T239" s="2">
        <v>64</v>
      </c>
      <c r="U239" s="2">
        <v>64</v>
      </c>
      <c r="V239" s="2">
        <v>128</v>
      </c>
      <c r="W239" t="s">
        <v>770</v>
      </c>
      <c r="X239">
        <v>0.98110156250000002</v>
      </c>
      <c r="Y239">
        <v>3.9596501295453999E-3</v>
      </c>
      <c r="Z239">
        <v>0.51189333333333298</v>
      </c>
      <c r="AA239">
        <v>0.22543019947409601</v>
      </c>
      <c r="AB239">
        <v>0.43732745959410801</v>
      </c>
      <c r="AC239">
        <v>0.43732745959410801</v>
      </c>
      <c r="AD239">
        <v>0.42113752671768301</v>
      </c>
      <c r="AE239">
        <v>0.42113752671768401</v>
      </c>
      <c r="AF239">
        <v>0.51189333333333298</v>
      </c>
      <c r="AG239">
        <v>0.51189333333333298</v>
      </c>
      <c r="AH239">
        <v>0.67954545454545401</v>
      </c>
      <c r="AI239">
        <v>7.0933535695075906E-2</v>
      </c>
      <c r="AJ239">
        <v>0.63750982792278399</v>
      </c>
      <c r="AK239">
        <v>0.63750982792278399</v>
      </c>
      <c r="AL239">
        <v>0.64952032114206204</v>
      </c>
      <c r="AM239">
        <v>0.64952032114206204</v>
      </c>
      <c r="AN239">
        <v>0.67954545454545401</v>
      </c>
      <c r="AO239">
        <v>0.67954545454545401</v>
      </c>
      <c r="AP239">
        <v>0.60530668311345703</v>
      </c>
      <c r="AQ239">
        <v>0.74992269024117697</v>
      </c>
      <c r="AR239">
        <v>0.30479430670108498</v>
      </c>
      <c r="AS239">
        <v>8.9286158320715694E-2</v>
      </c>
      <c r="AT239">
        <v>0.48325358851674599</v>
      </c>
      <c r="AU239">
        <v>0.337837837837837</v>
      </c>
      <c r="AV239">
        <v>0.97297297297297303</v>
      </c>
      <c r="AW239">
        <v>0.94782608695652104</v>
      </c>
      <c r="AX239">
        <v>0.95196506550218296</v>
      </c>
      <c r="AY239">
        <v>0.247058823529411</v>
      </c>
      <c r="AZ239">
        <v>0.609375</v>
      </c>
      <c r="BA239">
        <v>0.95412844036697197</v>
      </c>
      <c r="BB239">
        <v>0.905349794238683</v>
      </c>
      <c r="BC239">
        <v>0.94273127753303898</v>
      </c>
      <c r="BD239">
        <v>0.29761904761904701</v>
      </c>
      <c r="BE239">
        <v>0</v>
      </c>
    </row>
    <row r="240" spans="2:57" x14ac:dyDescent="0.2">
      <c r="B240" t="s">
        <v>1276</v>
      </c>
      <c r="C240">
        <v>1E-3</v>
      </c>
      <c r="D240">
        <v>0.1</v>
      </c>
      <c r="E240">
        <v>12</v>
      </c>
      <c r="F240">
        <v>500</v>
      </c>
      <c r="G240" s="2" t="b">
        <v>1</v>
      </c>
      <c r="H240">
        <v>8</v>
      </c>
      <c r="I240">
        <v>50</v>
      </c>
      <c r="J240">
        <v>420</v>
      </c>
      <c r="K240">
        <v>1000</v>
      </c>
      <c r="L240">
        <v>4</v>
      </c>
      <c r="M240">
        <v>50</v>
      </c>
      <c r="N240">
        <v>420</v>
      </c>
      <c r="O240">
        <v>12</v>
      </c>
      <c r="P240">
        <v>50</v>
      </c>
      <c r="Q240">
        <v>80</v>
      </c>
      <c r="R240">
        <v>1</v>
      </c>
      <c r="S240">
        <v>78</v>
      </c>
      <c r="T240" s="2">
        <v>128</v>
      </c>
      <c r="U240" s="2">
        <v>64</v>
      </c>
      <c r="V240" s="2">
        <v>64</v>
      </c>
      <c r="W240" t="s">
        <v>770</v>
      </c>
      <c r="X240">
        <v>0.98017916666666705</v>
      </c>
      <c r="Y240">
        <v>4.1430389164014998E-3</v>
      </c>
      <c r="Z240">
        <v>0.51134642857142898</v>
      </c>
      <c r="AA240">
        <v>0.35870948603749198</v>
      </c>
      <c r="AB240">
        <v>0.45455575857307401</v>
      </c>
      <c r="AC240">
        <v>0.45455575857307401</v>
      </c>
      <c r="AD240">
        <v>0.52539757858398695</v>
      </c>
      <c r="AE240">
        <v>0.52539757858398695</v>
      </c>
      <c r="AF240">
        <v>0.51134642857142898</v>
      </c>
      <c r="AG240">
        <v>0.51134642857142898</v>
      </c>
      <c r="AH240">
        <v>0.73229166666666601</v>
      </c>
      <c r="AI240">
        <v>8.3950832486152593E-2</v>
      </c>
      <c r="AJ240">
        <v>0.68580510966314101</v>
      </c>
      <c r="AK240">
        <v>0.68580510966314101</v>
      </c>
      <c r="AL240">
        <v>0.67631125009285498</v>
      </c>
      <c r="AM240">
        <v>0.67631125009285498</v>
      </c>
      <c r="AN240">
        <v>0.73229166666666601</v>
      </c>
      <c r="AO240">
        <v>0.73229166666666601</v>
      </c>
      <c r="AP240">
        <v>0.211396904236655</v>
      </c>
      <c r="AQ240">
        <v>0.82382463727553901</v>
      </c>
      <c r="AR240">
        <v>0.215132884587002</v>
      </c>
      <c r="AS240">
        <v>0.56786860819310003</v>
      </c>
      <c r="AT240">
        <v>0.60869565217391297</v>
      </c>
      <c r="AU240">
        <v>6.7415730337078594E-2</v>
      </c>
      <c r="AV240">
        <v>0.85106382978723405</v>
      </c>
      <c r="AW240">
        <v>0.86021505376343999</v>
      </c>
      <c r="AX240">
        <v>0.96341463414634099</v>
      </c>
      <c r="AY240">
        <v>0.72368421052631504</v>
      </c>
      <c r="AZ240">
        <v>0.73758865248226901</v>
      </c>
      <c r="BA240">
        <v>0.95</v>
      </c>
      <c r="BB240">
        <v>0.86187845303867405</v>
      </c>
      <c r="BC240">
        <v>0.94674556213017702</v>
      </c>
      <c r="BD240">
        <v>0</v>
      </c>
      <c r="BE240">
        <v>0.65895953757225401</v>
      </c>
    </row>
    <row r="241" spans="2:57" x14ac:dyDescent="0.2">
      <c r="B241" t="s">
        <v>1277</v>
      </c>
      <c r="C241">
        <v>1E-3</v>
      </c>
      <c r="D241">
        <v>0.5</v>
      </c>
      <c r="E241">
        <v>62</v>
      </c>
      <c r="F241">
        <v>100</v>
      </c>
      <c r="G241" s="2" t="b">
        <v>1</v>
      </c>
      <c r="H241">
        <v>8</v>
      </c>
      <c r="I241">
        <v>10</v>
      </c>
      <c r="J241">
        <v>64</v>
      </c>
      <c r="K241">
        <v>1000</v>
      </c>
      <c r="L241">
        <v>4</v>
      </c>
      <c r="M241">
        <v>10</v>
      </c>
      <c r="N241">
        <v>460</v>
      </c>
      <c r="O241">
        <v>12</v>
      </c>
      <c r="P241">
        <v>10</v>
      </c>
      <c r="Q241">
        <v>120</v>
      </c>
      <c r="R241">
        <v>1</v>
      </c>
      <c r="S241">
        <v>78</v>
      </c>
      <c r="T241" s="2">
        <v>64</v>
      </c>
      <c r="U241" s="2">
        <v>64</v>
      </c>
      <c r="V241" s="2">
        <v>128</v>
      </c>
      <c r="W241" t="s">
        <v>770</v>
      </c>
      <c r="X241">
        <v>0.98007812500000002</v>
      </c>
      <c r="Y241">
        <v>4.2236979864537002E-3</v>
      </c>
      <c r="Z241">
        <v>0.51069239130434696</v>
      </c>
      <c r="AA241">
        <v>0.193951636135578</v>
      </c>
      <c r="AB241">
        <v>0.48278290844754401</v>
      </c>
      <c r="AC241">
        <v>0.48278290844754301</v>
      </c>
      <c r="AD241">
        <v>0.54219846278627704</v>
      </c>
      <c r="AE241">
        <v>0.54219846278627704</v>
      </c>
      <c r="AF241">
        <v>0.51069239130434696</v>
      </c>
      <c r="AG241">
        <v>0.51069239130434696</v>
      </c>
      <c r="AH241">
        <v>0.69166666666666599</v>
      </c>
      <c r="AI241">
        <v>5.2023779600858598E-2</v>
      </c>
      <c r="AJ241">
        <v>0.63107142880478195</v>
      </c>
      <c r="AK241">
        <v>0.63107142880478195</v>
      </c>
      <c r="AL241">
        <v>0.61259058554390999</v>
      </c>
      <c r="AM241">
        <v>0.61259058554390999</v>
      </c>
      <c r="AN241">
        <v>0.69166666666666599</v>
      </c>
      <c r="AO241">
        <v>0.69166666666666599</v>
      </c>
      <c r="AP241">
        <v>0.65228790055172303</v>
      </c>
      <c r="AQ241">
        <v>0.57214030150952899</v>
      </c>
      <c r="AR241">
        <v>0.24819076744917601</v>
      </c>
      <c r="AS241">
        <v>0.45851266427974602</v>
      </c>
      <c r="AT241">
        <v>0.66666666666666596</v>
      </c>
      <c r="AU241">
        <v>0</v>
      </c>
      <c r="AV241">
        <v>0.967741935483871</v>
      </c>
      <c r="AW241">
        <v>0.95617529880478003</v>
      </c>
      <c r="AX241">
        <v>0.96747967479674801</v>
      </c>
      <c r="AY241">
        <v>0.23577235772357699</v>
      </c>
      <c r="AZ241">
        <v>0.41666666666666602</v>
      </c>
      <c r="BA241">
        <v>0.97540983606557397</v>
      </c>
      <c r="BB241">
        <v>0.90225563909774398</v>
      </c>
      <c r="BC241">
        <v>0.921875</v>
      </c>
      <c r="BD241">
        <v>0</v>
      </c>
      <c r="BE241">
        <v>0.56281407035175801</v>
      </c>
    </row>
    <row r="242" spans="2:57" x14ac:dyDescent="0.2">
      <c r="B242" t="s">
        <v>783</v>
      </c>
      <c r="C242">
        <v>1E-3</v>
      </c>
      <c r="D242">
        <v>0.5</v>
      </c>
      <c r="E242">
        <v>256</v>
      </c>
      <c r="F242">
        <v>100</v>
      </c>
      <c r="G242" s="2" t="b">
        <v>1</v>
      </c>
      <c r="H242">
        <v>8</v>
      </c>
      <c r="I242">
        <v>10</v>
      </c>
      <c r="J242">
        <v>64</v>
      </c>
      <c r="K242">
        <v>1000</v>
      </c>
      <c r="L242">
        <v>4</v>
      </c>
      <c r="M242">
        <v>10</v>
      </c>
      <c r="N242">
        <v>460</v>
      </c>
      <c r="O242">
        <v>12</v>
      </c>
      <c r="P242">
        <v>10</v>
      </c>
      <c r="Q242">
        <v>120</v>
      </c>
      <c r="R242">
        <v>1</v>
      </c>
      <c r="S242">
        <v>78</v>
      </c>
      <c r="T242" s="2">
        <v>64</v>
      </c>
      <c r="U242" s="2">
        <v>128</v>
      </c>
      <c r="V242" s="2">
        <v>128</v>
      </c>
      <c r="W242" t="s">
        <v>770</v>
      </c>
      <c r="X242">
        <v>0.98031250000000003</v>
      </c>
      <c r="Y242">
        <v>4.1604502871631999E-3</v>
      </c>
      <c r="Z242">
        <v>0.51052880434782499</v>
      </c>
      <c r="AA242">
        <v>0.18438921957463</v>
      </c>
      <c r="AB242">
        <v>0.44644484213587499</v>
      </c>
      <c r="AC242">
        <v>0.44644484213587499</v>
      </c>
      <c r="AD242">
        <v>0.48819105171537702</v>
      </c>
      <c r="AE242">
        <v>0.48819105171537702</v>
      </c>
      <c r="AF242">
        <v>0.51052880434782499</v>
      </c>
      <c r="AG242">
        <v>0.51052880434782499</v>
      </c>
      <c r="AH242">
        <v>0.59583333333333299</v>
      </c>
      <c r="AI242">
        <v>6.1177365481853402E-2</v>
      </c>
      <c r="AJ242">
        <v>0.54844502904774395</v>
      </c>
      <c r="AK242">
        <v>0.54844502904774395</v>
      </c>
      <c r="AL242">
        <v>0.52521226593894899</v>
      </c>
      <c r="AM242">
        <v>0.52521226593894899</v>
      </c>
      <c r="AN242">
        <v>0.59583333333333299</v>
      </c>
      <c r="AO242">
        <v>0.59583333333333299</v>
      </c>
      <c r="AP242">
        <v>0.55292432402107095</v>
      </c>
      <c r="AQ242">
        <v>0.83438289717127401</v>
      </c>
      <c r="AR242">
        <v>0.26910352952671601</v>
      </c>
      <c r="AS242">
        <v>0.12936861782444001</v>
      </c>
      <c r="AT242">
        <v>0.62424242424242404</v>
      </c>
      <c r="AU242">
        <v>3.2786885245901599E-2</v>
      </c>
      <c r="AV242">
        <v>0.93103448275862</v>
      </c>
      <c r="AW242">
        <v>0.952380952380952</v>
      </c>
      <c r="AX242">
        <v>0.88235294117647001</v>
      </c>
      <c r="AY242">
        <v>0</v>
      </c>
      <c r="AZ242">
        <v>0.625386996904024</v>
      </c>
      <c r="BA242">
        <v>0.82464454976303303</v>
      </c>
      <c r="BB242">
        <v>0.81506849315068497</v>
      </c>
      <c r="BC242">
        <v>0.893442622950819</v>
      </c>
      <c r="BD242">
        <v>0</v>
      </c>
      <c r="BE242">
        <v>0</v>
      </c>
    </row>
    <row r="243" spans="2:57" x14ac:dyDescent="0.2">
      <c r="B243" t="s">
        <v>1278</v>
      </c>
      <c r="C243">
        <v>1E-3</v>
      </c>
      <c r="D243">
        <v>0.5</v>
      </c>
      <c r="E243">
        <v>13</v>
      </c>
      <c r="F243">
        <v>500</v>
      </c>
      <c r="G243" s="2" t="b">
        <v>1</v>
      </c>
      <c r="H243">
        <v>8</v>
      </c>
      <c r="I243">
        <v>20</v>
      </c>
      <c r="J243">
        <v>420</v>
      </c>
      <c r="K243">
        <v>1000</v>
      </c>
      <c r="L243">
        <v>4</v>
      </c>
      <c r="M243">
        <v>20</v>
      </c>
      <c r="N243">
        <v>450</v>
      </c>
      <c r="O243">
        <v>12</v>
      </c>
      <c r="P243">
        <v>20</v>
      </c>
      <c r="Q243">
        <v>110</v>
      </c>
      <c r="R243">
        <v>1</v>
      </c>
      <c r="S243">
        <v>78</v>
      </c>
      <c r="T243" s="2">
        <v>128</v>
      </c>
      <c r="U243" s="2">
        <v>64</v>
      </c>
      <c r="V243" s="2">
        <v>64</v>
      </c>
      <c r="W243" t="s">
        <v>770</v>
      </c>
      <c r="X243">
        <v>0.98016488095238197</v>
      </c>
      <c r="Y243">
        <v>4.2388173863291004E-3</v>
      </c>
      <c r="Z243">
        <v>0.51008111111111099</v>
      </c>
      <c r="AA243">
        <v>0.33011769513785799</v>
      </c>
      <c r="AB243">
        <v>0.45287697236771701</v>
      </c>
      <c r="AC243">
        <v>0.45287697236771701</v>
      </c>
      <c r="AD243">
        <v>0.51963539116650603</v>
      </c>
      <c r="AE243">
        <v>0.51963539116650603</v>
      </c>
      <c r="AF243">
        <v>0.51008111111111099</v>
      </c>
      <c r="AG243">
        <v>0.51008111111111099</v>
      </c>
      <c r="AH243">
        <v>0.68181818181818099</v>
      </c>
      <c r="AI243">
        <v>8.3648502826690604E-2</v>
      </c>
      <c r="AJ243">
        <v>0.62966103427446996</v>
      </c>
      <c r="AK243">
        <v>0.62966103427446996</v>
      </c>
      <c r="AL243">
        <v>0.60355502204129396</v>
      </c>
      <c r="AM243">
        <v>0.60355502204129396</v>
      </c>
      <c r="AN243">
        <v>0.68181818181818099</v>
      </c>
      <c r="AO243">
        <v>0.68181818181818099</v>
      </c>
      <c r="AP243">
        <v>0.32158630547732497</v>
      </c>
      <c r="AQ243">
        <v>0.84947462679791796</v>
      </c>
      <c r="AR243">
        <v>0.50598900488119503</v>
      </c>
      <c r="AS243">
        <v>0.134457952314432</v>
      </c>
      <c r="AT243">
        <v>0.45682451253481798</v>
      </c>
      <c r="AU243">
        <v>0</v>
      </c>
      <c r="AV243">
        <v>0.94420600858369097</v>
      </c>
      <c r="AW243">
        <v>0.952380952380952</v>
      </c>
      <c r="AX243">
        <v>0.75177304964539005</v>
      </c>
      <c r="AY243">
        <v>0.64516129032257996</v>
      </c>
      <c r="AZ243">
        <v>0.74358974358974295</v>
      </c>
      <c r="BA243">
        <v>0.96832579185520296</v>
      </c>
      <c r="BB243">
        <v>0.88596491228070096</v>
      </c>
      <c r="BC243">
        <v>0.91914893617021198</v>
      </c>
      <c r="BD243">
        <v>0.288557213930348</v>
      </c>
      <c r="BE243">
        <v>0</v>
      </c>
    </row>
    <row r="244" spans="2:57" x14ac:dyDescent="0.2">
      <c r="B244" t="s">
        <v>1279</v>
      </c>
      <c r="C244">
        <v>1E-3</v>
      </c>
      <c r="D244">
        <v>0.1</v>
      </c>
      <c r="E244">
        <v>30</v>
      </c>
      <c r="F244">
        <v>500</v>
      </c>
      <c r="G244" s="2" t="b">
        <v>1</v>
      </c>
      <c r="H244">
        <v>8</v>
      </c>
      <c r="I244">
        <v>15</v>
      </c>
      <c r="J244">
        <v>420</v>
      </c>
      <c r="K244">
        <v>1000</v>
      </c>
      <c r="L244">
        <v>4</v>
      </c>
      <c r="M244">
        <v>15</v>
      </c>
      <c r="N244">
        <v>455</v>
      </c>
      <c r="O244">
        <v>12</v>
      </c>
      <c r="P244">
        <v>15</v>
      </c>
      <c r="Q244">
        <v>115</v>
      </c>
      <c r="R244">
        <v>1</v>
      </c>
      <c r="S244">
        <v>78</v>
      </c>
      <c r="T244" s="2">
        <v>128</v>
      </c>
      <c r="U244" s="2">
        <v>64</v>
      </c>
      <c r="V244" s="2">
        <v>128</v>
      </c>
      <c r="W244" t="s">
        <v>770</v>
      </c>
      <c r="X244">
        <v>0.98190416666666702</v>
      </c>
      <c r="Y244">
        <v>3.0726610845886E-3</v>
      </c>
      <c r="Z244">
        <v>0.50971703296703297</v>
      </c>
      <c r="AA244">
        <v>0.34817467135190899</v>
      </c>
      <c r="AB244">
        <v>0.45130642958401002</v>
      </c>
      <c r="AC244">
        <v>0.45130642958401002</v>
      </c>
      <c r="AD244">
        <v>0.45107969978645202</v>
      </c>
      <c r="AE244">
        <v>0.45107969978645202</v>
      </c>
      <c r="AF244">
        <v>0.50971703296703297</v>
      </c>
      <c r="AG244">
        <v>0.50971703296703297</v>
      </c>
      <c r="AH244">
        <v>0.626811594202898</v>
      </c>
      <c r="AI244">
        <v>9.1791607439517905E-2</v>
      </c>
      <c r="AJ244">
        <v>0.56742686641557105</v>
      </c>
      <c r="AK244">
        <v>0.56742686641557105</v>
      </c>
      <c r="AL244">
        <v>0.53508617888958199</v>
      </c>
      <c r="AM244">
        <v>0.53508617888958199</v>
      </c>
      <c r="AN244">
        <v>0.626811594202898</v>
      </c>
      <c r="AO244">
        <v>0.626811594202898</v>
      </c>
      <c r="AP244">
        <v>0.62580298346215002</v>
      </c>
      <c r="AQ244">
        <v>0.66324392542504795</v>
      </c>
      <c r="AR244">
        <v>0.15224453428354501</v>
      </c>
      <c r="AS244">
        <v>0.36393427516530102</v>
      </c>
      <c r="AT244">
        <v>0.641891891891891</v>
      </c>
      <c r="AU244">
        <v>0</v>
      </c>
      <c r="AV244">
        <v>0.91666666666666596</v>
      </c>
      <c r="AW244">
        <v>0.95041322314049503</v>
      </c>
      <c r="AX244">
        <v>0.95798319327731096</v>
      </c>
      <c r="AY244">
        <v>3.6630036630036597E-2</v>
      </c>
      <c r="AZ244">
        <v>0.49253731343283502</v>
      </c>
      <c r="BA244">
        <v>0.98230088495575196</v>
      </c>
      <c r="BB244">
        <v>0.91200000000000003</v>
      </c>
      <c r="BC244">
        <v>0.91869918699186903</v>
      </c>
      <c r="BD244">
        <v>0</v>
      </c>
      <c r="BE244">
        <v>0</v>
      </c>
    </row>
    <row r="245" spans="2:57" x14ac:dyDescent="0.2">
      <c r="B245" t="s">
        <v>1280</v>
      </c>
      <c r="C245">
        <v>1E-3</v>
      </c>
      <c r="D245">
        <v>0.1</v>
      </c>
      <c r="E245">
        <v>49</v>
      </c>
      <c r="F245">
        <v>100</v>
      </c>
      <c r="G245" s="2" t="b">
        <v>1</v>
      </c>
      <c r="H245">
        <v>8</v>
      </c>
      <c r="I245">
        <v>25</v>
      </c>
      <c r="J245">
        <v>128</v>
      </c>
      <c r="K245">
        <v>1000</v>
      </c>
      <c r="L245">
        <v>4</v>
      </c>
      <c r="M245">
        <v>25</v>
      </c>
      <c r="N245">
        <v>445</v>
      </c>
      <c r="O245">
        <v>12</v>
      </c>
      <c r="P245">
        <v>25</v>
      </c>
      <c r="Q245">
        <v>105</v>
      </c>
      <c r="R245">
        <v>1</v>
      </c>
      <c r="S245">
        <v>78</v>
      </c>
      <c r="T245" s="2">
        <v>128</v>
      </c>
      <c r="U245" s="2">
        <v>128</v>
      </c>
      <c r="V245" s="2">
        <v>64</v>
      </c>
      <c r="W245" t="s">
        <v>770</v>
      </c>
      <c r="X245">
        <v>0.980107421875</v>
      </c>
      <c r="Y245">
        <v>4.3340866034849998E-3</v>
      </c>
      <c r="Z245">
        <v>0.50919719101123595</v>
      </c>
      <c r="AA245">
        <v>0.190227521732449</v>
      </c>
      <c r="AB245">
        <v>0.451961402237331</v>
      </c>
      <c r="AC245">
        <v>0.451961402237331</v>
      </c>
      <c r="AD245">
        <v>0.47275033902578101</v>
      </c>
      <c r="AE245">
        <v>0.47275033902578101</v>
      </c>
      <c r="AF245">
        <v>0.50919719101123595</v>
      </c>
      <c r="AG245">
        <v>0.50919719101123595</v>
      </c>
      <c r="AH245">
        <v>0.67698412698412702</v>
      </c>
      <c r="AI245">
        <v>5.1635097712278297E-2</v>
      </c>
      <c r="AJ245">
        <v>0.65491259727693396</v>
      </c>
      <c r="AK245">
        <v>0.65491259727693396</v>
      </c>
      <c r="AL245">
        <v>0.69975651390980598</v>
      </c>
      <c r="AM245">
        <v>0.69975651390980598</v>
      </c>
      <c r="AN245">
        <v>0.67698412698412602</v>
      </c>
      <c r="AO245">
        <v>0.67698412698412702</v>
      </c>
      <c r="AP245">
        <v>0.69732693506813404</v>
      </c>
      <c r="AQ245">
        <v>0.59557093525760596</v>
      </c>
      <c r="AR245">
        <v>0.28129288567344402</v>
      </c>
      <c r="AS245">
        <v>0.23365485295013799</v>
      </c>
      <c r="AT245">
        <v>0.78813559322033799</v>
      </c>
      <c r="AU245">
        <v>0.49655172413793103</v>
      </c>
      <c r="AV245">
        <v>0.97222222222222199</v>
      </c>
      <c r="AW245">
        <v>0.95022624434389102</v>
      </c>
      <c r="AX245">
        <v>0.96744186046511604</v>
      </c>
      <c r="AY245">
        <v>2.3904382470119501E-2</v>
      </c>
      <c r="AZ245">
        <v>0.33976833976833898</v>
      </c>
      <c r="BA245">
        <v>0.98095238095238002</v>
      </c>
      <c r="BB245">
        <v>0.89743589743589702</v>
      </c>
      <c r="BC245">
        <v>0.92857142857142805</v>
      </c>
      <c r="BD245">
        <v>0.49504950495049499</v>
      </c>
      <c r="BE245">
        <v>1.86915887850467E-2</v>
      </c>
    </row>
    <row r="246" spans="2:57" x14ac:dyDescent="0.2">
      <c r="B246" t="s">
        <v>1281</v>
      </c>
      <c r="C246">
        <v>1E-3</v>
      </c>
      <c r="D246">
        <v>0.1</v>
      </c>
      <c r="E246">
        <v>21</v>
      </c>
      <c r="F246">
        <v>500</v>
      </c>
      <c r="G246" s="2" t="b">
        <v>1</v>
      </c>
      <c r="H246">
        <v>8</v>
      </c>
      <c r="I246">
        <v>5</v>
      </c>
      <c r="J246">
        <v>256</v>
      </c>
      <c r="K246">
        <v>1000</v>
      </c>
      <c r="L246">
        <v>4</v>
      </c>
      <c r="M246">
        <v>5</v>
      </c>
      <c r="N246">
        <v>465</v>
      </c>
      <c r="O246">
        <v>12</v>
      </c>
      <c r="P246">
        <v>5</v>
      </c>
      <c r="Q246">
        <v>125</v>
      </c>
      <c r="R246">
        <v>1</v>
      </c>
      <c r="S246">
        <v>78</v>
      </c>
      <c r="T246" s="2">
        <v>64</v>
      </c>
      <c r="U246" s="2">
        <v>64</v>
      </c>
      <c r="V246" s="2">
        <v>128</v>
      </c>
      <c r="W246" t="s">
        <v>770</v>
      </c>
      <c r="X246">
        <v>0.98030468749999999</v>
      </c>
      <c r="Y246">
        <v>4.3242216822691002E-3</v>
      </c>
      <c r="Z246">
        <v>0.50882258064515995</v>
      </c>
      <c r="AA246">
        <v>0.229575733751058</v>
      </c>
      <c r="AB246">
        <v>0.46351130139901697</v>
      </c>
      <c r="AC246">
        <v>0.46351130139901697</v>
      </c>
      <c r="AD246">
        <v>0.52879912673947305</v>
      </c>
      <c r="AE246">
        <v>0.52879912673947305</v>
      </c>
      <c r="AF246">
        <v>0.50882258064515995</v>
      </c>
      <c r="AG246">
        <v>0.50882258064515995</v>
      </c>
      <c r="AH246">
        <v>0.539333333333333</v>
      </c>
      <c r="AI246">
        <v>9.3241639435291193E-2</v>
      </c>
      <c r="AJ246">
        <v>0.51915907660900995</v>
      </c>
      <c r="AK246">
        <v>0.51915907660900995</v>
      </c>
      <c r="AL246">
        <v>0.60836636894946705</v>
      </c>
      <c r="AM246">
        <v>0.60836636894946705</v>
      </c>
      <c r="AN246">
        <v>0.539333333333333</v>
      </c>
      <c r="AO246">
        <v>0.539333333333333</v>
      </c>
      <c r="AP246">
        <v>0.51716448207524002</v>
      </c>
      <c r="AQ246">
        <v>0.83175483077454604</v>
      </c>
      <c r="AR246">
        <v>0.26698254186674902</v>
      </c>
      <c r="AS246">
        <v>0.23814335087953201</v>
      </c>
      <c r="AT246">
        <v>0.33049403747870498</v>
      </c>
      <c r="AU246">
        <v>0.32258064516128998</v>
      </c>
      <c r="AV246">
        <v>0.56321839080459701</v>
      </c>
      <c r="AW246">
        <v>0.939393939393939</v>
      </c>
      <c r="AX246">
        <v>0.76056338028169002</v>
      </c>
      <c r="AY246">
        <v>0.31578947368421001</v>
      </c>
      <c r="AZ246">
        <v>0.64473684210526305</v>
      </c>
      <c r="BA246">
        <v>0.80357142857142805</v>
      </c>
      <c r="BB246">
        <v>0.90441176470588203</v>
      </c>
      <c r="BC246">
        <v>0.62105263157894697</v>
      </c>
      <c r="BD246">
        <v>2.40963855421686E-2</v>
      </c>
      <c r="BE246">
        <v>0</v>
      </c>
    </row>
    <row r="247" spans="2:57" x14ac:dyDescent="0.2">
      <c r="B247" t="s">
        <v>1041</v>
      </c>
      <c r="C247">
        <v>1E-3</v>
      </c>
      <c r="D247">
        <v>0.1</v>
      </c>
      <c r="E247">
        <v>15</v>
      </c>
      <c r="F247">
        <v>500</v>
      </c>
      <c r="G247" s="2" t="b">
        <v>1</v>
      </c>
      <c r="H247">
        <v>8</v>
      </c>
      <c r="I247">
        <v>20</v>
      </c>
      <c r="J247">
        <v>128</v>
      </c>
      <c r="K247">
        <v>1000</v>
      </c>
      <c r="L247">
        <v>4</v>
      </c>
      <c r="M247">
        <v>20</v>
      </c>
      <c r="N247">
        <v>450</v>
      </c>
      <c r="O247">
        <v>12</v>
      </c>
      <c r="P247">
        <v>20</v>
      </c>
      <c r="Q247">
        <v>110</v>
      </c>
      <c r="R247">
        <v>1</v>
      </c>
      <c r="S247">
        <v>78</v>
      </c>
      <c r="T247" s="2">
        <v>64</v>
      </c>
      <c r="U247" s="2">
        <v>64</v>
      </c>
      <c r="V247" s="2">
        <v>64</v>
      </c>
      <c r="W247" t="s">
        <v>770</v>
      </c>
      <c r="X247">
        <v>0.98119921875000005</v>
      </c>
      <c r="Y247">
        <v>3.8527102381922E-3</v>
      </c>
      <c r="Z247">
        <v>0.50795666666666595</v>
      </c>
      <c r="AA247">
        <v>0.44756239965557998</v>
      </c>
      <c r="AB247">
        <v>0.44817131799057702</v>
      </c>
      <c r="AC247">
        <v>0.44817131799057702</v>
      </c>
      <c r="AD247">
        <v>0.46011410203478897</v>
      </c>
      <c r="AE247">
        <v>0.46011410203478897</v>
      </c>
      <c r="AF247">
        <v>0.50795666666666595</v>
      </c>
      <c r="AG247">
        <v>0.50795666666666595</v>
      </c>
      <c r="AH247">
        <v>0.66136363636363604</v>
      </c>
      <c r="AI247">
        <v>0.100960448384284</v>
      </c>
      <c r="AJ247">
        <v>0.61896697627179897</v>
      </c>
      <c r="AK247">
        <v>0.61896697627179897</v>
      </c>
      <c r="AL247">
        <v>0.60213222460118099</v>
      </c>
      <c r="AM247">
        <v>0.60213222460118099</v>
      </c>
      <c r="AN247">
        <v>0.66136363636363604</v>
      </c>
      <c r="AO247">
        <v>0.66136363636363604</v>
      </c>
      <c r="AP247">
        <v>0.63742587580118704</v>
      </c>
      <c r="AQ247">
        <v>0.68078211669023403</v>
      </c>
      <c r="AR247">
        <v>0.33271333042534701</v>
      </c>
      <c r="AS247">
        <v>0.14176394904553999</v>
      </c>
      <c r="AT247">
        <v>0.62633451957295305</v>
      </c>
      <c r="AU247">
        <v>0.313846153846153</v>
      </c>
      <c r="AV247">
        <v>0.98214285714285698</v>
      </c>
      <c r="AW247">
        <v>0.96916299559471297</v>
      </c>
      <c r="AX247">
        <v>0.85826771653543299</v>
      </c>
      <c r="AY247">
        <v>0.20915032679738499</v>
      </c>
      <c r="AZ247">
        <v>0.67676767676767602</v>
      </c>
      <c r="BA247">
        <v>0.95890410958904104</v>
      </c>
      <c r="BB247">
        <v>0.88979591836734695</v>
      </c>
      <c r="BC247">
        <v>0.94323144104803402</v>
      </c>
      <c r="BD247">
        <v>0</v>
      </c>
      <c r="BE247">
        <v>0</v>
      </c>
    </row>
    <row r="248" spans="2:57" x14ac:dyDescent="0.2">
      <c r="B248" t="s">
        <v>1282</v>
      </c>
      <c r="C248">
        <v>1E-3</v>
      </c>
      <c r="D248">
        <v>0.1</v>
      </c>
      <c r="E248">
        <v>9</v>
      </c>
      <c r="F248">
        <v>500</v>
      </c>
      <c r="G248" s="2" t="b">
        <v>1</v>
      </c>
      <c r="H248">
        <v>8</v>
      </c>
      <c r="I248">
        <v>25</v>
      </c>
      <c r="J248">
        <v>128</v>
      </c>
      <c r="K248">
        <v>1000</v>
      </c>
      <c r="L248">
        <v>4</v>
      </c>
      <c r="M248">
        <v>25</v>
      </c>
      <c r="N248">
        <v>445</v>
      </c>
      <c r="O248">
        <v>12</v>
      </c>
      <c r="P248">
        <v>25</v>
      </c>
      <c r="Q248">
        <v>105</v>
      </c>
      <c r="R248">
        <v>1</v>
      </c>
      <c r="S248">
        <v>78</v>
      </c>
      <c r="T248" s="2">
        <v>64</v>
      </c>
      <c r="U248" s="2">
        <v>128</v>
      </c>
      <c r="V248" s="2">
        <v>64</v>
      </c>
      <c r="W248" t="s">
        <v>770</v>
      </c>
      <c r="X248">
        <v>0.98018749999999999</v>
      </c>
      <c r="Y248">
        <v>4.3272191095165002E-3</v>
      </c>
      <c r="Z248">
        <v>0.50793932584269696</v>
      </c>
      <c r="AA248">
        <v>0.26184429527819097</v>
      </c>
      <c r="AB248">
        <v>0.46954504904526101</v>
      </c>
      <c r="AC248">
        <v>0.46954504904526101</v>
      </c>
      <c r="AD248">
        <v>0.57060438332817798</v>
      </c>
      <c r="AE248">
        <v>0.57060438332817798</v>
      </c>
      <c r="AF248">
        <v>0.50793932584269696</v>
      </c>
      <c r="AG248">
        <v>0.50793932584269696</v>
      </c>
      <c r="AH248">
        <v>0.628571428571428</v>
      </c>
      <c r="AI248">
        <v>7.4308320879936204E-2</v>
      </c>
      <c r="AJ248">
        <v>0.57218398829680195</v>
      </c>
      <c r="AK248">
        <v>0.57218398829680195</v>
      </c>
      <c r="AL248">
        <v>0.565602735374653</v>
      </c>
      <c r="AM248">
        <v>0.565602735374653</v>
      </c>
      <c r="AN248">
        <v>0.628571428571428</v>
      </c>
      <c r="AO248">
        <v>0.628571428571428</v>
      </c>
      <c r="AP248">
        <v>0.731966467340603</v>
      </c>
      <c r="AQ248">
        <v>0.56320243464382003</v>
      </c>
      <c r="AR248">
        <v>0.29584418990697697</v>
      </c>
      <c r="AS248">
        <v>0.28716710428964298</v>
      </c>
      <c r="AT248">
        <v>0.37218813905930398</v>
      </c>
      <c r="AU248">
        <v>0</v>
      </c>
      <c r="AV248">
        <v>0.96713615023474098</v>
      </c>
      <c r="AW248">
        <v>0.94594594594594605</v>
      </c>
      <c r="AX248">
        <v>0.94392523364485903</v>
      </c>
      <c r="AY248">
        <v>0.15503875968992201</v>
      </c>
      <c r="AZ248">
        <v>0.71219512195121903</v>
      </c>
      <c r="BA248">
        <v>0.98578199052132698</v>
      </c>
      <c r="BB248">
        <v>0.86919831223628596</v>
      </c>
      <c r="BC248">
        <v>0.91479820627802599</v>
      </c>
      <c r="BD248">
        <v>0</v>
      </c>
      <c r="BE248">
        <v>0</v>
      </c>
    </row>
    <row r="249" spans="2:57" x14ac:dyDescent="0.2">
      <c r="B249" t="s">
        <v>859</v>
      </c>
      <c r="C249">
        <v>1E-3</v>
      </c>
      <c r="D249">
        <v>0.5</v>
      </c>
      <c r="E249">
        <v>256</v>
      </c>
      <c r="F249">
        <v>100</v>
      </c>
      <c r="G249" s="2" t="b">
        <v>1</v>
      </c>
      <c r="H249">
        <v>8</v>
      </c>
      <c r="I249">
        <v>15</v>
      </c>
      <c r="J249">
        <v>128</v>
      </c>
      <c r="K249">
        <v>1000</v>
      </c>
      <c r="L249">
        <v>4</v>
      </c>
      <c r="M249">
        <v>15</v>
      </c>
      <c r="N249">
        <v>455</v>
      </c>
      <c r="O249">
        <v>12</v>
      </c>
      <c r="P249">
        <v>15</v>
      </c>
      <c r="Q249">
        <v>115</v>
      </c>
      <c r="R249">
        <v>1</v>
      </c>
      <c r="S249">
        <v>78</v>
      </c>
      <c r="T249" s="2">
        <v>64</v>
      </c>
      <c r="U249" s="2">
        <v>128</v>
      </c>
      <c r="V249" s="2">
        <v>128</v>
      </c>
      <c r="W249" t="s">
        <v>770</v>
      </c>
      <c r="X249">
        <v>0.97707031249999998</v>
      </c>
      <c r="Y249">
        <v>4.7863581916317002E-3</v>
      </c>
      <c r="Z249">
        <v>0.50789780219780201</v>
      </c>
      <c r="AA249">
        <v>0.25538932980597001</v>
      </c>
      <c r="AB249">
        <v>0.40637623693527503</v>
      </c>
      <c r="AC249">
        <v>0.40637623693527503</v>
      </c>
      <c r="AD249">
        <v>0.42528683964624597</v>
      </c>
      <c r="AE249">
        <v>0.42528683964624597</v>
      </c>
      <c r="AF249">
        <v>0.50789780219780201</v>
      </c>
      <c r="AG249">
        <v>0.50789780219780201</v>
      </c>
      <c r="AH249">
        <v>0.72608695652173905</v>
      </c>
      <c r="AI249">
        <v>6.6069982945918995E-2</v>
      </c>
      <c r="AJ249">
        <v>0.68502741999471295</v>
      </c>
      <c r="AK249">
        <v>0.68502741999471295</v>
      </c>
      <c r="AL249">
        <v>0.66704027389102205</v>
      </c>
      <c r="AM249">
        <v>0.66704027389102205</v>
      </c>
      <c r="AN249">
        <v>0.72608695652173905</v>
      </c>
      <c r="AO249">
        <v>0.72608695652173905</v>
      </c>
      <c r="AP249">
        <v>0.62357529986890603</v>
      </c>
      <c r="AQ249">
        <v>0.75166987109335703</v>
      </c>
      <c r="AR249">
        <v>0.16341861405693001</v>
      </c>
      <c r="AS249">
        <v>8.6841162721907394E-2</v>
      </c>
      <c r="AT249">
        <v>0.68027210884353695</v>
      </c>
      <c r="AU249">
        <v>0.33333333333333298</v>
      </c>
      <c r="AV249">
        <v>0.97457627118643997</v>
      </c>
      <c r="AW249">
        <v>0.94262295081967196</v>
      </c>
      <c r="AX249">
        <v>0.97435897435897401</v>
      </c>
      <c r="AY249">
        <v>0.56302521008403295</v>
      </c>
      <c r="AZ249">
        <v>0.78448275862068895</v>
      </c>
      <c r="BA249">
        <v>0.98701298701298601</v>
      </c>
      <c r="BB249">
        <v>0.92307692307692302</v>
      </c>
      <c r="BC249">
        <v>0.90688259109311697</v>
      </c>
      <c r="BD249">
        <v>0.150684931506849</v>
      </c>
      <c r="BE249">
        <v>0</v>
      </c>
    </row>
    <row r="250" spans="2:57" x14ac:dyDescent="0.2">
      <c r="B250" t="s">
        <v>1042</v>
      </c>
      <c r="C250">
        <v>1E-3</v>
      </c>
      <c r="D250">
        <v>0.5</v>
      </c>
      <c r="E250">
        <v>20</v>
      </c>
      <c r="F250">
        <v>500</v>
      </c>
      <c r="G250" s="2" t="b">
        <v>1</v>
      </c>
      <c r="H250">
        <v>8</v>
      </c>
      <c r="I250">
        <v>10</v>
      </c>
      <c r="J250">
        <v>256</v>
      </c>
      <c r="K250">
        <v>1000</v>
      </c>
      <c r="L250">
        <v>4</v>
      </c>
      <c r="M250">
        <v>10</v>
      </c>
      <c r="N250">
        <v>460</v>
      </c>
      <c r="O250">
        <v>12</v>
      </c>
      <c r="P250">
        <v>10</v>
      </c>
      <c r="Q250">
        <v>120</v>
      </c>
      <c r="R250">
        <v>1</v>
      </c>
      <c r="S250">
        <v>78</v>
      </c>
      <c r="T250" s="2">
        <v>64</v>
      </c>
      <c r="U250" s="2">
        <v>64</v>
      </c>
      <c r="V250" s="2">
        <v>64</v>
      </c>
      <c r="W250" t="s">
        <v>770</v>
      </c>
      <c r="X250">
        <v>0.98228906250000003</v>
      </c>
      <c r="Y250">
        <v>3.5614572679623E-3</v>
      </c>
      <c r="Z250">
        <v>0.50765978260869504</v>
      </c>
      <c r="AA250">
        <v>0.43626539865136099</v>
      </c>
      <c r="AB250">
        <v>0.45592281734569601</v>
      </c>
      <c r="AC250">
        <v>0.45592281734569601</v>
      </c>
      <c r="AD250">
        <v>0.46061900469792399</v>
      </c>
      <c r="AE250">
        <v>0.46061900469792399</v>
      </c>
      <c r="AF250">
        <v>0.50765978260869504</v>
      </c>
      <c r="AG250">
        <v>0.50765978260869504</v>
      </c>
      <c r="AH250">
        <v>0.61805555555555503</v>
      </c>
      <c r="AI250">
        <v>0.120485462248325</v>
      </c>
      <c r="AJ250">
        <v>0.56745357638458305</v>
      </c>
      <c r="AK250">
        <v>0.56745357638458305</v>
      </c>
      <c r="AL250">
        <v>0.58615376651967699</v>
      </c>
      <c r="AM250">
        <v>0.58615376651967699</v>
      </c>
      <c r="AN250">
        <v>0.61805555555555503</v>
      </c>
      <c r="AO250">
        <v>0.61805555555555503</v>
      </c>
      <c r="AP250">
        <v>0.508970412343001</v>
      </c>
      <c r="AQ250">
        <v>0.86141191159428598</v>
      </c>
      <c r="AR250">
        <v>0.297331948976157</v>
      </c>
      <c r="AS250">
        <v>0.15597699646934299</v>
      </c>
      <c r="AT250">
        <v>0.68695652173913002</v>
      </c>
      <c r="AU250">
        <v>0.201438848920863</v>
      </c>
      <c r="AV250">
        <v>0.83524904214559303</v>
      </c>
      <c r="AW250">
        <v>0.94488188976377896</v>
      </c>
      <c r="AX250">
        <v>0.85611510791366896</v>
      </c>
      <c r="AY250">
        <v>0.24313725490196</v>
      </c>
      <c r="AZ250">
        <v>0</v>
      </c>
      <c r="BA250">
        <v>0.78391959798994904</v>
      </c>
      <c r="BB250">
        <v>0.79598662207357795</v>
      </c>
      <c r="BC250">
        <v>0.94023904382470103</v>
      </c>
      <c r="BD250">
        <v>0.52151898734177204</v>
      </c>
      <c r="BE250">
        <v>0</v>
      </c>
    </row>
    <row r="251" spans="2:57" x14ac:dyDescent="0.2">
      <c r="B251" t="s">
        <v>1283</v>
      </c>
      <c r="C251">
        <v>1E-3</v>
      </c>
      <c r="D251">
        <v>0.5</v>
      </c>
      <c r="E251">
        <v>104</v>
      </c>
      <c r="F251">
        <v>100</v>
      </c>
      <c r="G251" s="2" t="b">
        <v>1</v>
      </c>
      <c r="H251">
        <v>8</v>
      </c>
      <c r="I251">
        <v>25</v>
      </c>
      <c r="J251">
        <v>128</v>
      </c>
      <c r="K251">
        <v>1000</v>
      </c>
      <c r="L251">
        <v>4</v>
      </c>
      <c r="M251">
        <v>25</v>
      </c>
      <c r="N251">
        <v>445</v>
      </c>
      <c r="O251">
        <v>12</v>
      </c>
      <c r="P251">
        <v>25</v>
      </c>
      <c r="Q251">
        <v>105</v>
      </c>
      <c r="R251">
        <v>1</v>
      </c>
      <c r="S251">
        <v>78</v>
      </c>
      <c r="T251" s="2">
        <v>128</v>
      </c>
      <c r="U251" s="2">
        <v>64</v>
      </c>
      <c r="V251" s="2">
        <v>64</v>
      </c>
      <c r="W251" t="s">
        <v>770</v>
      </c>
      <c r="X251">
        <v>0.97780273437499998</v>
      </c>
      <c r="Y251">
        <v>4.7816168982535E-3</v>
      </c>
      <c r="Z251">
        <v>0.50708258426966302</v>
      </c>
      <c r="AA251">
        <v>0.24910035315155901</v>
      </c>
      <c r="AB251">
        <v>0.438843572935605</v>
      </c>
      <c r="AC251">
        <v>0.438843572935605</v>
      </c>
      <c r="AD251">
        <v>0.446653587480148</v>
      </c>
      <c r="AE251">
        <v>0.446653587480148</v>
      </c>
      <c r="AF251">
        <v>0.50708258426966302</v>
      </c>
      <c r="AG251">
        <v>0.50708258426966302</v>
      </c>
      <c r="AH251">
        <v>0.66428571428571404</v>
      </c>
      <c r="AI251">
        <v>6.3418529927730505E-2</v>
      </c>
      <c r="AJ251">
        <v>0.60084839976127902</v>
      </c>
      <c r="AK251">
        <v>0.60084839976127902</v>
      </c>
      <c r="AL251">
        <v>0.68638763716064</v>
      </c>
      <c r="AM251">
        <v>0.68638763716064</v>
      </c>
      <c r="AN251">
        <v>0.66428571428571404</v>
      </c>
      <c r="AO251">
        <v>0.66428571428571404</v>
      </c>
      <c r="AP251">
        <v>0.38885863835940898</v>
      </c>
      <c r="AQ251">
        <v>0.86664014860229099</v>
      </c>
      <c r="AR251">
        <v>0.42415807950596202</v>
      </c>
      <c r="AS251">
        <v>7.5717425274756001E-2</v>
      </c>
      <c r="AT251">
        <v>0.41743119266055001</v>
      </c>
      <c r="AU251">
        <v>7.3394495412843999E-2</v>
      </c>
      <c r="AV251">
        <v>0.96650717703349198</v>
      </c>
      <c r="AW251">
        <v>0.96330275229357798</v>
      </c>
      <c r="AX251">
        <v>0.96744186046511604</v>
      </c>
      <c r="AY251">
        <v>5.4054054054054002E-2</v>
      </c>
      <c r="AZ251">
        <v>0.65505226480836198</v>
      </c>
      <c r="BA251">
        <v>0.98591549295774605</v>
      </c>
      <c r="BB251">
        <v>0.92857142857142805</v>
      </c>
      <c r="BC251">
        <v>0.92857142857142805</v>
      </c>
      <c r="BD251">
        <v>0.26993865030674802</v>
      </c>
      <c r="BE251">
        <v>0</v>
      </c>
    </row>
    <row r="252" spans="2:57" x14ac:dyDescent="0.2">
      <c r="B252" t="s">
        <v>1284</v>
      </c>
      <c r="C252">
        <v>1E-3</v>
      </c>
      <c r="D252">
        <v>0.5</v>
      </c>
      <c r="E252">
        <v>98</v>
      </c>
      <c r="F252">
        <v>100</v>
      </c>
      <c r="G252" s="2" t="b">
        <v>1</v>
      </c>
      <c r="H252">
        <v>8</v>
      </c>
      <c r="I252">
        <v>25</v>
      </c>
      <c r="J252">
        <v>256</v>
      </c>
      <c r="K252">
        <v>1000</v>
      </c>
      <c r="L252">
        <v>4</v>
      </c>
      <c r="M252">
        <v>25</v>
      </c>
      <c r="N252">
        <v>445</v>
      </c>
      <c r="O252">
        <v>12</v>
      </c>
      <c r="P252">
        <v>25</v>
      </c>
      <c r="Q252">
        <v>105</v>
      </c>
      <c r="R252">
        <v>1</v>
      </c>
      <c r="S252">
        <v>78</v>
      </c>
      <c r="T252" s="2">
        <v>128</v>
      </c>
      <c r="U252" s="2">
        <v>64</v>
      </c>
      <c r="V252" s="2">
        <v>64</v>
      </c>
      <c r="W252" t="s">
        <v>770</v>
      </c>
      <c r="X252">
        <v>0.98020996093750001</v>
      </c>
      <c r="Y252">
        <v>4.2918262677266996E-3</v>
      </c>
      <c r="Z252">
        <v>0.50669831460674097</v>
      </c>
      <c r="AA252">
        <v>0.23475518599152501</v>
      </c>
      <c r="AB252">
        <v>0.42607905430506998</v>
      </c>
      <c r="AC252">
        <v>0.42607905430506998</v>
      </c>
      <c r="AD252">
        <v>0.41880887391416499</v>
      </c>
      <c r="AE252">
        <v>0.41880887391416499</v>
      </c>
      <c r="AF252">
        <v>0.50669831460674097</v>
      </c>
      <c r="AG252">
        <v>0.50669831460674097</v>
      </c>
      <c r="AH252">
        <v>0.67777777777777704</v>
      </c>
      <c r="AI252">
        <v>7.2327807545661899E-2</v>
      </c>
      <c r="AJ252">
        <v>0.62463559595932605</v>
      </c>
      <c r="AK252">
        <v>0.62463559595932505</v>
      </c>
      <c r="AL252">
        <v>0.62727145459822997</v>
      </c>
      <c r="AM252">
        <v>0.62727145459822997</v>
      </c>
      <c r="AN252">
        <v>0.67777777777777704</v>
      </c>
      <c r="AO252">
        <v>0.67777777777777704</v>
      </c>
      <c r="AP252">
        <v>0.50727121554350896</v>
      </c>
      <c r="AQ252">
        <v>0.91309049135966602</v>
      </c>
      <c r="AR252">
        <v>0.24169447377341999</v>
      </c>
      <c r="AS252">
        <v>4.2260036543684397E-2</v>
      </c>
      <c r="AT252">
        <v>0.37117903930131002</v>
      </c>
      <c r="AU252">
        <v>5.1282051282051197E-2</v>
      </c>
      <c r="AV252">
        <v>0.96296296296296302</v>
      </c>
      <c r="AW252">
        <v>0.843373493975903</v>
      </c>
      <c r="AX252">
        <v>0.95813953488372094</v>
      </c>
      <c r="AY252">
        <v>0.707317073170731</v>
      </c>
      <c r="AZ252">
        <v>0.78378378378378299</v>
      </c>
      <c r="BA252">
        <v>0.99526066350710896</v>
      </c>
      <c r="BB252">
        <v>0.88596491228070096</v>
      </c>
      <c r="BC252">
        <v>0.93636363636363595</v>
      </c>
      <c r="BD252">
        <v>0</v>
      </c>
      <c r="BE252">
        <v>0</v>
      </c>
    </row>
    <row r="253" spans="2:57" x14ac:dyDescent="0.2">
      <c r="B253" t="s">
        <v>1285</v>
      </c>
      <c r="C253">
        <v>1E-3</v>
      </c>
      <c r="D253">
        <v>0.1</v>
      </c>
      <c r="E253">
        <v>18</v>
      </c>
      <c r="F253">
        <v>500</v>
      </c>
      <c r="G253" s="2" t="b">
        <v>1</v>
      </c>
      <c r="H253">
        <v>8</v>
      </c>
      <c r="I253">
        <v>20</v>
      </c>
      <c r="J253">
        <v>128</v>
      </c>
      <c r="K253">
        <v>1000</v>
      </c>
      <c r="L253">
        <v>4</v>
      </c>
      <c r="M253">
        <v>20</v>
      </c>
      <c r="N253">
        <v>450</v>
      </c>
      <c r="O253">
        <v>12</v>
      </c>
      <c r="P253">
        <v>20</v>
      </c>
      <c r="Q253">
        <v>110</v>
      </c>
      <c r="R253">
        <v>1</v>
      </c>
      <c r="S253">
        <v>78</v>
      </c>
      <c r="T253" s="2">
        <v>128</v>
      </c>
      <c r="U253" s="2">
        <v>64</v>
      </c>
      <c r="V253" s="2">
        <v>128</v>
      </c>
      <c r="W253" t="s">
        <v>770</v>
      </c>
      <c r="X253">
        <v>0.98216992187499996</v>
      </c>
      <c r="Y253">
        <v>3.3739876232575E-3</v>
      </c>
      <c r="Z253">
        <v>0.50640722222222101</v>
      </c>
      <c r="AA253">
        <v>0.36923343974351802</v>
      </c>
      <c r="AB253">
        <v>0.44535133989277598</v>
      </c>
      <c r="AC253">
        <v>0.44535133989277598</v>
      </c>
      <c r="AD253">
        <v>0.55562546040985805</v>
      </c>
      <c r="AE253">
        <v>0.55562546040985805</v>
      </c>
      <c r="AF253">
        <v>0.50640722222222101</v>
      </c>
      <c r="AG253">
        <v>0.50640722222222101</v>
      </c>
      <c r="AH253">
        <v>0.59090909090909005</v>
      </c>
      <c r="AI253">
        <v>9.3400001525878906E-2</v>
      </c>
      <c r="AJ253">
        <v>0.53490432070933303</v>
      </c>
      <c r="AK253">
        <v>0.53490432070933303</v>
      </c>
      <c r="AL253">
        <v>0.51478255598316003</v>
      </c>
      <c r="AM253">
        <v>0.51478255598316003</v>
      </c>
      <c r="AN253">
        <v>0.59090909090909005</v>
      </c>
      <c r="AO253">
        <v>0.59090909090909005</v>
      </c>
      <c r="AP253">
        <v>0.29436476148458002</v>
      </c>
      <c r="AQ253">
        <v>0.92098026632333896</v>
      </c>
      <c r="AR253">
        <v>0.39468804869573798</v>
      </c>
      <c r="AS253">
        <v>0.17137228306744801</v>
      </c>
      <c r="AT253">
        <v>0.35849056603773499</v>
      </c>
      <c r="AU253">
        <v>0</v>
      </c>
      <c r="AV253">
        <v>0.96428571428571397</v>
      </c>
      <c r="AW253">
        <v>0.94420600858369097</v>
      </c>
      <c r="AX253">
        <v>0.928909952606635</v>
      </c>
      <c r="AY253">
        <v>1.35135135135135E-2</v>
      </c>
      <c r="AZ253">
        <v>0.437499999999999</v>
      </c>
      <c r="BA253">
        <v>0.90821256038647302</v>
      </c>
      <c r="BB253">
        <v>0.92050209205020905</v>
      </c>
      <c r="BC253">
        <v>0.94323144104803402</v>
      </c>
      <c r="BD253">
        <v>0</v>
      </c>
      <c r="BE253">
        <v>0</v>
      </c>
    </row>
    <row r="254" spans="2:57" x14ac:dyDescent="0.2">
      <c r="B254" t="s">
        <v>1286</v>
      </c>
      <c r="C254">
        <v>1E-3</v>
      </c>
      <c r="D254">
        <v>0.1</v>
      </c>
      <c r="E254">
        <v>73</v>
      </c>
      <c r="F254">
        <v>100</v>
      </c>
      <c r="G254" s="2" t="b">
        <v>1</v>
      </c>
      <c r="H254">
        <v>8</v>
      </c>
      <c r="I254">
        <v>10</v>
      </c>
      <c r="J254">
        <v>64</v>
      </c>
      <c r="K254">
        <v>1000</v>
      </c>
      <c r="L254">
        <v>4</v>
      </c>
      <c r="M254">
        <v>10</v>
      </c>
      <c r="N254">
        <v>460</v>
      </c>
      <c r="O254">
        <v>12</v>
      </c>
      <c r="P254">
        <v>10</v>
      </c>
      <c r="Q254">
        <v>120</v>
      </c>
      <c r="R254">
        <v>1</v>
      </c>
      <c r="S254">
        <v>78</v>
      </c>
      <c r="T254" s="2">
        <v>64</v>
      </c>
      <c r="U254" s="2">
        <v>64</v>
      </c>
      <c r="V254" s="2">
        <v>128</v>
      </c>
      <c r="W254" t="s">
        <v>770</v>
      </c>
      <c r="X254">
        <v>0.98005859375000004</v>
      </c>
      <c r="Y254">
        <v>4.2033979902042998E-3</v>
      </c>
      <c r="Z254">
        <v>0.506302173913043</v>
      </c>
      <c r="AA254">
        <v>0.23458940561115699</v>
      </c>
      <c r="AB254">
        <v>0.435787642902773</v>
      </c>
      <c r="AC254">
        <v>0.435787642902773</v>
      </c>
      <c r="AD254">
        <v>0.48395170064711002</v>
      </c>
      <c r="AE254">
        <v>0.48395170064711002</v>
      </c>
      <c r="AF254">
        <v>0.506302173913043</v>
      </c>
      <c r="AG254">
        <v>0.506302173913043</v>
      </c>
      <c r="AH254">
        <v>0.72638888888888797</v>
      </c>
      <c r="AI254">
        <v>6.4446032047271701E-2</v>
      </c>
      <c r="AJ254">
        <v>0.70655941186252602</v>
      </c>
      <c r="AK254">
        <v>0.70655941186252602</v>
      </c>
      <c r="AL254">
        <v>0.70146361013823499</v>
      </c>
      <c r="AM254">
        <v>0.70146361013823499</v>
      </c>
      <c r="AN254">
        <v>0.72638888888888797</v>
      </c>
      <c r="AO254">
        <v>0.72638888888888797</v>
      </c>
      <c r="AP254">
        <v>0.59679704621682095</v>
      </c>
      <c r="AQ254">
        <v>0.756951303665788</v>
      </c>
      <c r="AR254">
        <v>9.7635026665904498E-2</v>
      </c>
      <c r="AS254">
        <v>0.29176719506258297</v>
      </c>
      <c r="AT254">
        <v>0.56153846153846099</v>
      </c>
      <c r="AU254">
        <v>0.27167630057803399</v>
      </c>
      <c r="AV254">
        <v>0.97925311203319498</v>
      </c>
      <c r="AW254">
        <v>0.95617529880478003</v>
      </c>
      <c r="AX254">
        <v>0.96356275303643701</v>
      </c>
      <c r="AY254">
        <v>0.72</v>
      </c>
      <c r="AZ254">
        <v>0.75609756097560898</v>
      </c>
      <c r="BA254">
        <v>0.99173553719008201</v>
      </c>
      <c r="BB254">
        <v>0.88805970149253699</v>
      </c>
      <c r="BC254">
        <v>0.93650793650793596</v>
      </c>
      <c r="BD254">
        <v>0</v>
      </c>
      <c r="BE254">
        <v>0.45410628019323601</v>
      </c>
    </row>
    <row r="255" spans="2:57" x14ac:dyDescent="0.2">
      <c r="B255" t="s">
        <v>1043</v>
      </c>
      <c r="C255">
        <v>1E-3</v>
      </c>
      <c r="D255">
        <v>0.1</v>
      </c>
      <c r="E255">
        <v>52</v>
      </c>
      <c r="F255">
        <v>100</v>
      </c>
      <c r="G255" s="2" t="b">
        <v>1</v>
      </c>
      <c r="H255">
        <v>8</v>
      </c>
      <c r="I255">
        <v>50</v>
      </c>
      <c r="J255">
        <v>128</v>
      </c>
      <c r="K255">
        <v>1000</v>
      </c>
      <c r="L255">
        <v>4</v>
      </c>
      <c r="M255">
        <v>50</v>
      </c>
      <c r="N255">
        <v>420</v>
      </c>
      <c r="O255">
        <v>12</v>
      </c>
      <c r="P255">
        <v>50</v>
      </c>
      <c r="Q255">
        <v>80</v>
      </c>
      <c r="R255">
        <v>1</v>
      </c>
      <c r="S255">
        <v>78</v>
      </c>
      <c r="T255" s="2">
        <v>64</v>
      </c>
      <c r="U255" s="2">
        <v>64</v>
      </c>
      <c r="V255" s="2">
        <v>64</v>
      </c>
      <c r="W255" t="s">
        <v>770</v>
      </c>
      <c r="X255">
        <v>0.98003906249999995</v>
      </c>
      <c r="Y255">
        <v>4.2312435852363004E-3</v>
      </c>
      <c r="Z255">
        <v>0.50551904761904798</v>
      </c>
      <c r="AA255">
        <v>0.24537898290157301</v>
      </c>
      <c r="AB255">
        <v>0.44707822702306999</v>
      </c>
      <c r="AC255">
        <v>0.44707822702306999</v>
      </c>
      <c r="AD255">
        <v>0.427513479058168</v>
      </c>
      <c r="AE255">
        <v>0.427513479058168</v>
      </c>
      <c r="AF255">
        <v>0.50551904761904798</v>
      </c>
      <c r="AG255">
        <v>0.50551904761904798</v>
      </c>
      <c r="AH255">
        <v>0.66666666666666596</v>
      </c>
      <c r="AI255">
        <v>7.6300986111163996E-2</v>
      </c>
      <c r="AJ255">
        <v>0.60938314856784903</v>
      </c>
      <c r="AK255">
        <v>0.60938314856784903</v>
      </c>
      <c r="AL255">
        <v>0.58209644560781204</v>
      </c>
      <c r="AM255">
        <v>0.58209644560781204</v>
      </c>
      <c r="AN255">
        <v>0.66666666666666596</v>
      </c>
      <c r="AO255">
        <v>0.66666666666666596</v>
      </c>
      <c r="AP255">
        <v>0.51990225992782901</v>
      </c>
      <c r="AQ255">
        <v>0.79998510405983203</v>
      </c>
      <c r="AR255">
        <v>0.22965764585707299</v>
      </c>
      <c r="AS255">
        <v>0.23876789824754599</v>
      </c>
      <c r="AT255">
        <v>0.38202247191011202</v>
      </c>
      <c r="AU255">
        <v>0</v>
      </c>
      <c r="AV255">
        <v>0.96932515337423297</v>
      </c>
      <c r="AW255">
        <v>0.94674556213017702</v>
      </c>
      <c r="AX255">
        <v>0.96932515337423297</v>
      </c>
      <c r="AY255">
        <v>0.64516129032257996</v>
      </c>
      <c r="AZ255">
        <v>0.56790123456790098</v>
      </c>
      <c r="BA255">
        <v>0.98765432098765404</v>
      </c>
      <c r="BB255">
        <v>0.89265536723163796</v>
      </c>
      <c r="BC255">
        <v>0.95180722891566205</v>
      </c>
      <c r="BD255">
        <v>0</v>
      </c>
      <c r="BE255">
        <v>0</v>
      </c>
    </row>
    <row r="256" spans="2:57" x14ac:dyDescent="0.2">
      <c r="B256" t="s">
        <v>1044</v>
      </c>
      <c r="C256">
        <v>1E-3</v>
      </c>
      <c r="D256">
        <v>0.1</v>
      </c>
      <c r="E256">
        <v>66</v>
      </c>
      <c r="F256">
        <v>500</v>
      </c>
      <c r="G256" s="2" t="b">
        <v>1</v>
      </c>
      <c r="H256">
        <v>8</v>
      </c>
      <c r="I256">
        <v>15</v>
      </c>
      <c r="J256">
        <v>128</v>
      </c>
      <c r="K256">
        <v>1000</v>
      </c>
      <c r="L256">
        <v>4</v>
      </c>
      <c r="M256">
        <v>15</v>
      </c>
      <c r="N256">
        <v>455</v>
      </c>
      <c r="O256">
        <v>12</v>
      </c>
      <c r="P256">
        <v>15</v>
      </c>
      <c r="Q256">
        <v>115</v>
      </c>
      <c r="R256">
        <v>1</v>
      </c>
      <c r="S256">
        <v>78</v>
      </c>
      <c r="T256" s="2">
        <v>64</v>
      </c>
      <c r="U256" s="2">
        <v>64</v>
      </c>
      <c r="V256" s="2">
        <v>64</v>
      </c>
      <c r="W256" t="s">
        <v>770</v>
      </c>
      <c r="X256">
        <v>0.98090820312500004</v>
      </c>
      <c r="Y256">
        <v>3.0375472481828001E-3</v>
      </c>
      <c r="Z256">
        <v>0.50544340659340603</v>
      </c>
      <c r="AA256">
        <v>0.33251124468445697</v>
      </c>
      <c r="AB256">
        <v>0.446884269107094</v>
      </c>
      <c r="AC256">
        <v>0.446884269107094</v>
      </c>
      <c r="AD256">
        <v>0.46390750573487999</v>
      </c>
      <c r="AE256">
        <v>0.46390750573487999</v>
      </c>
      <c r="AF256">
        <v>0.50544340659340603</v>
      </c>
      <c r="AG256">
        <v>0.50544340659340603</v>
      </c>
      <c r="AH256">
        <v>0.60072463768115902</v>
      </c>
      <c r="AI256">
        <v>9.3257144093513406E-2</v>
      </c>
      <c r="AJ256">
        <v>0.59172703504051405</v>
      </c>
      <c r="AK256">
        <v>0.59172703504051305</v>
      </c>
      <c r="AL256">
        <v>0.65041289908376299</v>
      </c>
      <c r="AM256">
        <v>0.65041289908376299</v>
      </c>
      <c r="AN256">
        <v>0.60072463768115902</v>
      </c>
      <c r="AO256">
        <v>0.60072463768115902</v>
      </c>
      <c r="AP256">
        <v>0.44358526692473499</v>
      </c>
      <c r="AQ256">
        <v>0.81195077120007497</v>
      </c>
      <c r="AR256">
        <v>0.33111246690178198</v>
      </c>
      <c r="AS256">
        <v>0.20088857140178501</v>
      </c>
      <c r="AT256">
        <v>0.48747152619589901</v>
      </c>
      <c r="AU256">
        <v>1.4925373134328301E-2</v>
      </c>
      <c r="AV256">
        <v>0.77948717948717905</v>
      </c>
      <c r="AW256">
        <v>0.94262295081967196</v>
      </c>
      <c r="AX256">
        <v>0.82553191489361699</v>
      </c>
      <c r="AY256">
        <v>0.677966101694915</v>
      </c>
      <c r="AZ256">
        <v>0.69565217391304301</v>
      </c>
      <c r="BA256">
        <v>0.76344086021505297</v>
      </c>
      <c r="BB256">
        <v>0.89411764705882302</v>
      </c>
      <c r="BC256">
        <v>0.63276836158192096</v>
      </c>
      <c r="BD256">
        <v>0.386740331491712</v>
      </c>
      <c r="BE256">
        <v>0</v>
      </c>
    </row>
    <row r="257" spans="2:57" x14ac:dyDescent="0.2">
      <c r="B257" t="s">
        <v>784</v>
      </c>
      <c r="C257">
        <v>1E-3</v>
      </c>
      <c r="D257">
        <v>0.1</v>
      </c>
      <c r="E257">
        <v>256</v>
      </c>
      <c r="F257">
        <v>500</v>
      </c>
      <c r="G257" s="2" t="b">
        <v>1</v>
      </c>
      <c r="H257">
        <v>8</v>
      </c>
      <c r="I257">
        <v>25</v>
      </c>
      <c r="J257">
        <v>64</v>
      </c>
      <c r="K257">
        <v>1000</v>
      </c>
      <c r="L257">
        <v>4</v>
      </c>
      <c r="M257">
        <v>25</v>
      </c>
      <c r="N257">
        <v>445</v>
      </c>
      <c r="O257">
        <v>12</v>
      </c>
      <c r="P257">
        <v>25</v>
      </c>
      <c r="Q257">
        <v>105</v>
      </c>
      <c r="R257">
        <v>1</v>
      </c>
      <c r="S257">
        <v>78</v>
      </c>
      <c r="T257" s="2">
        <v>64</v>
      </c>
      <c r="U257" s="2">
        <v>128</v>
      </c>
      <c r="V257" s="2">
        <v>128</v>
      </c>
      <c r="W257" t="s">
        <v>770</v>
      </c>
      <c r="X257">
        <v>0.98017578125000004</v>
      </c>
      <c r="Y257">
        <v>4.1443126429802999E-3</v>
      </c>
      <c r="Z257">
        <v>0.50482022471910004</v>
      </c>
      <c r="AA257">
        <v>0.45159250730276101</v>
      </c>
      <c r="AB257">
        <v>0.47466197954820499</v>
      </c>
      <c r="AC257">
        <v>0.47466197954820499</v>
      </c>
      <c r="AD257">
        <v>0.53220164410860504</v>
      </c>
      <c r="AE257">
        <v>0.53220164410860504</v>
      </c>
      <c r="AF257">
        <v>0.50482022471910004</v>
      </c>
      <c r="AG257">
        <v>0.50482022471910004</v>
      </c>
      <c r="AH257">
        <v>0.70714285714285696</v>
      </c>
      <c r="AI257">
        <v>0.105184450745582</v>
      </c>
      <c r="AJ257">
        <v>0.63077821805737999</v>
      </c>
      <c r="AK257">
        <v>0.63077821805737999</v>
      </c>
      <c r="AL257">
        <v>0.58046866470043301</v>
      </c>
      <c r="AM257">
        <v>0.58046866470043301</v>
      </c>
      <c r="AN257">
        <v>0.70714285714285696</v>
      </c>
      <c r="AO257">
        <v>0.70714285714285696</v>
      </c>
      <c r="AP257">
        <v>0.62182742039340599</v>
      </c>
      <c r="AQ257">
        <v>0.67689619653180899</v>
      </c>
      <c r="AR257">
        <v>0.38601965014426098</v>
      </c>
      <c r="AS257">
        <v>0.213904651123348</v>
      </c>
      <c r="AT257">
        <v>0.659574468085106</v>
      </c>
      <c r="AU257">
        <v>0</v>
      </c>
      <c r="AV257">
        <v>0.98095238095238002</v>
      </c>
      <c r="AW257">
        <v>0.95454545454545403</v>
      </c>
      <c r="AX257">
        <v>0.96744186046511604</v>
      </c>
      <c r="AY257">
        <v>0</v>
      </c>
      <c r="AZ257">
        <v>0.62897526501766698</v>
      </c>
      <c r="BA257">
        <v>0.98578199052132698</v>
      </c>
      <c r="BB257">
        <v>0.88135593220338904</v>
      </c>
      <c r="BC257">
        <v>0.91555555555555501</v>
      </c>
      <c r="BD257">
        <v>0.59515570934256001</v>
      </c>
      <c r="BE257">
        <v>0</v>
      </c>
    </row>
    <row r="258" spans="2:57" x14ac:dyDescent="0.2">
      <c r="B258" t="s">
        <v>785</v>
      </c>
      <c r="C258">
        <v>1E-3</v>
      </c>
      <c r="D258">
        <v>0.1</v>
      </c>
      <c r="E258">
        <v>256</v>
      </c>
      <c r="F258">
        <v>100</v>
      </c>
      <c r="G258" s="2" t="b">
        <v>1</v>
      </c>
      <c r="H258">
        <v>8</v>
      </c>
      <c r="I258">
        <v>10</v>
      </c>
      <c r="J258">
        <v>64</v>
      </c>
      <c r="K258">
        <v>1000</v>
      </c>
      <c r="L258">
        <v>4</v>
      </c>
      <c r="M258">
        <v>10</v>
      </c>
      <c r="N258">
        <v>460</v>
      </c>
      <c r="O258">
        <v>12</v>
      </c>
      <c r="P258">
        <v>10</v>
      </c>
      <c r="Q258">
        <v>120</v>
      </c>
      <c r="R258">
        <v>1</v>
      </c>
      <c r="S258">
        <v>78</v>
      </c>
      <c r="T258" s="2">
        <v>64</v>
      </c>
      <c r="U258" s="2">
        <v>128</v>
      </c>
      <c r="V258" s="2">
        <v>128</v>
      </c>
      <c r="W258" t="s">
        <v>770</v>
      </c>
      <c r="X258">
        <v>0.98013671874999997</v>
      </c>
      <c r="Y258">
        <v>4.2227477417327002E-3</v>
      </c>
      <c r="Z258">
        <v>0.50337663043478198</v>
      </c>
      <c r="AA258">
        <v>0.27509490762650901</v>
      </c>
      <c r="AB258">
        <v>0.43505303595022699</v>
      </c>
      <c r="AC258">
        <v>0.43505303595022699</v>
      </c>
      <c r="AD258">
        <v>0.42327636603356</v>
      </c>
      <c r="AE258">
        <v>0.42327636603356</v>
      </c>
      <c r="AF258">
        <v>0.50337663043478198</v>
      </c>
      <c r="AG258">
        <v>0.50337663043478198</v>
      </c>
      <c r="AH258">
        <v>0.62152777777777701</v>
      </c>
      <c r="AI258">
        <v>7.0986531674861894E-2</v>
      </c>
      <c r="AJ258">
        <v>0.54923479642178596</v>
      </c>
      <c r="AK258">
        <v>0.54923479642178596</v>
      </c>
      <c r="AL258">
        <v>0.55530501818308098</v>
      </c>
      <c r="AM258">
        <v>0.55530501818308098</v>
      </c>
      <c r="AN258">
        <v>0.62152777777777701</v>
      </c>
      <c r="AO258">
        <v>0.62152777777777701</v>
      </c>
      <c r="AP258">
        <v>0.53550099565967202</v>
      </c>
      <c r="AQ258">
        <v>0.90141361439301604</v>
      </c>
      <c r="AR258">
        <v>0.231788524015696</v>
      </c>
      <c r="AS258">
        <v>7.1509009732524303E-2</v>
      </c>
      <c r="AT258">
        <v>0.41666666666666602</v>
      </c>
      <c r="AU258">
        <v>0</v>
      </c>
      <c r="AV258">
        <v>0.83571428571428497</v>
      </c>
      <c r="AW258">
        <v>0.94117647058823495</v>
      </c>
      <c r="AX258">
        <v>0.84172661870503596</v>
      </c>
      <c r="AY258">
        <v>0.62416107382550301</v>
      </c>
      <c r="AZ258">
        <v>0.25352112676056299</v>
      </c>
      <c r="BA258">
        <v>0.92607003891050599</v>
      </c>
      <c r="BB258">
        <v>0.82629107981220595</v>
      </c>
      <c r="BC258">
        <v>0.92549019607843097</v>
      </c>
      <c r="BD258">
        <v>0</v>
      </c>
      <c r="BE258">
        <v>0</v>
      </c>
    </row>
    <row r="259" spans="2:57" x14ac:dyDescent="0.2">
      <c r="B259" t="s">
        <v>888</v>
      </c>
      <c r="C259">
        <v>1E-3</v>
      </c>
      <c r="D259">
        <v>0.1</v>
      </c>
      <c r="E259">
        <v>256</v>
      </c>
      <c r="F259">
        <v>100</v>
      </c>
      <c r="G259" s="2" t="b">
        <v>1</v>
      </c>
      <c r="H259">
        <v>8</v>
      </c>
      <c r="I259">
        <v>25</v>
      </c>
      <c r="J259">
        <v>128</v>
      </c>
      <c r="K259">
        <v>1000</v>
      </c>
      <c r="L259">
        <v>4</v>
      </c>
      <c r="M259">
        <v>25</v>
      </c>
      <c r="N259">
        <v>445</v>
      </c>
      <c r="O259">
        <v>12</v>
      </c>
      <c r="P259">
        <v>25</v>
      </c>
      <c r="Q259">
        <v>105</v>
      </c>
      <c r="R259">
        <v>1</v>
      </c>
      <c r="S259">
        <v>78</v>
      </c>
      <c r="T259" s="2">
        <v>64</v>
      </c>
      <c r="U259" s="2">
        <v>128</v>
      </c>
      <c r="V259" s="2">
        <v>128</v>
      </c>
      <c r="W259" t="s">
        <v>770</v>
      </c>
      <c r="X259">
        <v>0.98064453124999995</v>
      </c>
      <c r="Y259">
        <v>3.9731184439733003E-3</v>
      </c>
      <c r="Z259">
        <v>0.50321573033707601</v>
      </c>
      <c r="AA259">
        <v>0.36799230408668498</v>
      </c>
      <c r="AB259">
        <v>0.44534034518473198</v>
      </c>
      <c r="AC259">
        <v>0.44534034518473198</v>
      </c>
      <c r="AD259">
        <v>0.45726562987136898</v>
      </c>
      <c r="AE259">
        <v>0.45726562987136898</v>
      </c>
      <c r="AF259">
        <v>0.50321573033707601</v>
      </c>
      <c r="AG259">
        <v>0.50321573033707601</v>
      </c>
      <c r="AH259">
        <v>0.63253968253968196</v>
      </c>
      <c r="AI259">
        <v>0.101997777819633</v>
      </c>
      <c r="AJ259">
        <v>0.60636347824711101</v>
      </c>
      <c r="AK259">
        <v>0.60636347824711101</v>
      </c>
      <c r="AL259">
        <v>0.71978883071508504</v>
      </c>
      <c r="AM259">
        <v>0.71978883071508504</v>
      </c>
      <c r="AN259">
        <v>0.63253968253968196</v>
      </c>
      <c r="AO259">
        <v>0.63253968253968196</v>
      </c>
      <c r="AP259">
        <v>0.53430465517953596</v>
      </c>
      <c r="AQ259">
        <v>0.918056646246038</v>
      </c>
      <c r="AR259">
        <v>0.29077270111183601</v>
      </c>
      <c r="AS259">
        <v>3.8227378201518399E-2</v>
      </c>
      <c r="AT259">
        <v>0.37181996086105601</v>
      </c>
      <c r="AU259">
        <v>3.73831775700934E-2</v>
      </c>
      <c r="AV259">
        <v>0.93719806763284996</v>
      </c>
      <c r="AW259">
        <v>0.9375</v>
      </c>
      <c r="AX259">
        <v>0.91625615763546797</v>
      </c>
      <c r="AY259">
        <v>0.60927152317880795</v>
      </c>
      <c r="AZ259">
        <v>0.76394849785407704</v>
      </c>
      <c r="BA259">
        <v>0.84153005464480801</v>
      </c>
      <c r="BB259">
        <v>0.90909090909090895</v>
      </c>
      <c r="BC259">
        <v>0.79144385026737896</v>
      </c>
      <c r="BD259">
        <v>0.160919540229885</v>
      </c>
      <c r="BE259">
        <v>0</v>
      </c>
    </row>
    <row r="260" spans="2:57" x14ac:dyDescent="0.2">
      <c r="B260" t="s">
        <v>1287</v>
      </c>
      <c r="C260">
        <v>1E-3</v>
      </c>
      <c r="D260">
        <v>0.5</v>
      </c>
      <c r="E260">
        <v>71</v>
      </c>
      <c r="F260">
        <v>100</v>
      </c>
      <c r="G260" s="2" t="b">
        <v>1</v>
      </c>
      <c r="H260">
        <v>8</v>
      </c>
      <c r="I260">
        <v>50</v>
      </c>
      <c r="J260">
        <v>256</v>
      </c>
      <c r="K260">
        <v>1000</v>
      </c>
      <c r="L260">
        <v>4</v>
      </c>
      <c r="M260">
        <v>50</v>
      </c>
      <c r="N260">
        <v>420</v>
      </c>
      <c r="O260">
        <v>12</v>
      </c>
      <c r="P260">
        <v>50</v>
      </c>
      <c r="Q260">
        <v>80</v>
      </c>
      <c r="R260">
        <v>1</v>
      </c>
      <c r="S260">
        <v>78</v>
      </c>
      <c r="T260" s="2">
        <v>128</v>
      </c>
      <c r="U260" s="2">
        <v>64</v>
      </c>
      <c r="V260" s="2">
        <v>128</v>
      </c>
      <c r="W260" t="s">
        <v>770</v>
      </c>
      <c r="X260">
        <v>0.98011718749999999</v>
      </c>
      <c r="Y260">
        <v>4.1293285810388002E-3</v>
      </c>
      <c r="Z260">
        <v>0.50318214285714202</v>
      </c>
      <c r="AA260">
        <v>0.29196721073985099</v>
      </c>
      <c r="AB260">
        <v>0.44350253250897997</v>
      </c>
      <c r="AC260">
        <v>0.44350253250897997</v>
      </c>
      <c r="AD260">
        <v>0.44165321683509101</v>
      </c>
      <c r="AE260">
        <v>0.44165321683509101</v>
      </c>
      <c r="AF260">
        <v>0.50318214285714202</v>
      </c>
      <c r="AG260">
        <v>0.50318214285714202</v>
      </c>
      <c r="AH260">
        <v>0.640625</v>
      </c>
      <c r="AI260">
        <v>7.5305163860321003E-2</v>
      </c>
      <c r="AJ260">
        <v>0.56700808799765501</v>
      </c>
      <c r="AK260">
        <v>0.56700808799765601</v>
      </c>
      <c r="AL260">
        <v>0.55293468493398301</v>
      </c>
      <c r="AM260">
        <v>0.55293468493398301</v>
      </c>
      <c r="AN260">
        <v>0.640624999999999</v>
      </c>
      <c r="AO260">
        <v>0.640625</v>
      </c>
      <c r="AP260">
        <v>0.49165064293102001</v>
      </c>
      <c r="AQ260">
        <v>0.83307838009006596</v>
      </c>
      <c r="AR260">
        <v>0.41757703367819998</v>
      </c>
      <c r="AS260">
        <v>3.1704073336636898E-2</v>
      </c>
      <c r="AT260">
        <v>0.38781163434902999</v>
      </c>
      <c r="AU260">
        <v>8.7912087912087905E-2</v>
      </c>
      <c r="AV260">
        <v>0.95180722891566205</v>
      </c>
      <c r="AW260">
        <v>0.952380952380952</v>
      </c>
      <c r="AX260">
        <v>0.98765432098765404</v>
      </c>
      <c r="AY260">
        <v>0</v>
      </c>
      <c r="AZ260">
        <v>0.58407079646017701</v>
      </c>
      <c r="BA260">
        <v>0.99371069182389904</v>
      </c>
      <c r="BB260">
        <v>0.91329479768786104</v>
      </c>
      <c r="BC260">
        <v>0.94545454545454499</v>
      </c>
      <c r="BD260">
        <v>0</v>
      </c>
      <c r="BE260">
        <v>0</v>
      </c>
    </row>
    <row r="261" spans="2:57" x14ac:dyDescent="0.2">
      <c r="B261" t="s">
        <v>889</v>
      </c>
      <c r="C261">
        <v>1E-3</v>
      </c>
      <c r="D261">
        <v>0.1</v>
      </c>
      <c r="E261">
        <v>256</v>
      </c>
      <c r="F261">
        <v>500</v>
      </c>
      <c r="G261" s="2" t="b">
        <v>1</v>
      </c>
      <c r="H261">
        <v>8</v>
      </c>
      <c r="I261">
        <v>10</v>
      </c>
      <c r="J261">
        <v>256</v>
      </c>
      <c r="K261">
        <v>1000</v>
      </c>
      <c r="L261">
        <v>4</v>
      </c>
      <c r="M261">
        <v>10</v>
      </c>
      <c r="N261">
        <v>460</v>
      </c>
      <c r="O261">
        <v>12</v>
      </c>
      <c r="P261">
        <v>10</v>
      </c>
      <c r="Q261">
        <v>120</v>
      </c>
      <c r="R261">
        <v>1</v>
      </c>
      <c r="S261">
        <v>78</v>
      </c>
      <c r="T261" s="2">
        <v>64</v>
      </c>
      <c r="U261" s="2">
        <v>128</v>
      </c>
      <c r="V261" s="2">
        <v>128</v>
      </c>
      <c r="W261" t="s">
        <v>770</v>
      </c>
      <c r="X261">
        <v>0.98164941406249995</v>
      </c>
      <c r="Y261">
        <v>3.8209130326285002E-3</v>
      </c>
      <c r="Z261">
        <v>0.50314456521739104</v>
      </c>
      <c r="AA261">
        <v>0.39564922189712498</v>
      </c>
      <c r="AB261">
        <v>0.45830059504175402</v>
      </c>
      <c r="AC261">
        <v>0.45830059504175402</v>
      </c>
      <c r="AD261">
        <v>0.49736901541543499</v>
      </c>
      <c r="AE261">
        <v>0.49736901541543499</v>
      </c>
      <c r="AF261">
        <v>0.50314456521739104</v>
      </c>
      <c r="AG261">
        <v>0.50314456521739104</v>
      </c>
      <c r="AH261">
        <v>0.70694444444444404</v>
      </c>
      <c r="AI261">
        <v>9.5391169190406799E-2</v>
      </c>
      <c r="AJ261">
        <v>0.66046803351466499</v>
      </c>
      <c r="AK261">
        <v>0.66046803351466499</v>
      </c>
      <c r="AL261">
        <v>0.64357774922949895</v>
      </c>
      <c r="AM261">
        <v>0.64357774922949895</v>
      </c>
      <c r="AN261">
        <v>0.70694444444444404</v>
      </c>
      <c r="AO261">
        <v>0.70694444444444404</v>
      </c>
      <c r="AP261">
        <v>0.54728507606975896</v>
      </c>
      <c r="AQ261">
        <v>0.73644403784496204</v>
      </c>
      <c r="AR261">
        <v>0.31920121354320802</v>
      </c>
      <c r="AS261">
        <v>0.23027205270908199</v>
      </c>
      <c r="AT261">
        <v>0.50241545893719797</v>
      </c>
      <c r="AU261">
        <v>0</v>
      </c>
      <c r="AV261">
        <v>0.96326530612244798</v>
      </c>
      <c r="AW261">
        <v>0.94117647058823495</v>
      </c>
      <c r="AX261">
        <v>0.96326530612244798</v>
      </c>
      <c r="AY261">
        <v>0.67346938775510201</v>
      </c>
      <c r="AZ261">
        <v>0.74493927125505999</v>
      </c>
      <c r="BA261">
        <v>0.93449781659388598</v>
      </c>
      <c r="BB261">
        <v>0.84507042253521103</v>
      </c>
      <c r="BC261">
        <v>0.95161290322580605</v>
      </c>
      <c r="BD261">
        <v>0.40590405904059002</v>
      </c>
      <c r="BE261">
        <v>0</v>
      </c>
    </row>
    <row r="262" spans="2:57" x14ac:dyDescent="0.2">
      <c r="B262" t="s">
        <v>1288</v>
      </c>
      <c r="C262">
        <v>1E-3</v>
      </c>
      <c r="D262">
        <v>0.5</v>
      </c>
      <c r="E262">
        <v>76</v>
      </c>
      <c r="F262">
        <v>100</v>
      </c>
      <c r="G262" s="2" t="b">
        <v>1</v>
      </c>
      <c r="H262">
        <v>8</v>
      </c>
      <c r="I262">
        <v>25</v>
      </c>
      <c r="J262">
        <v>64</v>
      </c>
      <c r="K262">
        <v>1000</v>
      </c>
      <c r="L262">
        <v>4</v>
      </c>
      <c r="M262">
        <v>25</v>
      </c>
      <c r="N262">
        <v>445</v>
      </c>
      <c r="O262">
        <v>12</v>
      </c>
      <c r="P262">
        <v>25</v>
      </c>
      <c r="Q262">
        <v>105</v>
      </c>
      <c r="R262">
        <v>1</v>
      </c>
      <c r="S262">
        <v>78</v>
      </c>
      <c r="T262" s="2">
        <v>128</v>
      </c>
      <c r="U262" s="2">
        <v>64</v>
      </c>
      <c r="V262" s="2">
        <v>128</v>
      </c>
      <c r="W262" t="s">
        <v>770</v>
      </c>
      <c r="X262">
        <v>0.98046875</v>
      </c>
      <c r="Y262">
        <v>4.1153600672259004E-3</v>
      </c>
      <c r="Z262">
        <v>0.50172022471910105</v>
      </c>
      <c r="AA262">
        <v>0.33705152058601301</v>
      </c>
      <c r="AB262">
        <v>0.42845514790154399</v>
      </c>
      <c r="AC262">
        <v>0.42845514790154399</v>
      </c>
      <c r="AD262">
        <v>0.449182048645625</v>
      </c>
      <c r="AE262">
        <v>0.449182048645625</v>
      </c>
      <c r="AF262">
        <v>0.50172022471910105</v>
      </c>
      <c r="AG262">
        <v>0.50172022471910105</v>
      </c>
      <c r="AH262">
        <v>0.55079365079364995</v>
      </c>
      <c r="AI262">
        <v>0.101509861648082</v>
      </c>
      <c r="AJ262">
        <v>0.560714517709615</v>
      </c>
      <c r="AK262">
        <v>0.560714517709615</v>
      </c>
      <c r="AL262">
        <v>0.61392826392482902</v>
      </c>
      <c r="AM262">
        <v>0.61392826392482902</v>
      </c>
      <c r="AN262">
        <v>0.55079365079364995</v>
      </c>
      <c r="AO262">
        <v>0.55079365079364995</v>
      </c>
      <c r="AP262">
        <v>0.69031038663667399</v>
      </c>
      <c r="AQ262">
        <v>0.65124595070649105</v>
      </c>
      <c r="AR262">
        <v>0.31730547295275502</v>
      </c>
      <c r="AS262">
        <v>5.4958781310261502E-2</v>
      </c>
      <c r="AT262">
        <v>0.59333333333333305</v>
      </c>
      <c r="AU262">
        <v>0.122699386503067</v>
      </c>
      <c r="AV262">
        <v>0.875</v>
      </c>
      <c r="AW262">
        <v>0.95454545454545403</v>
      </c>
      <c r="AX262">
        <v>0.77450980392156799</v>
      </c>
      <c r="AY262">
        <v>0.61797752808988704</v>
      </c>
      <c r="AZ262">
        <v>0.68</v>
      </c>
      <c r="BA262">
        <v>0.808743169398907</v>
      </c>
      <c r="BB262">
        <v>0.68926553672316304</v>
      </c>
      <c r="BC262">
        <v>0.61250000000000004</v>
      </c>
      <c r="BD262">
        <v>0</v>
      </c>
      <c r="BE262">
        <v>0</v>
      </c>
    </row>
    <row r="263" spans="2:57" x14ac:dyDescent="0.2">
      <c r="B263" t="s">
        <v>1289</v>
      </c>
      <c r="C263">
        <v>1E-3</v>
      </c>
      <c r="D263">
        <v>0.5</v>
      </c>
      <c r="E263">
        <v>69</v>
      </c>
      <c r="F263">
        <v>100</v>
      </c>
      <c r="G263" s="2" t="b">
        <v>1</v>
      </c>
      <c r="H263">
        <v>8</v>
      </c>
      <c r="I263">
        <v>5</v>
      </c>
      <c r="J263">
        <v>128</v>
      </c>
      <c r="K263">
        <v>1000</v>
      </c>
      <c r="L263">
        <v>4</v>
      </c>
      <c r="M263">
        <v>5</v>
      </c>
      <c r="N263">
        <v>465</v>
      </c>
      <c r="O263">
        <v>12</v>
      </c>
      <c r="P263">
        <v>5</v>
      </c>
      <c r="Q263">
        <v>125</v>
      </c>
      <c r="R263">
        <v>1</v>
      </c>
      <c r="S263">
        <v>78</v>
      </c>
      <c r="T263" s="2">
        <v>64</v>
      </c>
      <c r="U263" s="2">
        <v>64</v>
      </c>
      <c r="V263" s="2">
        <v>128</v>
      </c>
      <c r="W263" t="s">
        <v>770</v>
      </c>
      <c r="X263">
        <v>0.98045898437500001</v>
      </c>
      <c r="Y263">
        <v>4.4643014995380996E-3</v>
      </c>
      <c r="Z263">
        <v>0.50126236559139603</v>
      </c>
      <c r="AA263">
        <v>0.29257838721573298</v>
      </c>
      <c r="AB263">
        <v>0.44523922202757599</v>
      </c>
      <c r="AC263">
        <v>0.44523922202757599</v>
      </c>
      <c r="AD263">
        <v>0.50831294758190104</v>
      </c>
      <c r="AE263">
        <v>0.50831294758190104</v>
      </c>
      <c r="AF263">
        <v>0.50126236559139603</v>
      </c>
      <c r="AG263">
        <v>0.50126236559139603</v>
      </c>
      <c r="AH263">
        <v>0.51066666666666605</v>
      </c>
      <c r="AI263">
        <v>0.11453091353177999</v>
      </c>
      <c r="AJ263">
        <v>0.46895603883506498</v>
      </c>
      <c r="AK263">
        <v>0.46895603883506498</v>
      </c>
      <c r="AL263">
        <v>0.60065362073919704</v>
      </c>
      <c r="AM263">
        <v>0.60065362073919704</v>
      </c>
      <c r="AN263">
        <v>0.51066666666666605</v>
      </c>
      <c r="AO263">
        <v>0.51066666666666605</v>
      </c>
      <c r="AP263">
        <v>0.43496253967786602</v>
      </c>
      <c r="AQ263">
        <v>0.831617609619419</v>
      </c>
      <c r="AR263">
        <v>0.31938776065485702</v>
      </c>
      <c r="AS263">
        <v>0.19498897815816299</v>
      </c>
      <c r="AT263">
        <v>0.37380191693290699</v>
      </c>
      <c r="AU263">
        <v>4.4444444444444398E-2</v>
      </c>
      <c r="AV263">
        <v>0.81690140845070403</v>
      </c>
      <c r="AW263">
        <v>0.94696969696969602</v>
      </c>
      <c r="AX263">
        <v>0.76422764227642204</v>
      </c>
      <c r="AY263">
        <v>0.14388489208633001</v>
      </c>
      <c r="AZ263">
        <v>0.62179487179487103</v>
      </c>
      <c r="BA263">
        <v>0.65591397849462296</v>
      </c>
      <c r="BB263">
        <v>6.1068702290076299E-2</v>
      </c>
      <c r="BC263">
        <v>0.64583333333333304</v>
      </c>
      <c r="BD263">
        <v>0.55263157894736803</v>
      </c>
      <c r="BE263">
        <v>0</v>
      </c>
    </row>
    <row r="264" spans="2:57" x14ac:dyDescent="0.2">
      <c r="B264" t="s">
        <v>1290</v>
      </c>
      <c r="C264">
        <v>1E-3</v>
      </c>
      <c r="D264">
        <v>0.5</v>
      </c>
      <c r="E264">
        <v>18</v>
      </c>
      <c r="F264">
        <v>500</v>
      </c>
      <c r="G264" s="2" t="b">
        <v>1</v>
      </c>
      <c r="H264">
        <v>8</v>
      </c>
      <c r="I264">
        <v>5</v>
      </c>
      <c r="J264">
        <v>64</v>
      </c>
      <c r="K264">
        <v>1000</v>
      </c>
      <c r="L264">
        <v>4</v>
      </c>
      <c r="M264">
        <v>5</v>
      </c>
      <c r="N264">
        <v>465</v>
      </c>
      <c r="O264">
        <v>12</v>
      </c>
      <c r="P264">
        <v>5</v>
      </c>
      <c r="Q264">
        <v>125</v>
      </c>
      <c r="R264">
        <v>1</v>
      </c>
      <c r="S264">
        <v>78</v>
      </c>
      <c r="T264" s="2">
        <v>64</v>
      </c>
      <c r="U264" s="2">
        <v>64</v>
      </c>
      <c r="V264" s="2">
        <v>128</v>
      </c>
      <c r="W264" t="s">
        <v>770</v>
      </c>
      <c r="X264">
        <v>0.98028906250000003</v>
      </c>
      <c r="Y264">
        <v>4.3442592753562999E-3</v>
      </c>
      <c r="Z264">
        <v>0.50113602150537595</v>
      </c>
      <c r="AA264">
        <v>0.398571989580988</v>
      </c>
      <c r="AB264">
        <v>0.42480200998888501</v>
      </c>
      <c r="AC264">
        <v>0.42480200998888501</v>
      </c>
      <c r="AD264">
        <v>0.42239115885142797</v>
      </c>
      <c r="AE264">
        <v>0.42239115885142797</v>
      </c>
      <c r="AF264">
        <v>0.50113602150537595</v>
      </c>
      <c r="AG264">
        <v>0.50113602150537595</v>
      </c>
      <c r="AH264">
        <v>0.65533333333333299</v>
      </c>
      <c r="AI264">
        <v>0.10643231868743799</v>
      </c>
      <c r="AJ264">
        <v>0.63145113652836005</v>
      </c>
      <c r="AK264">
        <v>0.63145113652836005</v>
      </c>
      <c r="AL264">
        <v>0.63636113334038302</v>
      </c>
      <c r="AM264">
        <v>0.63636113334038302</v>
      </c>
      <c r="AN264">
        <v>0.65533333333333299</v>
      </c>
      <c r="AO264">
        <v>0.65533333333333299</v>
      </c>
      <c r="AP264">
        <v>0.54511190246343499</v>
      </c>
      <c r="AQ264">
        <v>0.76251676985269801</v>
      </c>
      <c r="AR264">
        <v>0.19786694010064901</v>
      </c>
      <c r="AS264">
        <v>0.193712427538759</v>
      </c>
      <c r="AT264">
        <v>0.28085106382978697</v>
      </c>
      <c r="AU264">
        <v>0.60185185185185097</v>
      </c>
      <c r="AV264">
        <v>0.98412698412698396</v>
      </c>
      <c r="AW264">
        <v>0.95785440613026795</v>
      </c>
      <c r="AX264">
        <v>0.84931506849314997</v>
      </c>
      <c r="AY264">
        <v>2.2140221402214E-2</v>
      </c>
      <c r="AZ264">
        <v>0.633136094674556</v>
      </c>
      <c r="BA264">
        <v>0.81860465116279002</v>
      </c>
      <c r="BB264">
        <v>0.89530685920577602</v>
      </c>
      <c r="BC264">
        <v>0.87136929460580903</v>
      </c>
      <c r="BD264">
        <v>0</v>
      </c>
      <c r="BE264">
        <v>0.66285714285714203</v>
      </c>
    </row>
    <row r="265" spans="2:57" x14ac:dyDescent="0.2">
      <c r="B265" t="s">
        <v>1291</v>
      </c>
      <c r="C265">
        <v>1E-3</v>
      </c>
      <c r="D265">
        <v>0.5</v>
      </c>
      <c r="E265">
        <v>163</v>
      </c>
      <c r="F265">
        <v>100</v>
      </c>
      <c r="G265" s="2" t="b">
        <v>1</v>
      </c>
      <c r="H265">
        <v>8</v>
      </c>
      <c r="I265">
        <v>50</v>
      </c>
      <c r="J265">
        <v>420</v>
      </c>
      <c r="K265">
        <v>1000</v>
      </c>
      <c r="L265">
        <v>4</v>
      </c>
      <c r="M265">
        <v>50</v>
      </c>
      <c r="N265">
        <v>420</v>
      </c>
      <c r="O265">
        <v>12</v>
      </c>
      <c r="P265">
        <v>50</v>
      </c>
      <c r="Q265">
        <v>80</v>
      </c>
      <c r="R265">
        <v>1</v>
      </c>
      <c r="S265">
        <v>78</v>
      </c>
      <c r="T265" s="2">
        <v>128</v>
      </c>
      <c r="U265" s="2">
        <v>64</v>
      </c>
      <c r="V265" s="2">
        <v>128</v>
      </c>
      <c r="W265" t="s">
        <v>770</v>
      </c>
      <c r="X265">
        <v>0.96426190476190399</v>
      </c>
      <c r="Y265">
        <v>5.3024692041799002E-3</v>
      </c>
      <c r="Z265">
        <v>0.50002083333333303</v>
      </c>
      <c r="AA265">
        <v>0.37356210738420398</v>
      </c>
      <c r="AB265">
        <v>0.45650546849481999</v>
      </c>
      <c r="AC265">
        <v>0.45650546849481999</v>
      </c>
      <c r="AD265">
        <v>0.50210416204002795</v>
      </c>
      <c r="AE265">
        <v>0.50210416204002795</v>
      </c>
      <c r="AF265">
        <v>0.50002083333333303</v>
      </c>
      <c r="AG265">
        <v>0.50002083333333303</v>
      </c>
      <c r="AH265">
        <v>0.7</v>
      </c>
      <c r="AI265">
        <v>0.102603182196617</v>
      </c>
      <c r="AJ265">
        <v>0.65663024557869198</v>
      </c>
      <c r="AK265">
        <v>0.65663024557869099</v>
      </c>
      <c r="AL265">
        <v>0.71443597106748502</v>
      </c>
      <c r="AM265">
        <v>0.71443597106748502</v>
      </c>
      <c r="AN265">
        <v>0.7</v>
      </c>
      <c r="AO265">
        <v>0.7</v>
      </c>
      <c r="AP265">
        <v>0.194629025781349</v>
      </c>
      <c r="AQ265">
        <v>0.81806665664977596</v>
      </c>
      <c r="AR265">
        <v>0.40017596361993102</v>
      </c>
      <c r="AS265">
        <v>0.41315022792822598</v>
      </c>
      <c r="AT265">
        <v>0.61386138613861396</v>
      </c>
      <c r="AU265">
        <v>2.4691358024691301E-2</v>
      </c>
      <c r="AV265">
        <v>0.97560975609756095</v>
      </c>
      <c r="AW265">
        <v>0.96969696969696895</v>
      </c>
      <c r="AX265">
        <v>0.92617449664429496</v>
      </c>
      <c r="AY265">
        <v>4.2105263157894701E-2</v>
      </c>
      <c r="AZ265">
        <v>0.48868778280542902</v>
      </c>
      <c r="BA265">
        <v>0.97530864197530798</v>
      </c>
      <c r="BB265">
        <v>0.90285714285714203</v>
      </c>
      <c r="BC265">
        <v>0.91329479768786104</v>
      </c>
      <c r="BD265">
        <v>0.47058823529411697</v>
      </c>
      <c r="BE265">
        <v>0.57668711656441696</v>
      </c>
    </row>
    <row r="266" spans="2:57" x14ac:dyDescent="0.2">
      <c r="B266" t="s">
        <v>1292</v>
      </c>
      <c r="C266">
        <v>1E-3</v>
      </c>
      <c r="D266">
        <v>0.1</v>
      </c>
      <c r="E266">
        <v>92</v>
      </c>
      <c r="F266">
        <v>100</v>
      </c>
      <c r="G266" s="2" t="b">
        <v>1</v>
      </c>
      <c r="H266">
        <v>8</v>
      </c>
      <c r="I266">
        <v>5</v>
      </c>
      <c r="J266">
        <v>128</v>
      </c>
      <c r="K266">
        <v>1000</v>
      </c>
      <c r="L266">
        <v>4</v>
      </c>
      <c r="M266">
        <v>5</v>
      </c>
      <c r="N266">
        <v>465</v>
      </c>
      <c r="O266">
        <v>12</v>
      </c>
      <c r="P266">
        <v>5</v>
      </c>
      <c r="Q266">
        <v>125</v>
      </c>
      <c r="R266">
        <v>1</v>
      </c>
      <c r="S266">
        <v>78</v>
      </c>
      <c r="T266" s="2">
        <v>128</v>
      </c>
      <c r="U266" s="2">
        <v>64</v>
      </c>
      <c r="V266" s="2">
        <v>64</v>
      </c>
      <c r="W266" t="s">
        <v>770</v>
      </c>
      <c r="X266">
        <v>0.98060546874999999</v>
      </c>
      <c r="Y266">
        <v>4.1131980344652997E-3</v>
      </c>
      <c r="Z266">
        <v>0.499578494623657</v>
      </c>
      <c r="AA266">
        <v>0.27226736214756903</v>
      </c>
      <c r="AB266">
        <v>0.42303694996232499</v>
      </c>
      <c r="AC266">
        <v>0.42303694996232499</v>
      </c>
      <c r="AD266">
        <v>0.41837216780807501</v>
      </c>
      <c r="AE266">
        <v>0.41837216780807501</v>
      </c>
      <c r="AF266">
        <v>0.499578494623657</v>
      </c>
      <c r="AG266">
        <v>0.499578494623657</v>
      </c>
      <c r="AH266">
        <v>0.59133333333333304</v>
      </c>
      <c r="AI266">
        <v>9.5993846654891898E-2</v>
      </c>
      <c r="AJ266">
        <v>0.56837881746168695</v>
      </c>
      <c r="AK266">
        <v>0.56837881746168695</v>
      </c>
      <c r="AL266">
        <v>0.65700630354544398</v>
      </c>
      <c r="AM266">
        <v>0.65700630354544398</v>
      </c>
      <c r="AN266">
        <v>0.59133333333333304</v>
      </c>
      <c r="AO266">
        <v>0.59133333333333304</v>
      </c>
      <c r="AP266">
        <v>0.55419247944835104</v>
      </c>
      <c r="AQ266">
        <v>0.77748356137075103</v>
      </c>
      <c r="AR266">
        <v>0.26363912253901001</v>
      </c>
      <c r="AS266">
        <v>9.6832636491190296E-2</v>
      </c>
      <c r="AT266">
        <v>0.427698574338085</v>
      </c>
      <c r="AU266">
        <v>0.52534562211981495</v>
      </c>
      <c r="AV266">
        <v>0.36601307189542398</v>
      </c>
      <c r="AW266">
        <v>0.95419847328244201</v>
      </c>
      <c r="AX266">
        <v>0.61889250814332197</v>
      </c>
      <c r="AY266">
        <v>0.61244019138755901</v>
      </c>
      <c r="AZ266">
        <v>0.72794117647058798</v>
      </c>
      <c r="BA266">
        <v>0.78640776699029102</v>
      </c>
      <c r="BB266">
        <v>0.54022988505747105</v>
      </c>
      <c r="BC266">
        <v>0.59663865546218398</v>
      </c>
      <c r="BD266">
        <v>0</v>
      </c>
      <c r="BE266">
        <v>0.66473988439306297</v>
      </c>
    </row>
    <row r="267" spans="2:57" x14ac:dyDescent="0.2">
      <c r="B267" t="s">
        <v>1293</v>
      </c>
      <c r="C267">
        <v>1E-3</v>
      </c>
      <c r="D267">
        <v>0.5</v>
      </c>
      <c r="E267">
        <v>32</v>
      </c>
      <c r="F267">
        <v>500</v>
      </c>
      <c r="G267" s="2" t="b">
        <v>1</v>
      </c>
      <c r="H267">
        <v>8</v>
      </c>
      <c r="I267">
        <v>25</v>
      </c>
      <c r="J267">
        <v>256</v>
      </c>
      <c r="K267">
        <v>1000</v>
      </c>
      <c r="L267">
        <v>4</v>
      </c>
      <c r="M267">
        <v>25</v>
      </c>
      <c r="N267">
        <v>445</v>
      </c>
      <c r="O267">
        <v>12</v>
      </c>
      <c r="P267">
        <v>25</v>
      </c>
      <c r="Q267">
        <v>105</v>
      </c>
      <c r="R267">
        <v>1</v>
      </c>
      <c r="S267">
        <v>78</v>
      </c>
      <c r="T267" s="2">
        <v>128</v>
      </c>
      <c r="U267" s="2">
        <v>64</v>
      </c>
      <c r="V267" s="2">
        <v>64</v>
      </c>
      <c r="W267" t="s">
        <v>770</v>
      </c>
      <c r="X267">
        <v>0.98188085937500003</v>
      </c>
      <c r="Y267">
        <v>8.2447307028341993E-3</v>
      </c>
      <c r="Z267">
        <v>0.49943426966292098</v>
      </c>
      <c r="AA267">
        <v>0.23671322242915599</v>
      </c>
      <c r="AB267">
        <v>0.42633688741182701</v>
      </c>
      <c r="AC267">
        <v>0.42633688741182701</v>
      </c>
      <c r="AD267">
        <v>0.41415638478443001</v>
      </c>
      <c r="AE267">
        <v>0.41415638478443001</v>
      </c>
      <c r="AF267">
        <v>0.49943426966292098</v>
      </c>
      <c r="AG267">
        <v>0.49943426966292098</v>
      </c>
      <c r="AH267">
        <v>0.67301587301587296</v>
      </c>
      <c r="AI267">
        <v>8.8222078979015295E-2</v>
      </c>
      <c r="AJ267">
        <v>0.63127983655506603</v>
      </c>
      <c r="AK267">
        <v>0.63127983655506603</v>
      </c>
      <c r="AL267">
        <v>0.67019008164793104</v>
      </c>
      <c r="AM267">
        <v>0.67019008164793104</v>
      </c>
      <c r="AN267">
        <v>0.67301587301587296</v>
      </c>
      <c r="AO267">
        <v>0.67301587301587296</v>
      </c>
      <c r="AP267">
        <v>0.54079057420548404</v>
      </c>
      <c r="AQ267">
        <v>0.76144751799843502</v>
      </c>
      <c r="AR267">
        <v>0.34718015383961898</v>
      </c>
      <c r="AS267">
        <v>5.5929303603771997E-2</v>
      </c>
      <c r="AT267">
        <v>0.40990990990991</v>
      </c>
      <c r="AU267">
        <v>0.53846153846153799</v>
      </c>
      <c r="AV267">
        <v>0.97142857142857097</v>
      </c>
      <c r="AW267">
        <v>0.96330275229357798</v>
      </c>
      <c r="AX267">
        <v>0.97652582159624401</v>
      </c>
      <c r="AY267">
        <v>0.42647058823529399</v>
      </c>
      <c r="AZ267">
        <v>0.66666666666666596</v>
      </c>
      <c r="BA267">
        <v>0.84324324324324296</v>
      </c>
      <c r="BB267">
        <v>0.83870967741935398</v>
      </c>
      <c r="BC267">
        <v>0.94063926940639198</v>
      </c>
      <c r="BD267">
        <v>0</v>
      </c>
      <c r="BE267">
        <v>0</v>
      </c>
    </row>
    <row r="268" spans="2:57" x14ac:dyDescent="0.2">
      <c r="B268" t="s">
        <v>1294</v>
      </c>
      <c r="C268">
        <v>1E-3</v>
      </c>
      <c r="D268">
        <v>0.1</v>
      </c>
      <c r="E268">
        <v>36</v>
      </c>
      <c r="F268">
        <v>100</v>
      </c>
      <c r="G268" s="2" t="b">
        <v>1</v>
      </c>
      <c r="H268">
        <v>8</v>
      </c>
      <c r="I268">
        <v>50</v>
      </c>
      <c r="J268">
        <v>256</v>
      </c>
      <c r="K268">
        <v>1000</v>
      </c>
      <c r="L268">
        <v>4</v>
      </c>
      <c r="M268">
        <v>50</v>
      </c>
      <c r="N268">
        <v>420</v>
      </c>
      <c r="O268">
        <v>12</v>
      </c>
      <c r="P268">
        <v>50</v>
      </c>
      <c r="Q268">
        <v>80</v>
      </c>
      <c r="R268">
        <v>1</v>
      </c>
      <c r="S268">
        <v>78</v>
      </c>
      <c r="T268" s="2">
        <v>64</v>
      </c>
      <c r="U268" s="2">
        <v>128</v>
      </c>
      <c r="V268" s="2">
        <v>64</v>
      </c>
      <c r="W268" t="s">
        <v>770</v>
      </c>
      <c r="X268">
        <v>0.98038574218749996</v>
      </c>
      <c r="Y268">
        <v>4.1160719003527999E-3</v>
      </c>
      <c r="Z268">
        <v>0.49857857142857098</v>
      </c>
      <c r="AA268">
        <v>0.33993070736527398</v>
      </c>
      <c r="AB268">
        <v>0.453694929841229</v>
      </c>
      <c r="AC268">
        <v>0.453694929841229</v>
      </c>
      <c r="AD268">
        <v>0.50118769386997297</v>
      </c>
      <c r="AE268">
        <v>0.50118769386997297</v>
      </c>
      <c r="AF268">
        <v>0.49857857142857098</v>
      </c>
      <c r="AG268">
        <v>0.49857857142857098</v>
      </c>
      <c r="AH268">
        <v>0.71666666666666601</v>
      </c>
      <c r="AI268">
        <v>8.0892965197563102E-2</v>
      </c>
      <c r="AJ268">
        <v>0.67015215848494403</v>
      </c>
      <c r="AK268">
        <v>0.67015215848494403</v>
      </c>
      <c r="AL268">
        <v>0.66595851377545301</v>
      </c>
      <c r="AM268">
        <v>0.66595851377545301</v>
      </c>
      <c r="AN268">
        <v>0.71666666666666601</v>
      </c>
      <c r="AO268">
        <v>0.71666666666666601</v>
      </c>
      <c r="AP268">
        <v>0.71910013049371302</v>
      </c>
      <c r="AQ268">
        <v>0.45266307029908498</v>
      </c>
      <c r="AR268">
        <v>0.12221569968160199</v>
      </c>
      <c r="AS268">
        <v>0.52080081889051599</v>
      </c>
      <c r="AT268">
        <v>0.65591397849462296</v>
      </c>
      <c r="AU268">
        <v>6.8965517241379296E-2</v>
      </c>
      <c r="AV268">
        <v>0.78048780487804803</v>
      </c>
      <c r="AW268">
        <v>0.93567251461988299</v>
      </c>
      <c r="AX268">
        <v>0.98159509202453998</v>
      </c>
      <c r="AY268">
        <v>5.4054054054054002E-2</v>
      </c>
      <c r="AZ268">
        <v>0.78160919540229801</v>
      </c>
      <c r="BA268">
        <v>0.93506493506493504</v>
      </c>
      <c r="BB268">
        <v>0.89385474860335201</v>
      </c>
      <c r="BC268">
        <v>0.92941176470588205</v>
      </c>
      <c r="BD268">
        <v>0.49689440993788803</v>
      </c>
      <c r="BE268">
        <v>0.52830188679245205</v>
      </c>
    </row>
    <row r="269" spans="2:57" x14ac:dyDescent="0.2">
      <c r="B269" t="s">
        <v>1295</v>
      </c>
      <c r="C269">
        <v>1E-3</v>
      </c>
      <c r="D269">
        <v>0.5</v>
      </c>
      <c r="E269">
        <v>84</v>
      </c>
      <c r="F269">
        <v>100</v>
      </c>
      <c r="G269" s="2" t="b">
        <v>1</v>
      </c>
      <c r="H269">
        <v>8</v>
      </c>
      <c r="I269">
        <v>10</v>
      </c>
      <c r="J269">
        <v>256</v>
      </c>
      <c r="K269">
        <v>1000</v>
      </c>
      <c r="L269">
        <v>4</v>
      </c>
      <c r="M269">
        <v>10</v>
      </c>
      <c r="N269">
        <v>460</v>
      </c>
      <c r="O269">
        <v>12</v>
      </c>
      <c r="P269">
        <v>10</v>
      </c>
      <c r="Q269">
        <v>120</v>
      </c>
      <c r="R269">
        <v>1</v>
      </c>
      <c r="S269">
        <v>78</v>
      </c>
      <c r="T269" s="2">
        <v>64</v>
      </c>
      <c r="U269" s="2">
        <v>64</v>
      </c>
      <c r="V269" s="2">
        <v>128</v>
      </c>
      <c r="W269" t="s">
        <v>770</v>
      </c>
      <c r="X269">
        <v>0.98013183593749997</v>
      </c>
      <c r="Y269">
        <v>4.2111696535720999E-3</v>
      </c>
      <c r="Z269">
        <v>0.49823532608695598</v>
      </c>
      <c r="AA269">
        <v>0.292187208563089</v>
      </c>
      <c r="AB269">
        <v>0.42737312471806299</v>
      </c>
      <c r="AC269">
        <v>0.42737312471806299</v>
      </c>
      <c r="AD269">
        <v>0.45423373445431497</v>
      </c>
      <c r="AE269">
        <v>0.45423373445431497</v>
      </c>
      <c r="AF269">
        <v>0.49823532608695598</v>
      </c>
      <c r="AG269">
        <v>0.49823532608695598</v>
      </c>
      <c r="AH269">
        <v>0.69027777777777699</v>
      </c>
      <c r="AI269">
        <v>7.8546889126300798E-2</v>
      </c>
      <c r="AJ269">
        <v>0.63969693322335097</v>
      </c>
      <c r="AK269">
        <v>0.63969693322335097</v>
      </c>
      <c r="AL269">
        <v>0.60471907708078798</v>
      </c>
      <c r="AM269">
        <v>0.60471907708078798</v>
      </c>
      <c r="AN269">
        <v>0.69027777777777699</v>
      </c>
      <c r="AO269">
        <v>0.69027777777777699</v>
      </c>
      <c r="AP269">
        <v>0.48662276240817998</v>
      </c>
      <c r="AQ269">
        <v>0.90017940403252705</v>
      </c>
      <c r="AR269">
        <v>0.25865063203039801</v>
      </c>
      <c r="AS269">
        <v>6.4039700401141805E-2</v>
      </c>
      <c r="AT269">
        <v>0.68551236749116595</v>
      </c>
      <c r="AU269">
        <v>0.23396226415094301</v>
      </c>
      <c r="AV269">
        <v>0.95934959349593496</v>
      </c>
      <c r="AW269">
        <v>0.952380952380952</v>
      </c>
      <c r="AX269">
        <v>0.95199999999999996</v>
      </c>
      <c r="AY269">
        <v>2.8776978417266098E-2</v>
      </c>
      <c r="AZ269">
        <v>0.57046979865771796</v>
      </c>
      <c r="BA269">
        <v>0.98360655737704905</v>
      </c>
      <c r="BB269">
        <v>0.89138576779026202</v>
      </c>
      <c r="BC269">
        <v>0.91891891891891897</v>
      </c>
      <c r="BD269">
        <v>0.5</v>
      </c>
      <c r="BE269">
        <v>0</v>
      </c>
    </row>
    <row r="270" spans="2:57" x14ac:dyDescent="0.2">
      <c r="B270" t="s">
        <v>1296</v>
      </c>
      <c r="C270">
        <v>1E-3</v>
      </c>
      <c r="D270">
        <v>0.5</v>
      </c>
      <c r="E270">
        <v>25</v>
      </c>
      <c r="F270">
        <v>500</v>
      </c>
      <c r="G270" s="2" t="b">
        <v>1</v>
      </c>
      <c r="H270">
        <v>8</v>
      </c>
      <c r="I270">
        <v>25</v>
      </c>
      <c r="J270">
        <v>64</v>
      </c>
      <c r="K270">
        <v>1000</v>
      </c>
      <c r="L270">
        <v>4</v>
      </c>
      <c r="M270">
        <v>25</v>
      </c>
      <c r="N270">
        <v>445</v>
      </c>
      <c r="O270">
        <v>12</v>
      </c>
      <c r="P270">
        <v>25</v>
      </c>
      <c r="Q270">
        <v>105</v>
      </c>
      <c r="R270">
        <v>1</v>
      </c>
      <c r="S270">
        <v>78</v>
      </c>
      <c r="T270" s="2">
        <v>128</v>
      </c>
      <c r="U270" s="2">
        <v>128</v>
      </c>
      <c r="V270" s="2">
        <v>64</v>
      </c>
      <c r="W270" t="s">
        <v>770</v>
      </c>
      <c r="X270">
        <v>0.98094921874999996</v>
      </c>
      <c r="Y270">
        <v>3.8559218661393E-3</v>
      </c>
      <c r="Z270">
        <v>0.497539325842697</v>
      </c>
      <c r="AA270">
        <v>0.26366282446682399</v>
      </c>
      <c r="AB270">
        <v>0.422929447784892</v>
      </c>
      <c r="AC270">
        <v>0.422929447784892</v>
      </c>
      <c r="AD270">
        <v>0.43389064354360801</v>
      </c>
      <c r="AE270">
        <v>0.43389064354360801</v>
      </c>
      <c r="AF270">
        <v>0.497539325842697</v>
      </c>
      <c r="AG270">
        <v>0.497539325842697</v>
      </c>
      <c r="AH270">
        <v>0.67619047619047601</v>
      </c>
      <c r="AI270">
        <v>7.3791377246379797E-2</v>
      </c>
      <c r="AJ270">
        <v>0.62158151052827404</v>
      </c>
      <c r="AK270">
        <v>0.62158151052827404</v>
      </c>
      <c r="AL270">
        <v>0.68783941598097298</v>
      </c>
      <c r="AM270">
        <v>0.68783941598097298</v>
      </c>
      <c r="AN270">
        <v>0.67619047619047601</v>
      </c>
      <c r="AO270">
        <v>0.67619047619047601</v>
      </c>
      <c r="AP270">
        <v>0.53679465155651296</v>
      </c>
      <c r="AQ270">
        <v>0.72178637778583898</v>
      </c>
      <c r="AR270">
        <v>0.256715984016891</v>
      </c>
      <c r="AS270">
        <v>0.176420777780323</v>
      </c>
      <c r="AT270">
        <v>0.391397849462365</v>
      </c>
      <c r="AU270">
        <v>9.0909090909090898E-2</v>
      </c>
      <c r="AV270">
        <v>0.97222222222222199</v>
      </c>
      <c r="AW270">
        <v>0.94170403587443896</v>
      </c>
      <c r="AX270">
        <v>0.81451612903225801</v>
      </c>
      <c r="AY270">
        <v>0.66249999999999998</v>
      </c>
      <c r="AZ270">
        <v>0.80314960629921195</v>
      </c>
      <c r="BA270">
        <v>0.99056603773584895</v>
      </c>
      <c r="BB270">
        <v>0.89898989898989801</v>
      </c>
      <c r="BC270">
        <v>0.89302325581395303</v>
      </c>
      <c r="BD270">
        <v>0</v>
      </c>
      <c r="BE270">
        <v>0</v>
      </c>
    </row>
    <row r="271" spans="2:57" x14ac:dyDescent="0.2">
      <c r="B271" t="s">
        <v>1297</v>
      </c>
      <c r="C271">
        <v>1E-3</v>
      </c>
      <c r="D271">
        <v>0.5</v>
      </c>
      <c r="E271">
        <v>83</v>
      </c>
      <c r="F271">
        <v>100</v>
      </c>
      <c r="G271" s="2" t="b">
        <v>1</v>
      </c>
      <c r="H271">
        <v>8</v>
      </c>
      <c r="I271">
        <v>10</v>
      </c>
      <c r="J271">
        <v>64</v>
      </c>
      <c r="K271">
        <v>1000</v>
      </c>
      <c r="L271">
        <v>4</v>
      </c>
      <c r="M271">
        <v>10</v>
      </c>
      <c r="N271">
        <v>460</v>
      </c>
      <c r="O271">
        <v>12</v>
      </c>
      <c r="P271">
        <v>10</v>
      </c>
      <c r="Q271">
        <v>120</v>
      </c>
      <c r="R271">
        <v>1</v>
      </c>
      <c r="S271">
        <v>78</v>
      </c>
      <c r="T271" s="2">
        <v>128</v>
      </c>
      <c r="U271" s="2">
        <v>64</v>
      </c>
      <c r="V271" s="2">
        <v>64</v>
      </c>
      <c r="W271" t="s">
        <v>770</v>
      </c>
      <c r="X271">
        <v>0.98003906249999995</v>
      </c>
      <c r="Y271">
        <v>4.4624797860159998E-3</v>
      </c>
      <c r="Z271">
        <v>0.49720869565217302</v>
      </c>
      <c r="AA271">
        <v>0.34062512962520097</v>
      </c>
      <c r="AB271">
        <v>0.44545656435472403</v>
      </c>
      <c r="AC271">
        <v>0.44545656435472403</v>
      </c>
      <c r="AD271">
        <v>0.47128514587922499</v>
      </c>
      <c r="AE271">
        <v>0.47128514587922499</v>
      </c>
      <c r="AF271">
        <v>0.49720869565217302</v>
      </c>
      <c r="AG271">
        <v>0.49720869565217302</v>
      </c>
      <c r="AH271">
        <v>0.67916666666666603</v>
      </c>
      <c r="AI271">
        <v>7.5926549732685006E-2</v>
      </c>
      <c r="AJ271">
        <v>0.62687877090164201</v>
      </c>
      <c r="AK271">
        <v>0.62687877090164201</v>
      </c>
      <c r="AL271">
        <v>0.62015062084748696</v>
      </c>
      <c r="AM271">
        <v>0.62015062084748696</v>
      </c>
      <c r="AN271">
        <v>0.67916666666666603</v>
      </c>
      <c r="AO271">
        <v>0.67916666666666603</v>
      </c>
      <c r="AP271">
        <v>0.37283615418791199</v>
      </c>
      <c r="AQ271">
        <v>0.90738011281682296</v>
      </c>
      <c r="AR271">
        <v>0.37567896595102002</v>
      </c>
      <c r="AS271">
        <v>0.125931024463138</v>
      </c>
      <c r="AT271">
        <v>0.40996168582375397</v>
      </c>
      <c r="AU271">
        <v>0</v>
      </c>
      <c r="AV271">
        <v>0.97520661157024702</v>
      </c>
      <c r="AW271">
        <v>0.94820717131474097</v>
      </c>
      <c r="AX271">
        <v>0.93700787401574803</v>
      </c>
      <c r="AY271">
        <v>0.64804469273743004</v>
      </c>
      <c r="AZ271">
        <v>0.77862595419847302</v>
      </c>
      <c r="BA271">
        <v>0.98755186721991695</v>
      </c>
      <c r="BB271">
        <v>0.89393939393939403</v>
      </c>
      <c r="BC271">
        <v>0.94399999999999995</v>
      </c>
      <c r="BD271">
        <v>0</v>
      </c>
      <c r="BE271">
        <v>0</v>
      </c>
    </row>
    <row r="272" spans="2:57" x14ac:dyDescent="0.2">
      <c r="B272" t="s">
        <v>1298</v>
      </c>
      <c r="C272">
        <v>1E-3</v>
      </c>
      <c r="D272">
        <v>0.5</v>
      </c>
      <c r="E272">
        <v>22</v>
      </c>
      <c r="F272">
        <v>500</v>
      </c>
      <c r="G272" s="2" t="b">
        <v>1</v>
      </c>
      <c r="H272">
        <v>8</v>
      </c>
      <c r="I272">
        <v>10</v>
      </c>
      <c r="J272">
        <v>128</v>
      </c>
      <c r="K272">
        <v>1000</v>
      </c>
      <c r="L272">
        <v>4</v>
      </c>
      <c r="M272">
        <v>10</v>
      </c>
      <c r="N272">
        <v>460</v>
      </c>
      <c r="O272">
        <v>12</v>
      </c>
      <c r="P272">
        <v>10</v>
      </c>
      <c r="Q272">
        <v>120</v>
      </c>
      <c r="R272">
        <v>1</v>
      </c>
      <c r="S272">
        <v>78</v>
      </c>
      <c r="T272" s="2">
        <v>128</v>
      </c>
      <c r="U272" s="2">
        <v>64</v>
      </c>
      <c r="V272" s="2">
        <v>64</v>
      </c>
      <c r="W272" t="s">
        <v>770</v>
      </c>
      <c r="X272">
        <v>0.98117187500000003</v>
      </c>
      <c r="Y272">
        <v>3.7576751904562001E-3</v>
      </c>
      <c r="Z272">
        <v>0.497151630434782</v>
      </c>
      <c r="AA272">
        <v>0.213458538204431</v>
      </c>
      <c r="AB272">
        <v>0.43804451092763302</v>
      </c>
      <c r="AC272">
        <v>0.43804451092763302</v>
      </c>
      <c r="AD272">
        <v>0.54919493057303803</v>
      </c>
      <c r="AE272">
        <v>0.54919493057303803</v>
      </c>
      <c r="AF272">
        <v>0.497151630434782</v>
      </c>
      <c r="AG272">
        <v>0.497151630434782</v>
      </c>
      <c r="AH272">
        <v>0.58125000000000004</v>
      </c>
      <c r="AI272">
        <v>6.6190443933010101E-2</v>
      </c>
      <c r="AJ272">
        <v>0.53706304523927295</v>
      </c>
      <c r="AK272">
        <v>0.53706304523927295</v>
      </c>
      <c r="AL272">
        <v>0.59092615237483304</v>
      </c>
      <c r="AM272">
        <v>0.59092615237483304</v>
      </c>
      <c r="AN272">
        <v>0.58125000000000004</v>
      </c>
      <c r="AO272">
        <v>0.58125000000000004</v>
      </c>
      <c r="AP272">
        <v>0.467244671086184</v>
      </c>
      <c r="AQ272">
        <v>0.63287919643865498</v>
      </c>
      <c r="AR272">
        <v>0.25176936177884301</v>
      </c>
      <c r="AS272">
        <v>0.40028481440684799</v>
      </c>
      <c r="AT272">
        <v>0.396761133603238</v>
      </c>
      <c r="AU272">
        <v>0.215827338129496</v>
      </c>
      <c r="AV272">
        <v>0.74226804123711299</v>
      </c>
      <c r="AW272">
        <v>0.952380952380952</v>
      </c>
      <c r="AX272">
        <v>0.82926829268292601</v>
      </c>
      <c r="AY272">
        <v>0.23391812865497</v>
      </c>
      <c r="AZ272">
        <v>0.44126074498567303</v>
      </c>
      <c r="BA272">
        <v>0.8</v>
      </c>
      <c r="BB272">
        <v>0.91119691119691104</v>
      </c>
      <c r="BC272">
        <v>0.921875</v>
      </c>
      <c r="BD272">
        <v>0</v>
      </c>
      <c r="BE272">
        <v>0</v>
      </c>
    </row>
    <row r="273" spans="2:57" x14ac:dyDescent="0.2">
      <c r="B273" t="s">
        <v>786</v>
      </c>
      <c r="C273">
        <v>1E-3</v>
      </c>
      <c r="D273">
        <v>0.1</v>
      </c>
      <c r="E273">
        <v>256</v>
      </c>
      <c r="F273">
        <v>500</v>
      </c>
      <c r="G273" s="2" t="b">
        <v>1</v>
      </c>
      <c r="H273">
        <v>8</v>
      </c>
      <c r="I273">
        <v>15</v>
      </c>
      <c r="J273">
        <v>64</v>
      </c>
      <c r="K273">
        <v>1000</v>
      </c>
      <c r="L273">
        <v>4</v>
      </c>
      <c r="M273">
        <v>15</v>
      </c>
      <c r="N273">
        <v>455</v>
      </c>
      <c r="O273">
        <v>12</v>
      </c>
      <c r="P273">
        <v>15</v>
      </c>
      <c r="Q273">
        <v>115</v>
      </c>
      <c r="R273">
        <v>1</v>
      </c>
      <c r="S273">
        <v>78</v>
      </c>
      <c r="T273" s="2">
        <v>64</v>
      </c>
      <c r="U273" s="2">
        <v>128</v>
      </c>
      <c r="V273" s="2">
        <v>128</v>
      </c>
      <c r="W273" t="s">
        <v>770</v>
      </c>
      <c r="X273">
        <v>0.98117187500000003</v>
      </c>
      <c r="Y273">
        <v>3.8251717813544998E-3</v>
      </c>
      <c r="Z273">
        <v>0.49706373626373601</v>
      </c>
      <c r="AA273">
        <v>0.25545600765943499</v>
      </c>
      <c r="AB273">
        <v>0.44295433390666</v>
      </c>
      <c r="AC273">
        <v>0.44295433390666</v>
      </c>
      <c r="AD273">
        <v>0.46041923131662899</v>
      </c>
      <c r="AE273">
        <v>0.46041923131662899</v>
      </c>
      <c r="AF273">
        <v>0.49706373626373601</v>
      </c>
      <c r="AG273">
        <v>0.49706373626373601</v>
      </c>
      <c r="AH273">
        <v>0.60434782608695603</v>
      </c>
      <c r="AI273">
        <v>7.6546356081962502E-2</v>
      </c>
      <c r="AJ273">
        <v>0.57172853703147797</v>
      </c>
      <c r="AK273">
        <v>0.57172853703147797</v>
      </c>
      <c r="AL273">
        <v>0.58346765955251501</v>
      </c>
      <c r="AM273">
        <v>0.58346765955251401</v>
      </c>
      <c r="AN273">
        <v>0.60434782608695603</v>
      </c>
      <c r="AO273">
        <v>0.60434782608695603</v>
      </c>
      <c r="AP273">
        <v>0.47879697497131202</v>
      </c>
      <c r="AQ273">
        <v>0.82691758770568102</v>
      </c>
      <c r="AR273">
        <v>0.30102535100403899</v>
      </c>
      <c r="AS273">
        <v>0.16507742194560901</v>
      </c>
      <c r="AT273">
        <v>0.41409691629955903</v>
      </c>
      <c r="AU273">
        <v>0.27027027027027001</v>
      </c>
      <c r="AV273">
        <v>0.96428571428571397</v>
      </c>
      <c r="AW273">
        <v>0.95435684647302899</v>
      </c>
      <c r="AX273">
        <v>0.88789237668161403</v>
      </c>
      <c r="AY273">
        <v>0</v>
      </c>
      <c r="AZ273">
        <v>0.61184210526315697</v>
      </c>
      <c r="BA273">
        <v>0.77659574468085102</v>
      </c>
      <c r="BB273">
        <v>0.88715953307392903</v>
      </c>
      <c r="BC273">
        <v>0.74489795918367296</v>
      </c>
      <c r="BD273">
        <v>0.34934497816593801</v>
      </c>
      <c r="BE273">
        <v>0</v>
      </c>
    </row>
    <row r="274" spans="2:57" x14ac:dyDescent="0.2">
      <c r="B274" t="s">
        <v>1045</v>
      </c>
      <c r="C274">
        <v>1E-3</v>
      </c>
      <c r="D274">
        <v>0.5</v>
      </c>
      <c r="E274">
        <v>59</v>
      </c>
      <c r="F274">
        <v>100</v>
      </c>
      <c r="G274" s="2" t="b">
        <v>1</v>
      </c>
      <c r="H274">
        <v>8</v>
      </c>
      <c r="I274">
        <v>20</v>
      </c>
      <c r="J274">
        <v>64</v>
      </c>
      <c r="K274">
        <v>1000</v>
      </c>
      <c r="L274">
        <v>4</v>
      </c>
      <c r="M274">
        <v>20</v>
      </c>
      <c r="N274">
        <v>450</v>
      </c>
      <c r="O274">
        <v>12</v>
      </c>
      <c r="P274">
        <v>20</v>
      </c>
      <c r="Q274">
        <v>110</v>
      </c>
      <c r="R274">
        <v>1</v>
      </c>
      <c r="S274">
        <v>78</v>
      </c>
      <c r="T274" s="2">
        <v>64</v>
      </c>
      <c r="U274" s="2">
        <v>64</v>
      </c>
      <c r="V274" s="2">
        <v>64</v>
      </c>
      <c r="W274" t="s">
        <v>770</v>
      </c>
      <c r="X274">
        <v>0.98046875</v>
      </c>
      <c r="Y274">
        <v>4.1987511934711997E-3</v>
      </c>
      <c r="Z274">
        <v>0.496678888888888</v>
      </c>
      <c r="AA274">
        <v>0.40099982839822701</v>
      </c>
      <c r="AB274">
        <v>0.43393591531243197</v>
      </c>
      <c r="AC274">
        <v>0.43393591531243197</v>
      </c>
      <c r="AD274">
        <v>0.46407780753543199</v>
      </c>
      <c r="AE274">
        <v>0.46407780753543199</v>
      </c>
      <c r="AF274">
        <v>0.496678888888888</v>
      </c>
      <c r="AG274">
        <v>0.496678888888888</v>
      </c>
      <c r="AH274">
        <v>0.65</v>
      </c>
      <c r="AI274">
        <v>0.101534113287925</v>
      </c>
      <c r="AJ274">
        <v>0.59696881938409196</v>
      </c>
      <c r="AK274">
        <v>0.59696881938409196</v>
      </c>
      <c r="AL274">
        <v>0.59588739681735403</v>
      </c>
      <c r="AM274">
        <v>0.59588739681735403</v>
      </c>
      <c r="AN274">
        <v>0.64999999999999902</v>
      </c>
      <c r="AO274">
        <v>0.65</v>
      </c>
      <c r="AP274">
        <v>0.50174377699292605</v>
      </c>
      <c r="AQ274">
        <v>0.94201981962958004</v>
      </c>
      <c r="AR274">
        <v>0.21849276798082301</v>
      </c>
      <c r="AS274">
        <v>7.3487296646398206E-2</v>
      </c>
      <c r="AT274">
        <v>0.36971046770601301</v>
      </c>
      <c r="AU274">
        <v>0.51648351648351598</v>
      </c>
      <c r="AV274">
        <v>0.96035242290748901</v>
      </c>
      <c r="AW274">
        <v>0.94827586206896497</v>
      </c>
      <c r="AX274">
        <v>0.96460176991150404</v>
      </c>
      <c r="AY274">
        <v>3.2000000000000001E-2</v>
      </c>
      <c r="AZ274">
        <v>0.56842105263157805</v>
      </c>
      <c r="BA274">
        <v>0.95283018867924496</v>
      </c>
      <c r="BB274">
        <v>0.91845493562231695</v>
      </c>
      <c r="BC274">
        <v>0.91525423728813504</v>
      </c>
      <c r="BD274">
        <v>0</v>
      </c>
      <c r="BE274">
        <v>1.72413793103448E-2</v>
      </c>
    </row>
    <row r="275" spans="2:57" x14ac:dyDescent="0.2">
      <c r="B275" t="s">
        <v>1046</v>
      </c>
      <c r="C275">
        <v>1E-3</v>
      </c>
      <c r="D275">
        <v>0.1</v>
      </c>
      <c r="E275">
        <v>20</v>
      </c>
      <c r="F275">
        <v>500</v>
      </c>
      <c r="G275" s="2" t="b">
        <v>1</v>
      </c>
      <c r="H275">
        <v>8</v>
      </c>
      <c r="I275">
        <v>5</v>
      </c>
      <c r="J275">
        <v>128</v>
      </c>
      <c r="K275">
        <v>1000</v>
      </c>
      <c r="L275">
        <v>4</v>
      </c>
      <c r="M275">
        <v>5</v>
      </c>
      <c r="N275">
        <v>465</v>
      </c>
      <c r="O275">
        <v>12</v>
      </c>
      <c r="P275">
        <v>5</v>
      </c>
      <c r="Q275">
        <v>125</v>
      </c>
      <c r="R275">
        <v>1</v>
      </c>
      <c r="S275">
        <v>78</v>
      </c>
      <c r="T275" s="2">
        <v>64</v>
      </c>
      <c r="U275" s="2">
        <v>64</v>
      </c>
      <c r="V275" s="2">
        <v>64</v>
      </c>
      <c r="W275" t="s">
        <v>770</v>
      </c>
      <c r="X275">
        <v>0.98045898437500001</v>
      </c>
      <c r="Y275">
        <v>4.0322120958007001E-3</v>
      </c>
      <c r="Z275">
        <v>0.49646827956989198</v>
      </c>
      <c r="AA275">
        <v>0.36018217276036701</v>
      </c>
      <c r="AB275">
        <v>0.43312582826500901</v>
      </c>
      <c r="AC275">
        <v>0.43312582826500901</v>
      </c>
      <c r="AD275">
        <v>0.46251318386232698</v>
      </c>
      <c r="AE275">
        <v>0.46251318386232698</v>
      </c>
      <c r="AF275">
        <v>0.49646827956989198</v>
      </c>
      <c r="AG275">
        <v>0.49646827956989198</v>
      </c>
      <c r="AH275">
        <v>0.54666666666666597</v>
      </c>
      <c r="AI275">
        <v>0.162637189030647</v>
      </c>
      <c r="AJ275">
        <v>0.52127442654684597</v>
      </c>
      <c r="AK275">
        <v>0.52127442654684697</v>
      </c>
      <c r="AL275">
        <v>0.55640996930201703</v>
      </c>
      <c r="AM275">
        <v>0.55640996930201703</v>
      </c>
      <c r="AN275">
        <v>0.54666666666666597</v>
      </c>
      <c r="AO275">
        <v>0.54666666666666597</v>
      </c>
      <c r="AP275">
        <v>0.60204179243290301</v>
      </c>
      <c r="AQ275">
        <v>0.61226190953803095</v>
      </c>
      <c r="AR275">
        <v>0.26007449975588898</v>
      </c>
      <c r="AS275">
        <v>0.25812511133321098</v>
      </c>
      <c r="AT275">
        <v>0.485436893203883</v>
      </c>
      <c r="AU275">
        <v>0.17004048582995901</v>
      </c>
      <c r="AV275">
        <v>0.70769230769230695</v>
      </c>
      <c r="AW275">
        <v>0.97233201581027595</v>
      </c>
      <c r="AX275">
        <v>0.79352226720647701</v>
      </c>
      <c r="AY275">
        <v>0</v>
      </c>
      <c r="AZ275">
        <v>0.46320346320346301</v>
      </c>
      <c r="BA275">
        <v>0.77130044843049295</v>
      </c>
      <c r="BB275">
        <v>0.70093457943925197</v>
      </c>
      <c r="BC275">
        <v>0.63959390862944099</v>
      </c>
      <c r="BD275">
        <v>0</v>
      </c>
      <c r="BE275">
        <v>0.55123674911660703</v>
      </c>
    </row>
    <row r="276" spans="2:57" x14ac:dyDescent="0.2">
      <c r="B276" t="s">
        <v>890</v>
      </c>
      <c r="C276">
        <v>1E-3</v>
      </c>
      <c r="D276">
        <v>0.5</v>
      </c>
      <c r="E276">
        <v>256</v>
      </c>
      <c r="F276">
        <v>500</v>
      </c>
      <c r="G276" s="2" t="b">
        <v>1</v>
      </c>
      <c r="H276">
        <v>8</v>
      </c>
      <c r="I276">
        <v>20</v>
      </c>
      <c r="J276">
        <v>420</v>
      </c>
      <c r="K276">
        <v>1000</v>
      </c>
      <c r="L276">
        <v>4</v>
      </c>
      <c r="M276">
        <v>20</v>
      </c>
      <c r="N276">
        <v>450</v>
      </c>
      <c r="O276">
        <v>12</v>
      </c>
      <c r="P276">
        <v>20</v>
      </c>
      <c r="Q276">
        <v>110</v>
      </c>
      <c r="R276">
        <v>1</v>
      </c>
      <c r="S276">
        <v>78</v>
      </c>
      <c r="T276" s="2">
        <v>64</v>
      </c>
      <c r="U276" s="2">
        <v>128</v>
      </c>
      <c r="V276" s="2">
        <v>128</v>
      </c>
      <c r="W276" t="s">
        <v>770</v>
      </c>
      <c r="X276">
        <v>0.980786904761903</v>
      </c>
      <c r="Y276">
        <v>4.0445457193999997E-3</v>
      </c>
      <c r="Z276">
        <v>0.49634055555555501</v>
      </c>
      <c r="AA276">
        <v>0.37741243472695302</v>
      </c>
      <c r="AB276">
        <v>0.41689738790606401</v>
      </c>
      <c r="AC276">
        <v>0.41689738790606401</v>
      </c>
      <c r="AD276">
        <v>0.44418985298150598</v>
      </c>
      <c r="AE276">
        <v>0.44418985298150598</v>
      </c>
      <c r="AF276">
        <v>0.49634055555555501</v>
      </c>
      <c r="AG276">
        <v>0.49634055555555501</v>
      </c>
      <c r="AH276">
        <v>0.48181818181818098</v>
      </c>
      <c r="AI276">
        <v>0.12630769610404899</v>
      </c>
      <c r="AJ276">
        <v>0.44767977400569497</v>
      </c>
      <c r="AK276">
        <v>0.44767977400569497</v>
      </c>
      <c r="AL276">
        <v>0.57412887532186796</v>
      </c>
      <c r="AM276">
        <v>0.57412887532186796</v>
      </c>
      <c r="AN276">
        <v>0.48181818181818098</v>
      </c>
      <c r="AO276">
        <v>0.48181818181818098</v>
      </c>
      <c r="AP276">
        <v>0.44581802809493798</v>
      </c>
      <c r="AQ276">
        <v>0.84320677990553805</v>
      </c>
      <c r="AR276">
        <v>0.31510943742297898</v>
      </c>
      <c r="AS276">
        <v>6.3455306200804501E-2</v>
      </c>
      <c r="AT276">
        <v>0.27714285714285702</v>
      </c>
      <c r="AU276">
        <v>0</v>
      </c>
      <c r="AV276">
        <v>0.84263959390862897</v>
      </c>
      <c r="AW276">
        <v>0.95652173913043403</v>
      </c>
      <c r="AX276">
        <v>0.82403433476394805</v>
      </c>
      <c r="AY276">
        <v>3.5398230088495498E-2</v>
      </c>
      <c r="AZ276">
        <v>0.57142857142857095</v>
      </c>
      <c r="BA276">
        <v>0.78918918918918901</v>
      </c>
      <c r="BB276">
        <v>0.41726618705035901</v>
      </c>
      <c r="BC276">
        <v>0.65853658536585302</v>
      </c>
      <c r="BD276">
        <v>0</v>
      </c>
      <c r="BE276">
        <v>0</v>
      </c>
    </row>
    <row r="277" spans="2:57" x14ac:dyDescent="0.2">
      <c r="B277" t="s">
        <v>1047</v>
      </c>
      <c r="C277">
        <v>1E-3</v>
      </c>
      <c r="D277">
        <v>0.5</v>
      </c>
      <c r="E277">
        <v>14</v>
      </c>
      <c r="F277">
        <v>500</v>
      </c>
      <c r="G277" s="2" t="b">
        <v>1</v>
      </c>
      <c r="H277">
        <v>8</v>
      </c>
      <c r="I277">
        <v>10</v>
      </c>
      <c r="J277">
        <v>420</v>
      </c>
      <c r="K277">
        <v>1000</v>
      </c>
      <c r="L277">
        <v>4</v>
      </c>
      <c r="M277">
        <v>10</v>
      </c>
      <c r="N277">
        <v>460</v>
      </c>
      <c r="O277">
        <v>12</v>
      </c>
      <c r="P277">
        <v>10</v>
      </c>
      <c r="Q277">
        <v>120</v>
      </c>
      <c r="R277">
        <v>1</v>
      </c>
      <c r="S277">
        <v>78</v>
      </c>
      <c r="T277" s="2">
        <v>64</v>
      </c>
      <c r="U277" s="2">
        <v>64</v>
      </c>
      <c r="V277" s="2">
        <v>64</v>
      </c>
      <c r="W277" t="s">
        <v>770</v>
      </c>
      <c r="X277">
        <v>0.98076011904761695</v>
      </c>
      <c r="Y277">
        <v>4.1784795350395003E-3</v>
      </c>
      <c r="Z277">
        <v>0.49619293478260801</v>
      </c>
      <c r="AA277">
        <v>0.295975312590599</v>
      </c>
      <c r="AB277">
        <v>0.46640634545985898</v>
      </c>
      <c r="AC277">
        <v>0.46640634545985898</v>
      </c>
      <c r="AD277">
        <v>0.49898435064339502</v>
      </c>
      <c r="AE277">
        <v>0.49898435064339502</v>
      </c>
      <c r="AF277">
        <v>0.49619293478260801</v>
      </c>
      <c r="AG277">
        <v>0.49619293478260801</v>
      </c>
      <c r="AH277">
        <v>0.65347222222222201</v>
      </c>
      <c r="AI277">
        <v>8.8967509567737496E-2</v>
      </c>
      <c r="AJ277">
        <v>0.60457722442489503</v>
      </c>
      <c r="AK277">
        <v>0.60457722442489503</v>
      </c>
      <c r="AL277">
        <v>0.587356150862412</v>
      </c>
      <c r="AM277">
        <v>0.587356150862412</v>
      </c>
      <c r="AN277">
        <v>0.65347222222222201</v>
      </c>
      <c r="AO277">
        <v>0.65347222222222201</v>
      </c>
      <c r="AP277">
        <v>0.478007378234311</v>
      </c>
      <c r="AQ277">
        <v>0.72184886561887196</v>
      </c>
      <c r="AR277">
        <v>0.32210716715253501</v>
      </c>
      <c r="AS277">
        <v>0.34366197083371902</v>
      </c>
      <c r="AT277">
        <v>0.56497175141242895</v>
      </c>
      <c r="AU277">
        <v>0</v>
      </c>
      <c r="AV277">
        <v>0.96747967479674801</v>
      </c>
      <c r="AW277">
        <v>0.96</v>
      </c>
      <c r="AX277">
        <v>0.93775933609958495</v>
      </c>
      <c r="AY277">
        <v>0</v>
      </c>
      <c r="AZ277">
        <v>0.51776649746192804</v>
      </c>
      <c r="BA277">
        <v>0.90990990990990905</v>
      </c>
      <c r="BB277">
        <v>0.80327868852458995</v>
      </c>
      <c r="BC277">
        <v>0.92490118577074998</v>
      </c>
      <c r="BD277">
        <v>0.29166666666666602</v>
      </c>
      <c r="BE277">
        <v>0.37719298245614002</v>
      </c>
    </row>
    <row r="278" spans="2:57" x14ac:dyDescent="0.2">
      <c r="B278" t="s">
        <v>1299</v>
      </c>
      <c r="C278">
        <v>1E-3</v>
      </c>
      <c r="D278">
        <v>0.1</v>
      </c>
      <c r="E278">
        <v>21</v>
      </c>
      <c r="F278">
        <v>500</v>
      </c>
      <c r="G278" s="2" t="b">
        <v>1</v>
      </c>
      <c r="H278">
        <v>8</v>
      </c>
      <c r="I278">
        <v>5</v>
      </c>
      <c r="J278">
        <v>420</v>
      </c>
      <c r="K278">
        <v>1000</v>
      </c>
      <c r="L278">
        <v>4</v>
      </c>
      <c r="M278">
        <v>5</v>
      </c>
      <c r="N278">
        <v>465</v>
      </c>
      <c r="O278">
        <v>12</v>
      </c>
      <c r="P278">
        <v>5</v>
      </c>
      <c r="Q278">
        <v>125</v>
      </c>
      <c r="R278">
        <v>1</v>
      </c>
      <c r="S278">
        <v>78</v>
      </c>
      <c r="T278" s="2">
        <v>128</v>
      </c>
      <c r="U278" s="2">
        <v>64</v>
      </c>
      <c r="V278" s="2">
        <v>128</v>
      </c>
      <c r="W278" t="s">
        <v>770</v>
      </c>
      <c r="X278">
        <v>0.98024285714285697</v>
      </c>
      <c r="Y278">
        <v>4.5019836658611E-3</v>
      </c>
      <c r="Z278">
        <v>0.49579838709677498</v>
      </c>
      <c r="AA278">
        <v>0.19949064897000701</v>
      </c>
      <c r="AB278">
        <v>0.42225378446415401</v>
      </c>
      <c r="AC278">
        <v>0.42225378446415401</v>
      </c>
      <c r="AD278">
        <v>0.44125818320237498</v>
      </c>
      <c r="AE278">
        <v>0.44125818320237498</v>
      </c>
      <c r="AF278">
        <v>0.49579838709677498</v>
      </c>
      <c r="AG278">
        <v>0.49579838709677498</v>
      </c>
      <c r="AH278">
        <v>0.49466666666666598</v>
      </c>
      <c r="AI278">
        <v>8.0677479505538899E-2</v>
      </c>
      <c r="AJ278">
        <v>0.47992970244715</v>
      </c>
      <c r="AK278">
        <v>0.47992970244715</v>
      </c>
      <c r="AL278">
        <v>0.63447385543691304</v>
      </c>
      <c r="AM278">
        <v>0.63447385543691304</v>
      </c>
      <c r="AN278">
        <v>0.49466666666666598</v>
      </c>
      <c r="AO278">
        <v>0.49466666666666598</v>
      </c>
      <c r="AP278">
        <v>0.669009742093292</v>
      </c>
      <c r="AQ278">
        <v>0.63153171881044401</v>
      </c>
      <c r="AR278">
        <v>0.180409303136041</v>
      </c>
      <c r="AS278">
        <v>0.20806437381684001</v>
      </c>
      <c r="AT278">
        <v>0.28299643281807302</v>
      </c>
      <c r="AU278">
        <v>0</v>
      </c>
      <c r="AV278">
        <v>0.44848484848484799</v>
      </c>
      <c r="AW278">
        <v>0.95785440613026795</v>
      </c>
      <c r="AX278">
        <v>0.70036101083032398</v>
      </c>
      <c r="AY278">
        <v>0.78571428571428503</v>
      </c>
      <c r="AZ278">
        <v>0.82727272727272705</v>
      </c>
      <c r="BA278">
        <v>0.76923076923076905</v>
      </c>
      <c r="BB278">
        <v>7.69230769230769E-2</v>
      </c>
      <c r="BC278">
        <v>0.62176165803108796</v>
      </c>
      <c r="BD278">
        <v>0.288557213930348</v>
      </c>
      <c r="BE278">
        <v>0</v>
      </c>
    </row>
    <row r="279" spans="2:57" x14ac:dyDescent="0.2">
      <c r="B279" t="s">
        <v>1300</v>
      </c>
      <c r="C279">
        <v>1E-3</v>
      </c>
      <c r="D279">
        <v>0.5</v>
      </c>
      <c r="E279">
        <v>13</v>
      </c>
      <c r="F279">
        <v>500</v>
      </c>
      <c r="G279" s="2" t="b">
        <v>1</v>
      </c>
      <c r="H279">
        <v>8</v>
      </c>
      <c r="I279">
        <v>10</v>
      </c>
      <c r="J279">
        <v>256</v>
      </c>
      <c r="K279">
        <v>1000</v>
      </c>
      <c r="L279">
        <v>4</v>
      </c>
      <c r="M279">
        <v>10</v>
      </c>
      <c r="N279">
        <v>460</v>
      </c>
      <c r="O279">
        <v>12</v>
      </c>
      <c r="P279">
        <v>10</v>
      </c>
      <c r="Q279">
        <v>120</v>
      </c>
      <c r="R279">
        <v>1</v>
      </c>
      <c r="S279">
        <v>78</v>
      </c>
      <c r="T279" s="2">
        <v>64</v>
      </c>
      <c r="U279" s="2">
        <v>128</v>
      </c>
      <c r="V279" s="2">
        <v>64</v>
      </c>
      <c r="W279" t="s">
        <v>770</v>
      </c>
      <c r="X279">
        <v>0.98091992187499999</v>
      </c>
      <c r="Y279">
        <v>4.2112693255767003E-3</v>
      </c>
      <c r="Z279">
        <v>0.494596739130434</v>
      </c>
      <c r="AA279">
        <v>0.30243247455358502</v>
      </c>
      <c r="AB279">
        <v>0.41716049988582599</v>
      </c>
      <c r="AC279">
        <v>0.41716049988582599</v>
      </c>
      <c r="AD279">
        <v>0.42746637415806199</v>
      </c>
      <c r="AE279">
        <v>0.42746637415806199</v>
      </c>
      <c r="AF279">
        <v>0.494596739130435</v>
      </c>
      <c r="AG279">
        <v>0.494596739130435</v>
      </c>
      <c r="AH279">
        <v>0.64861111111111103</v>
      </c>
      <c r="AI279">
        <v>8.1345707178115803E-2</v>
      </c>
      <c r="AJ279">
        <v>0.61783914822303299</v>
      </c>
      <c r="AK279">
        <v>0.61783914822303299</v>
      </c>
      <c r="AL279">
        <v>0.62388631933788796</v>
      </c>
      <c r="AM279">
        <v>0.62388631933788696</v>
      </c>
      <c r="AN279">
        <v>0.64861111111111103</v>
      </c>
      <c r="AO279">
        <v>0.64861111111111103</v>
      </c>
      <c r="AP279">
        <v>0.50425990891267503</v>
      </c>
      <c r="AQ279">
        <v>0.84927445232964804</v>
      </c>
      <c r="AR279">
        <v>0.24118638722138</v>
      </c>
      <c r="AS279">
        <v>7.3921251079599598E-2</v>
      </c>
      <c r="AT279">
        <v>0.453125</v>
      </c>
      <c r="AU279">
        <v>0.37465564738292001</v>
      </c>
      <c r="AV279">
        <v>0.96638655462184797</v>
      </c>
      <c r="AW279">
        <v>0.952380952380952</v>
      </c>
      <c r="AX279">
        <v>0.93700787401574803</v>
      </c>
      <c r="AY279">
        <v>0.50757575757575701</v>
      </c>
      <c r="AZ279">
        <v>0.54028436018957304</v>
      </c>
      <c r="BA279">
        <v>0.77611940298507398</v>
      </c>
      <c r="BB279">
        <v>0.77022653721682799</v>
      </c>
      <c r="BC279">
        <v>0.94399999999999995</v>
      </c>
      <c r="BD279">
        <v>0.19230769230769201</v>
      </c>
      <c r="BE279">
        <v>0</v>
      </c>
    </row>
    <row r="280" spans="2:57" x14ac:dyDescent="0.2">
      <c r="B280" t="s">
        <v>1301</v>
      </c>
      <c r="C280">
        <v>1E-3</v>
      </c>
      <c r="D280">
        <v>0.5</v>
      </c>
      <c r="E280">
        <v>56</v>
      </c>
      <c r="F280">
        <v>100</v>
      </c>
      <c r="G280" s="2" t="b">
        <v>1</v>
      </c>
      <c r="H280">
        <v>8</v>
      </c>
      <c r="I280">
        <v>50</v>
      </c>
      <c r="J280">
        <v>128</v>
      </c>
      <c r="K280">
        <v>1000</v>
      </c>
      <c r="L280">
        <v>4</v>
      </c>
      <c r="M280">
        <v>50</v>
      </c>
      <c r="N280">
        <v>420</v>
      </c>
      <c r="O280">
        <v>12</v>
      </c>
      <c r="P280">
        <v>50</v>
      </c>
      <c r="Q280">
        <v>80</v>
      </c>
      <c r="R280">
        <v>1</v>
      </c>
      <c r="S280">
        <v>78</v>
      </c>
      <c r="T280" s="2">
        <v>64</v>
      </c>
      <c r="U280" s="2">
        <v>128</v>
      </c>
      <c r="V280" s="2">
        <v>64</v>
      </c>
      <c r="W280" t="s">
        <v>770</v>
      </c>
      <c r="X280">
        <v>0.98003906249999995</v>
      </c>
      <c r="Y280">
        <v>4.1545442654750998E-3</v>
      </c>
      <c r="Z280">
        <v>0.49447678571428599</v>
      </c>
      <c r="AA280">
        <v>0.232539269447326</v>
      </c>
      <c r="AB280">
        <v>0.41293021927319601</v>
      </c>
      <c r="AC280">
        <v>0.41293021927319601</v>
      </c>
      <c r="AD280">
        <v>0.40307618252949401</v>
      </c>
      <c r="AE280">
        <v>0.40307618252949401</v>
      </c>
      <c r="AF280">
        <v>0.49447678571428599</v>
      </c>
      <c r="AG280">
        <v>0.49447678571428599</v>
      </c>
      <c r="AH280">
        <v>0.640625</v>
      </c>
      <c r="AI280">
        <v>7.0679254829883506E-2</v>
      </c>
      <c r="AJ280">
        <v>0.60402235445908903</v>
      </c>
      <c r="AK280">
        <v>0.60402235445908903</v>
      </c>
      <c r="AL280">
        <v>0.64534401548939502</v>
      </c>
      <c r="AM280">
        <v>0.64534401548939502</v>
      </c>
      <c r="AN280">
        <v>0.640625</v>
      </c>
      <c r="AO280">
        <v>0.640625</v>
      </c>
      <c r="AP280">
        <v>0.718512270679036</v>
      </c>
      <c r="AQ280">
        <v>0.606646040072509</v>
      </c>
      <c r="AR280">
        <v>7.03297667189592E-2</v>
      </c>
      <c r="AS280">
        <v>0.25623279962227802</v>
      </c>
      <c r="AT280">
        <v>0.42105263157894701</v>
      </c>
      <c r="AU280">
        <v>0.32989690721649401</v>
      </c>
      <c r="AV280">
        <v>0.87012987012986998</v>
      </c>
      <c r="AW280">
        <v>0.93023255813953398</v>
      </c>
      <c r="AX280">
        <v>0.82666666666666599</v>
      </c>
      <c r="AY280">
        <v>0.462365591397849</v>
      </c>
      <c r="AZ280">
        <v>0.76073619631901801</v>
      </c>
      <c r="BA280">
        <v>0.86524822695035397</v>
      </c>
      <c r="BB280">
        <v>0.84146341463414598</v>
      </c>
      <c r="BC280">
        <v>0.94047619047619002</v>
      </c>
      <c r="BD280">
        <v>0</v>
      </c>
      <c r="BE280">
        <v>0</v>
      </c>
    </row>
    <row r="281" spans="2:57" x14ac:dyDescent="0.2">
      <c r="B281" t="s">
        <v>1048</v>
      </c>
      <c r="C281">
        <v>1E-3</v>
      </c>
      <c r="D281">
        <v>0.1</v>
      </c>
      <c r="E281">
        <v>94</v>
      </c>
      <c r="F281">
        <v>100</v>
      </c>
      <c r="G281" s="2" t="b">
        <v>1</v>
      </c>
      <c r="H281">
        <v>8</v>
      </c>
      <c r="I281">
        <v>25</v>
      </c>
      <c r="J281">
        <v>420</v>
      </c>
      <c r="K281">
        <v>1000</v>
      </c>
      <c r="L281">
        <v>4</v>
      </c>
      <c r="M281">
        <v>25</v>
      </c>
      <c r="N281">
        <v>445</v>
      </c>
      <c r="O281">
        <v>12</v>
      </c>
      <c r="P281">
        <v>25</v>
      </c>
      <c r="Q281">
        <v>105</v>
      </c>
      <c r="R281">
        <v>1</v>
      </c>
      <c r="S281">
        <v>78</v>
      </c>
      <c r="T281" s="2">
        <v>64</v>
      </c>
      <c r="U281" s="2">
        <v>64</v>
      </c>
      <c r="V281" s="2">
        <v>64</v>
      </c>
      <c r="W281" t="s">
        <v>770</v>
      </c>
      <c r="X281">
        <v>0.98028869047619005</v>
      </c>
      <c r="Y281">
        <v>4.0463355439714997E-3</v>
      </c>
      <c r="Z281">
        <v>0.494360674157302</v>
      </c>
      <c r="AA281">
        <v>0.23770894668996301</v>
      </c>
      <c r="AB281">
        <v>0.41261979167374002</v>
      </c>
      <c r="AC281">
        <v>0.41261979167374002</v>
      </c>
      <c r="AD281">
        <v>0.42082556562018603</v>
      </c>
      <c r="AE281">
        <v>0.42082556562018603</v>
      </c>
      <c r="AF281">
        <v>0.494360674157302</v>
      </c>
      <c r="AG281">
        <v>0.494360674157302</v>
      </c>
      <c r="AH281">
        <v>0.60396825396825304</v>
      </c>
      <c r="AI281">
        <v>7.5008749961853E-2</v>
      </c>
      <c r="AJ281">
        <v>0.55157397495443405</v>
      </c>
      <c r="AK281">
        <v>0.55157397495443405</v>
      </c>
      <c r="AL281">
        <v>0.56900403425273605</v>
      </c>
      <c r="AM281">
        <v>0.56900403425273605</v>
      </c>
      <c r="AN281">
        <v>0.60396825396825304</v>
      </c>
      <c r="AO281">
        <v>0.60396825396825304</v>
      </c>
      <c r="AP281">
        <v>0.53341438781112405</v>
      </c>
      <c r="AQ281">
        <v>0.81805990273710205</v>
      </c>
      <c r="AR281">
        <v>0.26669330202964903</v>
      </c>
      <c r="AS281">
        <v>3.2311574117085302E-2</v>
      </c>
      <c r="AT281">
        <v>0.413186813186813</v>
      </c>
      <c r="AU281">
        <v>0.18333333333333299</v>
      </c>
      <c r="AV281">
        <v>0.976303317535545</v>
      </c>
      <c r="AW281">
        <v>0.95890410958904104</v>
      </c>
      <c r="AX281">
        <v>0.97196261682243001</v>
      </c>
      <c r="AY281">
        <v>0.247706422018348</v>
      </c>
      <c r="AZ281">
        <v>5.10204081632653E-2</v>
      </c>
      <c r="BA281">
        <v>1</v>
      </c>
      <c r="BB281">
        <v>0.89270386266094404</v>
      </c>
      <c r="BC281">
        <v>0.92376681614349698</v>
      </c>
      <c r="BD281">
        <v>0</v>
      </c>
      <c r="BE281">
        <v>0</v>
      </c>
    </row>
    <row r="282" spans="2:57" x14ac:dyDescent="0.2">
      <c r="B282" t="s">
        <v>1049</v>
      </c>
      <c r="C282">
        <v>1E-3</v>
      </c>
      <c r="D282">
        <v>0.1</v>
      </c>
      <c r="E282">
        <v>71</v>
      </c>
      <c r="F282">
        <v>500</v>
      </c>
      <c r="G282" s="2" t="b">
        <v>1</v>
      </c>
      <c r="H282">
        <v>8</v>
      </c>
      <c r="I282">
        <v>50</v>
      </c>
      <c r="J282">
        <v>420</v>
      </c>
      <c r="K282">
        <v>1000</v>
      </c>
      <c r="L282">
        <v>4</v>
      </c>
      <c r="M282">
        <v>50</v>
      </c>
      <c r="N282">
        <v>420</v>
      </c>
      <c r="O282">
        <v>12</v>
      </c>
      <c r="P282">
        <v>50</v>
      </c>
      <c r="Q282">
        <v>80</v>
      </c>
      <c r="R282">
        <v>1</v>
      </c>
      <c r="S282">
        <v>78</v>
      </c>
      <c r="T282" s="2">
        <v>64</v>
      </c>
      <c r="U282" s="2">
        <v>64</v>
      </c>
      <c r="V282" s="2">
        <v>64</v>
      </c>
      <c r="W282" t="s">
        <v>770</v>
      </c>
      <c r="X282">
        <v>0.97950416666667095</v>
      </c>
      <c r="Y282">
        <v>3.2285743393003002E-3</v>
      </c>
      <c r="Z282">
        <v>0.49409583333333201</v>
      </c>
      <c r="AA282">
        <v>0.367255087643861</v>
      </c>
      <c r="AB282">
        <v>0.43601639576297901</v>
      </c>
      <c r="AC282">
        <v>0.43601639576297901</v>
      </c>
      <c r="AD282">
        <v>0.44327748794125799</v>
      </c>
      <c r="AE282">
        <v>0.44327748794125799</v>
      </c>
      <c r="AF282">
        <v>0.49409583333333201</v>
      </c>
      <c r="AG282">
        <v>0.49409583333333201</v>
      </c>
      <c r="AH282">
        <v>0.71875</v>
      </c>
      <c r="AI282">
        <v>8.1520117819309207E-2</v>
      </c>
      <c r="AJ282">
        <v>0.67562128915882402</v>
      </c>
      <c r="AK282">
        <v>0.67562128915882402</v>
      </c>
      <c r="AL282">
        <v>0.68862457230366403</v>
      </c>
      <c r="AM282">
        <v>0.68862457230366403</v>
      </c>
      <c r="AN282">
        <v>0.71875</v>
      </c>
      <c r="AO282">
        <v>0.71875</v>
      </c>
      <c r="AP282">
        <v>0.65297246584825097</v>
      </c>
      <c r="AQ282">
        <v>0.61138630164196495</v>
      </c>
      <c r="AR282">
        <v>0.37146317361415199</v>
      </c>
      <c r="AS282">
        <v>0.108243641947549</v>
      </c>
      <c r="AT282">
        <v>0.64814814814814803</v>
      </c>
      <c r="AU282">
        <v>0</v>
      </c>
      <c r="AV282">
        <v>0.86021505376343999</v>
      </c>
      <c r="AW282">
        <v>0.94674556213017702</v>
      </c>
      <c r="AX282">
        <v>0.96385542168674698</v>
      </c>
      <c r="AY282">
        <v>0.62295081967213095</v>
      </c>
      <c r="AZ282">
        <v>0.52360515021459197</v>
      </c>
      <c r="BA282">
        <v>1</v>
      </c>
      <c r="BB282">
        <v>0.85875706214689196</v>
      </c>
      <c r="BC282">
        <v>0.90804597701149403</v>
      </c>
      <c r="BD282">
        <v>0.46031746031746001</v>
      </c>
      <c r="BE282">
        <v>0.31481481481481399</v>
      </c>
    </row>
    <row r="283" spans="2:57" x14ac:dyDescent="0.2">
      <c r="B283" t="s">
        <v>1302</v>
      </c>
      <c r="C283">
        <v>1E-3</v>
      </c>
      <c r="D283">
        <v>0.5</v>
      </c>
      <c r="E283">
        <v>63</v>
      </c>
      <c r="F283">
        <v>100</v>
      </c>
      <c r="G283" s="2" t="b">
        <v>1</v>
      </c>
      <c r="H283">
        <v>8</v>
      </c>
      <c r="I283">
        <v>25</v>
      </c>
      <c r="J283">
        <v>64</v>
      </c>
      <c r="K283">
        <v>1000</v>
      </c>
      <c r="L283">
        <v>4</v>
      </c>
      <c r="M283">
        <v>25</v>
      </c>
      <c r="N283">
        <v>445</v>
      </c>
      <c r="O283">
        <v>12</v>
      </c>
      <c r="P283">
        <v>25</v>
      </c>
      <c r="Q283">
        <v>105</v>
      </c>
      <c r="R283">
        <v>1</v>
      </c>
      <c r="S283">
        <v>78</v>
      </c>
      <c r="T283" s="2">
        <v>64</v>
      </c>
      <c r="U283" s="2">
        <v>64</v>
      </c>
      <c r="V283" s="2">
        <v>128</v>
      </c>
      <c r="W283" t="s">
        <v>770</v>
      </c>
      <c r="X283">
        <v>0.98054687500000004</v>
      </c>
      <c r="Y283">
        <v>4.2599113739561004E-3</v>
      </c>
      <c r="Z283">
        <v>0.493701123595507</v>
      </c>
      <c r="AA283">
        <v>0.31286920808255603</v>
      </c>
      <c r="AB283">
        <v>0.44251052379744699</v>
      </c>
      <c r="AC283">
        <v>0.44251052379744699</v>
      </c>
      <c r="AD283">
        <v>0.48799407223612001</v>
      </c>
      <c r="AE283">
        <v>0.48799407223612001</v>
      </c>
      <c r="AF283">
        <v>0.493701123595507</v>
      </c>
      <c r="AG283">
        <v>0.493701123595507</v>
      </c>
      <c r="AH283">
        <v>0.69285714285714195</v>
      </c>
      <c r="AI283">
        <v>7.7140405774116502E-2</v>
      </c>
      <c r="AJ283">
        <v>0.64347629400941098</v>
      </c>
      <c r="AK283">
        <v>0.64347629400941098</v>
      </c>
      <c r="AL283">
        <v>0.64586606581208394</v>
      </c>
      <c r="AM283">
        <v>0.64586606581208394</v>
      </c>
      <c r="AN283">
        <v>0.69285714285714195</v>
      </c>
      <c r="AO283">
        <v>0.69285714285714195</v>
      </c>
      <c r="AP283">
        <v>0.555597437785881</v>
      </c>
      <c r="AQ283">
        <v>0.76750197153462196</v>
      </c>
      <c r="AR283">
        <v>0.33491722055727402</v>
      </c>
      <c r="AS283">
        <v>0.112025465312012</v>
      </c>
      <c r="AT283">
        <v>0.39419087136929398</v>
      </c>
      <c r="AU283">
        <v>0</v>
      </c>
      <c r="AV283">
        <v>0.97196261682243001</v>
      </c>
      <c r="AW283">
        <v>0.95454545454545403</v>
      </c>
      <c r="AX283">
        <v>0.96261682242990598</v>
      </c>
      <c r="AY283">
        <v>0.69364161849710904</v>
      </c>
      <c r="AZ283">
        <v>0.78733031674208098</v>
      </c>
      <c r="BA283">
        <v>0.98591549295774605</v>
      </c>
      <c r="BB283">
        <v>0.91150442477876104</v>
      </c>
      <c r="BC283">
        <v>0.94977168949771595</v>
      </c>
      <c r="BD283">
        <v>0.11023622047244</v>
      </c>
      <c r="BE283">
        <v>0</v>
      </c>
    </row>
    <row r="284" spans="2:57" x14ac:dyDescent="0.2">
      <c r="B284" t="s">
        <v>1303</v>
      </c>
      <c r="C284">
        <v>1E-3</v>
      </c>
      <c r="D284">
        <v>0.1</v>
      </c>
      <c r="E284">
        <v>69</v>
      </c>
      <c r="F284">
        <v>100</v>
      </c>
      <c r="G284" s="2" t="b">
        <v>1</v>
      </c>
      <c r="H284">
        <v>8</v>
      </c>
      <c r="I284">
        <v>50</v>
      </c>
      <c r="J284">
        <v>128</v>
      </c>
      <c r="K284">
        <v>1000</v>
      </c>
      <c r="L284">
        <v>4</v>
      </c>
      <c r="M284">
        <v>50</v>
      </c>
      <c r="N284">
        <v>420</v>
      </c>
      <c r="O284">
        <v>12</v>
      </c>
      <c r="P284">
        <v>50</v>
      </c>
      <c r="Q284">
        <v>80</v>
      </c>
      <c r="R284">
        <v>1</v>
      </c>
      <c r="S284">
        <v>78</v>
      </c>
      <c r="T284" s="2">
        <v>128</v>
      </c>
      <c r="U284" s="2">
        <v>64</v>
      </c>
      <c r="V284" s="2">
        <v>128</v>
      </c>
      <c r="W284" t="s">
        <v>770</v>
      </c>
      <c r="X284">
        <v>0.98027343749999996</v>
      </c>
      <c r="Y284">
        <v>4.1279384074732004E-3</v>
      </c>
      <c r="Z284">
        <v>0.49335476190476202</v>
      </c>
      <c r="AA284">
        <v>0.34089817893505098</v>
      </c>
      <c r="AB284">
        <v>0.42292733158531698</v>
      </c>
      <c r="AC284">
        <v>0.42292733158531698</v>
      </c>
      <c r="AD284">
        <v>0.50372693797465196</v>
      </c>
      <c r="AE284">
        <v>0.50372693797465296</v>
      </c>
      <c r="AF284">
        <v>0.49335476190476202</v>
      </c>
      <c r="AG284">
        <v>0.49335476190476202</v>
      </c>
      <c r="AH284">
        <v>0.75729166666666603</v>
      </c>
      <c r="AI284">
        <v>7.1522153913974706E-2</v>
      </c>
      <c r="AJ284">
        <v>0.70169931603671398</v>
      </c>
      <c r="AK284">
        <v>0.70169931603671398</v>
      </c>
      <c r="AL284">
        <v>0.68253187447531705</v>
      </c>
      <c r="AM284">
        <v>0.68253187447531705</v>
      </c>
      <c r="AN284">
        <v>0.75729166666666603</v>
      </c>
      <c r="AO284">
        <v>0.75729166666666603</v>
      </c>
      <c r="AP284">
        <v>0.37449168804642002</v>
      </c>
      <c r="AQ284">
        <v>0.77487148328231503</v>
      </c>
      <c r="AR284">
        <v>0.49629035863469101</v>
      </c>
      <c r="AS284">
        <v>4.60557963778453E-2</v>
      </c>
      <c r="AT284">
        <v>0.62037037037037002</v>
      </c>
      <c r="AU284">
        <v>0</v>
      </c>
      <c r="AV284">
        <v>0.99378881987577605</v>
      </c>
      <c r="AW284">
        <v>0.952380952380952</v>
      </c>
      <c r="AX284">
        <v>0.97560975609756095</v>
      </c>
      <c r="AY284">
        <v>0.67768595041322299</v>
      </c>
      <c r="AZ284">
        <v>0.72448979591836704</v>
      </c>
      <c r="BA284">
        <v>1</v>
      </c>
      <c r="BB284">
        <v>0.91860465116279</v>
      </c>
      <c r="BC284">
        <v>0.94610778443113697</v>
      </c>
      <c r="BD284">
        <v>0.611353711790393</v>
      </c>
      <c r="BE284">
        <v>0</v>
      </c>
    </row>
    <row r="285" spans="2:57" x14ac:dyDescent="0.2">
      <c r="B285" t="s">
        <v>1050</v>
      </c>
      <c r="C285">
        <v>1E-3</v>
      </c>
      <c r="D285">
        <v>0.1</v>
      </c>
      <c r="E285">
        <v>21</v>
      </c>
      <c r="F285">
        <v>500</v>
      </c>
      <c r="G285" s="2" t="b">
        <v>1</v>
      </c>
      <c r="H285">
        <v>8</v>
      </c>
      <c r="I285">
        <v>20</v>
      </c>
      <c r="J285">
        <v>64</v>
      </c>
      <c r="K285">
        <v>1000</v>
      </c>
      <c r="L285">
        <v>4</v>
      </c>
      <c r="M285">
        <v>20</v>
      </c>
      <c r="N285">
        <v>450</v>
      </c>
      <c r="O285">
        <v>12</v>
      </c>
      <c r="P285">
        <v>20</v>
      </c>
      <c r="Q285">
        <v>110</v>
      </c>
      <c r="R285">
        <v>1</v>
      </c>
      <c r="S285">
        <v>78</v>
      </c>
      <c r="T285" s="2">
        <v>64</v>
      </c>
      <c r="U285" s="2">
        <v>64</v>
      </c>
      <c r="V285" s="2">
        <v>64</v>
      </c>
      <c r="W285" t="s">
        <v>770</v>
      </c>
      <c r="X285">
        <v>0.98100390625</v>
      </c>
      <c r="Y285">
        <v>4.1726681636646001E-3</v>
      </c>
      <c r="Z285">
        <v>0.49315500000000001</v>
      </c>
      <c r="AA285">
        <v>0.217111776202917</v>
      </c>
      <c r="AB285">
        <v>0.42204343284803603</v>
      </c>
      <c r="AC285">
        <v>0.42204343284803603</v>
      </c>
      <c r="AD285">
        <v>0.439305590246998</v>
      </c>
      <c r="AE285">
        <v>0.439305590246998</v>
      </c>
      <c r="AF285">
        <v>0.49315500000000001</v>
      </c>
      <c r="AG285">
        <v>0.49315500000000001</v>
      </c>
      <c r="AH285">
        <v>0.58181818181818101</v>
      </c>
      <c r="AI285">
        <v>5.33856824040412E-2</v>
      </c>
      <c r="AJ285">
        <v>0.52442368651037297</v>
      </c>
      <c r="AK285">
        <v>0.52442368651037297</v>
      </c>
      <c r="AL285">
        <v>0.56115304479672801</v>
      </c>
      <c r="AM285">
        <v>0.56115304479672801</v>
      </c>
      <c r="AN285">
        <v>0.58181818181818101</v>
      </c>
      <c r="AO285">
        <v>0.58181818181818101</v>
      </c>
      <c r="AP285">
        <v>0.44819715470768901</v>
      </c>
      <c r="AQ285">
        <v>0.74695373940864995</v>
      </c>
      <c r="AR285">
        <v>0.30180171533795902</v>
      </c>
      <c r="AS285">
        <v>0.19122112193784799</v>
      </c>
      <c r="AT285">
        <v>0.386411889596603</v>
      </c>
      <c r="AU285">
        <v>1.21212121212121E-2</v>
      </c>
      <c r="AV285">
        <v>0.90196078431372495</v>
      </c>
      <c r="AW285">
        <v>0.97345132743362806</v>
      </c>
      <c r="AX285">
        <v>0.83739837398373895</v>
      </c>
      <c r="AY285">
        <v>6.8965517241379296E-2</v>
      </c>
      <c r="AZ285">
        <v>0.57055214723926295</v>
      </c>
      <c r="BA285">
        <v>0.786885245901639</v>
      </c>
      <c r="BB285">
        <v>0.88617886178861704</v>
      </c>
      <c r="BC285">
        <v>0.86915887850467199</v>
      </c>
      <c r="BD285">
        <v>0</v>
      </c>
      <c r="BE285">
        <v>0</v>
      </c>
    </row>
    <row r="286" spans="2:57" x14ac:dyDescent="0.2">
      <c r="B286" t="s">
        <v>1051</v>
      </c>
      <c r="C286">
        <v>1E-3</v>
      </c>
      <c r="D286">
        <v>0.5</v>
      </c>
      <c r="E286">
        <v>191</v>
      </c>
      <c r="F286">
        <v>100</v>
      </c>
      <c r="G286" s="2" t="b">
        <v>1</v>
      </c>
      <c r="H286">
        <v>8</v>
      </c>
      <c r="I286">
        <v>25</v>
      </c>
      <c r="J286">
        <v>128</v>
      </c>
      <c r="K286">
        <v>1000</v>
      </c>
      <c r="L286">
        <v>4</v>
      </c>
      <c r="M286">
        <v>25</v>
      </c>
      <c r="N286">
        <v>445</v>
      </c>
      <c r="O286">
        <v>12</v>
      </c>
      <c r="P286">
        <v>25</v>
      </c>
      <c r="Q286">
        <v>105</v>
      </c>
      <c r="R286">
        <v>1</v>
      </c>
      <c r="S286">
        <v>78</v>
      </c>
      <c r="T286" s="2">
        <v>64</v>
      </c>
      <c r="U286" s="2">
        <v>64</v>
      </c>
      <c r="V286" s="2">
        <v>64</v>
      </c>
      <c r="W286" t="s">
        <v>770</v>
      </c>
      <c r="X286">
        <v>0.97942382812499995</v>
      </c>
      <c r="Y286">
        <v>3.272143555805E-3</v>
      </c>
      <c r="Z286">
        <v>0.49252359550561797</v>
      </c>
      <c r="AA286">
        <v>0.374508420377969</v>
      </c>
      <c r="AB286">
        <v>0.44164030284980199</v>
      </c>
      <c r="AC286">
        <v>0.44164030284980199</v>
      </c>
      <c r="AD286">
        <v>0.52374902369389997</v>
      </c>
      <c r="AE286">
        <v>0.52374902369389997</v>
      </c>
      <c r="AF286">
        <v>0.49252359550561797</v>
      </c>
      <c r="AG286">
        <v>0.49252359550561797</v>
      </c>
      <c r="AH286">
        <v>0.69365079365079296</v>
      </c>
      <c r="AI286">
        <v>0.101614840328693</v>
      </c>
      <c r="AJ286">
        <v>0.63377400205294498</v>
      </c>
      <c r="AK286">
        <v>0.63377400205294498</v>
      </c>
      <c r="AL286">
        <v>0.60915785500740705</v>
      </c>
      <c r="AM286">
        <v>0.60915785500740705</v>
      </c>
      <c r="AN286">
        <v>0.69365079365079296</v>
      </c>
      <c r="AO286">
        <v>0.69365079365079296</v>
      </c>
      <c r="AP286">
        <v>0.59358203818256605</v>
      </c>
      <c r="AQ286">
        <v>0.65826861076274201</v>
      </c>
      <c r="AR286">
        <v>0.14040152545326701</v>
      </c>
      <c r="AS286">
        <v>0.37430903700062801</v>
      </c>
      <c r="AT286">
        <v>0.57877813504823095</v>
      </c>
      <c r="AU286">
        <v>0.217391304347826</v>
      </c>
      <c r="AV286">
        <v>0.96744186046511604</v>
      </c>
      <c r="AW286">
        <v>0.95890410958904104</v>
      </c>
      <c r="AX286">
        <v>0.97222222222222199</v>
      </c>
      <c r="AY286">
        <v>0.37630662020905897</v>
      </c>
      <c r="AZ286">
        <v>0.69260700389105001</v>
      </c>
      <c r="BA286">
        <v>0.97222222222222199</v>
      </c>
      <c r="BB286">
        <v>0.94977168949771595</v>
      </c>
      <c r="BC286">
        <v>0.91964285714285698</v>
      </c>
      <c r="BD286">
        <v>0</v>
      </c>
      <c r="BE286">
        <v>0</v>
      </c>
    </row>
    <row r="287" spans="2:57" x14ac:dyDescent="0.2">
      <c r="B287" t="s">
        <v>1052</v>
      </c>
      <c r="C287">
        <v>1E-3</v>
      </c>
      <c r="D287">
        <v>0.5</v>
      </c>
      <c r="E287">
        <v>23</v>
      </c>
      <c r="F287">
        <v>500</v>
      </c>
      <c r="G287" s="2" t="b">
        <v>1</v>
      </c>
      <c r="H287">
        <v>8</v>
      </c>
      <c r="I287">
        <v>5</v>
      </c>
      <c r="J287">
        <v>64</v>
      </c>
      <c r="K287">
        <v>1000</v>
      </c>
      <c r="L287">
        <v>4</v>
      </c>
      <c r="M287">
        <v>5</v>
      </c>
      <c r="N287">
        <v>465</v>
      </c>
      <c r="O287">
        <v>12</v>
      </c>
      <c r="P287">
        <v>5</v>
      </c>
      <c r="Q287">
        <v>125</v>
      </c>
      <c r="R287">
        <v>1</v>
      </c>
      <c r="S287">
        <v>78</v>
      </c>
      <c r="T287" s="2">
        <v>64</v>
      </c>
      <c r="U287" s="2">
        <v>64</v>
      </c>
      <c r="V287" s="2">
        <v>64</v>
      </c>
      <c r="W287" t="s">
        <v>770</v>
      </c>
      <c r="X287">
        <v>0.98061328125000002</v>
      </c>
      <c r="Y287">
        <v>4.3971254759235003E-3</v>
      </c>
      <c r="Z287">
        <v>0.49242258064515898</v>
      </c>
      <c r="AA287">
        <v>0.31841726166009898</v>
      </c>
      <c r="AB287">
        <v>0.42996811159875398</v>
      </c>
      <c r="AC287">
        <v>0.42996811159875398</v>
      </c>
      <c r="AD287">
        <v>0.51455961109293702</v>
      </c>
      <c r="AE287">
        <v>0.51455961109293702</v>
      </c>
      <c r="AF287">
        <v>0.49242258064515898</v>
      </c>
      <c r="AG287">
        <v>0.49242258064515898</v>
      </c>
      <c r="AH287">
        <v>0.64</v>
      </c>
      <c r="AI287">
        <v>7.7446289360523196E-2</v>
      </c>
      <c r="AJ287">
        <v>0.55730673632465599</v>
      </c>
      <c r="AK287">
        <v>0.55730673632465599</v>
      </c>
      <c r="AL287">
        <v>0.55293898538668995</v>
      </c>
      <c r="AM287">
        <v>0.55293898538668995</v>
      </c>
      <c r="AN287">
        <v>0.64</v>
      </c>
      <c r="AO287">
        <v>0.64</v>
      </c>
      <c r="AP287">
        <v>0.34290027452635702</v>
      </c>
      <c r="AQ287">
        <v>0.85031739367424397</v>
      </c>
      <c r="AR287">
        <v>0.27893012482683499</v>
      </c>
      <c r="AS287">
        <v>0.24772465336758401</v>
      </c>
      <c r="AT287">
        <v>0.38938053097345099</v>
      </c>
      <c r="AU287">
        <v>0</v>
      </c>
      <c r="AV287">
        <v>0.98007968127489997</v>
      </c>
      <c r="AW287">
        <v>0.95419847328244201</v>
      </c>
      <c r="AX287">
        <v>0.85815602836879401</v>
      </c>
      <c r="AY287">
        <v>3.1007751937984399E-2</v>
      </c>
      <c r="AZ287">
        <v>0.63501483679525195</v>
      </c>
      <c r="BA287">
        <v>1</v>
      </c>
      <c r="BB287">
        <v>0.92193308550185804</v>
      </c>
      <c r="BC287">
        <v>0.91791044776119401</v>
      </c>
      <c r="BD287">
        <v>0</v>
      </c>
      <c r="BE287">
        <v>0</v>
      </c>
    </row>
    <row r="288" spans="2:57" x14ac:dyDescent="0.2">
      <c r="B288" t="s">
        <v>1304</v>
      </c>
      <c r="C288">
        <v>1E-3</v>
      </c>
      <c r="D288">
        <v>0.1</v>
      </c>
      <c r="E288">
        <v>90</v>
      </c>
      <c r="F288">
        <v>100</v>
      </c>
      <c r="G288" s="2" t="b">
        <v>1</v>
      </c>
      <c r="H288">
        <v>8</v>
      </c>
      <c r="I288">
        <v>25</v>
      </c>
      <c r="J288">
        <v>420</v>
      </c>
      <c r="K288">
        <v>1000</v>
      </c>
      <c r="L288">
        <v>4</v>
      </c>
      <c r="M288">
        <v>25</v>
      </c>
      <c r="N288">
        <v>445</v>
      </c>
      <c r="O288">
        <v>12</v>
      </c>
      <c r="P288">
        <v>25</v>
      </c>
      <c r="Q288">
        <v>105</v>
      </c>
      <c r="R288">
        <v>1</v>
      </c>
      <c r="S288">
        <v>78</v>
      </c>
      <c r="T288" s="2">
        <v>128</v>
      </c>
      <c r="U288" s="2">
        <v>64</v>
      </c>
      <c r="V288" s="2">
        <v>64</v>
      </c>
      <c r="W288" t="s">
        <v>770</v>
      </c>
      <c r="X288">
        <v>0.97192857142857103</v>
      </c>
      <c r="Y288">
        <v>5.3608507104217999E-3</v>
      </c>
      <c r="Z288">
        <v>0.49207471910112199</v>
      </c>
      <c r="AA288">
        <v>0.308142108395695</v>
      </c>
      <c r="AB288">
        <v>0.40107000059090098</v>
      </c>
      <c r="AC288">
        <v>0.40107000059090098</v>
      </c>
      <c r="AD288">
        <v>0.39608949150103701</v>
      </c>
      <c r="AE288">
        <v>0.39608949150103701</v>
      </c>
      <c r="AF288">
        <v>0.49207471910112199</v>
      </c>
      <c r="AG288">
        <v>0.49207471910112199</v>
      </c>
      <c r="AH288">
        <v>0.682539682539682</v>
      </c>
      <c r="AI288">
        <v>8.4692060947418199E-2</v>
      </c>
      <c r="AJ288">
        <v>0.62165306861056302</v>
      </c>
      <c r="AK288">
        <v>0.62165306861056302</v>
      </c>
      <c r="AL288">
        <v>0.60297427208616405</v>
      </c>
      <c r="AM288">
        <v>0.60297427208616405</v>
      </c>
      <c r="AN288">
        <v>0.682539682539682</v>
      </c>
      <c r="AO288">
        <v>0.682539682539682</v>
      </c>
      <c r="AP288">
        <v>0.63789594483381296</v>
      </c>
      <c r="AQ288">
        <v>0.67062865441543595</v>
      </c>
      <c r="AR288">
        <v>0.145333543817563</v>
      </c>
      <c r="AS288">
        <v>0.150421859296793</v>
      </c>
      <c r="AT288">
        <v>0.41747572815533901</v>
      </c>
      <c r="AU288">
        <v>5.1724137931034399E-2</v>
      </c>
      <c r="AV288">
        <v>0.96713615023474098</v>
      </c>
      <c r="AW288">
        <v>0.95022624434389102</v>
      </c>
      <c r="AX288">
        <v>0.967741935483871</v>
      </c>
      <c r="AY288">
        <v>0.481012658227848</v>
      </c>
      <c r="AZ288">
        <v>0.79279279279279202</v>
      </c>
      <c r="BA288">
        <v>0.98591549295774605</v>
      </c>
      <c r="BB288">
        <v>0.90517241379310298</v>
      </c>
      <c r="BC288">
        <v>0.94063926940639198</v>
      </c>
      <c r="BD288">
        <v>0</v>
      </c>
      <c r="BE288">
        <v>0</v>
      </c>
    </row>
    <row r="289" spans="2:57" x14ac:dyDescent="0.2">
      <c r="B289" t="s">
        <v>1305</v>
      </c>
      <c r="C289">
        <v>1E-3</v>
      </c>
      <c r="D289">
        <v>0.1</v>
      </c>
      <c r="E289">
        <v>19</v>
      </c>
      <c r="F289">
        <v>500</v>
      </c>
      <c r="G289" s="2" t="b">
        <v>1</v>
      </c>
      <c r="H289">
        <v>8</v>
      </c>
      <c r="I289">
        <v>25</v>
      </c>
      <c r="J289">
        <v>64</v>
      </c>
      <c r="K289">
        <v>1000</v>
      </c>
      <c r="L289">
        <v>4</v>
      </c>
      <c r="M289">
        <v>25</v>
      </c>
      <c r="N289">
        <v>445</v>
      </c>
      <c r="O289">
        <v>12</v>
      </c>
      <c r="P289">
        <v>25</v>
      </c>
      <c r="Q289">
        <v>105</v>
      </c>
      <c r="R289">
        <v>1</v>
      </c>
      <c r="S289">
        <v>78</v>
      </c>
      <c r="T289" s="2">
        <v>64</v>
      </c>
      <c r="U289" s="2">
        <v>128</v>
      </c>
      <c r="V289" s="2">
        <v>64</v>
      </c>
      <c r="W289" t="s">
        <v>770</v>
      </c>
      <c r="X289">
        <v>0.98012500000000002</v>
      </c>
      <c r="Y289">
        <v>4.2183686867355999E-3</v>
      </c>
      <c r="Z289">
        <v>0.49169775280898698</v>
      </c>
      <c r="AA289">
        <v>0.27149731747806</v>
      </c>
      <c r="AB289">
        <v>0.428408491960868</v>
      </c>
      <c r="AC289">
        <v>0.428408491960868</v>
      </c>
      <c r="AD289">
        <v>0.42447305442987199</v>
      </c>
      <c r="AE289">
        <v>0.42447305442987199</v>
      </c>
      <c r="AF289">
        <v>0.49169775280898698</v>
      </c>
      <c r="AG289">
        <v>0.49169775280898698</v>
      </c>
      <c r="AH289">
        <v>0.66349206349206302</v>
      </c>
      <c r="AI289">
        <v>7.4092887341976096E-2</v>
      </c>
      <c r="AJ289">
        <v>0.60498202450526095</v>
      </c>
      <c r="AK289">
        <v>0.60498202450526095</v>
      </c>
      <c r="AL289">
        <v>0.59618433789932601</v>
      </c>
      <c r="AM289">
        <v>0.59618433789932601</v>
      </c>
      <c r="AN289">
        <v>0.66349206349206302</v>
      </c>
      <c r="AO289">
        <v>0.66349206349206302</v>
      </c>
      <c r="AP289">
        <v>0.64727453515595001</v>
      </c>
      <c r="AQ289">
        <v>0.63600455683865798</v>
      </c>
      <c r="AR289">
        <v>0.34981101560412697</v>
      </c>
      <c r="AS289">
        <v>8.0543860244737198E-2</v>
      </c>
      <c r="AT289">
        <v>0.38177874186550897</v>
      </c>
      <c r="AU289">
        <v>0</v>
      </c>
      <c r="AV289">
        <v>0.98578199052132698</v>
      </c>
      <c r="AW289">
        <v>0.94594594594594605</v>
      </c>
      <c r="AX289">
        <v>0.94545454545454499</v>
      </c>
      <c r="AY289">
        <v>0.63157894736842102</v>
      </c>
      <c r="AZ289">
        <v>0.52980132450331097</v>
      </c>
      <c r="BA289">
        <v>0.995215311004784</v>
      </c>
      <c r="BB289">
        <v>0.91629955947136499</v>
      </c>
      <c r="BC289">
        <v>0.927927927927928</v>
      </c>
      <c r="BD289">
        <v>0</v>
      </c>
      <c r="BE289">
        <v>0</v>
      </c>
    </row>
    <row r="290" spans="2:57" x14ac:dyDescent="0.2">
      <c r="B290" t="s">
        <v>1306</v>
      </c>
      <c r="C290">
        <v>1E-3</v>
      </c>
      <c r="D290">
        <v>0.1</v>
      </c>
      <c r="E290">
        <v>15</v>
      </c>
      <c r="F290">
        <v>500</v>
      </c>
      <c r="G290" s="2" t="b">
        <v>1</v>
      </c>
      <c r="H290">
        <v>8</v>
      </c>
      <c r="I290">
        <v>10</v>
      </c>
      <c r="J290">
        <v>256</v>
      </c>
      <c r="K290">
        <v>1000</v>
      </c>
      <c r="L290">
        <v>4</v>
      </c>
      <c r="M290">
        <v>10</v>
      </c>
      <c r="N290">
        <v>460</v>
      </c>
      <c r="O290">
        <v>12</v>
      </c>
      <c r="P290">
        <v>10</v>
      </c>
      <c r="Q290">
        <v>120</v>
      </c>
      <c r="R290">
        <v>1</v>
      </c>
      <c r="S290">
        <v>78</v>
      </c>
      <c r="T290" s="2">
        <v>128</v>
      </c>
      <c r="U290" s="2">
        <v>64</v>
      </c>
      <c r="V290" s="2">
        <v>64</v>
      </c>
      <c r="W290" t="s">
        <v>770</v>
      </c>
      <c r="X290">
        <v>0.98013671874999997</v>
      </c>
      <c r="Y290">
        <v>4.1255780193022997E-3</v>
      </c>
      <c r="Z290">
        <v>0.49045706521739102</v>
      </c>
      <c r="AA290">
        <v>0.277660128682851</v>
      </c>
      <c r="AB290">
        <v>0.401962047377181</v>
      </c>
      <c r="AC290">
        <v>0.401962047377181</v>
      </c>
      <c r="AD290">
        <v>0.425539575144875</v>
      </c>
      <c r="AE290">
        <v>0.425539575144875</v>
      </c>
      <c r="AF290">
        <v>0.49045706521739102</v>
      </c>
      <c r="AG290">
        <v>0.49045706521739102</v>
      </c>
      <c r="AH290">
        <v>0.57361111111111096</v>
      </c>
      <c r="AI290">
        <v>9.5774374902248299E-2</v>
      </c>
      <c r="AJ290">
        <v>0.52825736050318195</v>
      </c>
      <c r="AK290">
        <v>0.52825736050318195</v>
      </c>
      <c r="AL290">
        <v>0.61468065247877401</v>
      </c>
      <c r="AM290">
        <v>0.61468065247877401</v>
      </c>
      <c r="AN290">
        <v>0.57361111111111096</v>
      </c>
      <c r="AO290">
        <v>0.57361111111111096</v>
      </c>
      <c r="AP290">
        <v>0.80322455436769502</v>
      </c>
      <c r="AQ290">
        <v>0.56677711979808099</v>
      </c>
      <c r="AR290">
        <v>0.13382195911598599</v>
      </c>
      <c r="AS290">
        <v>0.10402455622696199</v>
      </c>
      <c r="AT290">
        <v>0.444964871194379</v>
      </c>
      <c r="AU290">
        <v>1.6528925619834701E-2</v>
      </c>
      <c r="AV290">
        <v>0.809756097560975</v>
      </c>
      <c r="AW290">
        <v>0.94488188976377896</v>
      </c>
      <c r="AX290">
        <v>0.79012345679012297</v>
      </c>
      <c r="AY290">
        <v>0.30434782608695599</v>
      </c>
      <c r="AZ290">
        <v>0.75655430711610405</v>
      </c>
      <c r="BA290">
        <v>0.781725888324873</v>
      </c>
      <c r="BB290">
        <v>0.79069767441860395</v>
      </c>
      <c r="BC290">
        <v>0.69950738916256106</v>
      </c>
      <c r="BD290">
        <v>0</v>
      </c>
      <c r="BE290">
        <v>0</v>
      </c>
    </row>
    <row r="291" spans="2:57" x14ac:dyDescent="0.2">
      <c r="B291" t="s">
        <v>1307</v>
      </c>
      <c r="C291">
        <v>1E-3</v>
      </c>
      <c r="D291">
        <v>0.1</v>
      </c>
      <c r="E291">
        <v>16</v>
      </c>
      <c r="F291">
        <v>500</v>
      </c>
      <c r="G291" s="2" t="b">
        <v>1</v>
      </c>
      <c r="H291">
        <v>8</v>
      </c>
      <c r="I291">
        <v>10</v>
      </c>
      <c r="J291">
        <v>128</v>
      </c>
      <c r="K291">
        <v>1000</v>
      </c>
      <c r="L291">
        <v>4</v>
      </c>
      <c r="M291">
        <v>10</v>
      </c>
      <c r="N291">
        <v>460</v>
      </c>
      <c r="O291">
        <v>12</v>
      </c>
      <c r="P291">
        <v>10</v>
      </c>
      <c r="Q291">
        <v>120</v>
      </c>
      <c r="R291">
        <v>1</v>
      </c>
      <c r="S291">
        <v>78</v>
      </c>
      <c r="T291" s="2">
        <v>64</v>
      </c>
      <c r="U291" s="2">
        <v>64</v>
      </c>
      <c r="V291" s="2">
        <v>128</v>
      </c>
      <c r="W291" t="s">
        <v>770</v>
      </c>
      <c r="X291">
        <v>0.98125390624999997</v>
      </c>
      <c r="Y291">
        <v>3.8704484885092E-3</v>
      </c>
      <c r="Z291">
        <v>0.490339130434782</v>
      </c>
      <c r="AA291">
        <v>0.272551396250724</v>
      </c>
      <c r="AB291">
        <v>0.42125064955619601</v>
      </c>
      <c r="AC291">
        <v>0.42125064955619601</v>
      </c>
      <c r="AD291">
        <v>0.48405863080777101</v>
      </c>
      <c r="AE291">
        <v>0.48405863080777101</v>
      </c>
      <c r="AF291">
        <v>0.490339130434782</v>
      </c>
      <c r="AG291">
        <v>0.490339130434782</v>
      </c>
      <c r="AH291">
        <v>0.52638888888888802</v>
      </c>
      <c r="AI291">
        <v>9.1289468109607697E-2</v>
      </c>
      <c r="AJ291">
        <v>0.49142128842252297</v>
      </c>
      <c r="AK291">
        <v>0.49142128842252297</v>
      </c>
      <c r="AL291">
        <v>0.51886754754640196</v>
      </c>
      <c r="AM291">
        <v>0.51886754754640196</v>
      </c>
      <c r="AN291">
        <v>0.52638888888888802</v>
      </c>
      <c r="AO291">
        <v>0.52638888888888802</v>
      </c>
      <c r="AP291">
        <v>0.30977139673075699</v>
      </c>
      <c r="AQ291">
        <v>0.88886067557095305</v>
      </c>
      <c r="AR291">
        <v>0.31591606507884301</v>
      </c>
      <c r="AS291">
        <v>0.17045446084423399</v>
      </c>
      <c r="AT291">
        <v>0.348508634222919</v>
      </c>
      <c r="AU291">
        <v>0.03</v>
      </c>
      <c r="AV291">
        <v>0.89908256880733906</v>
      </c>
      <c r="AW291">
        <v>0.95617529880478003</v>
      </c>
      <c r="AX291">
        <v>0.84897959183673399</v>
      </c>
      <c r="AY291">
        <v>0</v>
      </c>
      <c r="AZ291">
        <v>0.59872611464968095</v>
      </c>
      <c r="BA291">
        <v>0.78048780487804803</v>
      </c>
      <c r="BB291">
        <v>0.63333333333333297</v>
      </c>
      <c r="BC291">
        <v>0.80176211453744495</v>
      </c>
      <c r="BD291">
        <v>0</v>
      </c>
      <c r="BE291">
        <v>0</v>
      </c>
    </row>
    <row r="292" spans="2:57" x14ac:dyDescent="0.2">
      <c r="B292" t="s">
        <v>1308</v>
      </c>
      <c r="C292">
        <v>1E-3</v>
      </c>
      <c r="D292">
        <v>0.1</v>
      </c>
      <c r="E292">
        <v>21</v>
      </c>
      <c r="F292">
        <v>500</v>
      </c>
      <c r="G292" s="2" t="b">
        <v>1</v>
      </c>
      <c r="H292">
        <v>8</v>
      </c>
      <c r="I292">
        <v>10</v>
      </c>
      <c r="J292">
        <v>64</v>
      </c>
      <c r="K292">
        <v>1000</v>
      </c>
      <c r="L292">
        <v>4</v>
      </c>
      <c r="M292">
        <v>10</v>
      </c>
      <c r="N292">
        <v>460</v>
      </c>
      <c r="O292">
        <v>12</v>
      </c>
      <c r="P292">
        <v>10</v>
      </c>
      <c r="Q292">
        <v>120</v>
      </c>
      <c r="R292">
        <v>1</v>
      </c>
      <c r="S292">
        <v>78</v>
      </c>
      <c r="T292" s="2">
        <v>64</v>
      </c>
      <c r="U292" s="2">
        <v>128</v>
      </c>
      <c r="V292" s="2">
        <v>64</v>
      </c>
      <c r="W292" t="s">
        <v>770</v>
      </c>
      <c r="X292">
        <v>0.98005468750000002</v>
      </c>
      <c r="Y292">
        <v>4.1547013102098997E-3</v>
      </c>
      <c r="Z292">
        <v>0.49012608695652099</v>
      </c>
      <c r="AA292">
        <v>0.29194227008521501</v>
      </c>
      <c r="AB292">
        <v>0.41199704635789802</v>
      </c>
      <c r="AC292">
        <v>0.41199704635789802</v>
      </c>
      <c r="AD292">
        <v>0.41658680261519498</v>
      </c>
      <c r="AE292">
        <v>0.41658680261519498</v>
      </c>
      <c r="AF292">
        <v>0.49012608695652099</v>
      </c>
      <c r="AG292">
        <v>0.49012608695652099</v>
      </c>
      <c r="AH292">
        <v>0.66388888888888797</v>
      </c>
      <c r="AI292">
        <v>8.6101204156875596E-2</v>
      </c>
      <c r="AJ292">
        <v>0.61776506814802301</v>
      </c>
      <c r="AK292">
        <v>0.61776506814802301</v>
      </c>
      <c r="AL292">
        <v>0.620097240941894</v>
      </c>
      <c r="AM292">
        <v>0.620097240941894</v>
      </c>
      <c r="AN292">
        <v>0.66388888888888897</v>
      </c>
      <c r="AO292">
        <v>0.66388888888888797</v>
      </c>
      <c r="AP292">
        <v>0.80642049255395798</v>
      </c>
      <c r="AQ292">
        <v>0.55636558280009696</v>
      </c>
      <c r="AR292">
        <v>0.117087690500531</v>
      </c>
      <c r="AS292">
        <v>0.16811441957700601</v>
      </c>
      <c r="AT292">
        <v>0.52014652014651996</v>
      </c>
      <c r="AU292">
        <v>0.234636871508379</v>
      </c>
      <c r="AV292">
        <v>0.91703056768558899</v>
      </c>
      <c r="AW292">
        <v>0.952380952380952</v>
      </c>
      <c r="AX292">
        <v>0.90494296577946698</v>
      </c>
      <c r="AY292">
        <v>0.66298342541436395</v>
      </c>
      <c r="AZ292">
        <v>0.417004048582995</v>
      </c>
      <c r="BA292">
        <v>0.98765432098765404</v>
      </c>
      <c r="BB292">
        <v>0.89811320754716895</v>
      </c>
      <c r="BC292">
        <v>0.91828793774318995</v>
      </c>
      <c r="BD292">
        <v>0</v>
      </c>
      <c r="BE292">
        <v>0</v>
      </c>
    </row>
    <row r="293" spans="2:57" x14ac:dyDescent="0.2">
      <c r="B293" t="s">
        <v>1309</v>
      </c>
      <c r="C293">
        <v>1E-3</v>
      </c>
      <c r="D293">
        <v>0.1</v>
      </c>
      <c r="E293">
        <v>52</v>
      </c>
      <c r="F293">
        <v>100</v>
      </c>
      <c r="G293" s="2" t="b">
        <v>1</v>
      </c>
      <c r="H293">
        <v>8</v>
      </c>
      <c r="I293">
        <v>25</v>
      </c>
      <c r="J293">
        <v>128</v>
      </c>
      <c r="K293">
        <v>1000</v>
      </c>
      <c r="L293">
        <v>4</v>
      </c>
      <c r="M293">
        <v>25</v>
      </c>
      <c r="N293">
        <v>445</v>
      </c>
      <c r="O293">
        <v>12</v>
      </c>
      <c r="P293">
        <v>25</v>
      </c>
      <c r="Q293">
        <v>105</v>
      </c>
      <c r="R293">
        <v>1</v>
      </c>
      <c r="S293">
        <v>78</v>
      </c>
      <c r="T293" s="2">
        <v>128</v>
      </c>
      <c r="U293" s="2">
        <v>64</v>
      </c>
      <c r="V293" s="2">
        <v>128</v>
      </c>
      <c r="W293" t="s">
        <v>770</v>
      </c>
      <c r="X293">
        <v>0.97871093750000004</v>
      </c>
      <c r="Y293">
        <v>4.4292433722876003E-3</v>
      </c>
      <c r="Z293">
        <v>0.48972865168539198</v>
      </c>
      <c r="AA293">
        <v>0.373118559539318</v>
      </c>
      <c r="AB293">
        <v>0.44868523819585399</v>
      </c>
      <c r="AC293">
        <v>0.44868523819585399</v>
      </c>
      <c r="AD293">
        <v>0.49919514716468</v>
      </c>
      <c r="AE293">
        <v>0.49919514716468</v>
      </c>
      <c r="AF293">
        <v>0.48972865168539198</v>
      </c>
      <c r="AG293">
        <v>0.48972865168539198</v>
      </c>
      <c r="AH293">
        <v>0.68095238095238098</v>
      </c>
      <c r="AI293">
        <v>8.4807552397251101E-2</v>
      </c>
      <c r="AJ293">
        <v>0.63848717470877803</v>
      </c>
      <c r="AK293">
        <v>0.63848717470877803</v>
      </c>
      <c r="AL293">
        <v>0.67507788706623895</v>
      </c>
      <c r="AM293">
        <v>0.67507788706623895</v>
      </c>
      <c r="AN293">
        <v>0.68095238095237998</v>
      </c>
      <c r="AO293">
        <v>0.68095238095238098</v>
      </c>
      <c r="AP293">
        <v>0.74904514310983605</v>
      </c>
      <c r="AQ293">
        <v>0.54044377692687195</v>
      </c>
      <c r="AR293">
        <v>0.39548662832058201</v>
      </c>
      <c r="AS293">
        <v>0.109765404426129</v>
      </c>
      <c r="AT293">
        <v>0.55737704918032704</v>
      </c>
      <c r="AU293">
        <v>0.233333333333333</v>
      </c>
      <c r="AV293">
        <v>0.95412844036697197</v>
      </c>
      <c r="AW293">
        <v>0.9375</v>
      </c>
      <c r="AX293">
        <v>0.95454545454545403</v>
      </c>
      <c r="AY293">
        <v>5.0847457627118599E-2</v>
      </c>
      <c r="AZ293">
        <v>0.74698795180722799</v>
      </c>
      <c r="BA293">
        <v>0.98578199052132698</v>
      </c>
      <c r="BB293">
        <v>0.87254901960784303</v>
      </c>
      <c r="BC293">
        <v>0.91964285714285698</v>
      </c>
      <c r="BD293">
        <v>0.44915254237288099</v>
      </c>
      <c r="BE293">
        <v>0</v>
      </c>
    </row>
    <row r="294" spans="2:57" x14ac:dyDescent="0.2">
      <c r="B294" t="s">
        <v>1310</v>
      </c>
      <c r="C294">
        <v>1E-3</v>
      </c>
      <c r="D294">
        <v>0.1</v>
      </c>
      <c r="E294">
        <v>87</v>
      </c>
      <c r="F294">
        <v>100</v>
      </c>
      <c r="G294" s="2" t="b">
        <v>1</v>
      </c>
      <c r="H294">
        <v>8</v>
      </c>
      <c r="I294">
        <v>5</v>
      </c>
      <c r="J294">
        <v>256</v>
      </c>
      <c r="K294">
        <v>1000</v>
      </c>
      <c r="L294">
        <v>4</v>
      </c>
      <c r="M294">
        <v>5</v>
      </c>
      <c r="N294">
        <v>465</v>
      </c>
      <c r="O294">
        <v>12</v>
      </c>
      <c r="P294">
        <v>5</v>
      </c>
      <c r="Q294">
        <v>125</v>
      </c>
      <c r="R294">
        <v>1</v>
      </c>
      <c r="S294">
        <v>78</v>
      </c>
      <c r="T294" s="2">
        <v>128</v>
      </c>
      <c r="U294" s="2">
        <v>64</v>
      </c>
      <c r="V294" s="2">
        <v>64</v>
      </c>
      <c r="W294" t="s">
        <v>770</v>
      </c>
      <c r="X294">
        <v>0.98072265624999999</v>
      </c>
      <c r="Y294">
        <v>3.9696049247867999E-3</v>
      </c>
      <c r="Z294">
        <v>0.48969193548387102</v>
      </c>
      <c r="AA294">
        <v>0.285318132996559</v>
      </c>
      <c r="AB294">
        <v>0.42826340881744102</v>
      </c>
      <c r="AC294">
        <v>0.42826340881744102</v>
      </c>
      <c r="AD294">
        <v>0.50829146301764105</v>
      </c>
      <c r="AE294">
        <v>0.50829146301764105</v>
      </c>
      <c r="AF294">
        <v>0.48969193548387102</v>
      </c>
      <c r="AG294">
        <v>0.48969193548387102</v>
      </c>
      <c r="AH294">
        <v>0.62</v>
      </c>
      <c r="AI294">
        <v>0.101534344255924</v>
      </c>
      <c r="AJ294">
        <v>0.56510850121688205</v>
      </c>
      <c r="AK294">
        <v>0.56510850121688205</v>
      </c>
      <c r="AL294">
        <v>0.61453956411350497</v>
      </c>
      <c r="AM294">
        <v>0.61453956411350497</v>
      </c>
      <c r="AN294">
        <v>0.62</v>
      </c>
      <c r="AO294">
        <v>0.62</v>
      </c>
      <c r="AP294">
        <v>0.42177177398190402</v>
      </c>
      <c r="AQ294">
        <v>0.69971179124864202</v>
      </c>
      <c r="AR294">
        <v>0.36025144800953002</v>
      </c>
      <c r="AS294">
        <v>0.231318622029688</v>
      </c>
      <c r="AT294">
        <v>0.50704225352112597</v>
      </c>
      <c r="AU294">
        <v>2.9850746268656699E-2</v>
      </c>
      <c r="AV294">
        <v>0.95934959349593496</v>
      </c>
      <c r="AW294">
        <v>0.96153846153846101</v>
      </c>
      <c r="AX294">
        <v>0.911392405063291</v>
      </c>
      <c r="AY294">
        <v>5.7971014492753603E-2</v>
      </c>
      <c r="AZ294">
        <v>0.63095238095238004</v>
      </c>
      <c r="BA294">
        <v>0.78048780487804803</v>
      </c>
      <c r="BB294">
        <v>0.77170418006430797</v>
      </c>
      <c r="BC294">
        <v>0.64864864864864802</v>
      </c>
      <c r="BD294">
        <v>1.47058823529411E-2</v>
      </c>
      <c r="BE294">
        <v>0.50765864332603905</v>
      </c>
    </row>
    <row r="295" spans="2:57" x14ac:dyDescent="0.2">
      <c r="B295" t="s">
        <v>1311</v>
      </c>
      <c r="C295">
        <v>1E-3</v>
      </c>
      <c r="D295">
        <v>0.1</v>
      </c>
      <c r="E295">
        <v>63</v>
      </c>
      <c r="F295">
        <v>100</v>
      </c>
      <c r="G295" s="2" t="b">
        <v>1</v>
      </c>
      <c r="H295">
        <v>8</v>
      </c>
      <c r="I295">
        <v>20</v>
      </c>
      <c r="J295">
        <v>64</v>
      </c>
      <c r="K295">
        <v>1000</v>
      </c>
      <c r="L295">
        <v>4</v>
      </c>
      <c r="M295">
        <v>20</v>
      </c>
      <c r="N295">
        <v>450</v>
      </c>
      <c r="O295">
        <v>12</v>
      </c>
      <c r="P295">
        <v>20</v>
      </c>
      <c r="Q295">
        <v>110</v>
      </c>
      <c r="R295">
        <v>1</v>
      </c>
      <c r="S295">
        <v>78</v>
      </c>
      <c r="T295" s="2">
        <v>64</v>
      </c>
      <c r="U295" s="2">
        <v>64</v>
      </c>
      <c r="V295" s="2">
        <v>128</v>
      </c>
      <c r="W295" t="s">
        <v>770</v>
      </c>
      <c r="X295">
        <v>0.98029296875000005</v>
      </c>
      <c r="Y295">
        <v>4.2554392479359996E-3</v>
      </c>
      <c r="Z295">
        <v>0.48864111111111003</v>
      </c>
      <c r="AA295">
        <v>0.41781173592805798</v>
      </c>
      <c r="AB295">
        <v>0.40580298297948197</v>
      </c>
      <c r="AC295">
        <v>0.40580298297948197</v>
      </c>
      <c r="AD295">
        <v>0.56093199878682398</v>
      </c>
      <c r="AE295">
        <v>0.56093199878682398</v>
      </c>
      <c r="AF295">
        <v>0.48864111111111003</v>
      </c>
      <c r="AG295">
        <v>0.48864111111111003</v>
      </c>
      <c r="AH295">
        <v>0.70909090909090899</v>
      </c>
      <c r="AI295">
        <v>9.2391565442085197E-2</v>
      </c>
      <c r="AJ295">
        <v>0.63784086519537497</v>
      </c>
      <c r="AK295">
        <v>0.63784086519537497</v>
      </c>
      <c r="AL295">
        <v>0.65242862605132801</v>
      </c>
      <c r="AM295">
        <v>0.65242862605132801</v>
      </c>
      <c r="AN295">
        <v>0.70909090909090899</v>
      </c>
      <c r="AO295">
        <v>0.70909090909090899</v>
      </c>
      <c r="AP295">
        <v>0.12438961587970999</v>
      </c>
      <c r="AQ295">
        <v>0.89333982501393605</v>
      </c>
      <c r="AR295">
        <v>0.115979670984382</v>
      </c>
      <c r="AS295">
        <v>0.48950282003989998</v>
      </c>
      <c r="AT295">
        <v>0.62015503875968903</v>
      </c>
      <c r="AU295">
        <v>0</v>
      </c>
      <c r="AV295">
        <v>0.97757847533632203</v>
      </c>
      <c r="AW295">
        <v>0.952380952380952</v>
      </c>
      <c r="AX295">
        <v>0.96888888888888802</v>
      </c>
      <c r="AY295">
        <v>0.13445378151260501</v>
      </c>
      <c r="AZ295">
        <v>0.64561403508771897</v>
      </c>
      <c r="BA295">
        <v>0.99090909090909096</v>
      </c>
      <c r="BB295">
        <v>0.88</v>
      </c>
      <c r="BC295">
        <v>0.93162393162393098</v>
      </c>
      <c r="BD295">
        <v>0</v>
      </c>
      <c r="BE295">
        <v>0.55248618784530301</v>
      </c>
    </row>
    <row r="296" spans="2:57" x14ac:dyDescent="0.2">
      <c r="B296" t="s">
        <v>1312</v>
      </c>
      <c r="C296">
        <v>1E-3</v>
      </c>
      <c r="D296">
        <v>0.5</v>
      </c>
      <c r="E296">
        <v>17</v>
      </c>
      <c r="F296">
        <v>500</v>
      </c>
      <c r="G296" s="2" t="b">
        <v>1</v>
      </c>
      <c r="H296">
        <v>8</v>
      </c>
      <c r="I296">
        <v>5</v>
      </c>
      <c r="J296">
        <v>128</v>
      </c>
      <c r="K296">
        <v>1000</v>
      </c>
      <c r="L296">
        <v>4</v>
      </c>
      <c r="M296">
        <v>5</v>
      </c>
      <c r="N296">
        <v>465</v>
      </c>
      <c r="O296">
        <v>12</v>
      </c>
      <c r="P296">
        <v>5</v>
      </c>
      <c r="Q296">
        <v>125</v>
      </c>
      <c r="R296">
        <v>1</v>
      </c>
      <c r="S296">
        <v>78</v>
      </c>
      <c r="T296" s="2">
        <v>128</v>
      </c>
      <c r="U296" s="2">
        <v>128</v>
      </c>
      <c r="V296" s="2">
        <v>128</v>
      </c>
      <c r="W296" t="s">
        <v>770</v>
      </c>
      <c r="X296">
        <v>0.98034960937500004</v>
      </c>
      <c r="Y296">
        <v>4.2918181470595002E-3</v>
      </c>
      <c r="Z296">
        <v>0.48858978494623601</v>
      </c>
      <c r="AA296">
        <v>0.247059548199176</v>
      </c>
      <c r="AB296">
        <v>0.422351297313864</v>
      </c>
      <c r="AC296">
        <v>0.422351297313864</v>
      </c>
      <c r="AD296">
        <v>0.45282266583088099</v>
      </c>
      <c r="AE296">
        <v>0.45282266583088099</v>
      </c>
      <c r="AF296">
        <v>0.48858978494623601</v>
      </c>
      <c r="AG296">
        <v>0.48858978494623601</v>
      </c>
      <c r="AH296">
        <v>0.48066666666666602</v>
      </c>
      <c r="AI296">
        <v>7.6212413609027793E-2</v>
      </c>
      <c r="AJ296">
        <v>0.45093843613141998</v>
      </c>
      <c r="AK296">
        <v>0.45093843613141998</v>
      </c>
      <c r="AL296">
        <v>0.55113779631309001</v>
      </c>
      <c r="AM296">
        <v>0.55113779631309001</v>
      </c>
      <c r="AN296">
        <v>0.48066666666666602</v>
      </c>
      <c r="AO296">
        <v>0.48066666666666602</v>
      </c>
      <c r="AP296">
        <v>0.48467072868435701</v>
      </c>
      <c r="AQ296">
        <v>0.75690238497539197</v>
      </c>
      <c r="AR296">
        <v>0.32310748333936901</v>
      </c>
      <c r="AS296">
        <v>0.12472459225634</v>
      </c>
      <c r="AT296">
        <v>0.33557046979865701</v>
      </c>
      <c r="AU296">
        <v>0.26206896551724101</v>
      </c>
      <c r="AV296">
        <v>0.417721518987341</v>
      </c>
      <c r="AW296">
        <v>0.95419847328244201</v>
      </c>
      <c r="AX296">
        <v>0.74247491638795904</v>
      </c>
      <c r="AY296">
        <v>0.24727272727272701</v>
      </c>
      <c r="AZ296">
        <v>9.8039215686274495E-2</v>
      </c>
      <c r="BA296">
        <v>0.84792626728110598</v>
      </c>
      <c r="BB296">
        <v>0.81699346405228701</v>
      </c>
      <c r="BC296">
        <v>0.68899521531100405</v>
      </c>
      <c r="BD296">
        <v>0</v>
      </c>
      <c r="BE296">
        <v>0</v>
      </c>
    </row>
    <row r="297" spans="2:57" x14ac:dyDescent="0.2">
      <c r="B297" t="s">
        <v>1313</v>
      </c>
      <c r="C297">
        <v>1E-3</v>
      </c>
      <c r="D297">
        <v>0.1</v>
      </c>
      <c r="E297">
        <v>114</v>
      </c>
      <c r="F297">
        <v>100</v>
      </c>
      <c r="G297" s="2" t="b">
        <v>1</v>
      </c>
      <c r="H297">
        <v>8</v>
      </c>
      <c r="I297">
        <v>20</v>
      </c>
      <c r="J297">
        <v>256</v>
      </c>
      <c r="K297">
        <v>1000</v>
      </c>
      <c r="L297">
        <v>4</v>
      </c>
      <c r="M297">
        <v>20</v>
      </c>
      <c r="N297">
        <v>450</v>
      </c>
      <c r="O297">
        <v>12</v>
      </c>
      <c r="P297">
        <v>20</v>
      </c>
      <c r="Q297">
        <v>110</v>
      </c>
      <c r="R297">
        <v>1</v>
      </c>
      <c r="S297">
        <v>78</v>
      </c>
      <c r="T297" s="2">
        <v>64</v>
      </c>
      <c r="U297" s="2">
        <v>64</v>
      </c>
      <c r="V297" s="2">
        <v>128</v>
      </c>
      <c r="W297" t="s">
        <v>770</v>
      </c>
      <c r="X297">
        <v>0.98027832031249995</v>
      </c>
      <c r="Y297">
        <v>3.3457997534424E-3</v>
      </c>
      <c r="Z297">
        <v>0.48800277777777701</v>
      </c>
      <c r="AA297">
        <v>0.188015577957034</v>
      </c>
      <c r="AB297">
        <v>0.39595050731500298</v>
      </c>
      <c r="AC297">
        <v>0.39595050731500298</v>
      </c>
      <c r="AD297">
        <v>0.38449243413705603</v>
      </c>
      <c r="AE297">
        <v>0.38449243413705603</v>
      </c>
      <c r="AF297">
        <v>0.48800277777777701</v>
      </c>
      <c r="AG297">
        <v>0.48800277777777701</v>
      </c>
      <c r="AH297">
        <v>0.62727272727272698</v>
      </c>
      <c r="AI297">
        <v>6.6830188035964896E-2</v>
      </c>
      <c r="AJ297">
        <v>0.56231544667256805</v>
      </c>
      <c r="AK297">
        <v>0.56231544667256805</v>
      </c>
      <c r="AL297">
        <v>0.54738277976554806</v>
      </c>
      <c r="AM297">
        <v>0.54738277976554806</v>
      </c>
      <c r="AN297">
        <v>0.62727272727272698</v>
      </c>
      <c r="AO297">
        <v>0.62727272727272698</v>
      </c>
      <c r="AP297">
        <v>0.56897070926735505</v>
      </c>
      <c r="AQ297">
        <v>0.76935693364744595</v>
      </c>
      <c r="AR297">
        <v>0.12665833397920701</v>
      </c>
      <c r="AS297">
        <v>0.118816052366005</v>
      </c>
      <c r="AT297">
        <v>0.44052863436123302</v>
      </c>
      <c r="AU297">
        <v>1.7391304347826E-2</v>
      </c>
      <c r="AV297">
        <v>0.97777777777777697</v>
      </c>
      <c r="AW297">
        <v>0.96491228070175405</v>
      </c>
      <c r="AX297">
        <v>0.95614035087719296</v>
      </c>
      <c r="AY297">
        <v>0.25988700564971701</v>
      </c>
      <c r="AZ297">
        <v>0.34482758620689602</v>
      </c>
      <c r="BA297">
        <v>0.97737556561085903</v>
      </c>
      <c r="BB297">
        <v>0.88979591836734695</v>
      </c>
      <c r="BC297">
        <v>0.91914893617021198</v>
      </c>
      <c r="BD297">
        <v>0</v>
      </c>
      <c r="BE297">
        <v>0</v>
      </c>
    </row>
    <row r="298" spans="2:57" x14ac:dyDescent="0.2">
      <c r="B298" t="s">
        <v>1314</v>
      </c>
      <c r="C298">
        <v>1E-3</v>
      </c>
      <c r="D298">
        <v>0.1</v>
      </c>
      <c r="E298">
        <v>85</v>
      </c>
      <c r="F298">
        <v>100</v>
      </c>
      <c r="G298" s="2" t="b">
        <v>1</v>
      </c>
      <c r="H298">
        <v>8</v>
      </c>
      <c r="I298">
        <v>10</v>
      </c>
      <c r="J298">
        <v>128</v>
      </c>
      <c r="K298">
        <v>1000</v>
      </c>
      <c r="L298">
        <v>4</v>
      </c>
      <c r="M298">
        <v>10</v>
      </c>
      <c r="N298">
        <v>460</v>
      </c>
      <c r="O298">
        <v>12</v>
      </c>
      <c r="P298">
        <v>10</v>
      </c>
      <c r="Q298">
        <v>120</v>
      </c>
      <c r="R298">
        <v>1</v>
      </c>
      <c r="S298">
        <v>78</v>
      </c>
      <c r="T298" s="2">
        <v>64</v>
      </c>
      <c r="U298" s="2">
        <v>128</v>
      </c>
      <c r="V298" s="2">
        <v>64</v>
      </c>
      <c r="W298" t="s">
        <v>770</v>
      </c>
      <c r="X298">
        <v>0.98043945312500003</v>
      </c>
      <c r="Y298">
        <v>4.0730621479451003E-3</v>
      </c>
      <c r="Z298">
        <v>0.48797391304347898</v>
      </c>
      <c r="AA298">
        <v>0.40604706877469998</v>
      </c>
      <c r="AB298">
        <v>0.42577415903694898</v>
      </c>
      <c r="AC298">
        <v>0.42577415903694898</v>
      </c>
      <c r="AD298">
        <v>0.43558846822248698</v>
      </c>
      <c r="AE298">
        <v>0.43558846822248698</v>
      </c>
      <c r="AF298">
        <v>0.48797391304347898</v>
      </c>
      <c r="AG298">
        <v>0.48797391304347898</v>
      </c>
      <c r="AH298">
        <v>0.54444444444444395</v>
      </c>
      <c r="AI298">
        <v>0.134354308247566</v>
      </c>
      <c r="AJ298">
        <v>0.52400643762673504</v>
      </c>
      <c r="AK298">
        <v>0.52400643762673504</v>
      </c>
      <c r="AL298">
        <v>0.53230232167116198</v>
      </c>
      <c r="AM298">
        <v>0.53230232167116198</v>
      </c>
      <c r="AN298">
        <v>0.54444444444444395</v>
      </c>
      <c r="AO298">
        <v>0.54444444444444395</v>
      </c>
      <c r="AP298">
        <v>0.51809224278923904</v>
      </c>
      <c r="AQ298">
        <v>0.81348201929771402</v>
      </c>
      <c r="AR298">
        <v>0.28234531335181701</v>
      </c>
      <c r="AS298">
        <v>8.9177060709028005E-2</v>
      </c>
      <c r="AT298">
        <v>0.46703296703296698</v>
      </c>
      <c r="AU298">
        <v>1.7492711370262301E-2</v>
      </c>
      <c r="AV298">
        <v>0.92105263157894701</v>
      </c>
      <c r="AW298">
        <v>0.952380952380952</v>
      </c>
      <c r="AX298">
        <v>0.86554621848739499</v>
      </c>
      <c r="AY298">
        <v>0.58862876254180596</v>
      </c>
      <c r="AZ298">
        <v>0.10256410256410201</v>
      </c>
      <c r="BA298">
        <v>0.83253588516746402</v>
      </c>
      <c r="BB298">
        <v>0.88475836431226695</v>
      </c>
      <c r="BC298">
        <v>0.65608465608465605</v>
      </c>
      <c r="BD298">
        <v>0</v>
      </c>
      <c r="BE298">
        <v>0</v>
      </c>
    </row>
    <row r="299" spans="2:57" x14ac:dyDescent="0.2">
      <c r="B299" t="s">
        <v>1315</v>
      </c>
      <c r="C299">
        <v>1E-3</v>
      </c>
      <c r="D299">
        <v>0.1</v>
      </c>
      <c r="E299">
        <v>12</v>
      </c>
      <c r="F299">
        <v>500</v>
      </c>
      <c r="G299" s="2" t="b">
        <v>1</v>
      </c>
      <c r="H299">
        <v>8</v>
      </c>
      <c r="I299">
        <v>25</v>
      </c>
      <c r="J299">
        <v>128</v>
      </c>
      <c r="K299">
        <v>1000</v>
      </c>
      <c r="L299">
        <v>4</v>
      </c>
      <c r="M299">
        <v>25</v>
      </c>
      <c r="N299">
        <v>445</v>
      </c>
      <c r="O299">
        <v>12</v>
      </c>
      <c r="P299">
        <v>25</v>
      </c>
      <c r="Q299">
        <v>105</v>
      </c>
      <c r="R299">
        <v>1</v>
      </c>
      <c r="S299">
        <v>78</v>
      </c>
      <c r="T299" s="2">
        <v>128</v>
      </c>
      <c r="U299" s="2">
        <v>64</v>
      </c>
      <c r="V299" s="2">
        <v>64</v>
      </c>
      <c r="W299" t="s">
        <v>770</v>
      </c>
      <c r="X299">
        <v>0.98074804687499995</v>
      </c>
      <c r="Y299">
        <v>4.1043197987601001E-3</v>
      </c>
      <c r="Z299">
        <v>0.48794662921347998</v>
      </c>
      <c r="AA299">
        <v>0.26038826866447901</v>
      </c>
      <c r="AB299">
        <v>0.38429961345264901</v>
      </c>
      <c r="AC299">
        <v>0.38429961345264901</v>
      </c>
      <c r="AD299">
        <v>0.41632438945308903</v>
      </c>
      <c r="AE299">
        <v>0.41632438945308903</v>
      </c>
      <c r="AF299">
        <v>0.48794662921347998</v>
      </c>
      <c r="AG299">
        <v>0.48794662921347998</v>
      </c>
      <c r="AH299">
        <v>0.64523809523809506</v>
      </c>
      <c r="AI299">
        <v>7.5295440852642004E-2</v>
      </c>
      <c r="AJ299">
        <v>0.56743964788150303</v>
      </c>
      <c r="AK299">
        <v>0.56743964788150303</v>
      </c>
      <c r="AL299">
        <v>0.55909838743504103</v>
      </c>
      <c r="AM299">
        <v>0.55909838743504103</v>
      </c>
      <c r="AN299">
        <v>0.64523809523809506</v>
      </c>
      <c r="AO299">
        <v>0.64523809523809506</v>
      </c>
      <c r="AP299">
        <v>0.50186073400162401</v>
      </c>
      <c r="AQ299">
        <v>0.92794909974353601</v>
      </c>
      <c r="AR299">
        <v>0.103006222251234</v>
      </c>
      <c r="AS299">
        <v>4.3823978142053998E-3</v>
      </c>
      <c r="AT299">
        <v>0.40439560439560401</v>
      </c>
      <c r="AU299">
        <v>5.3571428571428499E-2</v>
      </c>
      <c r="AV299">
        <v>0.98591549295774605</v>
      </c>
      <c r="AW299">
        <v>0.95454545454545403</v>
      </c>
      <c r="AX299">
        <v>0.97196261682243001</v>
      </c>
      <c r="AY299">
        <v>2.94117647058823E-2</v>
      </c>
      <c r="AZ299">
        <v>0.62411347517730498</v>
      </c>
      <c r="BA299">
        <v>0.98591549295774605</v>
      </c>
      <c r="BB299">
        <v>0.875</v>
      </c>
      <c r="BC299">
        <v>0.92444444444444396</v>
      </c>
      <c r="BD299">
        <v>0</v>
      </c>
      <c r="BE299">
        <v>0</v>
      </c>
    </row>
    <row r="300" spans="2:57" x14ac:dyDescent="0.2">
      <c r="B300" t="s">
        <v>1316</v>
      </c>
      <c r="C300">
        <v>1E-3</v>
      </c>
      <c r="D300">
        <v>0.5</v>
      </c>
      <c r="E300">
        <v>15</v>
      </c>
      <c r="F300">
        <v>500</v>
      </c>
      <c r="G300" s="2" t="b">
        <v>1</v>
      </c>
      <c r="H300">
        <v>8</v>
      </c>
      <c r="I300">
        <v>50</v>
      </c>
      <c r="J300">
        <v>128</v>
      </c>
      <c r="K300">
        <v>1000</v>
      </c>
      <c r="L300">
        <v>4</v>
      </c>
      <c r="M300">
        <v>50</v>
      </c>
      <c r="N300">
        <v>420</v>
      </c>
      <c r="O300">
        <v>12</v>
      </c>
      <c r="P300">
        <v>50</v>
      </c>
      <c r="Q300">
        <v>80</v>
      </c>
      <c r="R300">
        <v>1</v>
      </c>
      <c r="S300">
        <v>78</v>
      </c>
      <c r="T300" s="2">
        <v>64</v>
      </c>
      <c r="U300" s="2">
        <v>128</v>
      </c>
      <c r="V300" s="2">
        <v>64</v>
      </c>
      <c r="W300" t="s">
        <v>770</v>
      </c>
      <c r="X300">
        <v>0.98018554687500004</v>
      </c>
      <c r="Y300">
        <v>4.0204480241517997E-3</v>
      </c>
      <c r="Z300">
        <v>0.487416666666666</v>
      </c>
      <c r="AA300">
        <v>0.34411592495441401</v>
      </c>
      <c r="AB300">
        <v>0.45448822462426702</v>
      </c>
      <c r="AC300">
        <v>0.45448822462426702</v>
      </c>
      <c r="AD300">
        <v>0.45335237895563202</v>
      </c>
      <c r="AE300">
        <v>0.45335237895563202</v>
      </c>
      <c r="AF300">
        <v>0.487416666666667</v>
      </c>
      <c r="AG300">
        <v>0.487416666666667</v>
      </c>
      <c r="AH300">
        <v>0.71250000000000002</v>
      </c>
      <c r="AI300">
        <v>8.4529697895049993E-2</v>
      </c>
      <c r="AJ300">
        <v>0.64950769434933997</v>
      </c>
      <c r="AK300">
        <v>0.64950769434934097</v>
      </c>
      <c r="AL300">
        <v>0.64550528780558702</v>
      </c>
      <c r="AM300">
        <v>0.64550528780558702</v>
      </c>
      <c r="AN300">
        <v>0.71250000000000002</v>
      </c>
      <c r="AO300">
        <v>0.71250000000000002</v>
      </c>
      <c r="AP300">
        <v>0.73982863602805404</v>
      </c>
      <c r="AQ300">
        <v>0.48259056276125101</v>
      </c>
      <c r="AR300">
        <v>0.51878186341347698</v>
      </c>
      <c r="AS300">
        <v>7.6751836294286196E-2</v>
      </c>
      <c r="AT300">
        <v>0.66341463414634105</v>
      </c>
      <c r="AU300">
        <v>0.155555555555555</v>
      </c>
      <c r="AV300">
        <v>0.95757575757575697</v>
      </c>
      <c r="AW300">
        <v>0.96969696969696895</v>
      </c>
      <c r="AX300">
        <v>0.96341463414634099</v>
      </c>
      <c r="AY300">
        <v>0</v>
      </c>
      <c r="AZ300">
        <v>0.67980295566502402</v>
      </c>
      <c r="BA300">
        <v>0.98159509202453998</v>
      </c>
      <c r="BB300">
        <v>0.89772727272727204</v>
      </c>
      <c r="BC300">
        <v>0.91954022988505701</v>
      </c>
      <c r="BD300">
        <v>0.60576923076922995</v>
      </c>
      <c r="BE300">
        <v>0</v>
      </c>
    </row>
    <row r="301" spans="2:57" x14ac:dyDescent="0.2">
      <c r="B301" t="s">
        <v>1317</v>
      </c>
      <c r="C301">
        <v>1E-3</v>
      </c>
      <c r="D301">
        <v>0.1</v>
      </c>
      <c r="E301">
        <v>78</v>
      </c>
      <c r="F301">
        <v>100</v>
      </c>
      <c r="G301" s="2" t="b">
        <v>1</v>
      </c>
      <c r="H301">
        <v>8</v>
      </c>
      <c r="I301">
        <v>25</v>
      </c>
      <c r="J301">
        <v>128</v>
      </c>
      <c r="K301">
        <v>1000</v>
      </c>
      <c r="L301">
        <v>4</v>
      </c>
      <c r="M301">
        <v>25</v>
      </c>
      <c r="N301">
        <v>445</v>
      </c>
      <c r="O301">
        <v>12</v>
      </c>
      <c r="P301">
        <v>25</v>
      </c>
      <c r="Q301">
        <v>105</v>
      </c>
      <c r="R301">
        <v>1</v>
      </c>
      <c r="S301">
        <v>78</v>
      </c>
      <c r="T301" s="2">
        <v>128</v>
      </c>
      <c r="U301" s="2">
        <v>128</v>
      </c>
      <c r="V301" s="2">
        <v>128</v>
      </c>
      <c r="W301" t="s">
        <v>770</v>
      </c>
      <c r="X301">
        <v>0.98002929687499996</v>
      </c>
      <c r="Y301">
        <v>4.1407096409238004E-3</v>
      </c>
      <c r="Z301">
        <v>0.486451685393259</v>
      </c>
      <c r="AA301">
        <v>0.367288646936416</v>
      </c>
      <c r="AB301">
        <v>0.42804409968975599</v>
      </c>
      <c r="AC301">
        <v>0.42804409968975599</v>
      </c>
      <c r="AD301">
        <v>0.45599791794245398</v>
      </c>
      <c r="AE301">
        <v>0.45599791794245398</v>
      </c>
      <c r="AF301">
        <v>0.486451685393259</v>
      </c>
      <c r="AG301">
        <v>0.486451685393259</v>
      </c>
      <c r="AH301">
        <v>0.63968253968253896</v>
      </c>
      <c r="AI301">
        <v>0.10344611853361101</v>
      </c>
      <c r="AJ301">
        <v>0.57907989361084899</v>
      </c>
      <c r="AK301">
        <v>0.57907989361084899</v>
      </c>
      <c r="AL301">
        <v>0.56911100289854599</v>
      </c>
      <c r="AM301">
        <v>0.56911100289854599</v>
      </c>
      <c r="AN301">
        <v>0.63968253968253896</v>
      </c>
      <c r="AO301">
        <v>0.63968253968253896</v>
      </c>
      <c r="AP301">
        <v>0.51554744336262803</v>
      </c>
      <c r="AQ301">
        <v>0.80336100988876102</v>
      </c>
      <c r="AR301">
        <v>0.31168978549727799</v>
      </c>
      <c r="AS301">
        <v>8.1578160010352396E-2</v>
      </c>
      <c r="AT301">
        <v>0.47025495750708202</v>
      </c>
      <c r="AU301">
        <v>0.13008130081300801</v>
      </c>
      <c r="AV301">
        <v>0.961165048543689</v>
      </c>
      <c r="AW301">
        <v>0.95890410958904104</v>
      </c>
      <c r="AX301">
        <v>0.97674418604651103</v>
      </c>
      <c r="AY301">
        <v>4.8076923076923003E-2</v>
      </c>
      <c r="AZ301">
        <v>0.60389610389610304</v>
      </c>
      <c r="BA301">
        <v>0.97584541062801899</v>
      </c>
      <c r="BB301">
        <v>0.90434782608695596</v>
      </c>
      <c r="BC301">
        <v>0.91964285714285698</v>
      </c>
      <c r="BD301">
        <v>0</v>
      </c>
      <c r="BE301">
        <v>0</v>
      </c>
    </row>
    <row r="302" spans="2:57" x14ac:dyDescent="0.2">
      <c r="B302" t="s">
        <v>1318</v>
      </c>
      <c r="C302">
        <v>1E-3</v>
      </c>
      <c r="D302">
        <v>0.5</v>
      </c>
      <c r="E302">
        <v>90</v>
      </c>
      <c r="F302">
        <v>100</v>
      </c>
      <c r="G302" s="2" t="b">
        <v>1</v>
      </c>
      <c r="H302">
        <v>8</v>
      </c>
      <c r="I302">
        <v>20</v>
      </c>
      <c r="J302">
        <v>420</v>
      </c>
      <c r="K302">
        <v>1000</v>
      </c>
      <c r="L302">
        <v>4</v>
      </c>
      <c r="M302">
        <v>20</v>
      </c>
      <c r="N302">
        <v>450</v>
      </c>
      <c r="O302">
        <v>12</v>
      </c>
      <c r="P302">
        <v>20</v>
      </c>
      <c r="Q302">
        <v>110</v>
      </c>
      <c r="R302">
        <v>1</v>
      </c>
      <c r="S302">
        <v>78</v>
      </c>
      <c r="T302" s="2">
        <v>64</v>
      </c>
      <c r="U302" s="2">
        <v>128</v>
      </c>
      <c r="V302" s="2">
        <v>64</v>
      </c>
      <c r="W302" t="s">
        <v>770</v>
      </c>
      <c r="X302">
        <v>0.98014285714285698</v>
      </c>
      <c r="Y302">
        <v>3.7176666734740002E-3</v>
      </c>
      <c r="Z302">
        <v>0.48610999999999999</v>
      </c>
      <c r="AA302">
        <v>0.260706534534692</v>
      </c>
      <c r="AB302">
        <v>0.40776082039217099</v>
      </c>
      <c r="AC302">
        <v>0.40776082039217099</v>
      </c>
      <c r="AD302">
        <v>0.43357930754850899</v>
      </c>
      <c r="AE302">
        <v>0.43357930754850899</v>
      </c>
      <c r="AF302">
        <v>0.48610999999999999</v>
      </c>
      <c r="AG302">
        <v>0.48610999999999999</v>
      </c>
      <c r="AH302">
        <v>0.65984848484848402</v>
      </c>
      <c r="AI302">
        <v>7.1830816566944095E-2</v>
      </c>
      <c r="AJ302">
        <v>0.609731764323589</v>
      </c>
      <c r="AK302">
        <v>0.60973176432359</v>
      </c>
      <c r="AL302">
        <v>0.62116999873169199</v>
      </c>
      <c r="AM302">
        <v>0.62116999873169199</v>
      </c>
      <c r="AN302">
        <v>0.65984848484848402</v>
      </c>
      <c r="AO302">
        <v>0.65984848484848402</v>
      </c>
      <c r="AP302">
        <v>0.53048980545823299</v>
      </c>
      <c r="AQ302">
        <v>0.88051856884228796</v>
      </c>
      <c r="AR302">
        <v>0.17433696130338799</v>
      </c>
      <c r="AS302">
        <v>4.5697945964773501E-2</v>
      </c>
      <c r="AT302">
        <v>0.470873786407766</v>
      </c>
      <c r="AU302">
        <v>0.41726618705035901</v>
      </c>
      <c r="AV302">
        <v>0.93965517241379304</v>
      </c>
      <c r="AW302">
        <v>0.96491228070175405</v>
      </c>
      <c r="AX302">
        <v>0.95154185022026405</v>
      </c>
      <c r="AY302">
        <v>0.55335968379446598</v>
      </c>
      <c r="AZ302">
        <v>0.17948717948717899</v>
      </c>
      <c r="BA302">
        <v>0.986425339366515</v>
      </c>
      <c r="BB302">
        <v>0.89711934156378603</v>
      </c>
      <c r="BC302">
        <v>0.95614035087719296</v>
      </c>
      <c r="BD302">
        <v>0</v>
      </c>
      <c r="BE302">
        <v>0</v>
      </c>
    </row>
    <row r="303" spans="2:57" x14ac:dyDescent="0.2">
      <c r="B303" t="s">
        <v>1319</v>
      </c>
      <c r="C303">
        <v>1E-3</v>
      </c>
      <c r="D303">
        <v>0.1</v>
      </c>
      <c r="E303">
        <v>18</v>
      </c>
      <c r="F303">
        <v>500</v>
      </c>
      <c r="G303" s="2" t="b">
        <v>1</v>
      </c>
      <c r="H303">
        <v>8</v>
      </c>
      <c r="I303">
        <v>20</v>
      </c>
      <c r="J303">
        <v>256</v>
      </c>
      <c r="K303">
        <v>1000</v>
      </c>
      <c r="L303">
        <v>4</v>
      </c>
      <c r="M303">
        <v>20</v>
      </c>
      <c r="N303">
        <v>450</v>
      </c>
      <c r="O303">
        <v>12</v>
      </c>
      <c r="P303">
        <v>20</v>
      </c>
      <c r="Q303">
        <v>110</v>
      </c>
      <c r="R303">
        <v>1</v>
      </c>
      <c r="S303">
        <v>78</v>
      </c>
      <c r="T303" s="2">
        <v>128</v>
      </c>
      <c r="U303" s="2">
        <v>128</v>
      </c>
      <c r="V303" s="2">
        <v>64</v>
      </c>
      <c r="W303" t="s">
        <v>770</v>
      </c>
      <c r="X303">
        <v>0.98183300781250005</v>
      </c>
      <c r="Y303">
        <v>3.8246587291359E-3</v>
      </c>
      <c r="Z303">
        <v>0.48598611111111101</v>
      </c>
      <c r="AA303">
        <v>0.30142684224247901</v>
      </c>
      <c r="AB303">
        <v>0.43097673484548898</v>
      </c>
      <c r="AC303">
        <v>0.43097673484548898</v>
      </c>
      <c r="AD303">
        <v>0.47613022493142898</v>
      </c>
      <c r="AE303">
        <v>0.47613022493142898</v>
      </c>
      <c r="AF303">
        <v>0.48598611111111101</v>
      </c>
      <c r="AG303">
        <v>0.48598611111111101</v>
      </c>
      <c r="AH303">
        <v>0.68484848484848404</v>
      </c>
      <c r="AI303">
        <v>7.9169258475303594E-2</v>
      </c>
      <c r="AJ303">
        <v>0.63502045982293798</v>
      </c>
      <c r="AK303">
        <v>0.63502045982293798</v>
      </c>
      <c r="AL303">
        <v>0.66447062381822197</v>
      </c>
      <c r="AM303">
        <v>0.66447062381822197</v>
      </c>
      <c r="AN303">
        <v>0.68484848484848404</v>
      </c>
      <c r="AO303">
        <v>0.68484848484848404</v>
      </c>
      <c r="AP303">
        <v>0.34323600284326999</v>
      </c>
      <c r="AQ303">
        <v>0.845278272867373</v>
      </c>
      <c r="AR303">
        <v>0.43160656502032402</v>
      </c>
      <c r="AS303">
        <v>0.103786098650991</v>
      </c>
      <c r="AT303">
        <v>0.40169133192389</v>
      </c>
      <c r="AU303">
        <v>0</v>
      </c>
      <c r="AV303">
        <v>0.96460176991150404</v>
      </c>
      <c r="AW303">
        <v>0.95652173913043403</v>
      </c>
      <c r="AX303">
        <v>0.96428571428571397</v>
      </c>
      <c r="AY303">
        <v>0.61988304093567204</v>
      </c>
      <c r="AZ303">
        <v>0.817460317460317</v>
      </c>
      <c r="BA303">
        <v>0.990825688073394</v>
      </c>
      <c r="BB303">
        <v>0.95154185022026405</v>
      </c>
      <c r="BC303">
        <v>0.92307692307692302</v>
      </c>
      <c r="BD303">
        <v>1.7857142857142801E-2</v>
      </c>
      <c r="BE303">
        <v>1.24999999999999E-2</v>
      </c>
    </row>
    <row r="304" spans="2:57" x14ac:dyDescent="0.2">
      <c r="B304" t="s">
        <v>891</v>
      </c>
      <c r="C304">
        <v>1E-3</v>
      </c>
      <c r="D304">
        <v>0.5</v>
      </c>
      <c r="E304">
        <v>256</v>
      </c>
      <c r="F304">
        <v>500</v>
      </c>
      <c r="G304" s="2" t="b">
        <v>1</v>
      </c>
      <c r="H304">
        <v>8</v>
      </c>
      <c r="I304">
        <v>20</v>
      </c>
      <c r="J304">
        <v>128</v>
      </c>
      <c r="K304">
        <v>1000</v>
      </c>
      <c r="L304">
        <v>4</v>
      </c>
      <c r="M304">
        <v>20</v>
      </c>
      <c r="N304">
        <v>450</v>
      </c>
      <c r="O304">
        <v>12</v>
      </c>
      <c r="P304">
        <v>20</v>
      </c>
      <c r="Q304">
        <v>110</v>
      </c>
      <c r="R304">
        <v>1</v>
      </c>
      <c r="S304">
        <v>78</v>
      </c>
      <c r="T304" s="2">
        <v>64</v>
      </c>
      <c r="U304" s="2">
        <v>128</v>
      </c>
      <c r="V304" s="2">
        <v>128</v>
      </c>
      <c r="W304" t="s">
        <v>770</v>
      </c>
      <c r="X304">
        <v>0.98023242187500004</v>
      </c>
      <c r="Y304">
        <v>4.2195105343124997E-3</v>
      </c>
      <c r="Z304">
        <v>0.48588888888888798</v>
      </c>
      <c r="AA304">
        <v>0.20466126880049701</v>
      </c>
      <c r="AB304">
        <v>0.43899508521581398</v>
      </c>
      <c r="AC304">
        <v>0.43899508521581398</v>
      </c>
      <c r="AD304">
        <v>0.46478476877380398</v>
      </c>
      <c r="AE304">
        <v>0.46478476877380398</v>
      </c>
      <c r="AF304">
        <v>0.48588888888888798</v>
      </c>
      <c r="AG304">
        <v>0.48588888888888798</v>
      </c>
      <c r="AH304">
        <v>0.59015151515151498</v>
      </c>
      <c r="AI304">
        <v>6.0808185487985597E-2</v>
      </c>
      <c r="AJ304">
        <v>0.52233492998975495</v>
      </c>
      <c r="AK304">
        <v>0.52233492998975495</v>
      </c>
      <c r="AL304">
        <v>0.513462196130551</v>
      </c>
      <c r="AM304">
        <v>0.513462196130551</v>
      </c>
      <c r="AN304">
        <v>0.59015151515151498</v>
      </c>
      <c r="AO304">
        <v>0.59015151515151498</v>
      </c>
      <c r="AP304">
        <v>0.302017886671197</v>
      </c>
      <c r="AQ304">
        <v>0.89939090986108405</v>
      </c>
      <c r="AR304">
        <v>0.37036332429373903</v>
      </c>
      <c r="AS304">
        <v>0.184208220037238</v>
      </c>
      <c r="AT304">
        <v>0.44559585492227899</v>
      </c>
      <c r="AU304">
        <v>0</v>
      </c>
      <c r="AV304">
        <v>0.76388888888888795</v>
      </c>
      <c r="AW304">
        <v>0.94420600858369097</v>
      </c>
      <c r="AX304">
        <v>0.78228782287822796</v>
      </c>
      <c r="AY304">
        <v>0.17808219178082099</v>
      </c>
      <c r="AZ304">
        <v>0.60363636363636297</v>
      </c>
      <c r="BA304">
        <v>0.8046875</v>
      </c>
      <c r="BB304">
        <v>0.69518716577540096</v>
      </c>
      <c r="BC304">
        <v>0.85436893203883502</v>
      </c>
      <c r="BD304">
        <v>0.19607843137254899</v>
      </c>
      <c r="BE304">
        <v>0</v>
      </c>
    </row>
    <row r="305" spans="2:57" x14ac:dyDescent="0.2">
      <c r="B305" t="s">
        <v>787</v>
      </c>
      <c r="C305">
        <v>1E-3</v>
      </c>
      <c r="D305">
        <v>0.5</v>
      </c>
      <c r="E305">
        <v>256</v>
      </c>
      <c r="F305">
        <v>500</v>
      </c>
      <c r="G305" s="2" t="b">
        <v>1</v>
      </c>
      <c r="H305">
        <v>8</v>
      </c>
      <c r="I305">
        <v>20</v>
      </c>
      <c r="J305">
        <v>64</v>
      </c>
      <c r="K305">
        <v>1000</v>
      </c>
      <c r="L305">
        <v>4</v>
      </c>
      <c r="M305">
        <v>20</v>
      </c>
      <c r="N305">
        <v>450</v>
      </c>
      <c r="O305">
        <v>12</v>
      </c>
      <c r="P305">
        <v>20</v>
      </c>
      <c r="Q305">
        <v>110</v>
      </c>
      <c r="R305">
        <v>1</v>
      </c>
      <c r="S305">
        <v>78</v>
      </c>
      <c r="T305" s="2">
        <v>64</v>
      </c>
      <c r="U305" s="2">
        <v>128</v>
      </c>
      <c r="V305" s="2">
        <v>128</v>
      </c>
      <c r="W305" t="s">
        <v>770</v>
      </c>
      <c r="X305">
        <v>0.98081249999999998</v>
      </c>
      <c r="Y305">
        <v>4.0377287298906002E-3</v>
      </c>
      <c r="Z305">
        <v>0.48521111111110998</v>
      </c>
      <c r="AA305">
        <v>0.19417231121659201</v>
      </c>
      <c r="AB305">
        <v>0.45321610268792201</v>
      </c>
      <c r="AC305">
        <v>0.45321610268792201</v>
      </c>
      <c r="AD305">
        <v>0.47728153727064099</v>
      </c>
      <c r="AE305">
        <v>0.47728153727064099</v>
      </c>
      <c r="AF305">
        <v>0.48521111111110998</v>
      </c>
      <c r="AG305">
        <v>0.48521111111110998</v>
      </c>
      <c r="AH305">
        <v>0.63560606060605995</v>
      </c>
      <c r="AI305">
        <v>6.8804830312728799E-2</v>
      </c>
      <c r="AJ305">
        <v>0.59542027467318104</v>
      </c>
      <c r="AK305">
        <v>0.59542027467318004</v>
      </c>
      <c r="AL305">
        <v>0.61882864517563896</v>
      </c>
      <c r="AM305">
        <v>0.61882864517563896</v>
      </c>
      <c r="AN305">
        <v>0.63560606060605995</v>
      </c>
      <c r="AO305">
        <v>0.63560606060605995</v>
      </c>
      <c r="AP305">
        <v>0.48252744407832399</v>
      </c>
      <c r="AQ305">
        <v>0.83785867700507799</v>
      </c>
      <c r="AR305">
        <v>0.27356072823226402</v>
      </c>
      <c r="AS305">
        <v>0.21891756143602001</v>
      </c>
      <c r="AT305">
        <v>0.37610619469026502</v>
      </c>
      <c r="AU305">
        <v>0.405797101449275</v>
      </c>
      <c r="AV305">
        <v>0.95022624434389102</v>
      </c>
      <c r="AW305">
        <v>0.95652173913043403</v>
      </c>
      <c r="AX305">
        <v>0.94372294372294296</v>
      </c>
      <c r="AY305">
        <v>0.30851063829787201</v>
      </c>
      <c r="AZ305">
        <v>0.41071428571428498</v>
      </c>
      <c r="BA305">
        <v>0.96888888888888802</v>
      </c>
      <c r="BB305">
        <v>0.90082644628099096</v>
      </c>
      <c r="BC305">
        <v>0.92372881355932202</v>
      </c>
      <c r="BD305">
        <v>0</v>
      </c>
      <c r="BE305">
        <v>0</v>
      </c>
    </row>
    <row r="306" spans="2:57" x14ac:dyDescent="0.2">
      <c r="B306" t="s">
        <v>1320</v>
      </c>
      <c r="C306">
        <v>1E-3</v>
      </c>
      <c r="D306">
        <v>0.5</v>
      </c>
      <c r="E306">
        <v>79</v>
      </c>
      <c r="F306">
        <v>100</v>
      </c>
      <c r="G306" s="2" t="b">
        <v>1</v>
      </c>
      <c r="H306">
        <v>8</v>
      </c>
      <c r="I306">
        <v>5</v>
      </c>
      <c r="J306">
        <v>256</v>
      </c>
      <c r="K306">
        <v>1000</v>
      </c>
      <c r="L306">
        <v>4</v>
      </c>
      <c r="M306">
        <v>5</v>
      </c>
      <c r="N306">
        <v>465</v>
      </c>
      <c r="O306">
        <v>12</v>
      </c>
      <c r="P306">
        <v>5</v>
      </c>
      <c r="Q306">
        <v>125</v>
      </c>
      <c r="R306">
        <v>1</v>
      </c>
      <c r="S306">
        <v>78</v>
      </c>
      <c r="T306" s="2">
        <v>128</v>
      </c>
      <c r="U306" s="2">
        <v>64</v>
      </c>
      <c r="V306" s="2">
        <v>128</v>
      </c>
      <c r="W306" t="s">
        <v>770</v>
      </c>
      <c r="X306">
        <v>0.98060546874999999</v>
      </c>
      <c r="Y306">
        <v>4.1446690401061997E-3</v>
      </c>
      <c r="Z306">
        <v>0.48507580645161202</v>
      </c>
      <c r="AA306">
        <v>0.244990987509489</v>
      </c>
      <c r="AB306">
        <v>0.39684759003585601</v>
      </c>
      <c r="AC306">
        <v>0.39684759003585601</v>
      </c>
      <c r="AD306">
        <v>0.43113255957183599</v>
      </c>
      <c r="AE306">
        <v>0.43113255957183599</v>
      </c>
      <c r="AF306">
        <v>0.48507580645161202</v>
      </c>
      <c r="AG306">
        <v>0.48507580645161202</v>
      </c>
      <c r="AH306">
        <v>0.53</v>
      </c>
      <c r="AI306">
        <v>7.53352046012878E-2</v>
      </c>
      <c r="AJ306">
        <v>0.50744591767734204</v>
      </c>
      <c r="AK306">
        <v>0.50744591767734204</v>
      </c>
      <c r="AL306">
        <v>0.58809814696551699</v>
      </c>
      <c r="AM306">
        <v>0.58809814696551699</v>
      </c>
      <c r="AN306">
        <v>0.52999999999999903</v>
      </c>
      <c r="AO306">
        <v>0.53</v>
      </c>
      <c r="AP306">
        <v>0.51559208382123101</v>
      </c>
      <c r="AQ306">
        <v>0.86402491623747302</v>
      </c>
      <c r="AR306">
        <v>0.130842532939379</v>
      </c>
      <c r="AS306">
        <v>7.6930827145344299E-2</v>
      </c>
      <c r="AT306">
        <v>0.29381443298969001</v>
      </c>
      <c r="AU306">
        <v>1.4388489208633001E-2</v>
      </c>
      <c r="AV306">
        <v>0.84403669724770602</v>
      </c>
      <c r="AW306">
        <v>0.95785440613026795</v>
      </c>
      <c r="AX306">
        <v>0.846416382252559</v>
      </c>
      <c r="AY306">
        <v>0.33128834355828202</v>
      </c>
      <c r="AZ306">
        <v>0.644295302013422</v>
      </c>
      <c r="BA306">
        <v>0.79807692307692302</v>
      </c>
      <c r="BB306">
        <v>0.69607843137254799</v>
      </c>
      <c r="BC306">
        <v>0.66310160427807396</v>
      </c>
      <c r="BD306">
        <v>0</v>
      </c>
      <c r="BE306">
        <v>0</v>
      </c>
    </row>
    <row r="307" spans="2:57" x14ac:dyDescent="0.2">
      <c r="B307" t="s">
        <v>1770</v>
      </c>
      <c r="C307">
        <v>1E-3</v>
      </c>
      <c r="D307">
        <v>0.1</v>
      </c>
      <c r="E307">
        <v>14</v>
      </c>
      <c r="F307">
        <v>500</v>
      </c>
      <c r="G307" s="2" t="b">
        <v>1</v>
      </c>
      <c r="H307">
        <v>8</v>
      </c>
      <c r="I307">
        <v>15</v>
      </c>
      <c r="J307">
        <v>64</v>
      </c>
      <c r="K307">
        <v>1000</v>
      </c>
      <c r="L307">
        <v>4</v>
      </c>
      <c r="M307">
        <v>15</v>
      </c>
      <c r="N307">
        <v>455</v>
      </c>
      <c r="O307">
        <v>12</v>
      </c>
      <c r="P307">
        <v>15</v>
      </c>
      <c r="Q307">
        <v>115</v>
      </c>
      <c r="R307">
        <v>1</v>
      </c>
      <c r="S307">
        <v>78</v>
      </c>
      <c r="T307" s="2">
        <v>128</v>
      </c>
      <c r="U307" s="2">
        <v>128</v>
      </c>
      <c r="V307" s="2">
        <v>128</v>
      </c>
      <c r="W307" t="s">
        <v>770</v>
      </c>
      <c r="X307">
        <v>0.98089843750000005</v>
      </c>
      <c r="Y307">
        <v>4.0820188473444001E-3</v>
      </c>
      <c r="Z307">
        <v>0.48446263736263701</v>
      </c>
      <c r="AA307">
        <v>0.402297499358654</v>
      </c>
      <c r="AB307">
        <v>0.41562258696267801</v>
      </c>
      <c r="AC307">
        <v>0.41562258696267801</v>
      </c>
      <c r="AD307">
        <v>0.44064642016741501</v>
      </c>
      <c r="AE307">
        <v>0.44064642016741501</v>
      </c>
      <c r="AF307">
        <v>0.48446263736263701</v>
      </c>
      <c r="AG307">
        <v>0.48446263736263701</v>
      </c>
      <c r="AH307">
        <v>0.67753623188405798</v>
      </c>
      <c r="AI307">
        <v>9.7900703549385001E-2</v>
      </c>
      <c r="AJ307">
        <v>0.63088008271519902</v>
      </c>
      <c r="AK307">
        <v>0.63088008271519902</v>
      </c>
      <c r="AL307">
        <v>0.64385966127838601</v>
      </c>
      <c r="AM307">
        <v>0.64385966127838601</v>
      </c>
      <c r="AN307">
        <v>0.67753623188405798</v>
      </c>
      <c r="AO307">
        <v>0.67753623188405798</v>
      </c>
      <c r="AP307">
        <v>0.46538829827601602</v>
      </c>
      <c r="AQ307">
        <v>0.89763733046748395</v>
      </c>
      <c r="AR307">
        <v>0.240369454152048</v>
      </c>
      <c r="AS307">
        <v>5.9095264955163901E-2</v>
      </c>
      <c r="AT307">
        <v>0.41351888667991998</v>
      </c>
      <c r="AU307">
        <v>0.16176470588235201</v>
      </c>
      <c r="AV307">
        <v>0.97872340425531901</v>
      </c>
      <c r="AW307">
        <v>0.94650205761316797</v>
      </c>
      <c r="AX307">
        <v>0.97021276595744599</v>
      </c>
      <c r="AY307">
        <v>0.60824742268041199</v>
      </c>
      <c r="AZ307">
        <v>0.68965517241379304</v>
      </c>
      <c r="BA307">
        <v>0.97777777777777697</v>
      </c>
      <c r="BB307">
        <v>0.89411764705882302</v>
      </c>
      <c r="BC307">
        <v>0.93004115226337403</v>
      </c>
      <c r="BD307">
        <v>0</v>
      </c>
      <c r="BE307">
        <v>0</v>
      </c>
    </row>
    <row r="308" spans="2:57" x14ac:dyDescent="0.2">
      <c r="B308" t="s">
        <v>1053</v>
      </c>
      <c r="C308">
        <v>1E-3</v>
      </c>
      <c r="D308">
        <v>0.5</v>
      </c>
      <c r="E308">
        <v>112</v>
      </c>
      <c r="F308">
        <v>100</v>
      </c>
      <c r="G308" s="2" t="b">
        <v>1</v>
      </c>
      <c r="H308">
        <v>8</v>
      </c>
      <c r="I308">
        <v>15</v>
      </c>
      <c r="J308">
        <v>64</v>
      </c>
      <c r="K308">
        <v>1000</v>
      </c>
      <c r="L308">
        <v>4</v>
      </c>
      <c r="M308">
        <v>15</v>
      </c>
      <c r="N308">
        <v>455</v>
      </c>
      <c r="O308">
        <v>12</v>
      </c>
      <c r="P308">
        <v>15</v>
      </c>
      <c r="Q308">
        <v>115</v>
      </c>
      <c r="R308">
        <v>1</v>
      </c>
      <c r="S308">
        <v>78</v>
      </c>
      <c r="T308" s="2">
        <v>64</v>
      </c>
      <c r="U308" s="2">
        <v>64</v>
      </c>
      <c r="V308" s="2">
        <v>64</v>
      </c>
      <c r="W308" t="s">
        <v>770</v>
      </c>
      <c r="X308">
        <v>0.98076171874999996</v>
      </c>
      <c r="Y308">
        <v>3.9108100801240001E-3</v>
      </c>
      <c r="Z308">
        <v>0.48310824175824002</v>
      </c>
      <c r="AA308">
        <v>0.33165778674185198</v>
      </c>
      <c r="AB308">
        <v>0.428450462281737</v>
      </c>
      <c r="AC308">
        <v>0.428450462281737</v>
      </c>
      <c r="AD308">
        <v>0.46905061483919802</v>
      </c>
      <c r="AE308">
        <v>0.46905061483919802</v>
      </c>
      <c r="AF308">
        <v>0.48310824175824002</v>
      </c>
      <c r="AG308">
        <v>0.48310824175824002</v>
      </c>
      <c r="AH308">
        <v>0.614492753623188</v>
      </c>
      <c r="AI308">
        <v>8.9852288365364005E-2</v>
      </c>
      <c r="AJ308">
        <v>0.56088460901669401</v>
      </c>
      <c r="AK308">
        <v>0.56088460901669401</v>
      </c>
      <c r="AL308">
        <v>0.55292757834722805</v>
      </c>
      <c r="AM308">
        <v>0.55292757834722805</v>
      </c>
      <c r="AN308">
        <v>0.614492753623188</v>
      </c>
      <c r="AO308">
        <v>0.614492753623188</v>
      </c>
      <c r="AP308">
        <v>0.25964193926514501</v>
      </c>
      <c r="AQ308">
        <v>0.90660335991123198</v>
      </c>
      <c r="AR308">
        <v>0.45891757516593101</v>
      </c>
      <c r="AS308">
        <v>8.8638974784641195E-2</v>
      </c>
      <c r="AT308">
        <v>0.36952380952380898</v>
      </c>
      <c r="AU308">
        <v>0.30687830687830597</v>
      </c>
      <c r="AV308">
        <v>0.94323144104803402</v>
      </c>
      <c r="AW308">
        <v>0.95435684647302899</v>
      </c>
      <c r="AX308">
        <v>0.88</v>
      </c>
      <c r="AY308">
        <v>0</v>
      </c>
      <c r="AZ308">
        <v>0.64495114006514598</v>
      </c>
      <c r="BA308">
        <v>0.78534031413612504</v>
      </c>
      <c r="BB308">
        <v>0.90118577075098805</v>
      </c>
      <c r="BC308">
        <v>0.94514767932489396</v>
      </c>
      <c r="BD308">
        <v>0</v>
      </c>
      <c r="BE308">
        <v>0</v>
      </c>
    </row>
    <row r="309" spans="2:57" x14ac:dyDescent="0.2">
      <c r="B309" t="s">
        <v>1054</v>
      </c>
      <c r="C309">
        <v>1E-3</v>
      </c>
      <c r="D309">
        <v>0.1</v>
      </c>
      <c r="E309">
        <v>88</v>
      </c>
      <c r="F309">
        <v>100</v>
      </c>
      <c r="G309" s="2" t="b">
        <v>1</v>
      </c>
      <c r="H309">
        <v>8</v>
      </c>
      <c r="I309">
        <v>5</v>
      </c>
      <c r="J309">
        <v>420</v>
      </c>
      <c r="K309">
        <v>1000</v>
      </c>
      <c r="L309">
        <v>4</v>
      </c>
      <c r="M309">
        <v>5</v>
      </c>
      <c r="N309">
        <v>465</v>
      </c>
      <c r="O309">
        <v>12</v>
      </c>
      <c r="P309">
        <v>5</v>
      </c>
      <c r="Q309">
        <v>125</v>
      </c>
      <c r="R309">
        <v>1</v>
      </c>
      <c r="S309">
        <v>78</v>
      </c>
      <c r="T309" s="2">
        <v>64</v>
      </c>
      <c r="U309" s="2">
        <v>64</v>
      </c>
      <c r="V309" s="2">
        <v>64</v>
      </c>
      <c r="W309" t="s">
        <v>770</v>
      </c>
      <c r="X309">
        <v>0.98033928571428497</v>
      </c>
      <c r="Y309">
        <v>4.2987051629461001E-3</v>
      </c>
      <c r="Z309">
        <v>0.48290107526881798</v>
      </c>
      <c r="AA309">
        <v>0.22138965849578299</v>
      </c>
      <c r="AB309">
        <v>0.40459466944898598</v>
      </c>
      <c r="AC309">
        <v>0.40459466944898598</v>
      </c>
      <c r="AD309">
        <v>0.43853434018167098</v>
      </c>
      <c r="AE309">
        <v>0.43853434018167098</v>
      </c>
      <c r="AF309">
        <v>0.48290107526881698</v>
      </c>
      <c r="AG309">
        <v>0.48290107526881798</v>
      </c>
      <c r="AH309">
        <v>0.65800000000000003</v>
      </c>
      <c r="AI309">
        <v>8.2583397626876803E-2</v>
      </c>
      <c r="AJ309">
        <v>0.62056918700130304</v>
      </c>
      <c r="AK309">
        <v>0.62056918700130304</v>
      </c>
      <c r="AL309">
        <v>0.65441906311623599</v>
      </c>
      <c r="AM309">
        <v>0.65441906311623599</v>
      </c>
      <c r="AN309">
        <v>0.65800000000000003</v>
      </c>
      <c r="AO309">
        <v>0.65800000000000003</v>
      </c>
      <c r="AP309">
        <v>0.428986927037108</v>
      </c>
      <c r="AQ309">
        <v>0.69521317567851304</v>
      </c>
      <c r="AR309">
        <v>0.284394336377913</v>
      </c>
      <c r="AS309">
        <v>0.209784238702411</v>
      </c>
      <c r="AT309">
        <v>0.50458715596330195</v>
      </c>
      <c r="AU309">
        <v>0</v>
      </c>
      <c r="AV309">
        <v>0.868778280542986</v>
      </c>
      <c r="AW309">
        <v>0.94696969696969602</v>
      </c>
      <c r="AX309">
        <v>0.82889733840304103</v>
      </c>
      <c r="AY309">
        <v>0.659574468085106</v>
      </c>
      <c r="AZ309">
        <v>0.69508196721311399</v>
      </c>
      <c r="BA309">
        <v>0.80952380952380898</v>
      </c>
      <c r="BB309">
        <v>0.81850533807829096</v>
      </c>
      <c r="BC309">
        <v>0.66310160427807396</v>
      </c>
      <c r="BD309">
        <v>0</v>
      </c>
      <c r="BE309">
        <v>0.65181058495821698</v>
      </c>
    </row>
    <row r="310" spans="2:57" x14ac:dyDescent="0.2">
      <c r="B310" t="s">
        <v>1321</v>
      </c>
      <c r="C310">
        <v>1E-3</v>
      </c>
      <c r="D310">
        <v>0.1</v>
      </c>
      <c r="E310">
        <v>67</v>
      </c>
      <c r="F310">
        <v>100</v>
      </c>
      <c r="G310" s="2" t="b">
        <v>1</v>
      </c>
      <c r="H310">
        <v>8</v>
      </c>
      <c r="I310">
        <v>20</v>
      </c>
      <c r="J310">
        <v>64</v>
      </c>
      <c r="K310">
        <v>1000</v>
      </c>
      <c r="L310">
        <v>4</v>
      </c>
      <c r="M310">
        <v>20</v>
      </c>
      <c r="N310">
        <v>450</v>
      </c>
      <c r="O310">
        <v>12</v>
      </c>
      <c r="P310">
        <v>20</v>
      </c>
      <c r="Q310">
        <v>110</v>
      </c>
      <c r="R310">
        <v>1</v>
      </c>
      <c r="S310">
        <v>78</v>
      </c>
      <c r="T310" s="2">
        <v>64</v>
      </c>
      <c r="U310" s="2">
        <v>128</v>
      </c>
      <c r="V310" s="2">
        <v>64</v>
      </c>
      <c r="W310" t="s">
        <v>770</v>
      </c>
      <c r="X310">
        <v>0.98017578125000004</v>
      </c>
      <c r="Y310">
        <v>4.0352378954412E-3</v>
      </c>
      <c r="Z310">
        <v>0.48257277777777702</v>
      </c>
      <c r="AA310">
        <v>0.40765508890151902</v>
      </c>
      <c r="AB310">
        <v>0.42016731731872897</v>
      </c>
      <c r="AC310">
        <v>0.42016731731872897</v>
      </c>
      <c r="AD310">
        <v>0.439883086041573</v>
      </c>
      <c r="AE310">
        <v>0.439883086041573</v>
      </c>
      <c r="AF310">
        <v>0.48257277777777702</v>
      </c>
      <c r="AG310">
        <v>0.48257277777777702</v>
      </c>
      <c r="AH310">
        <v>0.54696969696969699</v>
      </c>
      <c r="AI310">
        <v>0.123439535498619</v>
      </c>
      <c r="AJ310">
        <v>0.51184314682208099</v>
      </c>
      <c r="AK310">
        <v>0.51184314682208099</v>
      </c>
      <c r="AL310">
        <v>0.54098521407429501</v>
      </c>
      <c r="AM310">
        <v>0.54098521407429501</v>
      </c>
      <c r="AN310">
        <v>0.54696969696969699</v>
      </c>
      <c r="AO310">
        <v>0.54696969696969699</v>
      </c>
      <c r="AP310">
        <v>0.33281466902481199</v>
      </c>
      <c r="AQ310">
        <v>0.78745395481717795</v>
      </c>
      <c r="AR310">
        <v>0.42938575582113903</v>
      </c>
      <c r="AS310">
        <v>0.13101488961178701</v>
      </c>
      <c r="AT310">
        <v>0.35181644359464598</v>
      </c>
      <c r="AU310">
        <v>0.12621359223300899</v>
      </c>
      <c r="AV310">
        <v>0.97297297297297303</v>
      </c>
      <c r="AW310">
        <v>0.94420600858369097</v>
      </c>
      <c r="AX310">
        <v>0.95964125560538105</v>
      </c>
      <c r="AY310">
        <v>0</v>
      </c>
      <c r="AZ310">
        <v>0.58934169278996795</v>
      </c>
      <c r="BA310">
        <v>0.83333333333333304</v>
      </c>
      <c r="BB310">
        <v>0.71428571428571397</v>
      </c>
      <c r="BC310">
        <v>0.65030674846625702</v>
      </c>
      <c r="BD310">
        <v>0</v>
      </c>
      <c r="BE310">
        <v>0</v>
      </c>
    </row>
    <row r="311" spans="2:57" x14ac:dyDescent="0.2">
      <c r="B311" t="s">
        <v>892</v>
      </c>
      <c r="C311">
        <v>1E-3</v>
      </c>
      <c r="D311">
        <v>0.1</v>
      </c>
      <c r="E311">
        <v>256</v>
      </c>
      <c r="F311">
        <v>100</v>
      </c>
      <c r="G311" s="2" t="b">
        <v>1</v>
      </c>
      <c r="H311">
        <v>8</v>
      </c>
      <c r="I311">
        <v>50</v>
      </c>
      <c r="J311">
        <v>256</v>
      </c>
      <c r="K311">
        <v>1000</v>
      </c>
      <c r="L311">
        <v>4</v>
      </c>
      <c r="M311">
        <v>50</v>
      </c>
      <c r="N311">
        <v>420</v>
      </c>
      <c r="O311">
        <v>12</v>
      </c>
      <c r="P311">
        <v>50</v>
      </c>
      <c r="Q311">
        <v>80</v>
      </c>
      <c r="R311">
        <v>1</v>
      </c>
      <c r="S311">
        <v>78</v>
      </c>
      <c r="T311" s="2">
        <v>64</v>
      </c>
      <c r="U311" s="2">
        <v>128</v>
      </c>
      <c r="V311" s="2">
        <v>128</v>
      </c>
      <c r="W311" t="s">
        <v>770</v>
      </c>
      <c r="X311">
        <v>0.98395019531250005</v>
      </c>
      <c r="Y311">
        <v>3.6857608612626E-3</v>
      </c>
      <c r="Z311">
        <v>0.48251071428571302</v>
      </c>
      <c r="AA311">
        <v>0.19830463601648801</v>
      </c>
      <c r="AB311">
        <v>0.40975017465836899</v>
      </c>
      <c r="AC311">
        <v>0.40975017465836899</v>
      </c>
      <c r="AD311">
        <v>0.496006987455961</v>
      </c>
      <c r="AE311">
        <v>0.496006987455961</v>
      </c>
      <c r="AF311">
        <v>0.48251071428571302</v>
      </c>
      <c r="AG311">
        <v>0.48251071428571302</v>
      </c>
      <c r="AH311">
        <v>0.54374999999999996</v>
      </c>
      <c r="AI311">
        <v>6.01173639297485E-2</v>
      </c>
      <c r="AJ311">
        <v>0.52755311433640995</v>
      </c>
      <c r="AK311">
        <v>0.52755311433640995</v>
      </c>
      <c r="AL311">
        <v>0.61769527160569104</v>
      </c>
      <c r="AM311">
        <v>0.61769527160569104</v>
      </c>
      <c r="AN311">
        <v>0.54374999999999996</v>
      </c>
      <c r="AO311">
        <v>0.54374999999999996</v>
      </c>
      <c r="AP311">
        <v>9.8820368432845695E-2</v>
      </c>
      <c r="AQ311">
        <v>0.87907379108017902</v>
      </c>
      <c r="AR311">
        <v>0.19872971930369501</v>
      </c>
      <c r="AS311">
        <v>0.46237681981675599</v>
      </c>
      <c r="AT311">
        <v>0.419047619047619</v>
      </c>
      <c r="AU311">
        <v>2.3529411764705799E-2</v>
      </c>
      <c r="AV311">
        <v>0.77037037037037004</v>
      </c>
      <c r="AW311">
        <v>0.95121951219512202</v>
      </c>
      <c r="AX311">
        <v>0.77037037037037004</v>
      </c>
      <c r="AY311">
        <v>3.9603960396039598E-2</v>
      </c>
      <c r="AZ311">
        <v>0.61751152073732696</v>
      </c>
      <c r="BA311">
        <v>0.78195488721804496</v>
      </c>
      <c r="BB311">
        <v>0.671875</v>
      </c>
      <c r="BC311">
        <v>0.66666666666666596</v>
      </c>
      <c r="BD311">
        <v>0.42028985507246303</v>
      </c>
      <c r="BE311">
        <v>0.19819819819819801</v>
      </c>
    </row>
    <row r="312" spans="2:57" x14ac:dyDescent="0.2">
      <c r="B312" t="s">
        <v>893</v>
      </c>
      <c r="C312">
        <v>1E-3</v>
      </c>
      <c r="D312">
        <v>0.5</v>
      </c>
      <c r="E312">
        <v>256</v>
      </c>
      <c r="F312">
        <v>500</v>
      </c>
      <c r="G312" s="2" t="b">
        <v>1</v>
      </c>
      <c r="H312">
        <v>8</v>
      </c>
      <c r="I312">
        <v>10</v>
      </c>
      <c r="J312">
        <v>256</v>
      </c>
      <c r="K312">
        <v>1000</v>
      </c>
      <c r="L312">
        <v>4</v>
      </c>
      <c r="M312">
        <v>10</v>
      </c>
      <c r="N312">
        <v>460</v>
      </c>
      <c r="O312">
        <v>12</v>
      </c>
      <c r="P312">
        <v>10</v>
      </c>
      <c r="Q312">
        <v>120</v>
      </c>
      <c r="R312">
        <v>1</v>
      </c>
      <c r="S312">
        <v>78</v>
      </c>
      <c r="T312" s="2">
        <v>64</v>
      </c>
      <c r="U312" s="2">
        <v>128</v>
      </c>
      <c r="V312" s="2">
        <v>128</v>
      </c>
      <c r="W312" t="s">
        <v>770</v>
      </c>
      <c r="X312">
        <v>0.98114257812500005</v>
      </c>
      <c r="Y312">
        <v>3.9847801034338E-3</v>
      </c>
      <c r="Z312">
        <v>0.48168478260869502</v>
      </c>
      <c r="AA312">
        <v>0.38976937371492298</v>
      </c>
      <c r="AB312">
        <v>0.38459385989487799</v>
      </c>
      <c r="AC312">
        <v>0.38459385989487799</v>
      </c>
      <c r="AD312">
        <v>0.35958317773205001</v>
      </c>
      <c r="AE312">
        <v>0.35958317773205001</v>
      </c>
      <c r="AF312">
        <v>0.48168478260869502</v>
      </c>
      <c r="AG312">
        <v>0.48168478260869502</v>
      </c>
      <c r="AH312">
        <v>0.66180555555555498</v>
      </c>
      <c r="AI312">
        <v>9.8565518856048501E-2</v>
      </c>
      <c r="AJ312">
        <v>0.61853912958027502</v>
      </c>
      <c r="AK312">
        <v>0.61853912958027502</v>
      </c>
      <c r="AL312">
        <v>0.61938414442563205</v>
      </c>
      <c r="AM312">
        <v>0.61938414442563205</v>
      </c>
      <c r="AN312">
        <v>0.66180555555555498</v>
      </c>
      <c r="AO312">
        <v>0.66180555555555498</v>
      </c>
      <c r="AP312">
        <v>0.51949047792674696</v>
      </c>
      <c r="AQ312">
        <v>0.88430075877681302</v>
      </c>
      <c r="AR312">
        <v>0.110524895253066</v>
      </c>
      <c r="AS312">
        <v>2.4059307622881498E-2</v>
      </c>
      <c r="AT312">
        <v>0.35862068965517202</v>
      </c>
      <c r="AU312">
        <v>0</v>
      </c>
      <c r="AV312">
        <v>0.96610169491525399</v>
      </c>
      <c r="AW312">
        <v>0.94117647058823495</v>
      </c>
      <c r="AX312">
        <v>0.93385214007782102</v>
      </c>
      <c r="AY312">
        <v>0.70212765957446799</v>
      </c>
      <c r="AZ312">
        <v>0.8</v>
      </c>
      <c r="BA312">
        <v>0.97872340425531901</v>
      </c>
      <c r="BB312">
        <v>0.87843137254901904</v>
      </c>
      <c r="BC312">
        <v>0.863436123348017</v>
      </c>
      <c r="BD312">
        <v>0</v>
      </c>
      <c r="BE312">
        <v>0</v>
      </c>
    </row>
    <row r="313" spans="2:57" x14ac:dyDescent="0.2">
      <c r="B313" t="s">
        <v>1771</v>
      </c>
      <c r="C313">
        <v>1E-3</v>
      </c>
      <c r="D313">
        <v>0.1</v>
      </c>
      <c r="E313">
        <v>140</v>
      </c>
      <c r="F313">
        <v>100</v>
      </c>
      <c r="G313" s="2" t="b">
        <v>1</v>
      </c>
      <c r="H313">
        <v>8</v>
      </c>
      <c r="I313">
        <v>50</v>
      </c>
      <c r="J313">
        <v>420</v>
      </c>
      <c r="K313">
        <v>1000</v>
      </c>
      <c r="L313">
        <v>4</v>
      </c>
      <c r="M313">
        <v>50</v>
      </c>
      <c r="N313">
        <v>420</v>
      </c>
      <c r="O313">
        <v>12</v>
      </c>
      <c r="P313">
        <v>50</v>
      </c>
      <c r="Q313">
        <v>80</v>
      </c>
      <c r="R313">
        <v>1</v>
      </c>
      <c r="S313">
        <v>78</v>
      </c>
      <c r="T313" s="2">
        <v>128</v>
      </c>
      <c r="U313" s="2">
        <v>128</v>
      </c>
      <c r="V313" s="2">
        <v>128</v>
      </c>
      <c r="W313" t="s">
        <v>770</v>
      </c>
      <c r="X313">
        <v>0.96362797619047602</v>
      </c>
      <c r="Y313">
        <v>5.4484943812713E-3</v>
      </c>
      <c r="Z313">
        <v>0.48159345238095203</v>
      </c>
      <c r="AA313">
        <v>0.24906499759852799</v>
      </c>
      <c r="AB313">
        <v>0.40760060919817698</v>
      </c>
      <c r="AC313">
        <v>0.40760060919817698</v>
      </c>
      <c r="AD313">
        <v>0.421743815329295</v>
      </c>
      <c r="AE313">
        <v>0.421743815329295</v>
      </c>
      <c r="AF313">
        <v>0.48159345238095203</v>
      </c>
      <c r="AG313">
        <v>0.48159345238095203</v>
      </c>
      <c r="AH313">
        <v>0.64375000000000004</v>
      </c>
      <c r="AI313">
        <v>6.9760285317897797E-2</v>
      </c>
      <c r="AJ313">
        <v>0.58807508766380401</v>
      </c>
      <c r="AK313">
        <v>0.58807508766380401</v>
      </c>
      <c r="AL313">
        <v>0.55042724292277301</v>
      </c>
      <c r="AM313">
        <v>0.55042724292277301</v>
      </c>
      <c r="AN313">
        <v>0.64374999999999905</v>
      </c>
      <c r="AO313">
        <v>0.64375000000000004</v>
      </c>
      <c r="AP313">
        <v>0.44548013084808702</v>
      </c>
      <c r="AQ313">
        <v>0.62547833707996103</v>
      </c>
      <c r="AR313">
        <v>0.422454913375921</v>
      </c>
      <c r="AS313">
        <v>0.13698905548874299</v>
      </c>
      <c r="AT313">
        <v>0.57391304347826</v>
      </c>
      <c r="AU313">
        <v>0</v>
      </c>
      <c r="AV313">
        <v>0.96341463414634099</v>
      </c>
      <c r="AW313">
        <v>0.93567251461988299</v>
      </c>
      <c r="AX313">
        <v>0.94193548387096704</v>
      </c>
      <c r="AY313">
        <v>1.48148148148148E-2</v>
      </c>
      <c r="AZ313">
        <v>0.36448598130841098</v>
      </c>
      <c r="BA313">
        <v>0.97560975609756095</v>
      </c>
      <c r="BB313">
        <v>0.88397790055248604</v>
      </c>
      <c r="BC313">
        <v>0.92307692307692302</v>
      </c>
      <c r="BD313">
        <v>0.48</v>
      </c>
      <c r="BE313">
        <v>0</v>
      </c>
    </row>
    <row r="314" spans="2:57" x14ac:dyDescent="0.2">
      <c r="B314" t="s">
        <v>894</v>
      </c>
      <c r="C314">
        <v>1E-3</v>
      </c>
      <c r="D314">
        <v>0.5</v>
      </c>
      <c r="E314">
        <v>256</v>
      </c>
      <c r="F314">
        <v>100</v>
      </c>
      <c r="G314" s="2" t="b">
        <v>1</v>
      </c>
      <c r="H314">
        <v>8</v>
      </c>
      <c r="I314">
        <v>5</v>
      </c>
      <c r="J314">
        <v>420</v>
      </c>
      <c r="K314">
        <v>1000</v>
      </c>
      <c r="L314">
        <v>4</v>
      </c>
      <c r="M314">
        <v>5</v>
      </c>
      <c r="N314">
        <v>465</v>
      </c>
      <c r="O314">
        <v>12</v>
      </c>
      <c r="P314">
        <v>5</v>
      </c>
      <c r="Q314">
        <v>125</v>
      </c>
      <c r="R314">
        <v>1</v>
      </c>
      <c r="S314">
        <v>78</v>
      </c>
      <c r="T314" s="2">
        <v>64</v>
      </c>
      <c r="U314" s="2">
        <v>128</v>
      </c>
      <c r="V314" s="2">
        <v>128</v>
      </c>
      <c r="W314" t="s">
        <v>770</v>
      </c>
      <c r="X314">
        <v>0.98053571428571396</v>
      </c>
      <c r="Y314">
        <v>4.2918160720728004E-3</v>
      </c>
      <c r="Z314">
        <v>0.481320967741934</v>
      </c>
      <c r="AA314">
        <v>0.21564313109218999</v>
      </c>
      <c r="AB314">
        <v>0.402290358551945</v>
      </c>
      <c r="AC314">
        <v>0.402290358551945</v>
      </c>
      <c r="AD314">
        <v>0.44973199642596301</v>
      </c>
      <c r="AE314">
        <v>0.44973199642596301</v>
      </c>
      <c r="AF314">
        <v>0.481320967741934</v>
      </c>
      <c r="AG314">
        <v>0.481320967741934</v>
      </c>
      <c r="AH314">
        <v>0.49933333333333302</v>
      </c>
      <c r="AI314">
        <v>9.0434931218624101E-2</v>
      </c>
      <c r="AJ314">
        <v>0.47896822683318502</v>
      </c>
      <c r="AK314">
        <v>0.47896822683318502</v>
      </c>
      <c r="AL314">
        <v>0.57602022844565604</v>
      </c>
      <c r="AM314">
        <v>0.57602022844565604</v>
      </c>
      <c r="AN314">
        <v>0.49933333333333302</v>
      </c>
      <c r="AO314">
        <v>0.49933333333333302</v>
      </c>
      <c r="AP314">
        <v>0.49289914069899099</v>
      </c>
      <c r="AQ314">
        <v>0.87743104833742502</v>
      </c>
      <c r="AR314">
        <v>0.16980015472261301</v>
      </c>
      <c r="AS314">
        <v>6.9031090448757201E-2</v>
      </c>
      <c r="AT314">
        <v>0.23445825932504399</v>
      </c>
      <c r="AU314">
        <v>9.9290780141843907E-2</v>
      </c>
      <c r="AV314">
        <v>0.85972850678733004</v>
      </c>
      <c r="AW314">
        <v>0.95785440613026795</v>
      </c>
      <c r="AX314">
        <v>0.66310160427807396</v>
      </c>
      <c r="AY314">
        <v>9.9999999999999895E-2</v>
      </c>
      <c r="AZ314">
        <v>0.61250000000000004</v>
      </c>
      <c r="BA314">
        <v>0.88105726872246704</v>
      </c>
      <c r="BB314">
        <v>0.69791666666666596</v>
      </c>
      <c r="BC314">
        <v>0.64171122994652396</v>
      </c>
      <c r="BD314">
        <v>0</v>
      </c>
      <c r="BE314">
        <v>0</v>
      </c>
    </row>
    <row r="315" spans="2:57" x14ac:dyDescent="0.2">
      <c r="B315" t="s">
        <v>1322</v>
      </c>
      <c r="C315">
        <v>1E-3</v>
      </c>
      <c r="D315">
        <v>0.1</v>
      </c>
      <c r="E315">
        <v>20</v>
      </c>
      <c r="F315">
        <v>500</v>
      </c>
      <c r="G315" s="2" t="b">
        <v>1</v>
      </c>
      <c r="H315">
        <v>8</v>
      </c>
      <c r="I315">
        <v>5</v>
      </c>
      <c r="J315">
        <v>128</v>
      </c>
      <c r="K315">
        <v>1000</v>
      </c>
      <c r="L315">
        <v>4</v>
      </c>
      <c r="M315">
        <v>5</v>
      </c>
      <c r="N315">
        <v>465</v>
      </c>
      <c r="O315">
        <v>12</v>
      </c>
      <c r="P315">
        <v>5</v>
      </c>
      <c r="Q315">
        <v>125</v>
      </c>
      <c r="R315">
        <v>1</v>
      </c>
      <c r="S315">
        <v>78</v>
      </c>
      <c r="T315" s="2">
        <v>64</v>
      </c>
      <c r="U315" s="2">
        <v>64</v>
      </c>
      <c r="V315" s="2">
        <v>128</v>
      </c>
      <c r="W315" t="s">
        <v>770</v>
      </c>
      <c r="X315">
        <v>0.98057812499999997</v>
      </c>
      <c r="Y315">
        <v>3.8650146212894001E-3</v>
      </c>
      <c r="Z315">
        <v>0.48124193548387001</v>
      </c>
      <c r="AA315">
        <v>0.366907394260168</v>
      </c>
      <c r="AB315">
        <v>0.41994637465495099</v>
      </c>
      <c r="AC315">
        <v>0.41994637465495099</v>
      </c>
      <c r="AD315">
        <v>0.44834705231926503</v>
      </c>
      <c r="AE315">
        <v>0.44834705231926503</v>
      </c>
      <c r="AF315">
        <v>0.48124193548387001</v>
      </c>
      <c r="AG315">
        <v>0.48124193548387001</v>
      </c>
      <c r="AH315">
        <v>0.70399999999999996</v>
      </c>
      <c r="AI315">
        <v>0.102098368108272</v>
      </c>
      <c r="AJ315">
        <v>0.66362392313962404</v>
      </c>
      <c r="AK315">
        <v>0.66362392313962404</v>
      </c>
      <c r="AL315">
        <v>0.65794195559329405</v>
      </c>
      <c r="AM315">
        <v>0.65794195559329405</v>
      </c>
      <c r="AN315">
        <v>0.70399999999999996</v>
      </c>
      <c r="AO315">
        <v>0.70399999999999996</v>
      </c>
      <c r="AP315">
        <v>0.41898430676492598</v>
      </c>
      <c r="AQ315">
        <v>0.82736499837430899</v>
      </c>
      <c r="AR315">
        <v>0.23531580568680599</v>
      </c>
      <c r="AS315">
        <v>0.198120387793768</v>
      </c>
      <c r="AT315">
        <v>0.46581196581196499</v>
      </c>
      <c r="AU315">
        <v>1.48148148148148E-2</v>
      </c>
      <c r="AV315">
        <v>0.98039215686274495</v>
      </c>
      <c r="AW315">
        <v>0.95419847328244201</v>
      </c>
      <c r="AX315">
        <v>0.97254901960784301</v>
      </c>
      <c r="AY315">
        <v>0.68864468864468797</v>
      </c>
      <c r="AZ315">
        <v>0.57740585774058495</v>
      </c>
      <c r="BA315">
        <v>0.99598393574297095</v>
      </c>
      <c r="BB315">
        <v>0.75829383886255897</v>
      </c>
      <c r="BC315">
        <v>0.93181818181818199</v>
      </c>
      <c r="BD315">
        <v>0</v>
      </c>
      <c r="BE315">
        <v>0.62357414448669202</v>
      </c>
    </row>
    <row r="316" spans="2:57" x14ac:dyDescent="0.2">
      <c r="B316" t="s">
        <v>1055</v>
      </c>
      <c r="C316">
        <v>1E-3</v>
      </c>
      <c r="D316">
        <v>0.1</v>
      </c>
      <c r="E316">
        <v>97</v>
      </c>
      <c r="F316">
        <v>100</v>
      </c>
      <c r="G316" s="2" t="b">
        <v>1</v>
      </c>
      <c r="H316">
        <v>8</v>
      </c>
      <c r="I316">
        <v>10</v>
      </c>
      <c r="J316">
        <v>128</v>
      </c>
      <c r="K316">
        <v>1000</v>
      </c>
      <c r="L316">
        <v>4</v>
      </c>
      <c r="M316">
        <v>10</v>
      </c>
      <c r="N316">
        <v>460</v>
      </c>
      <c r="O316">
        <v>12</v>
      </c>
      <c r="P316">
        <v>10</v>
      </c>
      <c r="Q316">
        <v>120</v>
      </c>
      <c r="R316">
        <v>1</v>
      </c>
      <c r="S316">
        <v>78</v>
      </c>
      <c r="T316" s="2">
        <v>64</v>
      </c>
      <c r="U316" s="2">
        <v>64</v>
      </c>
      <c r="V316" s="2">
        <v>64</v>
      </c>
      <c r="W316" t="s">
        <v>770</v>
      </c>
      <c r="X316">
        <v>0.98021484375000001</v>
      </c>
      <c r="Y316">
        <v>4.2522297892719002E-3</v>
      </c>
      <c r="Z316">
        <v>0.48010543478260798</v>
      </c>
      <c r="AA316">
        <v>0.234338719248771</v>
      </c>
      <c r="AB316">
        <v>0.418235884067237</v>
      </c>
      <c r="AC316">
        <v>0.418235884067237</v>
      </c>
      <c r="AD316">
        <v>0.44789816040622599</v>
      </c>
      <c r="AE316">
        <v>0.44789816040622599</v>
      </c>
      <c r="AF316">
        <v>0.48010543478260798</v>
      </c>
      <c r="AG316">
        <v>0.48010543478260798</v>
      </c>
      <c r="AH316">
        <v>0.48263888888888801</v>
      </c>
      <c r="AI316">
        <v>7.3113135993480599E-2</v>
      </c>
      <c r="AJ316">
        <v>0.43226743404140699</v>
      </c>
      <c r="AK316">
        <v>0.43226743404140699</v>
      </c>
      <c r="AL316">
        <v>0.62754681290070002</v>
      </c>
      <c r="AM316">
        <v>0.62754681290070002</v>
      </c>
      <c r="AN316">
        <v>0.48263888888888801</v>
      </c>
      <c r="AO316">
        <v>0.48263888888888801</v>
      </c>
      <c r="AP316">
        <v>0.14028539642534499</v>
      </c>
      <c r="AQ316">
        <v>0.90685464338517496</v>
      </c>
      <c r="AR316">
        <v>0.284937113909142</v>
      </c>
      <c r="AS316">
        <v>0.34086638254928697</v>
      </c>
      <c r="AT316">
        <v>9.0909090909090898E-2</v>
      </c>
      <c r="AU316">
        <v>1.19760479041916E-2</v>
      </c>
      <c r="AV316">
        <v>0.76677316293929698</v>
      </c>
      <c r="AW316">
        <v>0.94488188976377896</v>
      </c>
      <c r="AX316">
        <v>0.65240641711229896</v>
      </c>
      <c r="AY316">
        <v>3.2786885245901599E-2</v>
      </c>
      <c r="AZ316">
        <v>0.63722397476340698</v>
      </c>
      <c r="BA316">
        <v>0.74528301886792403</v>
      </c>
      <c r="BB316">
        <v>4.8780487804878002E-2</v>
      </c>
      <c r="BC316">
        <v>0.80930232558139503</v>
      </c>
      <c r="BD316">
        <v>3.2573289902280103E-2</v>
      </c>
      <c r="BE316">
        <v>0.41431261770244798</v>
      </c>
    </row>
    <row r="317" spans="2:57" x14ac:dyDescent="0.2">
      <c r="B317" t="s">
        <v>1323</v>
      </c>
      <c r="C317">
        <v>1E-3</v>
      </c>
      <c r="D317">
        <v>0.5</v>
      </c>
      <c r="E317">
        <v>75</v>
      </c>
      <c r="F317">
        <v>100</v>
      </c>
      <c r="G317" s="2" t="b">
        <v>1</v>
      </c>
      <c r="H317">
        <v>8</v>
      </c>
      <c r="I317">
        <v>50</v>
      </c>
      <c r="J317">
        <v>256</v>
      </c>
      <c r="K317">
        <v>1000</v>
      </c>
      <c r="L317">
        <v>4</v>
      </c>
      <c r="M317">
        <v>50</v>
      </c>
      <c r="N317">
        <v>420</v>
      </c>
      <c r="O317">
        <v>12</v>
      </c>
      <c r="P317">
        <v>50</v>
      </c>
      <c r="Q317">
        <v>80</v>
      </c>
      <c r="R317">
        <v>1</v>
      </c>
      <c r="S317">
        <v>78</v>
      </c>
      <c r="T317" s="2">
        <v>128</v>
      </c>
      <c r="U317" s="2">
        <v>128</v>
      </c>
      <c r="V317" s="2">
        <v>128</v>
      </c>
      <c r="W317" t="s">
        <v>770</v>
      </c>
      <c r="X317">
        <v>0.97754882812499999</v>
      </c>
      <c r="Y317">
        <v>4.5399674284271E-3</v>
      </c>
      <c r="Z317">
        <v>0.47966249999999999</v>
      </c>
      <c r="AA317">
        <v>0.229404914379119</v>
      </c>
      <c r="AB317">
        <v>0.40482313251491803</v>
      </c>
      <c r="AC317">
        <v>0.40482313251491803</v>
      </c>
      <c r="AD317">
        <v>0.440564676954738</v>
      </c>
      <c r="AE317">
        <v>0.440564676954738</v>
      </c>
      <c r="AF317">
        <v>0.47966249999999999</v>
      </c>
      <c r="AG317">
        <v>0.47966249999999999</v>
      </c>
      <c r="AH317">
        <v>0.64375000000000004</v>
      </c>
      <c r="AI317">
        <v>5.98755627870559E-2</v>
      </c>
      <c r="AJ317">
        <v>0.57594234461526095</v>
      </c>
      <c r="AK317">
        <v>0.57594234461526095</v>
      </c>
      <c r="AL317">
        <v>0.579129575650843</v>
      </c>
      <c r="AM317">
        <v>0.579129575650843</v>
      </c>
      <c r="AN317">
        <v>0.64375000000000004</v>
      </c>
      <c r="AO317">
        <v>0.64375000000000004</v>
      </c>
      <c r="AP317">
        <v>0.58144307475311097</v>
      </c>
      <c r="AQ317">
        <v>0.69209040467675897</v>
      </c>
      <c r="AR317">
        <v>0.29041998761662502</v>
      </c>
      <c r="AS317">
        <v>5.5339063013180201E-2</v>
      </c>
      <c r="AT317">
        <v>0.43260188087774198</v>
      </c>
      <c r="AU317">
        <v>0</v>
      </c>
      <c r="AV317">
        <v>0.97530864197530798</v>
      </c>
      <c r="AW317">
        <v>0.952380952380952</v>
      </c>
      <c r="AX317">
        <v>0.97530864197530798</v>
      </c>
      <c r="AY317">
        <v>5.2980132450331098E-2</v>
      </c>
      <c r="AZ317">
        <v>0.64454976303317502</v>
      </c>
      <c r="BA317">
        <v>0.97499999999999998</v>
      </c>
      <c r="BB317">
        <v>0.90909090909090895</v>
      </c>
      <c r="BC317">
        <v>0.96969696969696895</v>
      </c>
      <c r="BD317">
        <v>2.4390243902439001E-2</v>
      </c>
      <c r="BE317">
        <v>0</v>
      </c>
    </row>
    <row r="318" spans="2:57" x14ac:dyDescent="0.2">
      <c r="B318" t="s">
        <v>1324</v>
      </c>
      <c r="C318">
        <v>1E-3</v>
      </c>
      <c r="D318">
        <v>0.1</v>
      </c>
      <c r="E318">
        <v>68</v>
      </c>
      <c r="F318">
        <v>100</v>
      </c>
      <c r="G318" s="2" t="b">
        <v>1</v>
      </c>
      <c r="H318">
        <v>8</v>
      </c>
      <c r="I318">
        <v>15</v>
      </c>
      <c r="J318">
        <v>128</v>
      </c>
      <c r="K318">
        <v>1000</v>
      </c>
      <c r="L318">
        <v>4</v>
      </c>
      <c r="M318">
        <v>15</v>
      </c>
      <c r="N318">
        <v>455</v>
      </c>
      <c r="O318">
        <v>12</v>
      </c>
      <c r="P318">
        <v>15</v>
      </c>
      <c r="Q318">
        <v>115</v>
      </c>
      <c r="R318">
        <v>1</v>
      </c>
      <c r="S318">
        <v>78</v>
      </c>
      <c r="T318" s="2">
        <v>128</v>
      </c>
      <c r="U318" s="2">
        <v>128</v>
      </c>
      <c r="V318" s="2">
        <v>128</v>
      </c>
      <c r="W318" t="s">
        <v>770</v>
      </c>
      <c r="X318">
        <v>0.98006835937500003</v>
      </c>
      <c r="Y318">
        <v>4.2612267192453004E-3</v>
      </c>
      <c r="Z318">
        <v>0.47950054945054899</v>
      </c>
      <c r="AA318">
        <v>0.34955416667461398</v>
      </c>
      <c r="AB318">
        <v>0.41330939357994201</v>
      </c>
      <c r="AC318">
        <v>0.41330939357994201</v>
      </c>
      <c r="AD318">
        <v>0.453710018281414</v>
      </c>
      <c r="AE318">
        <v>0.453710018281414</v>
      </c>
      <c r="AF318">
        <v>0.47950054945054899</v>
      </c>
      <c r="AG318">
        <v>0.47950054945054899</v>
      </c>
      <c r="AH318">
        <v>0.68768115942028896</v>
      </c>
      <c r="AI318">
        <v>9.9945567548274994E-2</v>
      </c>
      <c r="AJ318">
        <v>0.63015118072237697</v>
      </c>
      <c r="AK318">
        <v>0.63015118072237697</v>
      </c>
      <c r="AL318">
        <v>0.66405349766750299</v>
      </c>
      <c r="AM318">
        <v>0.66405349766750299</v>
      </c>
      <c r="AN318">
        <v>0.68768115942028996</v>
      </c>
      <c r="AO318">
        <v>0.68768115942028896</v>
      </c>
      <c r="AP318">
        <v>0.40873207378210102</v>
      </c>
      <c r="AQ318">
        <v>0.75715973243648205</v>
      </c>
      <c r="AR318">
        <v>0.222674610045414</v>
      </c>
      <c r="AS318">
        <v>0.26467115805577102</v>
      </c>
      <c r="AT318">
        <v>0.465437788018433</v>
      </c>
      <c r="AU318">
        <v>6.4516129032257993E-2</v>
      </c>
      <c r="AV318">
        <v>0.96995708154506399</v>
      </c>
      <c r="AW318">
        <v>0.95041322314049503</v>
      </c>
      <c r="AX318">
        <v>0.96610169491525399</v>
      </c>
      <c r="AY318">
        <v>0.41843971631205601</v>
      </c>
      <c r="AZ318">
        <v>0.78260869565217295</v>
      </c>
      <c r="BA318">
        <v>0.97816593886462799</v>
      </c>
      <c r="BB318">
        <v>0.91869918699186903</v>
      </c>
      <c r="BC318">
        <v>0.93723849372384904</v>
      </c>
      <c r="BD318">
        <v>0</v>
      </c>
      <c r="BE318">
        <v>0.11023622047244</v>
      </c>
    </row>
    <row r="319" spans="2:57" x14ac:dyDescent="0.2">
      <c r="B319" t="s">
        <v>1325</v>
      </c>
      <c r="C319">
        <v>1E-3</v>
      </c>
      <c r="D319">
        <v>0.1</v>
      </c>
      <c r="E319">
        <v>44</v>
      </c>
      <c r="F319">
        <v>100</v>
      </c>
      <c r="G319" s="2" t="b">
        <v>1</v>
      </c>
      <c r="H319">
        <v>8</v>
      </c>
      <c r="I319">
        <v>50</v>
      </c>
      <c r="J319">
        <v>256</v>
      </c>
      <c r="K319">
        <v>1000</v>
      </c>
      <c r="L319">
        <v>4</v>
      </c>
      <c r="M319">
        <v>50</v>
      </c>
      <c r="N319">
        <v>420</v>
      </c>
      <c r="O319">
        <v>12</v>
      </c>
      <c r="P319">
        <v>50</v>
      </c>
      <c r="Q319">
        <v>80</v>
      </c>
      <c r="R319">
        <v>1</v>
      </c>
      <c r="S319">
        <v>78</v>
      </c>
      <c r="T319" s="2">
        <v>64</v>
      </c>
      <c r="U319" s="2">
        <v>64</v>
      </c>
      <c r="V319" s="2">
        <v>128</v>
      </c>
      <c r="W319" t="s">
        <v>770</v>
      </c>
      <c r="X319">
        <v>0.85062011718749997</v>
      </c>
      <c r="Y319">
        <v>2.33707964234054E-2</v>
      </c>
      <c r="Z319">
        <v>0.47935416666666603</v>
      </c>
      <c r="AA319">
        <v>0.22641211710870199</v>
      </c>
      <c r="AB319">
        <v>0.35108535326163798</v>
      </c>
      <c r="AC319">
        <v>0.35108535326163798</v>
      </c>
      <c r="AD319">
        <v>0.294895252320719</v>
      </c>
      <c r="AE319">
        <v>0.294895252320719</v>
      </c>
      <c r="AF319">
        <v>0.47935416666666603</v>
      </c>
      <c r="AG319">
        <v>0.47935416666666603</v>
      </c>
      <c r="AH319">
        <v>0.53437500000000004</v>
      </c>
      <c r="AI319">
        <v>7.0935562252998297E-2</v>
      </c>
      <c r="AJ319">
        <v>0.48384892831098703</v>
      </c>
      <c r="AK319">
        <v>0.48384892831098703</v>
      </c>
      <c r="AL319">
        <v>0.50548660460119699</v>
      </c>
      <c r="AM319">
        <v>0.50548660460119699</v>
      </c>
      <c r="AN319">
        <v>0.53437500000000004</v>
      </c>
      <c r="AO319">
        <v>0.53437500000000004</v>
      </c>
      <c r="AP319">
        <v>0.74286553511889197</v>
      </c>
      <c r="AQ319">
        <v>0.58398743094060301</v>
      </c>
      <c r="AR319">
        <v>4.9337780727408402E-2</v>
      </c>
      <c r="AS319">
        <v>2.8150666259649602E-2</v>
      </c>
      <c r="AT319">
        <v>0.35235732009925502</v>
      </c>
      <c r="AU319">
        <v>0</v>
      </c>
      <c r="AV319">
        <v>0.95705521472392596</v>
      </c>
      <c r="AW319">
        <v>0.94674556213017702</v>
      </c>
      <c r="AX319">
        <v>0.96341463414634099</v>
      </c>
      <c r="AY319">
        <v>0.16260162601625999</v>
      </c>
      <c r="AZ319">
        <v>0.38356164383561597</v>
      </c>
      <c r="BA319">
        <v>0.56637168141592897</v>
      </c>
      <c r="BB319">
        <v>0.82291666666666596</v>
      </c>
      <c r="BC319">
        <v>0.65116279069767402</v>
      </c>
      <c r="BD319">
        <v>0</v>
      </c>
      <c r="BE319">
        <v>0</v>
      </c>
    </row>
    <row r="320" spans="2:57" x14ac:dyDescent="0.2">
      <c r="B320" t="s">
        <v>1326</v>
      </c>
      <c r="C320">
        <v>1E-3</v>
      </c>
      <c r="D320">
        <v>0.5</v>
      </c>
      <c r="E320">
        <v>59</v>
      </c>
      <c r="F320">
        <v>100</v>
      </c>
      <c r="G320" s="2" t="b">
        <v>1</v>
      </c>
      <c r="H320">
        <v>8</v>
      </c>
      <c r="I320">
        <v>5</v>
      </c>
      <c r="J320">
        <v>420</v>
      </c>
      <c r="K320">
        <v>1000</v>
      </c>
      <c r="L320">
        <v>4</v>
      </c>
      <c r="M320">
        <v>5</v>
      </c>
      <c r="N320">
        <v>465</v>
      </c>
      <c r="O320">
        <v>12</v>
      </c>
      <c r="P320">
        <v>5</v>
      </c>
      <c r="Q320">
        <v>125</v>
      </c>
      <c r="R320">
        <v>1</v>
      </c>
      <c r="S320">
        <v>78</v>
      </c>
      <c r="T320" s="2">
        <v>128</v>
      </c>
      <c r="U320" s="2">
        <v>64</v>
      </c>
      <c r="V320" s="2">
        <v>128</v>
      </c>
      <c r="W320" t="s">
        <v>770</v>
      </c>
      <c r="X320">
        <v>0.98006249999999895</v>
      </c>
      <c r="Y320">
        <v>4.1115083335897997E-3</v>
      </c>
      <c r="Z320">
        <v>0.478817204301074</v>
      </c>
      <c r="AA320">
        <v>0.216181154191494</v>
      </c>
      <c r="AB320">
        <v>0.42349898393893498</v>
      </c>
      <c r="AC320">
        <v>0.42349898393893498</v>
      </c>
      <c r="AD320">
        <v>0.48221706627558902</v>
      </c>
      <c r="AE320">
        <v>0.48221706627558902</v>
      </c>
      <c r="AF320">
        <v>0.478817204301074</v>
      </c>
      <c r="AG320">
        <v>0.478817204301074</v>
      </c>
      <c r="AH320">
        <v>0.68733333333333302</v>
      </c>
      <c r="AI320">
        <v>7.0341743528842898E-2</v>
      </c>
      <c r="AJ320">
        <v>0.67709010626868305</v>
      </c>
      <c r="AK320">
        <v>0.67709010626868305</v>
      </c>
      <c r="AL320">
        <v>0.74350849046204703</v>
      </c>
      <c r="AM320">
        <v>0.74350849046204703</v>
      </c>
      <c r="AN320">
        <v>0.68733333333333302</v>
      </c>
      <c r="AO320">
        <v>0.68733333333333302</v>
      </c>
      <c r="AP320">
        <v>0.50406643136213802</v>
      </c>
      <c r="AQ320">
        <v>0.79967977113503796</v>
      </c>
      <c r="AR320">
        <v>0.225808134357419</v>
      </c>
      <c r="AS320">
        <v>0.16444159890114701</v>
      </c>
      <c r="AT320">
        <v>0.48341232227488101</v>
      </c>
      <c r="AU320">
        <v>0.40944881889763701</v>
      </c>
      <c r="AV320">
        <v>0.89473684210526305</v>
      </c>
      <c r="AW320">
        <v>0.94696969696969602</v>
      </c>
      <c r="AX320">
        <v>0.84782608695652095</v>
      </c>
      <c r="AY320">
        <v>0.64864864864864802</v>
      </c>
      <c r="AZ320">
        <v>0.78260869565217395</v>
      </c>
      <c r="BA320">
        <v>0.820754716981132</v>
      </c>
      <c r="BB320">
        <v>0.89130434782608703</v>
      </c>
      <c r="BC320">
        <v>0.80519480519480502</v>
      </c>
      <c r="BD320">
        <v>0.46741573033707801</v>
      </c>
      <c r="BE320">
        <v>0.12676056338028099</v>
      </c>
    </row>
    <row r="321" spans="2:57" x14ac:dyDescent="0.2">
      <c r="B321" t="s">
        <v>1327</v>
      </c>
      <c r="C321">
        <v>1E-3</v>
      </c>
      <c r="D321">
        <v>0.5</v>
      </c>
      <c r="E321">
        <v>77</v>
      </c>
      <c r="F321">
        <v>100</v>
      </c>
      <c r="G321" s="2" t="b">
        <v>1</v>
      </c>
      <c r="H321">
        <v>8</v>
      </c>
      <c r="I321">
        <v>10</v>
      </c>
      <c r="J321">
        <v>420</v>
      </c>
      <c r="K321">
        <v>1000</v>
      </c>
      <c r="L321">
        <v>4</v>
      </c>
      <c r="M321">
        <v>10</v>
      </c>
      <c r="N321">
        <v>460</v>
      </c>
      <c r="O321">
        <v>12</v>
      </c>
      <c r="P321">
        <v>10</v>
      </c>
      <c r="Q321">
        <v>120</v>
      </c>
      <c r="R321">
        <v>1</v>
      </c>
      <c r="S321">
        <v>78</v>
      </c>
      <c r="T321" s="2">
        <v>64</v>
      </c>
      <c r="U321" s="2">
        <v>64</v>
      </c>
      <c r="V321" s="2">
        <v>128</v>
      </c>
      <c r="W321" t="s">
        <v>770</v>
      </c>
      <c r="X321">
        <v>0.98069345238095196</v>
      </c>
      <c r="Y321">
        <v>4.0534887346438996E-3</v>
      </c>
      <c r="Z321">
        <v>0.478072282608696</v>
      </c>
      <c r="AA321">
        <v>0.36750300221145099</v>
      </c>
      <c r="AB321">
        <v>0.40486197769404397</v>
      </c>
      <c r="AC321">
        <v>0.40486197769404397</v>
      </c>
      <c r="AD321">
        <v>0.41834653359343599</v>
      </c>
      <c r="AE321">
        <v>0.41834653359343599</v>
      </c>
      <c r="AF321">
        <v>0.478072282608696</v>
      </c>
      <c r="AG321">
        <v>0.478072282608696</v>
      </c>
      <c r="AH321">
        <v>0.57847222222222205</v>
      </c>
      <c r="AI321">
        <v>0.10092250257730399</v>
      </c>
      <c r="AJ321">
        <v>0.55340185515343299</v>
      </c>
      <c r="AK321">
        <v>0.55340185515343299</v>
      </c>
      <c r="AL321">
        <v>0.58578275507988398</v>
      </c>
      <c r="AM321">
        <v>0.58578275507988398</v>
      </c>
      <c r="AN321">
        <v>0.57847222222222205</v>
      </c>
      <c r="AO321">
        <v>0.57847222222222205</v>
      </c>
      <c r="AP321">
        <v>0.51066671875933201</v>
      </c>
      <c r="AQ321">
        <v>0.83963120960937898</v>
      </c>
      <c r="AR321">
        <v>0.222297679765875</v>
      </c>
      <c r="AS321">
        <v>4.6852302641593201E-2</v>
      </c>
      <c r="AT321">
        <v>0.28637413394919098</v>
      </c>
      <c r="AU321">
        <v>0.39999999999999902</v>
      </c>
      <c r="AV321">
        <v>0.95435684647302899</v>
      </c>
      <c r="AW321">
        <v>0.952380952380952</v>
      </c>
      <c r="AX321">
        <v>0.92511013215858995</v>
      </c>
      <c r="AY321">
        <v>0.305084745762711</v>
      </c>
      <c r="AZ321">
        <v>0.70297029702970304</v>
      </c>
      <c r="BA321">
        <v>0.78260869565217295</v>
      </c>
      <c r="BB321">
        <v>0.71903323262839802</v>
      </c>
      <c r="BC321">
        <v>0.61290322580645096</v>
      </c>
      <c r="BD321">
        <v>0</v>
      </c>
      <c r="BE321">
        <v>0</v>
      </c>
    </row>
    <row r="322" spans="2:57" x14ac:dyDescent="0.2">
      <c r="B322" t="s">
        <v>1328</v>
      </c>
      <c r="C322">
        <v>1E-3</v>
      </c>
      <c r="D322">
        <v>0.5</v>
      </c>
      <c r="E322">
        <v>65</v>
      </c>
      <c r="F322">
        <v>100</v>
      </c>
      <c r="G322" s="2" t="b">
        <v>1</v>
      </c>
      <c r="H322">
        <v>8</v>
      </c>
      <c r="I322">
        <v>10</v>
      </c>
      <c r="J322">
        <v>420</v>
      </c>
      <c r="K322">
        <v>1000</v>
      </c>
      <c r="L322">
        <v>4</v>
      </c>
      <c r="M322">
        <v>10</v>
      </c>
      <c r="N322">
        <v>460</v>
      </c>
      <c r="O322">
        <v>12</v>
      </c>
      <c r="P322">
        <v>10</v>
      </c>
      <c r="Q322">
        <v>120</v>
      </c>
      <c r="R322">
        <v>1</v>
      </c>
      <c r="S322">
        <v>78</v>
      </c>
      <c r="T322" s="2">
        <v>128</v>
      </c>
      <c r="U322" s="2">
        <v>128</v>
      </c>
      <c r="V322" s="2">
        <v>64</v>
      </c>
      <c r="W322" t="s">
        <v>770</v>
      </c>
      <c r="X322">
        <v>0.98063095238095199</v>
      </c>
      <c r="Y322">
        <v>3.7523138057439999E-3</v>
      </c>
      <c r="Z322">
        <v>0.47797934782608598</v>
      </c>
      <c r="AA322">
        <v>0.21619189158082</v>
      </c>
      <c r="AB322">
        <v>0.39941659574980398</v>
      </c>
      <c r="AC322">
        <v>0.39941659574980398</v>
      </c>
      <c r="AD322">
        <v>0.39719404930889801</v>
      </c>
      <c r="AE322">
        <v>0.39719404930889801</v>
      </c>
      <c r="AF322">
        <v>0.47797934782608598</v>
      </c>
      <c r="AG322">
        <v>0.47797934782608598</v>
      </c>
      <c r="AH322">
        <v>0.43958333333333299</v>
      </c>
      <c r="AI322">
        <v>7.2181031107902499E-2</v>
      </c>
      <c r="AJ322">
        <v>0.40610277763553898</v>
      </c>
      <c r="AK322">
        <v>0.40610277763553898</v>
      </c>
      <c r="AL322">
        <v>0.51679020569490597</v>
      </c>
      <c r="AM322">
        <v>0.51679020569490597</v>
      </c>
      <c r="AN322">
        <v>0.43958333333333299</v>
      </c>
      <c r="AO322">
        <v>0.43958333333333299</v>
      </c>
      <c r="AP322">
        <v>0.558230940830309</v>
      </c>
      <c r="AQ322">
        <v>0.72590639176990501</v>
      </c>
      <c r="AR322">
        <v>0.235779787044814</v>
      </c>
      <c r="AS322">
        <v>7.7749263354183501E-2</v>
      </c>
      <c r="AT322">
        <v>0.27154663518299799</v>
      </c>
      <c r="AU322">
        <v>0</v>
      </c>
      <c r="AV322">
        <v>0.76767676767676696</v>
      </c>
      <c r="AW322">
        <v>0.94861660079051302</v>
      </c>
      <c r="AX322">
        <v>0.76279069767441798</v>
      </c>
      <c r="AY322">
        <v>4.6511627906976702E-2</v>
      </c>
      <c r="AZ322">
        <v>0.620253164556962</v>
      </c>
      <c r="BA322">
        <v>0.77</v>
      </c>
      <c r="BB322">
        <v>4.8000000000000001E-2</v>
      </c>
      <c r="BC322">
        <v>0.63783783783783699</v>
      </c>
      <c r="BD322">
        <v>0</v>
      </c>
      <c r="BE322">
        <v>0</v>
      </c>
    </row>
    <row r="323" spans="2:57" x14ac:dyDescent="0.2">
      <c r="B323" t="s">
        <v>1329</v>
      </c>
      <c r="C323">
        <v>1E-3</v>
      </c>
      <c r="D323">
        <v>0.5</v>
      </c>
      <c r="E323">
        <v>19</v>
      </c>
      <c r="F323">
        <v>500</v>
      </c>
      <c r="G323" s="2" t="b">
        <v>1</v>
      </c>
      <c r="H323">
        <v>8</v>
      </c>
      <c r="I323">
        <v>50</v>
      </c>
      <c r="J323">
        <v>256</v>
      </c>
      <c r="K323">
        <v>1000</v>
      </c>
      <c r="L323">
        <v>4</v>
      </c>
      <c r="M323">
        <v>50</v>
      </c>
      <c r="N323">
        <v>420</v>
      </c>
      <c r="O323">
        <v>12</v>
      </c>
      <c r="P323">
        <v>50</v>
      </c>
      <c r="Q323">
        <v>80</v>
      </c>
      <c r="R323">
        <v>1</v>
      </c>
      <c r="S323">
        <v>78</v>
      </c>
      <c r="T323" s="2">
        <v>128</v>
      </c>
      <c r="U323" s="2">
        <v>128</v>
      </c>
      <c r="V323" s="2">
        <v>64</v>
      </c>
      <c r="W323" t="s">
        <v>770</v>
      </c>
      <c r="X323">
        <v>0.98019335937499996</v>
      </c>
      <c r="Y323">
        <v>4.0480871465987996E-3</v>
      </c>
      <c r="Z323">
        <v>0.47779761904761803</v>
      </c>
      <c r="AA323">
        <v>0.26049224583804598</v>
      </c>
      <c r="AB323">
        <v>0.39318981730181402</v>
      </c>
      <c r="AC323">
        <v>0.39318981730181402</v>
      </c>
      <c r="AD323">
        <v>0.40257056634838501</v>
      </c>
      <c r="AE323">
        <v>0.40257056634838501</v>
      </c>
      <c r="AF323">
        <v>0.47779761904761803</v>
      </c>
      <c r="AG323">
        <v>0.47779761904761803</v>
      </c>
      <c r="AH323">
        <v>0.65833333333333299</v>
      </c>
      <c r="AI323">
        <v>6.7071303725242601E-2</v>
      </c>
      <c r="AJ323">
        <v>0.59798079277687299</v>
      </c>
      <c r="AK323">
        <v>0.59798079277687299</v>
      </c>
      <c r="AL323">
        <v>0.57515809107669102</v>
      </c>
      <c r="AM323">
        <v>0.57515809107669102</v>
      </c>
      <c r="AN323">
        <v>0.65833333333333299</v>
      </c>
      <c r="AO323">
        <v>0.65833333333333299</v>
      </c>
      <c r="AP323">
        <v>0.60678534607887702</v>
      </c>
      <c r="AQ323">
        <v>0.610538927319903</v>
      </c>
      <c r="AR323">
        <v>0.315200392058061</v>
      </c>
      <c r="AS323">
        <v>4.0234603750413503E-2</v>
      </c>
      <c r="AT323">
        <v>0.387978142076502</v>
      </c>
      <c r="AU323">
        <v>0</v>
      </c>
      <c r="AV323">
        <v>0.96932515337423297</v>
      </c>
      <c r="AW323">
        <v>0.94674556213017702</v>
      </c>
      <c r="AX323">
        <v>0.94047619047619002</v>
      </c>
      <c r="AY323">
        <v>0.59171597633136097</v>
      </c>
      <c r="AZ323">
        <v>0.54545454545454497</v>
      </c>
      <c r="BA323">
        <v>0.98765432098765404</v>
      </c>
      <c r="BB323">
        <v>0.87150837988826801</v>
      </c>
      <c r="BC323">
        <v>0.93491124260354996</v>
      </c>
      <c r="BD323">
        <v>0</v>
      </c>
      <c r="BE323">
        <v>0</v>
      </c>
    </row>
    <row r="324" spans="2:57" x14ac:dyDescent="0.2">
      <c r="B324" t="s">
        <v>895</v>
      </c>
      <c r="C324">
        <v>1E-3</v>
      </c>
      <c r="D324">
        <v>0.1</v>
      </c>
      <c r="E324">
        <v>256</v>
      </c>
      <c r="F324">
        <v>500</v>
      </c>
      <c r="G324" s="2" t="b">
        <v>1</v>
      </c>
      <c r="H324">
        <v>8</v>
      </c>
      <c r="I324">
        <v>25</v>
      </c>
      <c r="J324">
        <v>128</v>
      </c>
      <c r="K324">
        <v>1000</v>
      </c>
      <c r="L324">
        <v>4</v>
      </c>
      <c r="M324">
        <v>25</v>
      </c>
      <c r="N324">
        <v>445</v>
      </c>
      <c r="O324">
        <v>12</v>
      </c>
      <c r="P324">
        <v>25</v>
      </c>
      <c r="Q324">
        <v>105</v>
      </c>
      <c r="R324">
        <v>1</v>
      </c>
      <c r="S324">
        <v>78</v>
      </c>
      <c r="T324" s="2">
        <v>64</v>
      </c>
      <c r="U324" s="2">
        <v>128</v>
      </c>
      <c r="V324" s="2">
        <v>128</v>
      </c>
      <c r="W324" t="s">
        <v>770</v>
      </c>
      <c r="X324">
        <v>0.98069335937500002</v>
      </c>
      <c r="Y324">
        <v>4.0000268893781998E-3</v>
      </c>
      <c r="Z324">
        <v>0.47754213483146002</v>
      </c>
      <c r="AA324">
        <v>0.27696374408900698</v>
      </c>
      <c r="AB324">
        <v>0.39924883083893697</v>
      </c>
      <c r="AC324">
        <v>0.39924883083893697</v>
      </c>
      <c r="AD324">
        <v>0.41113082808343598</v>
      </c>
      <c r="AE324">
        <v>0.41113082808343598</v>
      </c>
      <c r="AF324">
        <v>0.47754213483146002</v>
      </c>
      <c r="AG324">
        <v>0.47754213483146002</v>
      </c>
      <c r="AH324">
        <v>0.648412698412698</v>
      </c>
      <c r="AI324">
        <v>9.0597018599510096E-2</v>
      </c>
      <c r="AJ324">
        <v>0.60229260511042304</v>
      </c>
      <c r="AK324">
        <v>0.60229260511042304</v>
      </c>
      <c r="AL324">
        <v>0.60514915033535799</v>
      </c>
      <c r="AM324">
        <v>0.60514915033535799</v>
      </c>
      <c r="AN324">
        <v>0.648412698412698</v>
      </c>
      <c r="AO324">
        <v>0.648412698412698</v>
      </c>
      <c r="AP324">
        <v>0.54326790889835297</v>
      </c>
      <c r="AQ324">
        <v>0.73772144456334898</v>
      </c>
      <c r="AR324">
        <v>0.201271649843172</v>
      </c>
      <c r="AS324">
        <v>0.114734320050873</v>
      </c>
      <c r="AT324">
        <v>0.46583850931677001</v>
      </c>
      <c r="AU324">
        <v>0.49484536082474201</v>
      </c>
      <c r="AV324">
        <v>0.980582524271844</v>
      </c>
      <c r="AW324">
        <v>0.94170403587443896</v>
      </c>
      <c r="AX324">
        <v>0.90909090909090895</v>
      </c>
      <c r="AY324">
        <v>0.25714285714285701</v>
      </c>
      <c r="AZ324">
        <v>0.42514970059880203</v>
      </c>
      <c r="BA324">
        <v>0.970873786407767</v>
      </c>
      <c r="BB324">
        <v>0.85245901639344202</v>
      </c>
      <c r="BC324">
        <v>0.91228070175438603</v>
      </c>
      <c r="BD324">
        <v>0</v>
      </c>
      <c r="BE324">
        <v>1.7543859649122799E-2</v>
      </c>
    </row>
    <row r="325" spans="2:57" x14ac:dyDescent="0.2">
      <c r="B325" t="s">
        <v>1330</v>
      </c>
      <c r="C325">
        <v>1E-3</v>
      </c>
      <c r="D325">
        <v>0.1</v>
      </c>
      <c r="E325">
        <v>67</v>
      </c>
      <c r="F325">
        <v>100</v>
      </c>
      <c r="G325" s="2" t="b">
        <v>1</v>
      </c>
      <c r="H325">
        <v>8</v>
      </c>
      <c r="I325">
        <v>5</v>
      </c>
      <c r="J325">
        <v>420</v>
      </c>
      <c r="K325">
        <v>1000</v>
      </c>
      <c r="L325">
        <v>4</v>
      </c>
      <c r="M325">
        <v>5</v>
      </c>
      <c r="N325">
        <v>465</v>
      </c>
      <c r="O325">
        <v>12</v>
      </c>
      <c r="P325">
        <v>5</v>
      </c>
      <c r="Q325">
        <v>125</v>
      </c>
      <c r="R325">
        <v>1</v>
      </c>
      <c r="S325">
        <v>78</v>
      </c>
      <c r="T325" s="2">
        <v>128</v>
      </c>
      <c r="U325" s="2">
        <v>128</v>
      </c>
      <c r="V325" s="2">
        <v>128</v>
      </c>
      <c r="W325" t="s">
        <v>770</v>
      </c>
      <c r="X325">
        <v>0.98055059523809496</v>
      </c>
      <c r="Y325">
        <v>4.1417158767580002E-3</v>
      </c>
      <c r="Z325">
        <v>0.47751290322580597</v>
      </c>
      <c r="AA325">
        <v>0.19994623640179601</v>
      </c>
      <c r="AB325">
        <v>0.38245753507109598</v>
      </c>
      <c r="AC325">
        <v>0.38245753507109598</v>
      </c>
      <c r="AD325">
        <v>0.38913882528084398</v>
      </c>
      <c r="AE325">
        <v>0.38913882528084398</v>
      </c>
      <c r="AF325">
        <v>0.47751290322580597</v>
      </c>
      <c r="AG325">
        <v>0.47751290322580597</v>
      </c>
      <c r="AH325">
        <v>0.46133333333333298</v>
      </c>
      <c r="AI325">
        <v>7.3784299194812705E-2</v>
      </c>
      <c r="AJ325">
        <v>0.37659323229668101</v>
      </c>
      <c r="AK325">
        <v>0.37659323229668101</v>
      </c>
      <c r="AL325">
        <v>0.40475816309336798</v>
      </c>
      <c r="AM325">
        <v>0.40475816309336798</v>
      </c>
      <c r="AN325">
        <v>0.46133333333333298</v>
      </c>
      <c r="AO325">
        <v>0.46133333333333298</v>
      </c>
      <c r="AP325">
        <v>0.48443412014502002</v>
      </c>
      <c r="AQ325">
        <v>0.88829206888087797</v>
      </c>
      <c r="AR325">
        <v>0.109198113232207</v>
      </c>
      <c r="AS325">
        <v>4.7905838026277202E-2</v>
      </c>
      <c r="AT325">
        <v>0.44383561643835601</v>
      </c>
      <c r="AU325">
        <v>0</v>
      </c>
      <c r="AV325">
        <v>0.22695035460992899</v>
      </c>
      <c r="AW325">
        <v>0.93584905660377304</v>
      </c>
      <c r="AX325">
        <v>0.68608414239482196</v>
      </c>
      <c r="AY325">
        <v>0</v>
      </c>
      <c r="AZ325">
        <v>0.59756097560975596</v>
      </c>
      <c r="BA325">
        <v>0.77294685990338097</v>
      </c>
      <c r="BB325">
        <v>0.57471264367816</v>
      </c>
      <c r="BC325">
        <v>0.28117913832199498</v>
      </c>
      <c r="BD325">
        <v>0</v>
      </c>
      <c r="BE325">
        <v>0</v>
      </c>
    </row>
    <row r="326" spans="2:57" x14ac:dyDescent="0.2">
      <c r="B326" t="s">
        <v>1331</v>
      </c>
      <c r="C326">
        <v>1E-3</v>
      </c>
      <c r="D326">
        <v>0.1</v>
      </c>
      <c r="E326">
        <v>10</v>
      </c>
      <c r="F326">
        <v>500</v>
      </c>
      <c r="G326" s="2" t="b">
        <v>1</v>
      </c>
      <c r="H326">
        <v>8</v>
      </c>
      <c r="I326">
        <v>25</v>
      </c>
      <c r="J326">
        <v>420</v>
      </c>
      <c r="K326">
        <v>1000</v>
      </c>
      <c r="L326">
        <v>4</v>
      </c>
      <c r="M326">
        <v>25</v>
      </c>
      <c r="N326">
        <v>445</v>
      </c>
      <c r="O326">
        <v>12</v>
      </c>
      <c r="P326">
        <v>25</v>
      </c>
      <c r="Q326">
        <v>105</v>
      </c>
      <c r="R326">
        <v>1</v>
      </c>
      <c r="S326">
        <v>78</v>
      </c>
      <c r="T326" s="2">
        <v>64</v>
      </c>
      <c r="U326" s="2">
        <v>64</v>
      </c>
      <c r="V326" s="2">
        <v>128</v>
      </c>
      <c r="W326" t="s">
        <v>770</v>
      </c>
      <c r="X326">
        <v>0.98093273809523496</v>
      </c>
      <c r="Y326">
        <v>3.9084597676991998E-3</v>
      </c>
      <c r="Z326">
        <v>0.47733370786516499</v>
      </c>
      <c r="AA326">
        <v>0.20755677404999701</v>
      </c>
      <c r="AB326">
        <v>0.36895706272332901</v>
      </c>
      <c r="AC326">
        <v>0.36895706272332901</v>
      </c>
      <c r="AD326">
        <v>0.34899903307242303</v>
      </c>
      <c r="AE326">
        <v>0.34899903307242303</v>
      </c>
      <c r="AF326">
        <v>0.47733370786516499</v>
      </c>
      <c r="AG326">
        <v>0.47733370786516499</v>
      </c>
      <c r="AH326">
        <v>0.65238095238095195</v>
      </c>
      <c r="AI326">
        <v>5.9712260961532503E-2</v>
      </c>
      <c r="AJ326">
        <v>0.59068217608632301</v>
      </c>
      <c r="AK326">
        <v>0.59068217608632301</v>
      </c>
      <c r="AL326">
        <v>0.58726699237637803</v>
      </c>
      <c r="AM326">
        <v>0.58726699237637803</v>
      </c>
      <c r="AN326">
        <v>0.65238095238095195</v>
      </c>
      <c r="AO326">
        <v>0.65238095238095195</v>
      </c>
      <c r="AP326">
        <v>0.86242575003786803</v>
      </c>
      <c r="AQ326">
        <v>0.501891724649002</v>
      </c>
      <c r="AR326">
        <v>5.1453477354427797E-2</v>
      </c>
      <c r="AS326">
        <v>6.00572988520209E-2</v>
      </c>
      <c r="AT326">
        <v>0.66909090909090896</v>
      </c>
      <c r="AU326">
        <v>0.388489208633093</v>
      </c>
      <c r="AV326">
        <v>0.92307692307692302</v>
      </c>
      <c r="AW326">
        <v>0.95454545454545403</v>
      </c>
      <c r="AX326">
        <v>0.97222222222222199</v>
      </c>
      <c r="AY326">
        <v>0</v>
      </c>
      <c r="AZ326">
        <v>0.41666666666666602</v>
      </c>
      <c r="BA326">
        <v>0.97058823529411697</v>
      </c>
      <c r="BB326">
        <v>0.85714285714285698</v>
      </c>
      <c r="BC326">
        <v>0.93636363636363595</v>
      </c>
      <c r="BD326">
        <v>0</v>
      </c>
      <c r="BE326">
        <v>0</v>
      </c>
    </row>
    <row r="327" spans="2:57" x14ac:dyDescent="0.2">
      <c r="B327" t="s">
        <v>1056</v>
      </c>
      <c r="C327">
        <v>1E-3</v>
      </c>
      <c r="D327">
        <v>0.5</v>
      </c>
      <c r="E327">
        <v>15</v>
      </c>
      <c r="F327">
        <v>500</v>
      </c>
      <c r="G327" s="2" t="b">
        <v>1</v>
      </c>
      <c r="H327">
        <v>8</v>
      </c>
      <c r="I327">
        <v>5</v>
      </c>
      <c r="J327">
        <v>420</v>
      </c>
      <c r="K327">
        <v>1000</v>
      </c>
      <c r="L327">
        <v>4</v>
      </c>
      <c r="M327">
        <v>5</v>
      </c>
      <c r="N327">
        <v>465</v>
      </c>
      <c r="O327">
        <v>12</v>
      </c>
      <c r="P327">
        <v>5</v>
      </c>
      <c r="Q327">
        <v>125</v>
      </c>
      <c r="R327">
        <v>1</v>
      </c>
      <c r="S327">
        <v>78</v>
      </c>
      <c r="T327" s="2">
        <v>64</v>
      </c>
      <c r="U327" s="2">
        <v>64</v>
      </c>
      <c r="V327" s="2">
        <v>64</v>
      </c>
      <c r="W327" t="s">
        <v>770</v>
      </c>
      <c r="X327">
        <v>0.98139404761904703</v>
      </c>
      <c r="Y327">
        <v>4.1166677833533996E-3</v>
      </c>
      <c r="Z327">
        <v>0.47709838709677499</v>
      </c>
      <c r="AA327">
        <v>0.20647901758551501</v>
      </c>
      <c r="AB327">
        <v>0.42316847436021099</v>
      </c>
      <c r="AC327">
        <v>0.42316847436021099</v>
      </c>
      <c r="AD327">
        <v>0.46309217587973101</v>
      </c>
      <c r="AE327">
        <v>0.46309217587973101</v>
      </c>
      <c r="AF327">
        <v>0.47709838709677499</v>
      </c>
      <c r="AG327">
        <v>0.47709838709677499</v>
      </c>
      <c r="AH327">
        <v>0.52</v>
      </c>
      <c r="AI327">
        <v>8.04491117596626E-2</v>
      </c>
      <c r="AJ327">
        <v>0.455703396937436</v>
      </c>
      <c r="AK327">
        <v>0.455703396937436</v>
      </c>
      <c r="AL327">
        <v>0.457778241362646</v>
      </c>
      <c r="AM327">
        <v>0.457778241362646</v>
      </c>
      <c r="AN327">
        <v>0.52</v>
      </c>
      <c r="AO327">
        <v>0.52</v>
      </c>
      <c r="AP327">
        <v>0.46443873672802299</v>
      </c>
      <c r="AQ327">
        <v>0.68257319469058098</v>
      </c>
      <c r="AR327">
        <v>0.33700407947203698</v>
      </c>
      <c r="AS327">
        <v>0.20865788655020301</v>
      </c>
      <c r="AT327">
        <v>0.31730769230769201</v>
      </c>
      <c r="AU327">
        <v>0.211221122112211</v>
      </c>
      <c r="AV327">
        <v>0.83636363636363598</v>
      </c>
      <c r="AW327">
        <v>0.94339622641509402</v>
      </c>
      <c r="AX327">
        <v>0.66279069767441801</v>
      </c>
      <c r="AY327">
        <v>0</v>
      </c>
      <c r="AZ327">
        <v>0.62006079027355598</v>
      </c>
      <c r="BA327">
        <v>0.92561983471074305</v>
      </c>
      <c r="BB327">
        <v>0.16551724137931001</v>
      </c>
      <c r="BC327">
        <v>0.786163522012578</v>
      </c>
      <c r="BD327">
        <v>0</v>
      </c>
      <c r="BE327">
        <v>0</v>
      </c>
    </row>
    <row r="328" spans="2:57" x14ac:dyDescent="0.2">
      <c r="B328" t="s">
        <v>1332</v>
      </c>
      <c r="C328">
        <v>1E-3</v>
      </c>
      <c r="D328">
        <v>0.5</v>
      </c>
      <c r="E328">
        <v>10</v>
      </c>
      <c r="F328">
        <v>500</v>
      </c>
      <c r="G328" s="2" t="b">
        <v>1</v>
      </c>
      <c r="H328">
        <v>8</v>
      </c>
      <c r="I328">
        <v>10</v>
      </c>
      <c r="J328">
        <v>420</v>
      </c>
      <c r="K328">
        <v>1000</v>
      </c>
      <c r="L328">
        <v>4</v>
      </c>
      <c r="M328">
        <v>10</v>
      </c>
      <c r="N328">
        <v>460</v>
      </c>
      <c r="O328">
        <v>12</v>
      </c>
      <c r="P328">
        <v>10</v>
      </c>
      <c r="Q328">
        <v>120</v>
      </c>
      <c r="R328">
        <v>1</v>
      </c>
      <c r="S328">
        <v>78</v>
      </c>
      <c r="T328" s="2">
        <v>128</v>
      </c>
      <c r="U328" s="2">
        <v>128</v>
      </c>
      <c r="V328" s="2">
        <v>128</v>
      </c>
      <c r="W328" t="s">
        <v>770</v>
      </c>
      <c r="X328">
        <v>0.98036250000000003</v>
      </c>
      <c r="Y328">
        <v>3.9793381490744002E-3</v>
      </c>
      <c r="Z328">
        <v>0.47691304347826102</v>
      </c>
      <c r="AA328">
        <v>0.205614842444658</v>
      </c>
      <c r="AB328">
        <v>0.37864056697818099</v>
      </c>
      <c r="AC328">
        <v>0.37864056697818099</v>
      </c>
      <c r="AD328">
        <v>0.34228629180585401</v>
      </c>
      <c r="AE328">
        <v>0.34228629180585401</v>
      </c>
      <c r="AF328">
        <v>0.47691304347826102</v>
      </c>
      <c r="AG328">
        <v>0.47691304347826102</v>
      </c>
      <c r="AH328">
        <v>0.63124999999999998</v>
      </c>
      <c r="AI328">
        <v>7.7453844249248505E-2</v>
      </c>
      <c r="AJ328">
        <v>0.56457853415452897</v>
      </c>
      <c r="AK328">
        <v>0.56457853415452897</v>
      </c>
      <c r="AL328">
        <v>0.54818305626214103</v>
      </c>
      <c r="AM328">
        <v>0.54818305626214103</v>
      </c>
      <c r="AN328">
        <v>0.63124999999999998</v>
      </c>
      <c r="AO328">
        <v>0.63124999999999998</v>
      </c>
      <c r="AP328">
        <v>0.57955640925368801</v>
      </c>
      <c r="AQ328">
        <v>0.72438682529992704</v>
      </c>
      <c r="AR328">
        <v>0.17006333493362499</v>
      </c>
      <c r="AS328">
        <v>4.0555698425487799E-2</v>
      </c>
      <c r="AT328">
        <v>0.39569892473118201</v>
      </c>
      <c r="AU328">
        <v>0.12080536912751599</v>
      </c>
      <c r="AV328">
        <v>0.94214876033057804</v>
      </c>
      <c r="AW328">
        <v>0.96</v>
      </c>
      <c r="AX328">
        <v>0.93650793650793596</v>
      </c>
      <c r="AY328">
        <v>0.54178674351584999</v>
      </c>
      <c r="AZ328">
        <v>0.109090909090909</v>
      </c>
      <c r="BA328">
        <v>0.98305084745762705</v>
      </c>
      <c r="BB328">
        <v>0.85304659498207802</v>
      </c>
      <c r="BC328">
        <v>0.93280632411067199</v>
      </c>
      <c r="BD328">
        <v>0</v>
      </c>
      <c r="BE328">
        <v>0</v>
      </c>
    </row>
    <row r="329" spans="2:57" x14ac:dyDescent="0.2">
      <c r="B329" t="s">
        <v>1333</v>
      </c>
      <c r="C329">
        <v>1E-3</v>
      </c>
      <c r="D329">
        <v>0.5</v>
      </c>
      <c r="E329">
        <v>19</v>
      </c>
      <c r="F329">
        <v>500</v>
      </c>
      <c r="G329" s="2" t="b">
        <v>1</v>
      </c>
      <c r="H329">
        <v>8</v>
      </c>
      <c r="I329">
        <v>20</v>
      </c>
      <c r="J329">
        <v>128</v>
      </c>
      <c r="K329">
        <v>1000</v>
      </c>
      <c r="L329">
        <v>4</v>
      </c>
      <c r="M329">
        <v>20</v>
      </c>
      <c r="N329">
        <v>450</v>
      </c>
      <c r="O329">
        <v>12</v>
      </c>
      <c r="P329">
        <v>20</v>
      </c>
      <c r="Q329">
        <v>110</v>
      </c>
      <c r="R329">
        <v>1</v>
      </c>
      <c r="S329">
        <v>78</v>
      </c>
      <c r="T329" s="2">
        <v>128</v>
      </c>
      <c r="U329" s="2">
        <v>64</v>
      </c>
      <c r="V329" s="2">
        <v>64</v>
      </c>
      <c r="W329" t="s">
        <v>770</v>
      </c>
      <c r="X329">
        <v>0.9814921875</v>
      </c>
      <c r="Y329">
        <v>3.9332032576202998E-3</v>
      </c>
      <c r="Z329">
        <v>0.47646777777777699</v>
      </c>
      <c r="AA329">
        <v>0.24440920419991</v>
      </c>
      <c r="AB329">
        <v>0.389313912875205</v>
      </c>
      <c r="AC329">
        <v>0.389313912875205</v>
      </c>
      <c r="AD329">
        <v>0.40033722472042899</v>
      </c>
      <c r="AE329">
        <v>0.40033722472042899</v>
      </c>
      <c r="AF329">
        <v>0.47646777777777699</v>
      </c>
      <c r="AG329">
        <v>0.47646777777777699</v>
      </c>
      <c r="AH329">
        <v>0.73560606060606004</v>
      </c>
      <c r="AI329">
        <v>7.4993640184402396E-2</v>
      </c>
      <c r="AJ329">
        <v>0.69792651977905595</v>
      </c>
      <c r="AK329">
        <v>0.69792651977905595</v>
      </c>
      <c r="AL329">
        <v>0.69833188835583804</v>
      </c>
      <c r="AM329">
        <v>0.69833188835583804</v>
      </c>
      <c r="AN329">
        <v>0.73560606060606004</v>
      </c>
      <c r="AO329">
        <v>0.73560606060606004</v>
      </c>
      <c r="AP329">
        <v>0.23442222563259801</v>
      </c>
      <c r="AQ329">
        <v>0.79570445807426704</v>
      </c>
      <c r="AR329">
        <v>0.36904893130578897</v>
      </c>
      <c r="AS329">
        <v>0.15808003648816901</v>
      </c>
      <c r="AT329">
        <v>0.69655172413793098</v>
      </c>
      <c r="AU329">
        <v>0</v>
      </c>
      <c r="AV329">
        <v>0.96035242290748901</v>
      </c>
      <c r="AW329">
        <v>0.94420600858369097</v>
      </c>
      <c r="AX329">
        <v>0.97321428571428503</v>
      </c>
      <c r="AY329">
        <v>0.60958904109588996</v>
      </c>
      <c r="AZ329">
        <v>0.54901960784313697</v>
      </c>
      <c r="BA329">
        <v>0.99547511312217196</v>
      </c>
      <c r="BB329">
        <v>0.91063829787233996</v>
      </c>
      <c r="BC329">
        <v>0.92307692307692302</v>
      </c>
      <c r="BD329">
        <v>0.35353535353535298</v>
      </c>
      <c r="BE329">
        <v>0.45945945945945899</v>
      </c>
    </row>
    <row r="330" spans="2:57" x14ac:dyDescent="0.2">
      <c r="B330" t="s">
        <v>1334</v>
      </c>
      <c r="C330">
        <v>1E-3</v>
      </c>
      <c r="D330">
        <v>0.1</v>
      </c>
      <c r="E330">
        <v>99</v>
      </c>
      <c r="F330">
        <v>100</v>
      </c>
      <c r="G330" s="2" t="b">
        <v>1</v>
      </c>
      <c r="H330">
        <v>8</v>
      </c>
      <c r="I330">
        <v>25</v>
      </c>
      <c r="J330">
        <v>256</v>
      </c>
      <c r="K330">
        <v>1000</v>
      </c>
      <c r="L330">
        <v>4</v>
      </c>
      <c r="M330">
        <v>25</v>
      </c>
      <c r="N330">
        <v>445</v>
      </c>
      <c r="O330">
        <v>12</v>
      </c>
      <c r="P330">
        <v>25</v>
      </c>
      <c r="Q330">
        <v>105</v>
      </c>
      <c r="R330">
        <v>1</v>
      </c>
      <c r="S330">
        <v>78</v>
      </c>
      <c r="T330" s="2">
        <v>128</v>
      </c>
      <c r="U330" s="2">
        <v>64</v>
      </c>
      <c r="V330" s="2">
        <v>128</v>
      </c>
      <c r="W330" t="s">
        <v>770</v>
      </c>
      <c r="X330">
        <v>0.98013671874999997</v>
      </c>
      <c r="Y330">
        <v>3.6469367868267001E-3</v>
      </c>
      <c r="Z330">
        <v>0.47618876404494198</v>
      </c>
      <c r="AA330">
        <v>0.31027109771966899</v>
      </c>
      <c r="AB330">
        <v>0.41610405007958101</v>
      </c>
      <c r="AC330">
        <v>0.41610405007958101</v>
      </c>
      <c r="AD330">
        <v>0.42908070093478901</v>
      </c>
      <c r="AE330">
        <v>0.42908070093478801</v>
      </c>
      <c r="AF330">
        <v>0.47618876404494198</v>
      </c>
      <c r="AG330">
        <v>0.47618876404494198</v>
      </c>
      <c r="AH330">
        <v>0.70476190476190403</v>
      </c>
      <c r="AI330">
        <v>7.4243478477001107E-2</v>
      </c>
      <c r="AJ330">
        <v>0.64982595466348803</v>
      </c>
      <c r="AK330">
        <v>0.64982595466348803</v>
      </c>
      <c r="AL330">
        <v>0.63605866826717194</v>
      </c>
      <c r="AM330">
        <v>0.63605866826717194</v>
      </c>
      <c r="AN330">
        <v>0.70476190476190403</v>
      </c>
      <c r="AO330">
        <v>0.70476190476190403</v>
      </c>
      <c r="AP330">
        <v>0.32327334996789298</v>
      </c>
      <c r="AQ330">
        <v>0.84969381333772298</v>
      </c>
      <c r="AR330">
        <v>0.33058020485668899</v>
      </c>
      <c r="AS330">
        <v>0.16086883215601799</v>
      </c>
      <c r="AT330">
        <v>0.53714285714285703</v>
      </c>
      <c r="AU330">
        <v>1.7543859649122799E-2</v>
      </c>
      <c r="AV330">
        <v>0.86776859504132198</v>
      </c>
      <c r="AW330">
        <v>0.95454545454545403</v>
      </c>
      <c r="AX330">
        <v>0.891774891774891</v>
      </c>
      <c r="AY330">
        <v>0.61250000000000004</v>
      </c>
      <c r="AZ330">
        <v>0.75892857142857095</v>
      </c>
      <c r="BA330">
        <v>0.98591549295774605</v>
      </c>
      <c r="BB330">
        <v>0.89956331877729201</v>
      </c>
      <c r="BC330">
        <v>0.93577981651376096</v>
      </c>
      <c r="BD330">
        <v>0.33644859813084099</v>
      </c>
      <c r="BE330">
        <v>0</v>
      </c>
    </row>
    <row r="331" spans="2:57" x14ac:dyDescent="0.2">
      <c r="B331" t="s">
        <v>1335</v>
      </c>
      <c r="C331">
        <v>1E-3</v>
      </c>
      <c r="D331">
        <v>0.5</v>
      </c>
      <c r="E331">
        <v>18</v>
      </c>
      <c r="F331">
        <v>500</v>
      </c>
      <c r="G331" s="2" t="b">
        <v>1</v>
      </c>
      <c r="H331">
        <v>8</v>
      </c>
      <c r="I331">
        <v>10</v>
      </c>
      <c r="J331">
        <v>256</v>
      </c>
      <c r="K331">
        <v>1000</v>
      </c>
      <c r="L331">
        <v>4</v>
      </c>
      <c r="M331">
        <v>10</v>
      </c>
      <c r="N331">
        <v>460</v>
      </c>
      <c r="O331">
        <v>12</v>
      </c>
      <c r="P331">
        <v>10</v>
      </c>
      <c r="Q331">
        <v>120</v>
      </c>
      <c r="R331">
        <v>1</v>
      </c>
      <c r="S331">
        <v>78</v>
      </c>
      <c r="T331" s="2">
        <v>128</v>
      </c>
      <c r="U331" s="2">
        <v>64</v>
      </c>
      <c r="V331" s="2">
        <v>64</v>
      </c>
      <c r="W331" t="s">
        <v>770</v>
      </c>
      <c r="X331">
        <v>0.98134765624999998</v>
      </c>
      <c r="Y331">
        <v>3.7631572950630999E-3</v>
      </c>
      <c r="Z331">
        <v>0.47574565217391201</v>
      </c>
      <c r="AA331">
        <v>0.27873696178197799</v>
      </c>
      <c r="AB331">
        <v>0.40384404220783998</v>
      </c>
      <c r="AC331">
        <v>0.40384404220783998</v>
      </c>
      <c r="AD331">
        <v>0.40490733426132702</v>
      </c>
      <c r="AE331">
        <v>0.40490733426132702</v>
      </c>
      <c r="AF331">
        <v>0.47574565217391201</v>
      </c>
      <c r="AG331">
        <v>0.47574565217391201</v>
      </c>
      <c r="AH331">
        <v>0.59722222222222199</v>
      </c>
      <c r="AI331">
        <v>7.2806946933269501E-2</v>
      </c>
      <c r="AJ331">
        <v>0.53002769298374697</v>
      </c>
      <c r="AK331">
        <v>0.53002769298374697</v>
      </c>
      <c r="AL331">
        <v>0.51314574878576902</v>
      </c>
      <c r="AM331">
        <v>0.51314574878576902</v>
      </c>
      <c r="AN331">
        <v>0.59722222222222199</v>
      </c>
      <c r="AO331">
        <v>0.59722222222222199</v>
      </c>
      <c r="AP331">
        <v>0.33571535644148798</v>
      </c>
      <c r="AQ331">
        <v>0.83434334189944903</v>
      </c>
      <c r="AR331">
        <v>0.31204781374982199</v>
      </c>
      <c r="AS331">
        <v>0.13326965674060201</v>
      </c>
      <c r="AT331">
        <v>0.41916167664670601</v>
      </c>
      <c r="AU331">
        <v>0</v>
      </c>
      <c r="AV331">
        <v>0.96170212765957397</v>
      </c>
      <c r="AW331">
        <v>0.952380952380952</v>
      </c>
      <c r="AX331">
        <v>0.77272727272727204</v>
      </c>
      <c r="AY331">
        <v>5.5172413793103399E-2</v>
      </c>
      <c r="AZ331">
        <v>0.51343283582089505</v>
      </c>
      <c r="BA331">
        <v>0.86792452830188604</v>
      </c>
      <c r="BB331">
        <v>0.92800000000000005</v>
      </c>
      <c r="BC331">
        <v>0.88983050847457601</v>
      </c>
      <c r="BD331">
        <v>0</v>
      </c>
      <c r="BE331">
        <v>0</v>
      </c>
    </row>
    <row r="332" spans="2:57" x14ac:dyDescent="0.2">
      <c r="B332" t="s">
        <v>1057</v>
      </c>
      <c r="C332">
        <v>1E-3</v>
      </c>
      <c r="D332">
        <v>0.1</v>
      </c>
      <c r="E332">
        <v>90</v>
      </c>
      <c r="F332">
        <v>100</v>
      </c>
      <c r="G332" s="2" t="b">
        <v>1</v>
      </c>
      <c r="H332">
        <v>8</v>
      </c>
      <c r="I332">
        <v>5</v>
      </c>
      <c r="J332">
        <v>256</v>
      </c>
      <c r="K332">
        <v>1000</v>
      </c>
      <c r="L332">
        <v>4</v>
      </c>
      <c r="M332">
        <v>5</v>
      </c>
      <c r="N332">
        <v>465</v>
      </c>
      <c r="O332">
        <v>12</v>
      </c>
      <c r="P332">
        <v>5</v>
      </c>
      <c r="Q332">
        <v>125</v>
      </c>
      <c r="R332">
        <v>1</v>
      </c>
      <c r="S332">
        <v>78</v>
      </c>
      <c r="T332" s="2">
        <v>64</v>
      </c>
      <c r="U332" s="2">
        <v>64</v>
      </c>
      <c r="V332" s="2">
        <v>64</v>
      </c>
      <c r="W332" t="s">
        <v>770</v>
      </c>
      <c r="X332">
        <v>0.98028320312499995</v>
      </c>
      <c r="Y332">
        <v>3.9581268886103999E-3</v>
      </c>
      <c r="Z332">
        <v>0.47573709677419401</v>
      </c>
      <c r="AA332">
        <v>0.24826722621917699</v>
      </c>
      <c r="AB332">
        <v>0.38499488576754698</v>
      </c>
      <c r="AC332">
        <v>0.38499488576754698</v>
      </c>
      <c r="AD332">
        <v>0.39834213704618299</v>
      </c>
      <c r="AE332">
        <v>0.39834213704618299</v>
      </c>
      <c r="AF332">
        <v>0.47573709677419401</v>
      </c>
      <c r="AG332">
        <v>0.47573709677419401</v>
      </c>
      <c r="AH332">
        <v>0.47866666666666602</v>
      </c>
      <c r="AI332">
        <v>0.115167565643787</v>
      </c>
      <c r="AJ332">
        <v>0.46692530958662598</v>
      </c>
      <c r="AK332">
        <v>0.46692530958662598</v>
      </c>
      <c r="AL332">
        <v>0.59190405828374903</v>
      </c>
      <c r="AM332">
        <v>0.59190405828374903</v>
      </c>
      <c r="AN332">
        <v>0.47866666666666602</v>
      </c>
      <c r="AO332">
        <v>0.47866666666666602</v>
      </c>
      <c r="AP332">
        <v>0.491882507772059</v>
      </c>
      <c r="AQ332">
        <v>0.824713406803257</v>
      </c>
      <c r="AR332">
        <v>0.131210870002267</v>
      </c>
      <c r="AS332">
        <v>9.2172758492604395E-2</v>
      </c>
      <c r="AT332">
        <v>0.27836257309941498</v>
      </c>
      <c r="AU332">
        <v>0.392405063291139</v>
      </c>
      <c r="AV332">
        <v>0.62637362637362604</v>
      </c>
      <c r="AW332">
        <v>0.95419847328244201</v>
      </c>
      <c r="AX332">
        <v>0.68</v>
      </c>
      <c r="AY332">
        <v>0</v>
      </c>
      <c r="AZ332">
        <v>0.62048192771084298</v>
      </c>
      <c r="BA332">
        <v>0.69791666666666596</v>
      </c>
      <c r="BB332">
        <v>0.71794871794871795</v>
      </c>
      <c r="BC332">
        <v>0.63541666666666596</v>
      </c>
      <c r="BD332">
        <v>0</v>
      </c>
      <c r="BE332">
        <v>0</v>
      </c>
    </row>
    <row r="333" spans="2:57" x14ac:dyDescent="0.2">
      <c r="B333" t="s">
        <v>1336</v>
      </c>
      <c r="C333">
        <v>1E-3</v>
      </c>
      <c r="D333">
        <v>0.5</v>
      </c>
      <c r="E333">
        <v>20</v>
      </c>
      <c r="F333">
        <v>500</v>
      </c>
      <c r="G333" s="2" t="b">
        <v>1</v>
      </c>
      <c r="H333">
        <v>8</v>
      </c>
      <c r="I333">
        <v>10</v>
      </c>
      <c r="J333">
        <v>420</v>
      </c>
      <c r="K333">
        <v>1000</v>
      </c>
      <c r="L333">
        <v>4</v>
      </c>
      <c r="M333">
        <v>10</v>
      </c>
      <c r="N333">
        <v>460</v>
      </c>
      <c r="O333">
        <v>12</v>
      </c>
      <c r="P333">
        <v>10</v>
      </c>
      <c r="Q333">
        <v>120</v>
      </c>
      <c r="R333">
        <v>1</v>
      </c>
      <c r="S333">
        <v>78</v>
      </c>
      <c r="T333" s="2">
        <v>128</v>
      </c>
      <c r="U333" s="2">
        <v>64</v>
      </c>
      <c r="V333" s="2">
        <v>64</v>
      </c>
      <c r="W333" t="s">
        <v>770</v>
      </c>
      <c r="X333">
        <v>0.98017797619047797</v>
      </c>
      <c r="Y333">
        <v>4.3414483913220003E-3</v>
      </c>
      <c r="Z333">
        <v>0.47567663043478198</v>
      </c>
      <c r="AA333">
        <v>0.20082470306754099</v>
      </c>
      <c r="AB333">
        <v>0.41635379523076599</v>
      </c>
      <c r="AC333">
        <v>0.41635379523076599</v>
      </c>
      <c r="AD333">
        <v>0.42417862804171402</v>
      </c>
      <c r="AE333">
        <v>0.42417862804171402</v>
      </c>
      <c r="AF333">
        <v>0.47567663043478198</v>
      </c>
      <c r="AG333">
        <v>0.47567663043478198</v>
      </c>
      <c r="AH333">
        <v>0.64722222222222203</v>
      </c>
      <c r="AI333">
        <v>7.25123956799507E-2</v>
      </c>
      <c r="AJ333">
        <v>0.56702645512209904</v>
      </c>
      <c r="AK333">
        <v>0.56702645512209904</v>
      </c>
      <c r="AL333">
        <v>0.55764461476377103</v>
      </c>
      <c r="AM333">
        <v>0.55764461476377103</v>
      </c>
      <c r="AN333">
        <v>0.64722222222222203</v>
      </c>
      <c r="AO333">
        <v>0.64722222222222203</v>
      </c>
      <c r="AP333">
        <v>0.60742339284436697</v>
      </c>
      <c r="AQ333">
        <v>0.66484159102345997</v>
      </c>
      <c r="AR333">
        <v>0.30950743863744901</v>
      </c>
      <c r="AS333">
        <v>8.3642758417791799E-2</v>
      </c>
      <c r="AT333">
        <v>0.52238805970149205</v>
      </c>
      <c r="AU333">
        <v>0</v>
      </c>
      <c r="AV333">
        <v>0.86231884057970998</v>
      </c>
      <c r="AW333">
        <v>0.95617529880478003</v>
      </c>
      <c r="AX333">
        <v>0.96356275303643701</v>
      </c>
      <c r="AY333">
        <v>0.24827586206896499</v>
      </c>
      <c r="AZ333">
        <v>0.44036697247706402</v>
      </c>
      <c r="BA333">
        <v>0.96747967479674801</v>
      </c>
      <c r="BB333">
        <v>0.921875</v>
      </c>
      <c r="BC333">
        <v>0.921875</v>
      </c>
      <c r="BD333">
        <v>0</v>
      </c>
      <c r="BE333">
        <v>0</v>
      </c>
    </row>
    <row r="334" spans="2:57" x14ac:dyDescent="0.2">
      <c r="B334" t="s">
        <v>788</v>
      </c>
      <c r="C334">
        <v>1E-3</v>
      </c>
      <c r="D334">
        <v>0.1</v>
      </c>
      <c r="E334">
        <v>256</v>
      </c>
      <c r="F334">
        <v>100</v>
      </c>
      <c r="G334" s="2" t="b">
        <v>1</v>
      </c>
      <c r="H334">
        <v>8</v>
      </c>
      <c r="I334">
        <v>10</v>
      </c>
      <c r="J334">
        <v>64</v>
      </c>
      <c r="K334">
        <v>1000</v>
      </c>
      <c r="L334">
        <v>4</v>
      </c>
      <c r="M334">
        <v>10</v>
      </c>
      <c r="N334">
        <v>460</v>
      </c>
      <c r="O334">
        <v>12</v>
      </c>
      <c r="P334">
        <v>10</v>
      </c>
      <c r="Q334">
        <v>120</v>
      </c>
      <c r="R334">
        <v>1</v>
      </c>
      <c r="S334">
        <v>78</v>
      </c>
      <c r="T334" s="2">
        <v>64</v>
      </c>
      <c r="U334" s="2">
        <v>128</v>
      </c>
      <c r="V334" s="2">
        <v>128</v>
      </c>
      <c r="W334" t="s">
        <v>770</v>
      </c>
      <c r="X334">
        <v>0.98048828124999998</v>
      </c>
      <c r="Y334">
        <v>4.3796505709177997E-3</v>
      </c>
      <c r="Z334">
        <v>0.47524619565217302</v>
      </c>
      <c r="AA334">
        <v>0.36402374547719901</v>
      </c>
      <c r="AB334">
        <v>0.44233403511411201</v>
      </c>
      <c r="AC334">
        <v>0.44233403511411201</v>
      </c>
      <c r="AD334">
        <v>0.53052607477464198</v>
      </c>
      <c r="AE334">
        <v>0.53052607477464198</v>
      </c>
      <c r="AF334">
        <v>0.47524619565217302</v>
      </c>
      <c r="AG334">
        <v>0.47524619565217302</v>
      </c>
      <c r="AH334">
        <v>0.657638888888888</v>
      </c>
      <c r="AI334">
        <v>9.5496349036693504E-2</v>
      </c>
      <c r="AJ334">
        <v>0.63583420779062405</v>
      </c>
      <c r="AK334">
        <v>0.63583420779062405</v>
      </c>
      <c r="AL334">
        <v>0.625866096792841</v>
      </c>
      <c r="AM334">
        <v>0.625866096792841</v>
      </c>
      <c r="AN334">
        <v>0.657638888888888</v>
      </c>
      <c r="AO334">
        <v>0.657638888888888</v>
      </c>
      <c r="AP334">
        <v>0.49652324936120901</v>
      </c>
      <c r="AQ334">
        <v>0.66364417475840898</v>
      </c>
      <c r="AR334">
        <v>0.34399275184966899</v>
      </c>
      <c r="AS334">
        <v>0.26517596448716102</v>
      </c>
      <c r="AT334">
        <v>0.62876254180601998</v>
      </c>
      <c r="AU334">
        <v>0.204301075268817</v>
      </c>
      <c r="AV334">
        <v>0.93385214007782102</v>
      </c>
      <c r="AW334">
        <v>0.952380952380952</v>
      </c>
      <c r="AX334">
        <v>0.95397489539748903</v>
      </c>
      <c r="AY334">
        <v>0.2</v>
      </c>
      <c r="AZ334">
        <v>0.42741935483870902</v>
      </c>
      <c r="BA334">
        <v>0.95278969957081505</v>
      </c>
      <c r="BB334">
        <v>0.91472868217054204</v>
      </c>
      <c r="BC334">
        <v>0.94736842105263097</v>
      </c>
      <c r="BD334">
        <v>0.33734939759036098</v>
      </c>
      <c r="BE334">
        <v>0.17708333333333301</v>
      </c>
    </row>
    <row r="335" spans="2:57" x14ac:dyDescent="0.2">
      <c r="B335" t="s">
        <v>1337</v>
      </c>
      <c r="C335">
        <v>1E-3</v>
      </c>
      <c r="D335">
        <v>0.5</v>
      </c>
      <c r="E335">
        <v>15</v>
      </c>
      <c r="F335">
        <v>500</v>
      </c>
      <c r="G335" s="2" t="b">
        <v>1</v>
      </c>
      <c r="H335">
        <v>8</v>
      </c>
      <c r="I335">
        <v>15</v>
      </c>
      <c r="J335">
        <v>420</v>
      </c>
      <c r="K335">
        <v>1000</v>
      </c>
      <c r="L335">
        <v>4</v>
      </c>
      <c r="M335">
        <v>15</v>
      </c>
      <c r="N335">
        <v>455</v>
      </c>
      <c r="O335">
        <v>12</v>
      </c>
      <c r="P335">
        <v>15</v>
      </c>
      <c r="Q335">
        <v>115</v>
      </c>
      <c r="R335">
        <v>1</v>
      </c>
      <c r="S335">
        <v>78</v>
      </c>
      <c r="T335" s="2">
        <v>128</v>
      </c>
      <c r="U335" s="2">
        <v>128</v>
      </c>
      <c r="V335" s="2">
        <v>128</v>
      </c>
      <c r="W335" t="s">
        <v>770</v>
      </c>
      <c r="X335">
        <v>0.98025119047619202</v>
      </c>
      <c r="Y335">
        <v>3.9907345762476001E-3</v>
      </c>
      <c r="Z335">
        <v>0.47441923076922898</v>
      </c>
      <c r="AA335">
        <v>0.25591223804652602</v>
      </c>
      <c r="AB335">
        <v>0.33303167247144699</v>
      </c>
      <c r="AC335">
        <v>0.33303167247144699</v>
      </c>
      <c r="AD335">
        <v>0.30488123394843902</v>
      </c>
      <c r="AE335">
        <v>0.30488123394843902</v>
      </c>
      <c r="AF335">
        <v>0.47441923076922898</v>
      </c>
      <c r="AG335">
        <v>0.47441923076922898</v>
      </c>
      <c r="AH335">
        <v>0.58188405797101395</v>
      </c>
      <c r="AI335">
        <v>7.3090896010398795E-2</v>
      </c>
      <c r="AJ335">
        <v>0.55567229866001999</v>
      </c>
      <c r="AK335">
        <v>0.55567229866001999</v>
      </c>
      <c r="AL335">
        <v>0.54429386812176805</v>
      </c>
      <c r="AM335">
        <v>0.54429386812176805</v>
      </c>
      <c r="AN335">
        <v>0.58188405797101395</v>
      </c>
      <c r="AO335">
        <v>0.58188405797101395</v>
      </c>
      <c r="AP335">
        <v>0.63734783598552602</v>
      </c>
      <c r="AQ335">
        <v>0.644257981437664</v>
      </c>
      <c r="AR335">
        <v>4.8556547342692102E-2</v>
      </c>
      <c r="AS335">
        <v>1.9643251199032998E-3</v>
      </c>
      <c r="AT335">
        <v>0.37062937062937001</v>
      </c>
      <c r="AU335">
        <v>0.16666666666666599</v>
      </c>
      <c r="AV335">
        <v>0.96943231441047995</v>
      </c>
      <c r="AW335">
        <v>0.95041322314049503</v>
      </c>
      <c r="AX335">
        <v>0.95575221238938002</v>
      </c>
      <c r="AY335">
        <v>0.24338624338624301</v>
      </c>
      <c r="AZ335">
        <v>0.30519480519480502</v>
      </c>
      <c r="BA335">
        <v>0.90995260663507105</v>
      </c>
      <c r="BB335">
        <v>0.87356321839080397</v>
      </c>
      <c r="BC335">
        <v>0.92307692307692302</v>
      </c>
      <c r="BD335">
        <v>0</v>
      </c>
      <c r="BE335">
        <v>0</v>
      </c>
    </row>
    <row r="336" spans="2:57" x14ac:dyDescent="0.2">
      <c r="B336" t="s">
        <v>1058</v>
      </c>
      <c r="C336">
        <v>1E-3</v>
      </c>
      <c r="D336">
        <v>0.5</v>
      </c>
      <c r="E336">
        <v>71</v>
      </c>
      <c r="F336">
        <v>100</v>
      </c>
      <c r="G336" s="2" t="b">
        <v>1</v>
      </c>
      <c r="H336">
        <v>8</v>
      </c>
      <c r="I336">
        <v>10</v>
      </c>
      <c r="J336">
        <v>64</v>
      </c>
      <c r="K336">
        <v>1000</v>
      </c>
      <c r="L336">
        <v>4</v>
      </c>
      <c r="M336">
        <v>10</v>
      </c>
      <c r="N336">
        <v>460</v>
      </c>
      <c r="O336">
        <v>12</v>
      </c>
      <c r="P336">
        <v>10</v>
      </c>
      <c r="Q336">
        <v>120</v>
      </c>
      <c r="R336">
        <v>1</v>
      </c>
      <c r="S336">
        <v>78</v>
      </c>
      <c r="T336" s="2">
        <v>64</v>
      </c>
      <c r="U336" s="2">
        <v>64</v>
      </c>
      <c r="V336" s="2">
        <v>64</v>
      </c>
      <c r="W336" t="s">
        <v>770</v>
      </c>
      <c r="X336">
        <v>0.98021484375000001</v>
      </c>
      <c r="Y336">
        <v>4.3869288521818E-3</v>
      </c>
      <c r="Z336">
        <v>0.47388315217391302</v>
      </c>
      <c r="AA336">
        <v>0.441154466450214</v>
      </c>
      <c r="AB336">
        <v>0.41301922945031799</v>
      </c>
      <c r="AC336">
        <v>0.41301922945031799</v>
      </c>
      <c r="AD336">
        <v>0.44102813771481097</v>
      </c>
      <c r="AE336">
        <v>0.44102813771481097</v>
      </c>
      <c r="AF336">
        <v>0.47388315217391302</v>
      </c>
      <c r="AG336">
        <v>0.47388315217391302</v>
      </c>
      <c r="AH336">
        <v>0.75277777777777699</v>
      </c>
      <c r="AI336">
        <v>9.5994167029857594E-2</v>
      </c>
      <c r="AJ336">
        <v>0.69368353759439405</v>
      </c>
      <c r="AK336">
        <v>0.69368353759439305</v>
      </c>
      <c r="AL336">
        <v>0.65642681607190401</v>
      </c>
      <c r="AM336">
        <v>0.65642681607190401</v>
      </c>
      <c r="AN336">
        <v>0.75277777777777699</v>
      </c>
      <c r="AO336">
        <v>0.75277777777777699</v>
      </c>
      <c r="AP336">
        <v>0.49273213029705498</v>
      </c>
      <c r="AQ336">
        <v>0.58952399029102998</v>
      </c>
      <c r="AR336">
        <v>0.40789724385481602</v>
      </c>
      <c r="AS336">
        <v>0.161923553358373</v>
      </c>
      <c r="AT336">
        <v>0.65045592705167099</v>
      </c>
      <c r="AU336">
        <v>0</v>
      </c>
      <c r="AV336">
        <v>0.97560975609756095</v>
      </c>
      <c r="AW336">
        <v>0.9375</v>
      </c>
      <c r="AX336">
        <v>0.96721311475409799</v>
      </c>
      <c r="AY336">
        <v>0.58215962441314495</v>
      </c>
      <c r="AZ336">
        <v>0.76806083650190105</v>
      </c>
      <c r="BA336">
        <v>0.99166666666666603</v>
      </c>
      <c r="BB336">
        <v>0.90494296577946698</v>
      </c>
      <c r="BC336">
        <v>0.947791164658634</v>
      </c>
      <c r="BD336">
        <v>0.59880239520958001</v>
      </c>
      <c r="BE336">
        <v>0</v>
      </c>
    </row>
    <row r="337" spans="2:57" x14ac:dyDescent="0.2">
      <c r="B337" t="s">
        <v>1338</v>
      </c>
      <c r="C337">
        <v>1E-3</v>
      </c>
      <c r="D337">
        <v>0.1</v>
      </c>
      <c r="E337">
        <v>49</v>
      </c>
      <c r="F337">
        <v>100</v>
      </c>
      <c r="G337" s="2" t="b">
        <v>1</v>
      </c>
      <c r="H337">
        <v>8</v>
      </c>
      <c r="I337">
        <v>25</v>
      </c>
      <c r="J337">
        <v>420</v>
      </c>
      <c r="K337">
        <v>1000</v>
      </c>
      <c r="L337">
        <v>4</v>
      </c>
      <c r="M337">
        <v>25</v>
      </c>
      <c r="N337">
        <v>445</v>
      </c>
      <c r="O337">
        <v>12</v>
      </c>
      <c r="P337">
        <v>25</v>
      </c>
      <c r="Q337">
        <v>105</v>
      </c>
      <c r="R337">
        <v>1</v>
      </c>
      <c r="S337">
        <v>78</v>
      </c>
      <c r="T337" s="2">
        <v>128</v>
      </c>
      <c r="U337" s="2">
        <v>128</v>
      </c>
      <c r="V337" s="2">
        <v>64</v>
      </c>
      <c r="W337" t="s">
        <v>770</v>
      </c>
      <c r="X337">
        <v>0.98019940476190404</v>
      </c>
      <c r="Y337">
        <v>4.051032741554E-3</v>
      </c>
      <c r="Z337">
        <v>0.47332865168539401</v>
      </c>
      <c r="AA337">
        <v>0.33813039523363098</v>
      </c>
      <c r="AB337">
        <v>0.41179894782872001</v>
      </c>
      <c r="AC337">
        <v>0.41179894782872001</v>
      </c>
      <c r="AD337">
        <v>0.39283251805253</v>
      </c>
      <c r="AE337">
        <v>0.39283251805253</v>
      </c>
      <c r="AF337">
        <v>0.47332865168539401</v>
      </c>
      <c r="AG337">
        <v>0.47332865168539401</v>
      </c>
      <c r="AH337">
        <v>0.66349206349206302</v>
      </c>
      <c r="AI337">
        <v>7.9656854271888705E-2</v>
      </c>
      <c r="AJ337">
        <v>0.60192147160819598</v>
      </c>
      <c r="AK337">
        <v>0.60192147160819598</v>
      </c>
      <c r="AL337">
        <v>0.64592391576364805</v>
      </c>
      <c r="AM337">
        <v>0.64592391576364805</v>
      </c>
      <c r="AN337">
        <v>0.66349206349206302</v>
      </c>
      <c r="AO337">
        <v>0.66349206349206302</v>
      </c>
      <c r="AP337">
        <v>0.63587574332266805</v>
      </c>
      <c r="AQ337">
        <v>0.54162851052075001</v>
      </c>
      <c r="AR337">
        <v>0.39976672595741602</v>
      </c>
      <c r="AS337">
        <v>6.9924811514044102E-2</v>
      </c>
      <c r="AT337">
        <v>0.63667820069204095</v>
      </c>
      <c r="AU337">
        <v>3.73831775700934E-2</v>
      </c>
      <c r="AV337">
        <v>0.94009216589861699</v>
      </c>
      <c r="AW337">
        <v>0.95454545454545403</v>
      </c>
      <c r="AX337">
        <v>0.96296296296296302</v>
      </c>
      <c r="AY337">
        <v>0</v>
      </c>
      <c r="AZ337">
        <v>0.577507598784194</v>
      </c>
      <c r="BA337">
        <v>0.98130841121495305</v>
      </c>
      <c r="BB337">
        <v>0.92035398230088405</v>
      </c>
      <c r="BC337">
        <v>0.93636363636363595</v>
      </c>
      <c r="BD337">
        <v>0</v>
      </c>
      <c r="BE337">
        <v>0.27586206896551702</v>
      </c>
    </row>
    <row r="338" spans="2:57" x14ac:dyDescent="0.2">
      <c r="B338" t="s">
        <v>1339</v>
      </c>
      <c r="C338">
        <v>1E-3</v>
      </c>
      <c r="D338">
        <v>0.1</v>
      </c>
      <c r="E338">
        <v>95</v>
      </c>
      <c r="F338">
        <v>100</v>
      </c>
      <c r="G338" s="2" t="b">
        <v>1</v>
      </c>
      <c r="H338">
        <v>8</v>
      </c>
      <c r="I338">
        <v>5</v>
      </c>
      <c r="J338">
        <v>64</v>
      </c>
      <c r="K338">
        <v>1000</v>
      </c>
      <c r="L338">
        <v>4</v>
      </c>
      <c r="M338">
        <v>5</v>
      </c>
      <c r="N338">
        <v>465</v>
      </c>
      <c r="O338">
        <v>12</v>
      </c>
      <c r="P338">
        <v>5</v>
      </c>
      <c r="Q338">
        <v>125</v>
      </c>
      <c r="R338">
        <v>1</v>
      </c>
      <c r="S338">
        <v>78</v>
      </c>
      <c r="T338" s="2">
        <v>128</v>
      </c>
      <c r="U338" s="2">
        <v>128</v>
      </c>
      <c r="V338" s="2">
        <v>64</v>
      </c>
      <c r="W338" t="s">
        <v>770</v>
      </c>
      <c r="X338">
        <v>0.98003906249999995</v>
      </c>
      <c r="Y338">
        <v>4.2381951049901001E-3</v>
      </c>
      <c r="Z338">
        <v>0.47322258064516098</v>
      </c>
      <c r="AA338">
        <v>0.22935079292953001</v>
      </c>
      <c r="AB338">
        <v>0.42531380202049601</v>
      </c>
      <c r="AC338">
        <v>0.42531380202049601</v>
      </c>
      <c r="AD338">
        <v>0.54253002767254399</v>
      </c>
      <c r="AE338">
        <v>0.54253002767254399</v>
      </c>
      <c r="AF338">
        <v>0.47322258064516098</v>
      </c>
      <c r="AG338">
        <v>0.47322258064516098</v>
      </c>
      <c r="AH338">
        <v>0.36666666666666597</v>
      </c>
      <c r="AI338">
        <v>9.1330133378505707E-2</v>
      </c>
      <c r="AJ338">
        <v>0.36884558442515603</v>
      </c>
      <c r="AK338">
        <v>0.36884558442515603</v>
      </c>
      <c r="AL338">
        <v>0.65035799627947999</v>
      </c>
      <c r="AM338">
        <v>0.65035799627947999</v>
      </c>
      <c r="AN338">
        <v>0.36666666666666597</v>
      </c>
      <c r="AO338">
        <v>0.36666666666666597</v>
      </c>
      <c r="AP338">
        <v>0.33022662888882098</v>
      </c>
      <c r="AQ338">
        <v>0.811734214494782</v>
      </c>
      <c r="AR338">
        <v>0.313069801971463</v>
      </c>
      <c r="AS338">
        <v>0.24622456272691801</v>
      </c>
      <c r="AT338">
        <v>1.5873015873015799E-2</v>
      </c>
      <c r="AU338">
        <v>0.38461538461538403</v>
      </c>
      <c r="AV338">
        <v>0.42767295597484201</v>
      </c>
      <c r="AW338">
        <v>0.94296577946768001</v>
      </c>
      <c r="AX338">
        <v>0.60427807486631002</v>
      </c>
      <c r="AY338">
        <v>0.641891891891891</v>
      </c>
      <c r="AZ338">
        <v>0.21608040201004999</v>
      </c>
      <c r="BA338">
        <v>0.673684210526315</v>
      </c>
      <c r="BB338">
        <v>6.15384615384615E-2</v>
      </c>
      <c r="BC338">
        <v>0.434782608695652</v>
      </c>
      <c r="BD338">
        <v>0</v>
      </c>
      <c r="BE338">
        <v>2.27642276422764E-2</v>
      </c>
    </row>
    <row r="339" spans="2:57" x14ac:dyDescent="0.2">
      <c r="B339" t="s">
        <v>1340</v>
      </c>
      <c r="C339">
        <v>1E-3</v>
      </c>
      <c r="D339">
        <v>0.5</v>
      </c>
      <c r="E339">
        <v>77</v>
      </c>
      <c r="F339">
        <v>100</v>
      </c>
      <c r="G339" s="2" t="b">
        <v>1</v>
      </c>
      <c r="H339">
        <v>8</v>
      </c>
      <c r="I339">
        <v>15</v>
      </c>
      <c r="J339">
        <v>256</v>
      </c>
      <c r="K339">
        <v>1000</v>
      </c>
      <c r="L339">
        <v>4</v>
      </c>
      <c r="M339">
        <v>15</v>
      </c>
      <c r="N339">
        <v>455</v>
      </c>
      <c r="O339">
        <v>12</v>
      </c>
      <c r="P339">
        <v>15</v>
      </c>
      <c r="Q339">
        <v>115</v>
      </c>
      <c r="R339">
        <v>1</v>
      </c>
      <c r="S339">
        <v>78</v>
      </c>
      <c r="T339" s="2">
        <v>64</v>
      </c>
      <c r="U339" s="2">
        <v>128</v>
      </c>
      <c r="V339" s="2">
        <v>64</v>
      </c>
      <c r="W339" t="s">
        <v>770</v>
      </c>
      <c r="X339">
        <v>0.98063476562499996</v>
      </c>
      <c r="Y339">
        <v>3.8248470798134E-3</v>
      </c>
      <c r="Z339">
        <v>0.472830769230769</v>
      </c>
      <c r="AA339">
        <v>0.27169625599682301</v>
      </c>
      <c r="AB339">
        <v>0.41252555482061298</v>
      </c>
      <c r="AC339">
        <v>0.41252555482061298</v>
      </c>
      <c r="AD339">
        <v>0.51856178779764395</v>
      </c>
      <c r="AE339">
        <v>0.51856178779764395</v>
      </c>
      <c r="AF339">
        <v>0.472830769230769</v>
      </c>
      <c r="AG339">
        <v>0.472830769230769</v>
      </c>
      <c r="AH339">
        <v>0.57101449275362304</v>
      </c>
      <c r="AI339">
        <v>9.1791488230228396E-2</v>
      </c>
      <c r="AJ339">
        <v>0.52838641707609701</v>
      </c>
      <c r="AK339">
        <v>0.52838641707609701</v>
      </c>
      <c r="AL339">
        <v>0.55754332235573401</v>
      </c>
      <c r="AM339">
        <v>0.55754332235573401</v>
      </c>
      <c r="AN339">
        <v>0.57101449275362304</v>
      </c>
      <c r="AO339">
        <v>0.57101449275362304</v>
      </c>
      <c r="AP339">
        <v>0.27501376951505002</v>
      </c>
      <c r="AQ339">
        <v>0.724926961455576</v>
      </c>
      <c r="AR339">
        <v>0.233384971363188</v>
      </c>
      <c r="AS339">
        <v>0.41677651694863899</v>
      </c>
      <c r="AT339">
        <v>0.47761194029850701</v>
      </c>
      <c r="AU339">
        <v>2.8985507246376802E-2</v>
      </c>
      <c r="AV339">
        <v>0.87081339712918604</v>
      </c>
      <c r="AW339">
        <v>0.91914893617021198</v>
      </c>
      <c r="AX339">
        <v>0.69724770642201805</v>
      </c>
      <c r="AY339">
        <v>0.69072164948453596</v>
      </c>
      <c r="AZ339">
        <v>0.77533039647577096</v>
      </c>
      <c r="BA339">
        <v>0.48888888888888798</v>
      </c>
      <c r="BB339">
        <v>0.162962962962962</v>
      </c>
      <c r="BC339">
        <v>0.7</v>
      </c>
      <c r="BD339">
        <v>0.52892561983470998</v>
      </c>
      <c r="BE339">
        <v>0</v>
      </c>
    </row>
    <row r="340" spans="2:57" x14ac:dyDescent="0.2">
      <c r="B340" t="s">
        <v>1341</v>
      </c>
      <c r="C340">
        <v>1E-3</v>
      </c>
      <c r="D340">
        <v>0.1</v>
      </c>
      <c r="E340">
        <v>16</v>
      </c>
      <c r="F340">
        <v>500</v>
      </c>
      <c r="G340" s="2" t="b">
        <v>1</v>
      </c>
      <c r="H340">
        <v>8</v>
      </c>
      <c r="I340">
        <v>10</v>
      </c>
      <c r="J340">
        <v>256</v>
      </c>
      <c r="K340">
        <v>1000</v>
      </c>
      <c r="L340">
        <v>4</v>
      </c>
      <c r="M340">
        <v>10</v>
      </c>
      <c r="N340">
        <v>460</v>
      </c>
      <c r="O340">
        <v>12</v>
      </c>
      <c r="P340">
        <v>10</v>
      </c>
      <c r="Q340">
        <v>120</v>
      </c>
      <c r="R340">
        <v>1</v>
      </c>
      <c r="S340">
        <v>78</v>
      </c>
      <c r="T340" s="2">
        <v>128</v>
      </c>
      <c r="U340" s="2">
        <v>128</v>
      </c>
      <c r="V340" s="2">
        <v>64</v>
      </c>
      <c r="W340" t="s">
        <v>770</v>
      </c>
      <c r="X340">
        <v>0.98123437499999999</v>
      </c>
      <c r="Y340">
        <v>4.1902223117648999E-3</v>
      </c>
      <c r="Z340">
        <v>0.472557608695652</v>
      </c>
      <c r="AA340">
        <v>0.27284981431066901</v>
      </c>
      <c r="AB340">
        <v>0.35817522783554701</v>
      </c>
      <c r="AC340">
        <v>0.35817522783554701</v>
      </c>
      <c r="AD340">
        <v>0.38399483780049498</v>
      </c>
      <c r="AE340">
        <v>0.38399483780049498</v>
      </c>
      <c r="AF340">
        <v>0.472557608695652</v>
      </c>
      <c r="AG340">
        <v>0.472557608695652</v>
      </c>
      <c r="AH340">
        <v>0.53125</v>
      </c>
      <c r="AI340">
        <v>7.8658819198608398E-2</v>
      </c>
      <c r="AJ340">
        <v>0.50011843455738803</v>
      </c>
      <c r="AK340">
        <v>0.50011843455738703</v>
      </c>
      <c r="AL340">
        <v>0.537945609819656</v>
      </c>
      <c r="AM340">
        <v>0.537945609819656</v>
      </c>
      <c r="AN340">
        <v>0.53125</v>
      </c>
      <c r="AO340">
        <v>0.53125</v>
      </c>
      <c r="AP340">
        <v>0.49784231664356898</v>
      </c>
      <c r="AQ340">
        <v>0.856788207222409</v>
      </c>
      <c r="AR340">
        <v>7.1760088243116096E-2</v>
      </c>
      <c r="AS340">
        <v>6.3102992330974998E-3</v>
      </c>
      <c r="AT340">
        <v>0.49107142857142799</v>
      </c>
      <c r="AU340">
        <v>5.7471264367816001E-2</v>
      </c>
      <c r="AV340">
        <v>0.86255924170616105</v>
      </c>
      <c r="AW340">
        <v>0.94820717131474097</v>
      </c>
      <c r="AX340">
        <v>0.84126984126984095</v>
      </c>
      <c r="AY340">
        <v>2.3255813953488299E-2</v>
      </c>
      <c r="AZ340">
        <v>0.62631578947368405</v>
      </c>
      <c r="BA340">
        <v>0.781725888324873</v>
      </c>
      <c r="BB340">
        <v>0.73267326732673199</v>
      </c>
      <c r="BC340">
        <v>0.63687150837988804</v>
      </c>
      <c r="BD340">
        <v>0</v>
      </c>
      <c r="BE340">
        <v>0</v>
      </c>
    </row>
    <row r="341" spans="2:57" x14ac:dyDescent="0.2">
      <c r="B341" t="s">
        <v>1342</v>
      </c>
      <c r="C341">
        <v>1E-3</v>
      </c>
      <c r="D341">
        <v>0.1</v>
      </c>
      <c r="E341">
        <v>23</v>
      </c>
      <c r="F341">
        <v>500</v>
      </c>
      <c r="G341" s="2" t="b">
        <v>1</v>
      </c>
      <c r="H341">
        <v>8</v>
      </c>
      <c r="I341">
        <v>20</v>
      </c>
      <c r="J341">
        <v>64</v>
      </c>
      <c r="K341">
        <v>1000</v>
      </c>
      <c r="L341">
        <v>4</v>
      </c>
      <c r="M341">
        <v>20</v>
      </c>
      <c r="N341">
        <v>450</v>
      </c>
      <c r="O341">
        <v>12</v>
      </c>
      <c r="P341">
        <v>20</v>
      </c>
      <c r="Q341">
        <v>110</v>
      </c>
      <c r="R341">
        <v>1</v>
      </c>
      <c r="S341">
        <v>78</v>
      </c>
      <c r="T341" s="2">
        <v>128</v>
      </c>
      <c r="U341" s="2">
        <v>128</v>
      </c>
      <c r="V341" s="2">
        <v>64</v>
      </c>
      <c r="W341" t="s">
        <v>770</v>
      </c>
      <c r="X341">
        <v>0.98024218750000003</v>
      </c>
      <c r="Y341">
        <v>3.9522355473600003E-3</v>
      </c>
      <c r="Z341">
        <v>0.47237277777777698</v>
      </c>
      <c r="AA341">
        <v>0.366749278962612</v>
      </c>
      <c r="AB341">
        <v>0.45348416563855298</v>
      </c>
      <c r="AC341">
        <v>0.45348416563855298</v>
      </c>
      <c r="AD341">
        <v>0.53600365593885702</v>
      </c>
      <c r="AE341">
        <v>0.53600365593885702</v>
      </c>
      <c r="AF341">
        <v>0.47237277777777698</v>
      </c>
      <c r="AG341">
        <v>0.47237277777777698</v>
      </c>
      <c r="AH341">
        <v>0.64090909090908998</v>
      </c>
      <c r="AI341">
        <v>9.0618543326854706E-2</v>
      </c>
      <c r="AJ341">
        <v>0.59460728284209796</v>
      </c>
      <c r="AK341">
        <v>0.59460728284209696</v>
      </c>
      <c r="AL341">
        <v>0.61003093295815902</v>
      </c>
      <c r="AM341">
        <v>0.61003093295815902</v>
      </c>
      <c r="AN341">
        <v>0.64090909090908998</v>
      </c>
      <c r="AO341">
        <v>0.64090909090908998</v>
      </c>
      <c r="AP341">
        <v>0.44132897923903203</v>
      </c>
      <c r="AQ341">
        <v>0.66149509336980195</v>
      </c>
      <c r="AR341">
        <v>0.39366526410963798</v>
      </c>
      <c r="AS341">
        <v>0.31744732583574198</v>
      </c>
      <c r="AT341">
        <v>0.50127877237851604</v>
      </c>
      <c r="AU341">
        <v>0</v>
      </c>
      <c r="AV341">
        <v>0.98181818181818103</v>
      </c>
      <c r="AW341">
        <v>0.93965517241379304</v>
      </c>
      <c r="AX341">
        <v>0.93693693693693603</v>
      </c>
      <c r="AY341">
        <v>0.28699551569506698</v>
      </c>
      <c r="AZ341">
        <v>0.31343283582089498</v>
      </c>
      <c r="BA341">
        <v>0.99543378995433796</v>
      </c>
      <c r="BB341">
        <v>0.93220338983050799</v>
      </c>
      <c r="BC341">
        <v>0.93103448275862</v>
      </c>
      <c r="BD341">
        <v>0</v>
      </c>
      <c r="BE341">
        <v>0.316498316498316</v>
      </c>
    </row>
    <row r="342" spans="2:57" x14ac:dyDescent="0.2">
      <c r="B342" t="s">
        <v>1343</v>
      </c>
      <c r="C342">
        <v>1E-3</v>
      </c>
      <c r="D342">
        <v>0.1</v>
      </c>
      <c r="E342">
        <v>16</v>
      </c>
      <c r="F342">
        <v>500</v>
      </c>
      <c r="G342" s="2" t="b">
        <v>1</v>
      </c>
      <c r="H342">
        <v>8</v>
      </c>
      <c r="I342">
        <v>25</v>
      </c>
      <c r="J342">
        <v>64</v>
      </c>
      <c r="K342">
        <v>1000</v>
      </c>
      <c r="L342">
        <v>4</v>
      </c>
      <c r="M342">
        <v>25</v>
      </c>
      <c r="N342">
        <v>445</v>
      </c>
      <c r="O342">
        <v>12</v>
      </c>
      <c r="P342">
        <v>25</v>
      </c>
      <c r="Q342">
        <v>105</v>
      </c>
      <c r="R342">
        <v>1</v>
      </c>
      <c r="S342">
        <v>78</v>
      </c>
      <c r="T342" s="2">
        <v>64</v>
      </c>
      <c r="U342" s="2">
        <v>64</v>
      </c>
      <c r="V342" s="2">
        <v>128</v>
      </c>
      <c r="W342" t="s">
        <v>770</v>
      </c>
      <c r="X342">
        <v>0.98167968750000001</v>
      </c>
      <c r="Y342">
        <v>3.9713260971475E-3</v>
      </c>
      <c r="Z342">
        <v>0.47235224719100999</v>
      </c>
      <c r="AA342">
        <v>0.30392377471923798</v>
      </c>
      <c r="AB342">
        <v>0.39076637740432302</v>
      </c>
      <c r="AC342">
        <v>0.39076637740432302</v>
      </c>
      <c r="AD342">
        <v>0.41316083723142999</v>
      </c>
      <c r="AE342">
        <v>0.41316083723142999</v>
      </c>
      <c r="AF342">
        <v>0.47235224719100999</v>
      </c>
      <c r="AG342">
        <v>0.47235224719100999</v>
      </c>
      <c r="AH342">
        <v>0.65158730158730105</v>
      </c>
      <c r="AI342">
        <v>8.3518639206886194E-2</v>
      </c>
      <c r="AJ342">
        <v>0.58906455450613204</v>
      </c>
      <c r="AK342">
        <v>0.58906455450613204</v>
      </c>
      <c r="AL342">
        <v>0.69136061061527299</v>
      </c>
      <c r="AM342">
        <v>0.69136061061527299</v>
      </c>
      <c r="AN342">
        <v>0.65158730158730105</v>
      </c>
      <c r="AO342">
        <v>0.65158730158730105</v>
      </c>
      <c r="AP342">
        <v>0.49111815810603698</v>
      </c>
      <c r="AQ342">
        <v>0.82393627603611397</v>
      </c>
      <c r="AR342">
        <v>0.20378645681214</v>
      </c>
      <c r="AS342">
        <v>4.4224618663003999E-2</v>
      </c>
      <c r="AT342">
        <v>0.40764331210191002</v>
      </c>
      <c r="AU342">
        <v>7.2072072072072002E-2</v>
      </c>
      <c r="AV342">
        <v>0.95412844036697197</v>
      </c>
      <c r="AW342">
        <v>0.95022624434389102</v>
      </c>
      <c r="AX342">
        <v>0.96261682242990598</v>
      </c>
      <c r="AY342">
        <v>0.59420289855072395</v>
      </c>
      <c r="AZ342">
        <v>0.16993464052287499</v>
      </c>
      <c r="BA342">
        <v>0.98095238095238002</v>
      </c>
      <c r="BB342">
        <v>0.95813953488372094</v>
      </c>
      <c r="BC342">
        <v>0.96330275229357798</v>
      </c>
      <c r="BD342">
        <v>5.5555555555555497E-2</v>
      </c>
      <c r="BE342">
        <v>0</v>
      </c>
    </row>
    <row r="343" spans="2:57" x14ac:dyDescent="0.2">
      <c r="B343" t="s">
        <v>1344</v>
      </c>
      <c r="C343">
        <v>1E-3</v>
      </c>
      <c r="D343">
        <v>0.1</v>
      </c>
      <c r="E343">
        <v>23</v>
      </c>
      <c r="F343">
        <v>500</v>
      </c>
      <c r="G343" s="2" t="b">
        <v>1</v>
      </c>
      <c r="H343">
        <v>8</v>
      </c>
      <c r="I343">
        <v>15</v>
      </c>
      <c r="J343">
        <v>420</v>
      </c>
      <c r="K343">
        <v>1000</v>
      </c>
      <c r="L343">
        <v>4</v>
      </c>
      <c r="M343">
        <v>15</v>
      </c>
      <c r="N343">
        <v>455</v>
      </c>
      <c r="O343">
        <v>12</v>
      </c>
      <c r="P343">
        <v>15</v>
      </c>
      <c r="Q343">
        <v>115</v>
      </c>
      <c r="R343">
        <v>1</v>
      </c>
      <c r="S343">
        <v>78</v>
      </c>
      <c r="T343" s="2">
        <v>128</v>
      </c>
      <c r="U343" s="2">
        <v>128</v>
      </c>
      <c r="V343" s="2">
        <v>64</v>
      </c>
      <c r="W343" t="s">
        <v>770</v>
      </c>
      <c r="X343">
        <v>0.98258392857142995</v>
      </c>
      <c r="Y343">
        <v>3.7344455677084001E-3</v>
      </c>
      <c r="Z343">
        <v>0.47234230769230701</v>
      </c>
      <c r="AA343">
        <v>0.19203215828537901</v>
      </c>
      <c r="AB343">
        <v>0.37606152285073002</v>
      </c>
      <c r="AC343">
        <v>0.37606152285073002</v>
      </c>
      <c r="AD343">
        <v>0.37562611234524301</v>
      </c>
      <c r="AE343">
        <v>0.37562611234524301</v>
      </c>
      <c r="AF343">
        <v>0.47234230769230701</v>
      </c>
      <c r="AG343">
        <v>0.47234230769230701</v>
      </c>
      <c r="AH343">
        <v>0.65</v>
      </c>
      <c r="AI343">
        <v>5.0417087972164099E-2</v>
      </c>
      <c r="AJ343">
        <v>0.575960325266619</v>
      </c>
      <c r="AK343">
        <v>0.575960325266619</v>
      </c>
      <c r="AL343">
        <v>0.57780542500222498</v>
      </c>
      <c r="AM343">
        <v>0.57780542500222498</v>
      </c>
      <c r="AN343">
        <v>0.65</v>
      </c>
      <c r="AO343">
        <v>0.65</v>
      </c>
      <c r="AP343">
        <v>0.62399982771514695</v>
      </c>
      <c r="AQ343">
        <v>0.59400031284479504</v>
      </c>
      <c r="AR343">
        <v>7.6451621324540198E-2</v>
      </c>
      <c r="AS343">
        <v>0.20979432951844201</v>
      </c>
      <c r="AT343">
        <v>0.64262295081967202</v>
      </c>
      <c r="AU343">
        <v>0</v>
      </c>
      <c r="AV343">
        <v>0.97854077253218796</v>
      </c>
      <c r="AW343">
        <v>0.95833333333333304</v>
      </c>
      <c r="AX343">
        <v>0.96995708154506399</v>
      </c>
      <c r="AY343">
        <v>1.7094017094016999E-2</v>
      </c>
      <c r="AZ343">
        <v>0.48927038626609398</v>
      </c>
      <c r="BA343">
        <v>0.97872340425531901</v>
      </c>
      <c r="BB343">
        <v>0.95762711864406802</v>
      </c>
      <c r="BC343">
        <v>0.91935483870967705</v>
      </c>
      <c r="BD343">
        <v>0</v>
      </c>
      <c r="BE343">
        <v>0</v>
      </c>
    </row>
    <row r="344" spans="2:57" x14ac:dyDescent="0.2">
      <c r="B344" t="s">
        <v>1345</v>
      </c>
      <c r="C344">
        <v>1E-3</v>
      </c>
      <c r="D344">
        <v>0.5</v>
      </c>
      <c r="E344">
        <v>20</v>
      </c>
      <c r="F344">
        <v>500</v>
      </c>
      <c r="G344" s="2" t="b">
        <v>1</v>
      </c>
      <c r="H344">
        <v>8</v>
      </c>
      <c r="I344">
        <v>5</v>
      </c>
      <c r="J344">
        <v>64</v>
      </c>
      <c r="K344">
        <v>1000</v>
      </c>
      <c r="L344">
        <v>4</v>
      </c>
      <c r="M344">
        <v>5</v>
      </c>
      <c r="N344">
        <v>465</v>
      </c>
      <c r="O344">
        <v>12</v>
      </c>
      <c r="P344">
        <v>5</v>
      </c>
      <c r="Q344">
        <v>125</v>
      </c>
      <c r="R344">
        <v>1</v>
      </c>
      <c r="S344">
        <v>78</v>
      </c>
      <c r="T344" s="2">
        <v>128</v>
      </c>
      <c r="U344" s="2">
        <v>64</v>
      </c>
      <c r="V344" s="2">
        <v>128</v>
      </c>
      <c r="W344" t="s">
        <v>770</v>
      </c>
      <c r="X344">
        <v>0.98086328125</v>
      </c>
      <c r="Y344">
        <v>4.2342794348950996E-3</v>
      </c>
      <c r="Z344">
        <v>0.47222311827956998</v>
      </c>
      <c r="AA344">
        <v>0.38688323032855898</v>
      </c>
      <c r="AB344">
        <v>0.42373358191028299</v>
      </c>
      <c r="AC344">
        <v>0.42373358191028299</v>
      </c>
      <c r="AD344">
        <v>0.49705483392083899</v>
      </c>
      <c r="AE344">
        <v>0.49705483392083899</v>
      </c>
      <c r="AF344">
        <v>0.47222311827956998</v>
      </c>
      <c r="AG344">
        <v>0.47222311827956998</v>
      </c>
      <c r="AH344">
        <v>0.59133333333333304</v>
      </c>
      <c r="AI344">
        <v>0.12024980783462499</v>
      </c>
      <c r="AJ344">
        <v>0.56435536260409502</v>
      </c>
      <c r="AK344">
        <v>0.56435536260409502</v>
      </c>
      <c r="AL344">
        <v>0.57627861764792698</v>
      </c>
      <c r="AM344">
        <v>0.57627861764792698</v>
      </c>
      <c r="AN344">
        <v>0.59133333333333304</v>
      </c>
      <c r="AO344">
        <v>0.59133333333333304</v>
      </c>
      <c r="AP344">
        <v>0.26318736212586802</v>
      </c>
      <c r="AQ344">
        <v>0.79810982566454902</v>
      </c>
      <c r="AR344">
        <v>0.17752191226119299</v>
      </c>
      <c r="AS344">
        <v>0.456115227589519</v>
      </c>
      <c r="AT344">
        <v>0.16867469879517999</v>
      </c>
      <c r="AU344">
        <v>0.365079365079365</v>
      </c>
      <c r="AV344">
        <v>0.94117647058823495</v>
      </c>
      <c r="AW344">
        <v>0.95019157088122597</v>
      </c>
      <c r="AX344">
        <v>0.80508474576271105</v>
      </c>
      <c r="AY344">
        <v>0</v>
      </c>
      <c r="AZ344">
        <v>0.63663663663663606</v>
      </c>
      <c r="BA344">
        <v>0.79245283018867896</v>
      </c>
      <c r="BB344">
        <v>0.879432624113475</v>
      </c>
      <c r="BC344">
        <v>0.62827225130889996</v>
      </c>
      <c r="BD344">
        <v>0</v>
      </c>
      <c r="BE344">
        <v>0.60526315789473595</v>
      </c>
    </row>
    <row r="345" spans="2:57" x14ac:dyDescent="0.2">
      <c r="B345" t="s">
        <v>1346</v>
      </c>
      <c r="C345">
        <v>1E-3</v>
      </c>
      <c r="D345">
        <v>0.5</v>
      </c>
      <c r="E345">
        <v>16</v>
      </c>
      <c r="F345">
        <v>500</v>
      </c>
      <c r="G345" s="2" t="b">
        <v>1</v>
      </c>
      <c r="H345">
        <v>8</v>
      </c>
      <c r="I345">
        <v>20</v>
      </c>
      <c r="J345">
        <v>256</v>
      </c>
      <c r="K345">
        <v>1000</v>
      </c>
      <c r="L345">
        <v>4</v>
      </c>
      <c r="M345">
        <v>20</v>
      </c>
      <c r="N345">
        <v>450</v>
      </c>
      <c r="O345">
        <v>12</v>
      </c>
      <c r="P345">
        <v>20</v>
      </c>
      <c r="Q345">
        <v>110</v>
      </c>
      <c r="R345">
        <v>1</v>
      </c>
      <c r="S345">
        <v>78</v>
      </c>
      <c r="T345" s="2">
        <v>128</v>
      </c>
      <c r="U345" s="2">
        <v>128</v>
      </c>
      <c r="V345" s="2">
        <v>64</v>
      </c>
      <c r="W345" t="s">
        <v>770</v>
      </c>
      <c r="X345">
        <v>0.98032617187500004</v>
      </c>
      <c r="Y345">
        <v>4.2062574131414001E-3</v>
      </c>
      <c r="Z345">
        <v>0.47219166666666601</v>
      </c>
      <c r="AA345">
        <v>0.23045305550098399</v>
      </c>
      <c r="AB345">
        <v>0.34957702028762899</v>
      </c>
      <c r="AC345">
        <v>0.34957702028762899</v>
      </c>
      <c r="AD345">
        <v>0.32905575945820198</v>
      </c>
      <c r="AE345">
        <v>0.32905575945820198</v>
      </c>
      <c r="AF345">
        <v>0.47219166666666601</v>
      </c>
      <c r="AG345">
        <v>0.47219166666666601</v>
      </c>
      <c r="AH345">
        <v>0.62424242424242404</v>
      </c>
      <c r="AI345">
        <v>5.8833230286836603E-2</v>
      </c>
      <c r="AJ345">
        <v>0.560309419089975</v>
      </c>
      <c r="AK345">
        <v>0.560309419089975</v>
      </c>
      <c r="AL345">
        <v>0.60620210112730299</v>
      </c>
      <c r="AM345">
        <v>0.60620210112730299</v>
      </c>
      <c r="AN345">
        <v>0.62424242424242404</v>
      </c>
      <c r="AO345">
        <v>0.62424242424242404</v>
      </c>
      <c r="AP345">
        <v>0.87114519557113002</v>
      </c>
      <c r="AQ345">
        <v>0.50498211696024997</v>
      </c>
      <c r="AR345">
        <v>1.97553897056288E-2</v>
      </c>
      <c r="AS345">
        <v>2.4253789135074998E-3</v>
      </c>
      <c r="AT345">
        <v>0.65232974910394204</v>
      </c>
      <c r="AU345">
        <v>8.3333333333333301E-2</v>
      </c>
      <c r="AV345">
        <v>0.90384615384615297</v>
      </c>
      <c r="AW345">
        <v>0.96916299559471297</v>
      </c>
      <c r="AX345">
        <v>0.80147058823529405</v>
      </c>
      <c r="AY345">
        <v>0.40434782608695602</v>
      </c>
      <c r="AZ345">
        <v>0.45833333333333298</v>
      </c>
      <c r="BA345">
        <v>0.75935828877005296</v>
      </c>
      <c r="BB345">
        <v>0.74829931972789099</v>
      </c>
      <c r="BC345">
        <v>0.94323144104803402</v>
      </c>
      <c r="BD345">
        <v>0</v>
      </c>
      <c r="BE345">
        <v>0</v>
      </c>
    </row>
    <row r="346" spans="2:57" x14ac:dyDescent="0.2">
      <c r="B346" t="s">
        <v>1347</v>
      </c>
      <c r="C346">
        <v>1E-3</v>
      </c>
      <c r="D346">
        <v>0.1</v>
      </c>
      <c r="E346">
        <v>74</v>
      </c>
      <c r="F346">
        <v>100</v>
      </c>
      <c r="G346" s="2" t="b">
        <v>1</v>
      </c>
      <c r="H346">
        <v>8</v>
      </c>
      <c r="I346">
        <v>50</v>
      </c>
      <c r="J346">
        <v>64</v>
      </c>
      <c r="K346">
        <v>1000</v>
      </c>
      <c r="L346">
        <v>4</v>
      </c>
      <c r="M346">
        <v>50</v>
      </c>
      <c r="N346">
        <v>420</v>
      </c>
      <c r="O346">
        <v>12</v>
      </c>
      <c r="P346">
        <v>50</v>
      </c>
      <c r="Q346">
        <v>80</v>
      </c>
      <c r="R346">
        <v>1</v>
      </c>
      <c r="S346">
        <v>78</v>
      </c>
      <c r="T346" s="2">
        <v>64</v>
      </c>
      <c r="U346" s="2">
        <v>64</v>
      </c>
      <c r="V346" s="2">
        <v>128</v>
      </c>
      <c r="W346" t="s">
        <v>770</v>
      </c>
      <c r="X346">
        <v>0.98011718749999999</v>
      </c>
      <c r="Y346">
        <v>4.1016082197893001E-3</v>
      </c>
      <c r="Z346">
        <v>0.471710119047618</v>
      </c>
      <c r="AA346">
        <v>0.18439285601675501</v>
      </c>
      <c r="AB346">
        <v>0.36857561650992798</v>
      </c>
      <c r="AC346">
        <v>0.36857561650992798</v>
      </c>
      <c r="AD346">
        <v>0.388947823334783</v>
      </c>
      <c r="AE346">
        <v>0.388947823334783</v>
      </c>
      <c r="AF346">
        <v>0.471710119047618</v>
      </c>
      <c r="AG346">
        <v>0.471710119047618</v>
      </c>
      <c r="AH346">
        <v>0.65833333333333299</v>
      </c>
      <c r="AI346">
        <v>5.8721862733364098E-2</v>
      </c>
      <c r="AJ346">
        <v>0.60045528209062804</v>
      </c>
      <c r="AK346">
        <v>0.60045528209062804</v>
      </c>
      <c r="AL346">
        <v>0.64614950184443998</v>
      </c>
      <c r="AM346">
        <v>0.64614950184443998</v>
      </c>
      <c r="AN346">
        <v>0.65833333333333299</v>
      </c>
      <c r="AO346">
        <v>0.65833333333333299</v>
      </c>
      <c r="AP346">
        <v>0.54914548069498903</v>
      </c>
      <c r="AQ346">
        <v>0.83029752070656404</v>
      </c>
      <c r="AR346">
        <v>6.4769129845825599E-2</v>
      </c>
      <c r="AS346">
        <v>3.0090334792330899E-2</v>
      </c>
      <c r="AT346">
        <v>0.39130434782608697</v>
      </c>
      <c r="AU346">
        <v>0.13793103448275801</v>
      </c>
      <c r="AV346">
        <v>0.98159509202453998</v>
      </c>
      <c r="AW346">
        <v>0.92485549132947897</v>
      </c>
      <c r="AX346">
        <v>0.95705521472392596</v>
      </c>
      <c r="AY346">
        <v>0.30909090909090903</v>
      </c>
      <c r="AZ346">
        <v>0.67708333333333304</v>
      </c>
      <c r="BA346">
        <v>0.98765432098765404</v>
      </c>
      <c r="BB346">
        <v>0.90476190476190399</v>
      </c>
      <c r="BC346">
        <v>0.93413173652694603</v>
      </c>
      <c r="BD346">
        <v>0</v>
      </c>
      <c r="BE346">
        <v>0</v>
      </c>
    </row>
    <row r="347" spans="2:57" x14ac:dyDescent="0.2">
      <c r="B347" t="s">
        <v>1348</v>
      </c>
      <c r="C347">
        <v>1E-3</v>
      </c>
      <c r="D347">
        <v>0.5</v>
      </c>
      <c r="E347">
        <v>13</v>
      </c>
      <c r="F347">
        <v>500</v>
      </c>
      <c r="G347" s="2" t="b">
        <v>1</v>
      </c>
      <c r="H347">
        <v>8</v>
      </c>
      <c r="I347">
        <v>5</v>
      </c>
      <c r="J347">
        <v>256</v>
      </c>
      <c r="K347">
        <v>1000</v>
      </c>
      <c r="L347">
        <v>4</v>
      </c>
      <c r="M347">
        <v>5</v>
      </c>
      <c r="N347">
        <v>465</v>
      </c>
      <c r="O347">
        <v>12</v>
      </c>
      <c r="P347">
        <v>5</v>
      </c>
      <c r="Q347">
        <v>125</v>
      </c>
      <c r="R347">
        <v>1</v>
      </c>
      <c r="S347">
        <v>78</v>
      </c>
      <c r="T347" s="2">
        <v>64</v>
      </c>
      <c r="U347" s="2">
        <v>128</v>
      </c>
      <c r="V347" s="2">
        <v>64</v>
      </c>
      <c r="W347" t="s">
        <v>770</v>
      </c>
      <c r="X347">
        <v>0.98028808593750005</v>
      </c>
      <c r="Y347">
        <v>4.6731191664001999E-3</v>
      </c>
      <c r="Z347">
        <v>0.47129623655913799</v>
      </c>
      <c r="AA347">
        <v>0.192994697883725</v>
      </c>
      <c r="AB347">
        <v>0.38955185563827899</v>
      </c>
      <c r="AC347">
        <v>0.38955185563827899</v>
      </c>
      <c r="AD347">
        <v>0.38722006370736001</v>
      </c>
      <c r="AE347">
        <v>0.38722006370736001</v>
      </c>
      <c r="AF347">
        <v>0.47129623655913799</v>
      </c>
      <c r="AG347">
        <v>0.47129623655913799</v>
      </c>
      <c r="AH347">
        <v>0.61199999999999999</v>
      </c>
      <c r="AI347">
        <v>4.9910377711057601E-2</v>
      </c>
      <c r="AJ347">
        <v>0.57636220615328604</v>
      </c>
      <c r="AK347">
        <v>0.57636220615328604</v>
      </c>
      <c r="AL347">
        <v>0.56544840422449005</v>
      </c>
      <c r="AM347">
        <v>0.56544840422449005</v>
      </c>
      <c r="AN347">
        <v>0.61199999999999999</v>
      </c>
      <c r="AO347">
        <v>0.61199999999999999</v>
      </c>
      <c r="AP347">
        <v>0.52003595894616494</v>
      </c>
      <c r="AQ347">
        <v>0.800037568454257</v>
      </c>
      <c r="AR347">
        <v>0.16494319525833701</v>
      </c>
      <c r="AS347">
        <v>7.3190699894362096E-2</v>
      </c>
      <c r="AT347">
        <v>0.59876543209876498</v>
      </c>
      <c r="AU347">
        <v>0.65486725663716805</v>
      </c>
      <c r="AV347">
        <v>0.94736842105263097</v>
      </c>
      <c r="AW347">
        <v>0.94339622641509402</v>
      </c>
      <c r="AX347">
        <v>0.93233082706766901</v>
      </c>
      <c r="AY347">
        <v>0.27200000000000002</v>
      </c>
      <c r="AZ347">
        <v>0.110803324099722</v>
      </c>
      <c r="BA347">
        <v>0.78048780487804803</v>
      </c>
      <c r="BB347">
        <v>0.75151515151515103</v>
      </c>
      <c r="BC347">
        <v>0.92481203007518797</v>
      </c>
      <c r="BD347">
        <v>0</v>
      </c>
      <c r="BE347">
        <v>0</v>
      </c>
    </row>
    <row r="348" spans="2:57" x14ac:dyDescent="0.2">
      <c r="B348" t="s">
        <v>789</v>
      </c>
      <c r="C348">
        <v>1E-3</v>
      </c>
      <c r="D348">
        <v>0.1</v>
      </c>
      <c r="E348">
        <v>256</v>
      </c>
      <c r="F348">
        <v>500</v>
      </c>
      <c r="G348" s="2" t="b">
        <v>1</v>
      </c>
      <c r="H348">
        <v>8</v>
      </c>
      <c r="I348">
        <v>20</v>
      </c>
      <c r="J348">
        <v>64</v>
      </c>
      <c r="K348">
        <v>1000</v>
      </c>
      <c r="L348">
        <v>4</v>
      </c>
      <c r="M348">
        <v>20</v>
      </c>
      <c r="N348">
        <v>450</v>
      </c>
      <c r="O348">
        <v>12</v>
      </c>
      <c r="P348">
        <v>20</v>
      </c>
      <c r="Q348">
        <v>110</v>
      </c>
      <c r="R348">
        <v>1</v>
      </c>
      <c r="S348">
        <v>78</v>
      </c>
      <c r="T348" s="2">
        <v>64</v>
      </c>
      <c r="U348" s="2">
        <v>128</v>
      </c>
      <c r="V348" s="2">
        <v>128</v>
      </c>
      <c r="W348" t="s">
        <v>770</v>
      </c>
      <c r="X348">
        <v>0.98318749999999999</v>
      </c>
      <c r="Y348">
        <v>3.7185146037954E-3</v>
      </c>
      <c r="Z348">
        <v>0.471164999999999</v>
      </c>
      <c r="AA348">
        <v>0.489135958671569</v>
      </c>
      <c r="AB348">
        <v>0.41512339150727401</v>
      </c>
      <c r="AC348">
        <v>0.41512339150727401</v>
      </c>
      <c r="AD348">
        <v>0.47400116167258</v>
      </c>
      <c r="AE348">
        <v>0.47400116167258</v>
      </c>
      <c r="AF348">
        <v>0.471164999999999</v>
      </c>
      <c r="AG348">
        <v>0.471164999999999</v>
      </c>
      <c r="AH348">
        <v>0.62575757575757496</v>
      </c>
      <c r="AI348">
        <v>0.148898750543594</v>
      </c>
      <c r="AJ348">
        <v>0.59520520359986095</v>
      </c>
      <c r="AK348">
        <v>0.59520520359986095</v>
      </c>
      <c r="AL348">
        <v>0.61653450671647703</v>
      </c>
      <c r="AM348">
        <v>0.61653450671647703</v>
      </c>
      <c r="AN348">
        <v>0.62575757575757496</v>
      </c>
      <c r="AO348">
        <v>0.62575757575757496</v>
      </c>
      <c r="AP348">
        <v>0.41880042106814802</v>
      </c>
      <c r="AQ348">
        <v>0.66750170825341404</v>
      </c>
      <c r="AR348">
        <v>0.30300838516647799</v>
      </c>
      <c r="AS348">
        <v>0.27118305154105599</v>
      </c>
      <c r="AT348">
        <v>0.56983240223463605</v>
      </c>
      <c r="AU348">
        <v>3.3333333333333298E-2</v>
      </c>
      <c r="AV348">
        <v>0.89400921658986099</v>
      </c>
      <c r="AW348">
        <v>0.95614035087719296</v>
      </c>
      <c r="AX348">
        <v>0.83937823834196801</v>
      </c>
      <c r="AY348">
        <v>0.55357142857142805</v>
      </c>
      <c r="AZ348">
        <v>0.531249999999999</v>
      </c>
      <c r="BA348">
        <v>0.71830985915492895</v>
      </c>
      <c r="BB348">
        <v>0.68421052631578905</v>
      </c>
      <c r="BC348">
        <v>0.88262910798121996</v>
      </c>
      <c r="BD348">
        <v>0.479797979797979</v>
      </c>
      <c r="BE348">
        <v>0</v>
      </c>
    </row>
    <row r="349" spans="2:57" x14ac:dyDescent="0.2">
      <c r="B349" t="s">
        <v>1349</v>
      </c>
      <c r="C349">
        <v>1E-3</v>
      </c>
      <c r="D349">
        <v>0.5</v>
      </c>
      <c r="E349">
        <v>25</v>
      </c>
      <c r="F349">
        <v>500</v>
      </c>
      <c r="G349" s="2" t="b">
        <v>1</v>
      </c>
      <c r="H349">
        <v>8</v>
      </c>
      <c r="I349">
        <v>20</v>
      </c>
      <c r="J349">
        <v>64</v>
      </c>
      <c r="K349">
        <v>1000</v>
      </c>
      <c r="L349">
        <v>4</v>
      </c>
      <c r="M349">
        <v>20</v>
      </c>
      <c r="N349">
        <v>450</v>
      </c>
      <c r="O349">
        <v>12</v>
      </c>
      <c r="P349">
        <v>20</v>
      </c>
      <c r="Q349">
        <v>110</v>
      </c>
      <c r="R349">
        <v>1</v>
      </c>
      <c r="S349">
        <v>78</v>
      </c>
      <c r="T349" s="2">
        <v>128</v>
      </c>
      <c r="U349" s="2">
        <v>64</v>
      </c>
      <c r="V349" s="2">
        <v>128</v>
      </c>
      <c r="W349" t="s">
        <v>770</v>
      </c>
      <c r="X349">
        <v>0.98043749999999996</v>
      </c>
      <c r="Y349">
        <v>3.6253155372105001E-3</v>
      </c>
      <c r="Z349">
        <v>0.470225</v>
      </c>
      <c r="AA349">
        <v>0.40127571466565098</v>
      </c>
      <c r="AB349">
        <v>0.36204284760036198</v>
      </c>
      <c r="AC349">
        <v>0.36204284760036198</v>
      </c>
      <c r="AD349">
        <v>0.42030911531160198</v>
      </c>
      <c r="AE349">
        <v>0.42030911531160198</v>
      </c>
      <c r="AF349">
        <v>0.470225</v>
      </c>
      <c r="AG349">
        <v>0.470225</v>
      </c>
      <c r="AH349">
        <v>0.625</v>
      </c>
      <c r="AI349">
        <v>0.105849809944629</v>
      </c>
      <c r="AJ349">
        <v>0.57710674460113198</v>
      </c>
      <c r="AK349">
        <v>0.57710674460113198</v>
      </c>
      <c r="AL349">
        <v>0.58721183712230796</v>
      </c>
      <c r="AM349">
        <v>0.58721183712230796</v>
      </c>
      <c r="AN349">
        <v>0.625</v>
      </c>
      <c r="AO349">
        <v>0.625</v>
      </c>
      <c r="AP349">
        <v>0.78546059056940598</v>
      </c>
      <c r="AQ349">
        <v>0.52443733901096601</v>
      </c>
      <c r="AR349">
        <v>6.69865012775092E-2</v>
      </c>
      <c r="AS349">
        <v>7.1286959543567299E-2</v>
      </c>
      <c r="AT349">
        <v>0.56983240223463605</v>
      </c>
      <c r="AU349">
        <v>0</v>
      </c>
      <c r="AV349">
        <v>0.91262135922330101</v>
      </c>
      <c r="AW349">
        <v>0.94827586206896497</v>
      </c>
      <c r="AX349">
        <v>0.81447963800904899</v>
      </c>
      <c r="AY349">
        <v>0.67058823529411704</v>
      </c>
      <c r="AZ349">
        <v>0.43661971830985902</v>
      </c>
      <c r="BA349">
        <v>0.78453038674033104</v>
      </c>
      <c r="BB349">
        <v>0.90833333333333299</v>
      </c>
      <c r="BC349">
        <v>0.88</v>
      </c>
      <c r="BD349">
        <v>0</v>
      </c>
      <c r="BE349">
        <v>0</v>
      </c>
    </row>
    <row r="350" spans="2:57" x14ac:dyDescent="0.2">
      <c r="B350" t="s">
        <v>896</v>
      </c>
      <c r="C350">
        <v>1E-3</v>
      </c>
      <c r="D350">
        <v>0.1</v>
      </c>
      <c r="E350">
        <v>256</v>
      </c>
      <c r="F350">
        <v>100</v>
      </c>
      <c r="G350" s="2" t="b">
        <v>1</v>
      </c>
      <c r="H350">
        <v>8</v>
      </c>
      <c r="I350">
        <v>5</v>
      </c>
      <c r="J350">
        <v>256</v>
      </c>
      <c r="K350">
        <v>1000</v>
      </c>
      <c r="L350">
        <v>4</v>
      </c>
      <c r="M350">
        <v>5</v>
      </c>
      <c r="N350">
        <v>465</v>
      </c>
      <c r="O350">
        <v>12</v>
      </c>
      <c r="P350">
        <v>5</v>
      </c>
      <c r="Q350">
        <v>125</v>
      </c>
      <c r="R350">
        <v>1</v>
      </c>
      <c r="S350">
        <v>78</v>
      </c>
      <c r="T350" s="2">
        <v>64</v>
      </c>
      <c r="U350" s="2">
        <v>128</v>
      </c>
      <c r="V350" s="2">
        <v>128</v>
      </c>
      <c r="W350" t="s">
        <v>770</v>
      </c>
      <c r="X350">
        <v>0.98082031250000001</v>
      </c>
      <c r="Y350">
        <v>4.1875999420881004E-3</v>
      </c>
      <c r="Z350">
        <v>0.46956344086021401</v>
      </c>
      <c r="AA350">
        <v>0.292502457141876</v>
      </c>
      <c r="AB350">
        <v>0.39215954182830098</v>
      </c>
      <c r="AC350">
        <v>0.39215954182830098</v>
      </c>
      <c r="AD350">
        <v>0.44782671230520199</v>
      </c>
      <c r="AE350">
        <v>0.44782671230520199</v>
      </c>
      <c r="AF350">
        <v>0.46956344086021401</v>
      </c>
      <c r="AG350">
        <v>0.46956344086021401</v>
      </c>
      <c r="AH350">
        <v>0.50533333333333297</v>
      </c>
      <c r="AI350">
        <v>0.100753739476203</v>
      </c>
      <c r="AJ350">
        <v>0.46793965974288898</v>
      </c>
      <c r="AK350">
        <v>0.46793965974288898</v>
      </c>
      <c r="AL350">
        <v>0.51768823255401397</v>
      </c>
      <c r="AM350">
        <v>0.51768823255401397</v>
      </c>
      <c r="AN350">
        <v>0.50533333333333297</v>
      </c>
      <c r="AO350">
        <v>0.50533333333333297</v>
      </c>
      <c r="AP350">
        <v>0.32582475214722201</v>
      </c>
      <c r="AQ350">
        <v>0.75528102949256004</v>
      </c>
      <c r="AR350">
        <v>0.29940082920354999</v>
      </c>
      <c r="AS350">
        <v>0.18813155646987201</v>
      </c>
      <c r="AT350">
        <v>0.34743202416918401</v>
      </c>
      <c r="AU350">
        <v>4.1450777202072499E-2</v>
      </c>
      <c r="AV350">
        <v>0.61111111111111105</v>
      </c>
      <c r="AW350">
        <v>0.94696969696969602</v>
      </c>
      <c r="AX350">
        <v>0.76923076923076905</v>
      </c>
      <c r="AY350">
        <v>0</v>
      </c>
      <c r="AZ350">
        <v>0.58791208791208704</v>
      </c>
      <c r="BA350">
        <v>0.78640776699029102</v>
      </c>
      <c r="BB350">
        <v>0.86166007905138298</v>
      </c>
      <c r="BC350">
        <v>0.66310160427807396</v>
      </c>
      <c r="BD350">
        <v>0</v>
      </c>
      <c r="BE350">
        <v>0</v>
      </c>
    </row>
    <row r="351" spans="2:57" x14ac:dyDescent="0.2">
      <c r="B351" t="s">
        <v>1350</v>
      </c>
      <c r="C351">
        <v>1E-3</v>
      </c>
      <c r="D351">
        <v>0.1</v>
      </c>
      <c r="E351">
        <v>26</v>
      </c>
      <c r="F351">
        <v>500</v>
      </c>
      <c r="G351" s="2" t="b">
        <v>1</v>
      </c>
      <c r="H351">
        <v>8</v>
      </c>
      <c r="I351">
        <v>5</v>
      </c>
      <c r="J351">
        <v>128</v>
      </c>
      <c r="K351">
        <v>1000</v>
      </c>
      <c r="L351">
        <v>4</v>
      </c>
      <c r="M351">
        <v>5</v>
      </c>
      <c r="N351">
        <v>465</v>
      </c>
      <c r="O351">
        <v>12</v>
      </c>
      <c r="P351">
        <v>5</v>
      </c>
      <c r="Q351">
        <v>125</v>
      </c>
      <c r="R351">
        <v>1</v>
      </c>
      <c r="S351">
        <v>78</v>
      </c>
      <c r="T351" s="2">
        <v>128</v>
      </c>
      <c r="U351" s="2">
        <v>128</v>
      </c>
      <c r="V351" s="2">
        <v>128</v>
      </c>
      <c r="W351" t="s">
        <v>770</v>
      </c>
      <c r="X351">
        <v>0.98178515624999996</v>
      </c>
      <c r="Y351">
        <v>3.7868153820744999E-3</v>
      </c>
      <c r="Z351">
        <v>0.46916182795698802</v>
      </c>
      <c r="AA351">
        <v>0.199708256453275</v>
      </c>
      <c r="AB351">
        <v>0.410818320363741</v>
      </c>
      <c r="AC351">
        <v>0.410818320363741</v>
      </c>
      <c r="AD351">
        <v>0.41486417969905698</v>
      </c>
      <c r="AE351">
        <v>0.41486417969905698</v>
      </c>
      <c r="AF351">
        <v>0.46916182795698802</v>
      </c>
      <c r="AG351">
        <v>0.46916182795698802</v>
      </c>
      <c r="AH351">
        <v>0.63466666666666605</v>
      </c>
      <c r="AI351">
        <v>6.0096748173236798E-2</v>
      </c>
      <c r="AJ351">
        <v>0.59284088448359296</v>
      </c>
      <c r="AK351">
        <v>0.59284088448359296</v>
      </c>
      <c r="AL351">
        <v>0.57413853502218704</v>
      </c>
      <c r="AM351">
        <v>0.57413853502218704</v>
      </c>
      <c r="AN351">
        <v>0.63466666666666605</v>
      </c>
      <c r="AO351">
        <v>0.63466666666666605</v>
      </c>
      <c r="AP351">
        <v>0.58413290451212396</v>
      </c>
      <c r="AQ351">
        <v>0.57991657742267999</v>
      </c>
      <c r="AR351">
        <v>0.17235633197089201</v>
      </c>
      <c r="AS351">
        <v>0.30686746754926503</v>
      </c>
      <c r="AT351">
        <v>0.46886446886446798</v>
      </c>
      <c r="AU351">
        <v>4.2857142857142802E-2</v>
      </c>
      <c r="AV351">
        <v>0.95041322314049603</v>
      </c>
      <c r="AW351">
        <v>0.95419847328244201</v>
      </c>
      <c r="AX351">
        <v>0.93536121673003803</v>
      </c>
      <c r="AY351">
        <v>0.58823529411764697</v>
      </c>
      <c r="AZ351">
        <v>0.218844984802431</v>
      </c>
      <c r="BA351">
        <v>0.97211155378486003</v>
      </c>
      <c r="BB351">
        <v>0.88339222614840895</v>
      </c>
      <c r="BC351">
        <v>0.92481203007518797</v>
      </c>
      <c r="BD351">
        <v>0</v>
      </c>
      <c r="BE351">
        <v>0.17499999999999999</v>
      </c>
    </row>
    <row r="352" spans="2:57" x14ac:dyDescent="0.2">
      <c r="B352" t="s">
        <v>1351</v>
      </c>
      <c r="C352">
        <v>1E-3</v>
      </c>
      <c r="D352">
        <v>0.5</v>
      </c>
      <c r="E352">
        <v>23</v>
      </c>
      <c r="F352">
        <v>500</v>
      </c>
      <c r="G352" s="2" t="b">
        <v>1</v>
      </c>
      <c r="H352">
        <v>8</v>
      </c>
      <c r="I352">
        <v>25</v>
      </c>
      <c r="J352">
        <v>128</v>
      </c>
      <c r="K352">
        <v>1000</v>
      </c>
      <c r="L352">
        <v>4</v>
      </c>
      <c r="M352">
        <v>25</v>
      </c>
      <c r="N352">
        <v>445</v>
      </c>
      <c r="O352">
        <v>12</v>
      </c>
      <c r="P352">
        <v>25</v>
      </c>
      <c r="Q352">
        <v>105</v>
      </c>
      <c r="R352">
        <v>1</v>
      </c>
      <c r="S352">
        <v>78</v>
      </c>
      <c r="T352" s="2">
        <v>128</v>
      </c>
      <c r="U352" s="2">
        <v>128</v>
      </c>
      <c r="V352" s="2">
        <v>128</v>
      </c>
      <c r="W352" t="s">
        <v>770</v>
      </c>
      <c r="X352">
        <v>0.98005664062499998</v>
      </c>
      <c r="Y352">
        <v>4.0351138499099002E-3</v>
      </c>
      <c r="Z352">
        <v>0.46912808988763699</v>
      </c>
      <c r="AA352">
        <v>0.29722545838356002</v>
      </c>
      <c r="AB352">
        <v>0.39064642338491401</v>
      </c>
      <c r="AC352">
        <v>0.39064642338491401</v>
      </c>
      <c r="AD352">
        <v>0.403410687531082</v>
      </c>
      <c r="AE352">
        <v>0.403410687531082</v>
      </c>
      <c r="AF352">
        <v>0.46912808988763699</v>
      </c>
      <c r="AG352">
        <v>0.46912808988763699</v>
      </c>
      <c r="AH352">
        <v>0.65396825396825398</v>
      </c>
      <c r="AI352">
        <v>7.1762152016162803E-2</v>
      </c>
      <c r="AJ352">
        <v>0.59929541148012999</v>
      </c>
      <c r="AK352">
        <v>0.59929541148012899</v>
      </c>
      <c r="AL352">
        <v>0.57017440466117897</v>
      </c>
      <c r="AM352">
        <v>0.57017440466117897</v>
      </c>
      <c r="AN352">
        <v>0.65396825396825398</v>
      </c>
      <c r="AO352">
        <v>0.65396825396825398</v>
      </c>
      <c r="AP352">
        <v>0.168025576198433</v>
      </c>
      <c r="AQ352">
        <v>0.88919482159119401</v>
      </c>
      <c r="AR352">
        <v>0.47050572682383002</v>
      </c>
      <c r="AS352">
        <v>3.4859568926199201E-2</v>
      </c>
      <c r="AT352">
        <v>0.65060240963855398</v>
      </c>
      <c r="AU352">
        <v>3.2000000000000001E-2</v>
      </c>
      <c r="AV352">
        <v>0.94545454545454499</v>
      </c>
      <c r="AW352">
        <v>0.95890410958904104</v>
      </c>
      <c r="AX352">
        <v>0.95412844036697197</v>
      </c>
      <c r="AY352">
        <v>0.17475728155339801</v>
      </c>
      <c r="AZ352">
        <v>7.7777777777777696E-2</v>
      </c>
      <c r="BA352">
        <v>0.98095238095238002</v>
      </c>
      <c r="BB352">
        <v>0.94977168949771595</v>
      </c>
      <c r="BC352">
        <v>0.93693693693693603</v>
      </c>
      <c r="BD352">
        <v>0.53025936599423595</v>
      </c>
      <c r="BE352">
        <v>0</v>
      </c>
    </row>
    <row r="353" spans="2:57" x14ac:dyDescent="0.2">
      <c r="B353" t="s">
        <v>1352</v>
      </c>
      <c r="C353">
        <v>1E-3</v>
      </c>
      <c r="D353">
        <v>0.5</v>
      </c>
      <c r="E353">
        <v>60</v>
      </c>
      <c r="F353">
        <v>100</v>
      </c>
      <c r="G353" s="2" t="b">
        <v>1</v>
      </c>
      <c r="H353">
        <v>8</v>
      </c>
      <c r="I353">
        <v>25</v>
      </c>
      <c r="J353">
        <v>256</v>
      </c>
      <c r="K353">
        <v>1000</v>
      </c>
      <c r="L353">
        <v>4</v>
      </c>
      <c r="M353">
        <v>25</v>
      </c>
      <c r="N353">
        <v>445</v>
      </c>
      <c r="O353">
        <v>12</v>
      </c>
      <c r="P353">
        <v>25</v>
      </c>
      <c r="Q353">
        <v>105</v>
      </c>
      <c r="R353">
        <v>1</v>
      </c>
      <c r="S353">
        <v>78</v>
      </c>
      <c r="T353" s="2">
        <v>64</v>
      </c>
      <c r="U353" s="2">
        <v>64</v>
      </c>
      <c r="V353" s="2">
        <v>128</v>
      </c>
      <c r="W353" t="s">
        <v>770</v>
      </c>
      <c r="X353">
        <v>0.98145507812499999</v>
      </c>
      <c r="Y353">
        <v>4.0351983276195004E-3</v>
      </c>
      <c r="Z353">
        <v>0.46883370786516798</v>
      </c>
      <c r="AA353">
        <v>0.28947298306226699</v>
      </c>
      <c r="AB353">
        <v>0.39252280811065898</v>
      </c>
      <c r="AC353">
        <v>0.39252280811065898</v>
      </c>
      <c r="AD353">
        <v>0.48032949556208798</v>
      </c>
      <c r="AE353">
        <v>0.48032949556208798</v>
      </c>
      <c r="AF353">
        <v>0.46883370786516798</v>
      </c>
      <c r="AG353">
        <v>0.46883370786516798</v>
      </c>
      <c r="AH353">
        <v>0.62380952380952304</v>
      </c>
      <c r="AI353">
        <v>7.8941628336906405E-2</v>
      </c>
      <c r="AJ353">
        <v>0.56644376272714103</v>
      </c>
      <c r="AK353">
        <v>0.56644376272714103</v>
      </c>
      <c r="AL353">
        <v>0.56466513277045105</v>
      </c>
      <c r="AM353">
        <v>0.56466513277045105</v>
      </c>
      <c r="AN353">
        <v>0.62380952380952304</v>
      </c>
      <c r="AO353">
        <v>0.62380952380952304</v>
      </c>
      <c r="AP353">
        <v>0.411089594147031</v>
      </c>
      <c r="AQ353">
        <v>0.76884132170409003</v>
      </c>
      <c r="AR353">
        <v>7.7933274856324702E-2</v>
      </c>
      <c r="AS353">
        <v>0.31222704173519</v>
      </c>
      <c r="AT353">
        <v>0.40855106888360998</v>
      </c>
      <c r="AU353">
        <v>0</v>
      </c>
      <c r="AV353">
        <v>0.78625954198473202</v>
      </c>
      <c r="AW353">
        <v>0.94170403587443896</v>
      </c>
      <c r="AX353">
        <v>0.95370370370370305</v>
      </c>
      <c r="AY353">
        <v>6.7567567567567502E-2</v>
      </c>
      <c r="AZ353">
        <v>0.77056277056277001</v>
      </c>
      <c r="BA353">
        <v>0.79310344827586199</v>
      </c>
      <c r="BB353">
        <v>0.88888888888888795</v>
      </c>
      <c r="BC353">
        <v>0.91555555555555501</v>
      </c>
      <c r="BD353">
        <v>0</v>
      </c>
      <c r="BE353">
        <v>0.27142857142857102</v>
      </c>
    </row>
    <row r="354" spans="2:57" x14ac:dyDescent="0.2">
      <c r="B354" t="s">
        <v>1353</v>
      </c>
      <c r="C354">
        <v>1E-3</v>
      </c>
      <c r="D354">
        <v>0.1</v>
      </c>
      <c r="E354">
        <v>86</v>
      </c>
      <c r="F354">
        <v>100</v>
      </c>
      <c r="G354" s="2" t="b">
        <v>1</v>
      </c>
      <c r="H354">
        <v>8</v>
      </c>
      <c r="I354">
        <v>15</v>
      </c>
      <c r="J354">
        <v>256</v>
      </c>
      <c r="K354">
        <v>1000</v>
      </c>
      <c r="L354">
        <v>4</v>
      </c>
      <c r="M354">
        <v>15</v>
      </c>
      <c r="N354">
        <v>455</v>
      </c>
      <c r="O354">
        <v>12</v>
      </c>
      <c r="P354">
        <v>15</v>
      </c>
      <c r="Q354">
        <v>115</v>
      </c>
      <c r="R354">
        <v>1</v>
      </c>
      <c r="S354">
        <v>78</v>
      </c>
      <c r="T354" s="2">
        <v>128</v>
      </c>
      <c r="U354" s="2">
        <v>64</v>
      </c>
      <c r="V354" s="2">
        <v>64</v>
      </c>
      <c r="W354" t="s">
        <v>770</v>
      </c>
      <c r="X354">
        <v>0.98192382812500001</v>
      </c>
      <c r="Y354">
        <v>3.5932743665762E-3</v>
      </c>
      <c r="Z354">
        <v>0.46780769230769198</v>
      </c>
      <c r="AA354">
        <v>0.327835780084133</v>
      </c>
      <c r="AB354">
        <v>0.397840067123991</v>
      </c>
      <c r="AC354">
        <v>0.397840067123991</v>
      </c>
      <c r="AD354">
        <v>0.41540999697370701</v>
      </c>
      <c r="AE354">
        <v>0.41540999697370701</v>
      </c>
      <c r="AF354">
        <v>0.46780769230769198</v>
      </c>
      <c r="AG354">
        <v>0.46780769230769198</v>
      </c>
      <c r="AH354">
        <v>0.61739130434782596</v>
      </c>
      <c r="AI354">
        <v>0.108053006231784</v>
      </c>
      <c r="AJ354">
        <v>0.58584769104488499</v>
      </c>
      <c r="AK354">
        <v>0.58584769104488499</v>
      </c>
      <c r="AL354">
        <v>0.61994134017031099</v>
      </c>
      <c r="AM354">
        <v>0.61994134017031099</v>
      </c>
      <c r="AN354">
        <v>0.61739130434782596</v>
      </c>
      <c r="AO354">
        <v>0.61739130434782596</v>
      </c>
      <c r="AP354">
        <v>0.47477000105981598</v>
      </c>
      <c r="AQ354">
        <v>0.82485814125815204</v>
      </c>
      <c r="AR354">
        <v>0.224874373670605</v>
      </c>
      <c r="AS354">
        <v>6.6857752507391593E-2</v>
      </c>
      <c r="AT354">
        <v>0.39097744360902198</v>
      </c>
      <c r="AU354">
        <v>0</v>
      </c>
      <c r="AV354">
        <v>0.95575221238938002</v>
      </c>
      <c r="AW354">
        <v>0.95833333333333304</v>
      </c>
      <c r="AX354">
        <v>0.92660550458715596</v>
      </c>
      <c r="AY354">
        <v>0.71966527196652696</v>
      </c>
      <c r="AZ354">
        <v>0.58064516129032195</v>
      </c>
      <c r="BA354">
        <v>0.76842105263157801</v>
      </c>
      <c r="BB354">
        <v>0.85074626865671599</v>
      </c>
      <c r="BC354">
        <v>0.81553398058252402</v>
      </c>
      <c r="BD354">
        <v>6.3492063492063405E-2</v>
      </c>
      <c r="BE354">
        <v>0</v>
      </c>
    </row>
    <row r="355" spans="2:57" x14ac:dyDescent="0.2">
      <c r="B355" t="s">
        <v>1354</v>
      </c>
      <c r="C355">
        <v>1E-3</v>
      </c>
      <c r="D355">
        <v>0.5</v>
      </c>
      <c r="E355">
        <v>19</v>
      </c>
      <c r="F355">
        <v>500</v>
      </c>
      <c r="G355" s="2" t="b">
        <v>1</v>
      </c>
      <c r="H355">
        <v>8</v>
      </c>
      <c r="I355">
        <v>10</v>
      </c>
      <c r="J355">
        <v>420</v>
      </c>
      <c r="K355">
        <v>1000</v>
      </c>
      <c r="L355">
        <v>4</v>
      </c>
      <c r="M355">
        <v>10</v>
      </c>
      <c r="N355">
        <v>460</v>
      </c>
      <c r="O355">
        <v>12</v>
      </c>
      <c r="P355">
        <v>10</v>
      </c>
      <c r="Q355">
        <v>120</v>
      </c>
      <c r="R355">
        <v>1</v>
      </c>
      <c r="S355">
        <v>78</v>
      </c>
      <c r="T355" s="2">
        <v>128</v>
      </c>
      <c r="U355" s="2">
        <v>64</v>
      </c>
      <c r="V355" s="2">
        <v>128</v>
      </c>
      <c r="W355" t="s">
        <v>770</v>
      </c>
      <c r="X355">
        <v>0.98341071428571203</v>
      </c>
      <c r="Y355">
        <v>3.6432607299648001E-3</v>
      </c>
      <c r="Z355">
        <v>0.467209239130434</v>
      </c>
      <c r="AA355">
        <v>0.26316968193650198</v>
      </c>
      <c r="AB355">
        <v>0.32067975919137498</v>
      </c>
      <c r="AC355">
        <v>0.32067975919137498</v>
      </c>
      <c r="AD355">
        <v>0.30286246894359098</v>
      </c>
      <c r="AE355">
        <v>0.30286246894359098</v>
      </c>
      <c r="AF355">
        <v>0.467209239130434</v>
      </c>
      <c r="AG355">
        <v>0.467209239130434</v>
      </c>
      <c r="AH355">
        <v>0.63541666666666596</v>
      </c>
      <c r="AI355">
        <v>7.1907013654708807E-2</v>
      </c>
      <c r="AJ355">
        <v>0.57310560322411397</v>
      </c>
      <c r="AK355">
        <v>0.57310560322411397</v>
      </c>
      <c r="AL355">
        <v>0.54990709716449804</v>
      </c>
      <c r="AM355">
        <v>0.54990709716449804</v>
      </c>
      <c r="AN355">
        <v>0.63541666666666596</v>
      </c>
      <c r="AO355">
        <v>0.63541666666666596</v>
      </c>
      <c r="AP355">
        <v>0.61346778337697405</v>
      </c>
      <c r="AQ355">
        <v>0.65162341747006802</v>
      </c>
      <c r="AR355">
        <v>1.5933222745901102E-2</v>
      </c>
      <c r="AS355">
        <v>1.6946131725565001E-3</v>
      </c>
      <c r="AT355">
        <v>0.40445269016697499</v>
      </c>
      <c r="AU355">
        <v>0</v>
      </c>
      <c r="AV355">
        <v>0.96265560165975095</v>
      </c>
      <c r="AW355">
        <v>0.94117647058823495</v>
      </c>
      <c r="AX355">
        <v>0.95358649789029504</v>
      </c>
      <c r="AY355">
        <v>0.64864864864864802</v>
      </c>
      <c r="AZ355">
        <v>0.22772277227722701</v>
      </c>
      <c r="BA355">
        <v>0.91402714932126605</v>
      </c>
      <c r="BB355">
        <v>0.88475836431226695</v>
      </c>
      <c r="BC355">
        <v>0.94023904382470103</v>
      </c>
      <c r="BD355">
        <v>0</v>
      </c>
      <c r="BE355">
        <v>0</v>
      </c>
    </row>
    <row r="356" spans="2:57" x14ac:dyDescent="0.2">
      <c r="B356" t="s">
        <v>1355</v>
      </c>
      <c r="C356">
        <v>1E-3</v>
      </c>
      <c r="D356">
        <v>0.1</v>
      </c>
      <c r="E356">
        <v>30</v>
      </c>
      <c r="F356">
        <v>500</v>
      </c>
      <c r="G356" s="2" t="b">
        <v>1</v>
      </c>
      <c r="H356">
        <v>8</v>
      </c>
      <c r="I356">
        <v>25</v>
      </c>
      <c r="J356">
        <v>128</v>
      </c>
      <c r="K356">
        <v>1000</v>
      </c>
      <c r="L356">
        <v>4</v>
      </c>
      <c r="M356">
        <v>25</v>
      </c>
      <c r="N356">
        <v>445</v>
      </c>
      <c r="O356">
        <v>12</v>
      </c>
      <c r="P356">
        <v>25</v>
      </c>
      <c r="Q356">
        <v>105</v>
      </c>
      <c r="R356">
        <v>1</v>
      </c>
      <c r="S356">
        <v>78</v>
      </c>
      <c r="T356" s="2">
        <v>64</v>
      </c>
      <c r="U356" s="2">
        <v>64</v>
      </c>
      <c r="V356" s="2">
        <v>128</v>
      </c>
      <c r="W356" t="s">
        <v>770</v>
      </c>
      <c r="X356">
        <v>0.98041992187500004</v>
      </c>
      <c r="Y356">
        <v>4.0061078290454999E-3</v>
      </c>
      <c r="Z356">
        <v>0.46686179775280701</v>
      </c>
      <c r="AA356">
        <v>0.17961175048351199</v>
      </c>
      <c r="AB356">
        <v>0.389495270780153</v>
      </c>
      <c r="AC356">
        <v>0.389495270780153</v>
      </c>
      <c r="AD356">
        <v>0.38648488102664702</v>
      </c>
      <c r="AE356">
        <v>0.38648488102664702</v>
      </c>
      <c r="AF356">
        <v>0.46686179775280701</v>
      </c>
      <c r="AG356">
        <v>0.46686179775280701</v>
      </c>
      <c r="AH356">
        <v>0.67936507936507895</v>
      </c>
      <c r="AI356">
        <v>5.6572485715150798E-2</v>
      </c>
      <c r="AJ356">
        <v>0.62024433163210302</v>
      </c>
      <c r="AK356">
        <v>0.62024433163210302</v>
      </c>
      <c r="AL356">
        <v>0.58907772742589704</v>
      </c>
      <c r="AM356">
        <v>0.58907772742589704</v>
      </c>
      <c r="AN356">
        <v>0.67936507936507895</v>
      </c>
      <c r="AO356">
        <v>0.67936507936507895</v>
      </c>
      <c r="AP356">
        <v>0.54380345760969795</v>
      </c>
      <c r="AQ356">
        <v>0.67815224509975403</v>
      </c>
      <c r="AR356">
        <v>0.23733984826500301</v>
      </c>
      <c r="AS356">
        <v>9.8685532146158994E-2</v>
      </c>
      <c r="AT356">
        <v>0.53958944281524901</v>
      </c>
      <c r="AU356">
        <v>0</v>
      </c>
      <c r="AV356">
        <v>0.96744186046511604</v>
      </c>
      <c r="AW356">
        <v>0.95454545454545403</v>
      </c>
      <c r="AX356">
        <v>0.96744186046511604</v>
      </c>
      <c r="AY356">
        <v>0.624505928853754</v>
      </c>
      <c r="AZ356">
        <v>0.36440677966101598</v>
      </c>
      <c r="BA356">
        <v>0.98130841121495305</v>
      </c>
      <c r="BB356">
        <v>0.88510638297872302</v>
      </c>
      <c r="BC356">
        <v>0.93636363636363595</v>
      </c>
      <c r="BD356">
        <v>0.22222222222222199</v>
      </c>
      <c r="BE356">
        <v>0</v>
      </c>
    </row>
    <row r="357" spans="2:57" x14ac:dyDescent="0.2">
      <c r="B357" t="s">
        <v>790</v>
      </c>
      <c r="C357">
        <v>1E-3</v>
      </c>
      <c r="D357">
        <v>0.1</v>
      </c>
      <c r="E357">
        <v>256</v>
      </c>
      <c r="F357">
        <v>100</v>
      </c>
      <c r="G357" s="2" t="b">
        <v>1</v>
      </c>
      <c r="H357">
        <v>8</v>
      </c>
      <c r="I357">
        <v>15</v>
      </c>
      <c r="J357">
        <v>64</v>
      </c>
      <c r="K357">
        <v>1000</v>
      </c>
      <c r="L357">
        <v>4</v>
      </c>
      <c r="M357">
        <v>15</v>
      </c>
      <c r="N357">
        <v>455</v>
      </c>
      <c r="O357">
        <v>12</v>
      </c>
      <c r="P357">
        <v>15</v>
      </c>
      <c r="Q357">
        <v>115</v>
      </c>
      <c r="R357">
        <v>1</v>
      </c>
      <c r="S357">
        <v>78</v>
      </c>
      <c r="T357" s="2">
        <v>64</v>
      </c>
      <c r="U357" s="2">
        <v>128</v>
      </c>
      <c r="V357" s="2">
        <v>128</v>
      </c>
      <c r="W357" t="s">
        <v>770</v>
      </c>
      <c r="X357">
        <v>0.98089843750000005</v>
      </c>
      <c r="Y357">
        <v>3.8394547684583E-3</v>
      </c>
      <c r="Z357">
        <v>0.46634395604395501</v>
      </c>
      <c r="AA357">
        <v>0.30855339062213899</v>
      </c>
      <c r="AB357">
        <v>0.37042750744737901</v>
      </c>
      <c r="AC357">
        <v>0.37042750744737901</v>
      </c>
      <c r="AD357">
        <v>0.45864619091735098</v>
      </c>
      <c r="AE357">
        <v>0.45864619091735098</v>
      </c>
      <c r="AF357">
        <v>0.46634395604395501</v>
      </c>
      <c r="AG357">
        <v>0.46634395604395501</v>
      </c>
      <c r="AH357">
        <v>0.63478260869565195</v>
      </c>
      <c r="AI357">
        <v>8.4497295320033999E-2</v>
      </c>
      <c r="AJ357">
        <v>0.574076479873464</v>
      </c>
      <c r="AK357">
        <v>0.574076479873464</v>
      </c>
      <c r="AL357">
        <v>0.54712373702120698</v>
      </c>
      <c r="AM357">
        <v>0.54712373702120698</v>
      </c>
      <c r="AN357">
        <v>0.63478260869565195</v>
      </c>
      <c r="AO357">
        <v>0.63478260869565195</v>
      </c>
      <c r="AP357">
        <v>0.48258954508930502</v>
      </c>
      <c r="AQ357">
        <v>0.91744407082331803</v>
      </c>
      <c r="AR357">
        <v>7.5863909785856595E-2</v>
      </c>
      <c r="AS357">
        <v>5.8125040910379996E-3</v>
      </c>
      <c r="AT357">
        <v>0.56626506024096301</v>
      </c>
      <c r="AU357">
        <v>6.1919504643962002E-3</v>
      </c>
      <c r="AV357">
        <v>0.94605809128630702</v>
      </c>
      <c r="AW357">
        <v>0.94650205761316797</v>
      </c>
      <c r="AX357">
        <v>0.95762711864406802</v>
      </c>
      <c r="AY357">
        <v>1.6666666666666601E-2</v>
      </c>
      <c r="AZ357">
        <v>0.63157894736842002</v>
      </c>
      <c r="BA357">
        <v>0.97872340425531901</v>
      </c>
      <c r="BB357">
        <v>0.89763779527558996</v>
      </c>
      <c r="BC357">
        <v>0.94166666666666599</v>
      </c>
      <c r="BD357">
        <v>0</v>
      </c>
      <c r="BE357">
        <v>0</v>
      </c>
    </row>
    <row r="358" spans="2:57" x14ac:dyDescent="0.2">
      <c r="B358" t="s">
        <v>791</v>
      </c>
      <c r="C358">
        <v>1E-3</v>
      </c>
      <c r="D358">
        <v>0.5</v>
      </c>
      <c r="E358">
        <v>256</v>
      </c>
      <c r="F358">
        <v>500</v>
      </c>
      <c r="G358" s="2" t="b">
        <v>1</v>
      </c>
      <c r="H358">
        <v>8</v>
      </c>
      <c r="I358">
        <v>5</v>
      </c>
      <c r="J358">
        <v>64</v>
      </c>
      <c r="K358">
        <v>1000</v>
      </c>
      <c r="L358">
        <v>4</v>
      </c>
      <c r="M358">
        <v>5</v>
      </c>
      <c r="N358">
        <v>465</v>
      </c>
      <c r="O358">
        <v>12</v>
      </c>
      <c r="P358">
        <v>5</v>
      </c>
      <c r="Q358">
        <v>125</v>
      </c>
      <c r="R358">
        <v>1</v>
      </c>
      <c r="S358">
        <v>78</v>
      </c>
      <c r="T358" s="2">
        <v>64</v>
      </c>
      <c r="U358" s="2">
        <v>128</v>
      </c>
      <c r="V358" s="2">
        <v>128</v>
      </c>
      <c r="W358" t="s">
        <v>770</v>
      </c>
      <c r="X358">
        <v>0.98016406249999999</v>
      </c>
      <c r="Y358">
        <v>4.5191357086877999E-3</v>
      </c>
      <c r="Z358">
        <v>0.46582956989247198</v>
      </c>
      <c r="AA358">
        <v>0.31750512769818301</v>
      </c>
      <c r="AB358">
        <v>0.42038990891730199</v>
      </c>
      <c r="AC358">
        <v>0.42038990891730199</v>
      </c>
      <c r="AD358">
        <v>0.46170830509780197</v>
      </c>
      <c r="AE358">
        <v>0.46170830509780197</v>
      </c>
      <c r="AF358">
        <v>0.46582956989247198</v>
      </c>
      <c r="AG358">
        <v>0.46582956989247198</v>
      </c>
      <c r="AH358">
        <v>0.64266666666666605</v>
      </c>
      <c r="AI358">
        <v>8.2702986896038E-2</v>
      </c>
      <c r="AJ358">
        <v>0.60665759035424605</v>
      </c>
      <c r="AK358">
        <v>0.60665759035424605</v>
      </c>
      <c r="AL358">
        <v>0.60197310397139803</v>
      </c>
      <c r="AM358">
        <v>0.60197310397139803</v>
      </c>
      <c r="AN358">
        <v>0.64266666666666605</v>
      </c>
      <c r="AO358">
        <v>0.64266666666666605</v>
      </c>
      <c r="AP358">
        <v>0.487639934632426</v>
      </c>
      <c r="AQ358">
        <v>0.72925748081752795</v>
      </c>
      <c r="AR358">
        <v>0.23449106938559899</v>
      </c>
      <c r="AS358">
        <v>0.23017115083365899</v>
      </c>
      <c r="AT358">
        <v>0.57894736842105199</v>
      </c>
      <c r="AU358">
        <v>0.366863905325443</v>
      </c>
      <c r="AV358">
        <v>0.98412698412698396</v>
      </c>
      <c r="AW358">
        <v>0.94339622641509402</v>
      </c>
      <c r="AX358">
        <v>0.96875</v>
      </c>
      <c r="AY358">
        <v>0</v>
      </c>
      <c r="AZ358">
        <v>0.62756598240469197</v>
      </c>
      <c r="BA358">
        <v>0.96747967479674801</v>
      </c>
      <c r="BB358">
        <v>0.91851851851851796</v>
      </c>
      <c r="BC358">
        <v>0.92424242424242398</v>
      </c>
      <c r="BD358">
        <v>0</v>
      </c>
      <c r="BE358">
        <v>0</v>
      </c>
    </row>
    <row r="359" spans="2:57" x14ac:dyDescent="0.2">
      <c r="B359" t="s">
        <v>1356</v>
      </c>
      <c r="C359">
        <v>1E-3</v>
      </c>
      <c r="D359">
        <v>0.1</v>
      </c>
      <c r="E359">
        <v>84</v>
      </c>
      <c r="F359">
        <v>100</v>
      </c>
      <c r="G359" s="2" t="b">
        <v>1</v>
      </c>
      <c r="H359">
        <v>8</v>
      </c>
      <c r="I359">
        <v>5</v>
      </c>
      <c r="J359">
        <v>420</v>
      </c>
      <c r="K359">
        <v>1000</v>
      </c>
      <c r="L359">
        <v>4</v>
      </c>
      <c r="M359">
        <v>5</v>
      </c>
      <c r="N359">
        <v>465</v>
      </c>
      <c r="O359">
        <v>12</v>
      </c>
      <c r="P359">
        <v>5</v>
      </c>
      <c r="Q359">
        <v>125</v>
      </c>
      <c r="R359">
        <v>1</v>
      </c>
      <c r="S359">
        <v>78</v>
      </c>
      <c r="T359" s="2">
        <v>128</v>
      </c>
      <c r="U359" s="2">
        <v>128</v>
      </c>
      <c r="V359" s="2">
        <v>64</v>
      </c>
      <c r="W359" t="s">
        <v>770</v>
      </c>
      <c r="X359">
        <v>0.98047321428571399</v>
      </c>
      <c r="Y359">
        <v>4.2729066102765003E-3</v>
      </c>
      <c r="Z359">
        <v>0.46569086021505202</v>
      </c>
      <c r="AA359">
        <v>0.28018285760283401</v>
      </c>
      <c r="AB359">
        <v>0.409095260653219</v>
      </c>
      <c r="AC359">
        <v>0.409095260653219</v>
      </c>
      <c r="AD359">
        <v>0.45928092467953402</v>
      </c>
      <c r="AE359">
        <v>0.45928092467953402</v>
      </c>
      <c r="AF359">
        <v>0.46569086021505202</v>
      </c>
      <c r="AG359">
        <v>0.46569086021505202</v>
      </c>
      <c r="AH359">
        <v>0.50933333333333297</v>
      </c>
      <c r="AI359">
        <v>8.8415011763572596E-2</v>
      </c>
      <c r="AJ359">
        <v>0.47937467210041401</v>
      </c>
      <c r="AK359">
        <v>0.47937467210041401</v>
      </c>
      <c r="AL359">
        <v>0.59920201169665799</v>
      </c>
      <c r="AM359">
        <v>0.59920201169665799</v>
      </c>
      <c r="AN359">
        <v>0.50933333333333297</v>
      </c>
      <c r="AO359">
        <v>0.50933333333333297</v>
      </c>
      <c r="AP359">
        <v>0.34859912102561802</v>
      </c>
      <c r="AQ359">
        <v>0.81537364705875504</v>
      </c>
      <c r="AR359">
        <v>0.27607525479548101</v>
      </c>
      <c r="AS359">
        <v>0.196333019733024</v>
      </c>
      <c r="AT359">
        <v>0.29715762273901802</v>
      </c>
      <c r="AU359">
        <v>0</v>
      </c>
      <c r="AV359">
        <v>0.89473684210526305</v>
      </c>
      <c r="AW359">
        <v>0.95419847328244201</v>
      </c>
      <c r="AX359">
        <v>0.80991735537190102</v>
      </c>
      <c r="AY359">
        <v>3.1496062992125901E-2</v>
      </c>
      <c r="AZ359">
        <v>0.62839879154078504</v>
      </c>
      <c r="BA359">
        <v>0.78640776699029102</v>
      </c>
      <c r="BB359">
        <v>0.71428571428571397</v>
      </c>
      <c r="BC359">
        <v>0.63589743589743597</v>
      </c>
      <c r="BD359">
        <v>0</v>
      </c>
      <c r="BE359">
        <v>0</v>
      </c>
    </row>
    <row r="360" spans="2:57" x14ac:dyDescent="0.2">
      <c r="B360" t="s">
        <v>1772</v>
      </c>
      <c r="C360">
        <v>1E-3</v>
      </c>
      <c r="D360">
        <v>0.1</v>
      </c>
      <c r="E360">
        <v>20</v>
      </c>
      <c r="F360">
        <v>500</v>
      </c>
      <c r="G360" s="2" t="b">
        <v>1</v>
      </c>
      <c r="H360">
        <v>8</v>
      </c>
      <c r="I360">
        <v>20</v>
      </c>
      <c r="J360">
        <v>64</v>
      </c>
      <c r="K360">
        <v>1000</v>
      </c>
      <c r="L360">
        <v>4</v>
      </c>
      <c r="M360">
        <v>20</v>
      </c>
      <c r="N360">
        <v>450</v>
      </c>
      <c r="O360">
        <v>12</v>
      </c>
      <c r="P360">
        <v>20</v>
      </c>
      <c r="Q360">
        <v>110</v>
      </c>
      <c r="R360">
        <v>1</v>
      </c>
      <c r="S360">
        <v>78</v>
      </c>
      <c r="T360" s="2">
        <v>128</v>
      </c>
      <c r="U360" s="2">
        <v>128</v>
      </c>
      <c r="V360" s="2">
        <v>128</v>
      </c>
      <c r="W360" t="s">
        <v>770</v>
      </c>
      <c r="X360">
        <v>0.98080859374999996</v>
      </c>
      <c r="Y360">
        <v>4.0699365764156996E-3</v>
      </c>
      <c r="Z360">
        <v>0.465437222222222</v>
      </c>
      <c r="AA360">
        <v>0.386529648467898</v>
      </c>
      <c r="AB360">
        <v>0.37874002460162498</v>
      </c>
      <c r="AC360">
        <v>0.37874002460162498</v>
      </c>
      <c r="AD360">
        <v>0.42430259328698899</v>
      </c>
      <c r="AE360">
        <v>0.42430259328698899</v>
      </c>
      <c r="AF360">
        <v>0.465437222222222</v>
      </c>
      <c r="AG360">
        <v>0.465437222222222</v>
      </c>
      <c r="AH360">
        <v>0.66666666666666596</v>
      </c>
      <c r="AI360">
        <v>8.7119072675704901E-2</v>
      </c>
      <c r="AJ360">
        <v>0.61257559306956</v>
      </c>
      <c r="AK360">
        <v>0.61257559306956</v>
      </c>
      <c r="AL360">
        <v>0.58480939538573096</v>
      </c>
      <c r="AM360">
        <v>0.58480939538573096</v>
      </c>
      <c r="AN360">
        <v>0.66666666666666596</v>
      </c>
      <c r="AO360">
        <v>0.66666666666666596</v>
      </c>
      <c r="AP360">
        <v>8.4953686388127198E-2</v>
      </c>
      <c r="AQ360">
        <v>0.84408490740473696</v>
      </c>
      <c r="AR360">
        <v>0.410804516222121</v>
      </c>
      <c r="AS360">
        <v>0.17511698839151199</v>
      </c>
      <c r="AT360">
        <v>0.36404494382022401</v>
      </c>
      <c r="AU360">
        <v>0</v>
      </c>
      <c r="AV360">
        <v>0.94827586206896497</v>
      </c>
      <c r="AW360">
        <v>0.94827586206896497</v>
      </c>
      <c r="AX360">
        <v>0.95614035087719296</v>
      </c>
      <c r="AY360">
        <v>0.5625</v>
      </c>
      <c r="AZ360">
        <v>0.76923076923076905</v>
      </c>
      <c r="BA360">
        <v>0.97757847533632203</v>
      </c>
      <c r="BB360">
        <v>0.88979591836734695</v>
      </c>
      <c r="BC360">
        <v>0.93506493506493504</v>
      </c>
      <c r="BD360">
        <v>0</v>
      </c>
      <c r="BE360">
        <v>0</v>
      </c>
    </row>
    <row r="361" spans="2:57" x14ac:dyDescent="0.2">
      <c r="B361" t="s">
        <v>897</v>
      </c>
      <c r="C361">
        <v>1E-3</v>
      </c>
      <c r="D361">
        <v>0.1</v>
      </c>
      <c r="E361">
        <v>256</v>
      </c>
      <c r="F361">
        <v>500</v>
      </c>
      <c r="G361" s="2" t="b">
        <v>1</v>
      </c>
      <c r="H361">
        <v>8</v>
      </c>
      <c r="I361">
        <v>20</v>
      </c>
      <c r="J361">
        <v>256</v>
      </c>
      <c r="K361">
        <v>1000</v>
      </c>
      <c r="L361">
        <v>4</v>
      </c>
      <c r="M361">
        <v>20</v>
      </c>
      <c r="N361">
        <v>450</v>
      </c>
      <c r="O361">
        <v>12</v>
      </c>
      <c r="P361">
        <v>20</v>
      </c>
      <c r="Q361">
        <v>110</v>
      </c>
      <c r="R361">
        <v>1</v>
      </c>
      <c r="S361">
        <v>78</v>
      </c>
      <c r="T361" s="2">
        <v>64</v>
      </c>
      <c r="U361" s="2">
        <v>128</v>
      </c>
      <c r="V361" s="2">
        <v>128</v>
      </c>
      <c r="W361" t="s">
        <v>770</v>
      </c>
      <c r="X361">
        <v>0.98121484375000001</v>
      </c>
      <c r="Y361">
        <v>3.8934907936490999E-3</v>
      </c>
      <c r="Z361">
        <v>0.46542333333333302</v>
      </c>
      <c r="AA361">
        <v>0.20697446651756701</v>
      </c>
      <c r="AB361">
        <v>0.370765002839894</v>
      </c>
      <c r="AC361">
        <v>0.370765002839894</v>
      </c>
      <c r="AD361">
        <v>0.35521723700134</v>
      </c>
      <c r="AE361">
        <v>0.35521723700134</v>
      </c>
      <c r="AF361">
        <v>0.46542333333333302</v>
      </c>
      <c r="AG361">
        <v>0.46542333333333302</v>
      </c>
      <c r="AH361">
        <v>0.58409090909090899</v>
      </c>
      <c r="AI361">
        <v>5.9939868748187998E-2</v>
      </c>
      <c r="AJ361">
        <v>0.51970542144337595</v>
      </c>
      <c r="AK361">
        <v>0.51970542144337595</v>
      </c>
      <c r="AL361">
        <v>0.55021300893643998</v>
      </c>
      <c r="AM361">
        <v>0.55021300893643998</v>
      </c>
      <c r="AN361">
        <v>0.58409090909090899</v>
      </c>
      <c r="AO361">
        <v>0.58409090909090899</v>
      </c>
      <c r="AP361">
        <v>0.65522328002404495</v>
      </c>
      <c r="AQ361">
        <v>0.623419471790019</v>
      </c>
      <c r="AR361">
        <v>0.15265851393030999</v>
      </c>
      <c r="AS361">
        <v>5.1758745615200399E-2</v>
      </c>
      <c r="AT361">
        <v>0.39834024896265502</v>
      </c>
      <c r="AU361">
        <v>0.18897637795275499</v>
      </c>
      <c r="AV361">
        <v>0.65853658536585302</v>
      </c>
      <c r="AW361">
        <v>0.952380952380952</v>
      </c>
      <c r="AX361">
        <v>0.804979253112033</v>
      </c>
      <c r="AY361">
        <v>2.9197080291970798E-2</v>
      </c>
      <c r="AZ361">
        <v>0.61324041811846597</v>
      </c>
      <c r="BA361">
        <v>0.86274509803921495</v>
      </c>
      <c r="BB361">
        <v>0.87203791469194303</v>
      </c>
      <c r="BC361">
        <v>0.856031128404669</v>
      </c>
      <c r="BD361">
        <v>0</v>
      </c>
      <c r="BE361">
        <v>0</v>
      </c>
    </row>
    <row r="362" spans="2:57" x14ac:dyDescent="0.2">
      <c r="B362" t="s">
        <v>1357</v>
      </c>
      <c r="C362">
        <v>1E-3</v>
      </c>
      <c r="D362">
        <v>0.1</v>
      </c>
      <c r="E362">
        <v>23</v>
      </c>
      <c r="F362">
        <v>500</v>
      </c>
      <c r="G362" s="2" t="b">
        <v>1</v>
      </c>
      <c r="H362">
        <v>8</v>
      </c>
      <c r="I362">
        <v>5</v>
      </c>
      <c r="J362">
        <v>128</v>
      </c>
      <c r="K362">
        <v>1000</v>
      </c>
      <c r="L362">
        <v>4</v>
      </c>
      <c r="M362">
        <v>5</v>
      </c>
      <c r="N362">
        <v>465</v>
      </c>
      <c r="O362">
        <v>12</v>
      </c>
      <c r="P362">
        <v>5</v>
      </c>
      <c r="Q362">
        <v>125</v>
      </c>
      <c r="R362">
        <v>1</v>
      </c>
      <c r="S362">
        <v>78</v>
      </c>
      <c r="T362" s="2">
        <v>128</v>
      </c>
      <c r="U362" s="2">
        <v>64</v>
      </c>
      <c r="V362" s="2">
        <v>64</v>
      </c>
      <c r="W362" t="s">
        <v>770</v>
      </c>
      <c r="X362">
        <v>0.98019335937499996</v>
      </c>
      <c r="Y362">
        <v>4.2773633291944002E-3</v>
      </c>
      <c r="Z362">
        <v>0.46490161290322102</v>
      </c>
      <c r="AA362">
        <v>0.20262615686655</v>
      </c>
      <c r="AB362">
        <v>0.36908627842144798</v>
      </c>
      <c r="AC362">
        <v>0.36908627842144798</v>
      </c>
      <c r="AD362">
        <v>0.406653157268277</v>
      </c>
      <c r="AE362">
        <v>0.406653157268277</v>
      </c>
      <c r="AF362">
        <v>0.46490161290322102</v>
      </c>
      <c r="AG362">
        <v>0.46490161290322102</v>
      </c>
      <c r="AH362">
        <v>0.53</v>
      </c>
      <c r="AI362">
        <v>6.0560025274753501E-2</v>
      </c>
      <c r="AJ362">
        <v>0.49170104444917601</v>
      </c>
      <c r="AK362">
        <v>0.49170104444917601</v>
      </c>
      <c r="AL362">
        <v>0.51785577672336702</v>
      </c>
      <c r="AM362">
        <v>0.51785577672336702</v>
      </c>
      <c r="AN362">
        <v>0.53</v>
      </c>
      <c r="AO362">
        <v>0.53</v>
      </c>
      <c r="AP362">
        <v>0.50637899978243806</v>
      </c>
      <c r="AQ362">
        <v>0.86048929427113396</v>
      </c>
      <c r="AR362">
        <v>6.2853893678432901E-2</v>
      </c>
      <c r="AS362">
        <v>4.66229259537893E-2</v>
      </c>
      <c r="AT362">
        <v>0.59487179487179398</v>
      </c>
      <c r="AU362">
        <v>0.143589743589743</v>
      </c>
      <c r="AV362">
        <v>0.91320754716981101</v>
      </c>
      <c r="AW362">
        <v>0.95419847328244201</v>
      </c>
      <c r="AX362">
        <v>0.85087719298245601</v>
      </c>
      <c r="AY362">
        <v>0</v>
      </c>
      <c r="AZ362">
        <v>0.62153846153846104</v>
      </c>
      <c r="BA362">
        <v>0.76923076923076905</v>
      </c>
      <c r="BB362">
        <v>0.6</v>
      </c>
      <c r="BC362">
        <v>0.45289855072463697</v>
      </c>
      <c r="BD362">
        <v>0</v>
      </c>
      <c r="BE362">
        <v>0</v>
      </c>
    </row>
    <row r="363" spans="2:57" x14ac:dyDescent="0.2">
      <c r="B363" t="s">
        <v>1773</v>
      </c>
      <c r="C363">
        <v>1E-3</v>
      </c>
      <c r="D363">
        <v>0.5</v>
      </c>
      <c r="E363">
        <v>66</v>
      </c>
      <c r="F363">
        <v>500</v>
      </c>
      <c r="G363" s="2" t="b">
        <v>1</v>
      </c>
      <c r="H363">
        <v>8</v>
      </c>
      <c r="I363">
        <v>50</v>
      </c>
      <c r="J363">
        <v>420</v>
      </c>
      <c r="K363">
        <v>1000</v>
      </c>
      <c r="L363">
        <v>4</v>
      </c>
      <c r="M363">
        <v>50</v>
      </c>
      <c r="N363">
        <v>420</v>
      </c>
      <c r="O363">
        <v>12</v>
      </c>
      <c r="P363">
        <v>50</v>
      </c>
      <c r="Q363">
        <v>80</v>
      </c>
      <c r="R363">
        <v>1</v>
      </c>
      <c r="S363">
        <v>78</v>
      </c>
      <c r="T363" s="2">
        <v>128</v>
      </c>
      <c r="U363" s="2">
        <v>128</v>
      </c>
      <c r="V363" s="2">
        <v>128</v>
      </c>
      <c r="W363" t="s">
        <v>770</v>
      </c>
      <c r="X363">
        <v>0.98001071428571596</v>
      </c>
      <c r="Y363">
        <v>3.1350448518059999E-3</v>
      </c>
      <c r="Z363">
        <v>0.464628571428571</v>
      </c>
      <c r="AA363">
        <v>0.42994195801019602</v>
      </c>
      <c r="AB363">
        <v>0.42794259656384698</v>
      </c>
      <c r="AC363">
        <v>0.42794259656384698</v>
      </c>
      <c r="AD363">
        <v>0.44107015356912199</v>
      </c>
      <c r="AE363">
        <v>0.44107015356912199</v>
      </c>
      <c r="AF363">
        <v>0.464628571428571</v>
      </c>
      <c r="AG363">
        <v>0.464628571428571</v>
      </c>
      <c r="AH363">
        <v>0.63541666666666596</v>
      </c>
      <c r="AI363">
        <v>0.10283748060464799</v>
      </c>
      <c r="AJ363">
        <v>0.57098818424943298</v>
      </c>
      <c r="AK363">
        <v>0.57098818424943298</v>
      </c>
      <c r="AL363">
        <v>0.54099652290172295</v>
      </c>
      <c r="AM363">
        <v>0.54099652290172295</v>
      </c>
      <c r="AN363">
        <v>0.63541666666666596</v>
      </c>
      <c r="AO363">
        <v>0.63541666666666596</v>
      </c>
      <c r="AP363">
        <v>0.43665887039691198</v>
      </c>
      <c r="AQ363">
        <v>0.68574669811564504</v>
      </c>
      <c r="AR363">
        <v>0.35187304676290398</v>
      </c>
      <c r="AS363">
        <v>0.23749177097992599</v>
      </c>
      <c r="AT363">
        <v>0.51111111111111096</v>
      </c>
      <c r="AU363">
        <v>0</v>
      </c>
      <c r="AV363">
        <v>0.96969696969696895</v>
      </c>
      <c r="AW363">
        <v>0.95808383233532901</v>
      </c>
      <c r="AX363">
        <v>0.96341463414634099</v>
      </c>
      <c r="AY363">
        <v>0.36585365853658502</v>
      </c>
      <c r="AZ363">
        <v>3.9215686274509803E-2</v>
      </c>
      <c r="BA363">
        <v>0.98765432098765404</v>
      </c>
      <c r="BB363">
        <v>0.87292817679557999</v>
      </c>
      <c r="BC363">
        <v>0.90697674418604601</v>
      </c>
      <c r="BD363">
        <v>0</v>
      </c>
      <c r="BE363">
        <v>0.27692307692307599</v>
      </c>
    </row>
    <row r="364" spans="2:57" x14ac:dyDescent="0.2">
      <c r="B364" t="s">
        <v>1358</v>
      </c>
      <c r="C364">
        <v>1E-3</v>
      </c>
      <c r="D364">
        <v>0.5</v>
      </c>
      <c r="E364">
        <v>23</v>
      </c>
      <c r="F364">
        <v>500</v>
      </c>
      <c r="G364" s="2" t="b">
        <v>1</v>
      </c>
      <c r="H364">
        <v>8</v>
      </c>
      <c r="I364">
        <v>10</v>
      </c>
      <c r="J364">
        <v>64</v>
      </c>
      <c r="K364">
        <v>1000</v>
      </c>
      <c r="L364">
        <v>4</v>
      </c>
      <c r="M364">
        <v>10</v>
      </c>
      <c r="N364">
        <v>460</v>
      </c>
      <c r="O364">
        <v>12</v>
      </c>
      <c r="P364">
        <v>10</v>
      </c>
      <c r="Q364">
        <v>120</v>
      </c>
      <c r="R364">
        <v>1</v>
      </c>
      <c r="S364">
        <v>78</v>
      </c>
      <c r="T364" s="2">
        <v>128</v>
      </c>
      <c r="U364" s="2">
        <v>64</v>
      </c>
      <c r="V364" s="2">
        <v>64</v>
      </c>
      <c r="W364" t="s">
        <v>770</v>
      </c>
      <c r="X364">
        <v>0.98116015624999997</v>
      </c>
      <c r="Y364">
        <v>3.7428190154023002E-3</v>
      </c>
      <c r="Z364">
        <v>0.464508152173912</v>
      </c>
      <c r="AA364">
        <v>0.33431588232517201</v>
      </c>
      <c r="AB364">
        <v>0.409912978565944</v>
      </c>
      <c r="AC364">
        <v>0.409912978565944</v>
      </c>
      <c r="AD364">
        <v>0.47277454814439202</v>
      </c>
      <c r="AE364">
        <v>0.47277454814439202</v>
      </c>
      <c r="AF364">
        <v>0.464508152173912</v>
      </c>
      <c r="AG364">
        <v>0.464508152173912</v>
      </c>
      <c r="AH364">
        <v>0.57916666666666605</v>
      </c>
      <c r="AI364">
        <v>9.7614161670207894E-2</v>
      </c>
      <c r="AJ364">
        <v>0.56793103362985398</v>
      </c>
      <c r="AK364">
        <v>0.56793103362985398</v>
      </c>
      <c r="AL364">
        <v>0.66781258814562405</v>
      </c>
      <c r="AM364">
        <v>0.66781258814562405</v>
      </c>
      <c r="AN364">
        <v>0.57916666666666605</v>
      </c>
      <c r="AO364">
        <v>0.57916666666666605</v>
      </c>
      <c r="AP364">
        <v>0.458822032918482</v>
      </c>
      <c r="AQ364">
        <v>0.57681171509071305</v>
      </c>
      <c r="AR364">
        <v>0.33475043716053299</v>
      </c>
      <c r="AS364">
        <v>0.269267729094052</v>
      </c>
      <c r="AT364">
        <v>0.57857142857142796</v>
      </c>
      <c r="AU364">
        <v>0.252676659528907</v>
      </c>
      <c r="AV364">
        <v>0.68817204301075197</v>
      </c>
      <c r="AW364">
        <v>0.94820717131474097</v>
      </c>
      <c r="AX364">
        <v>0.76981132075471603</v>
      </c>
      <c r="AY364">
        <v>0.106870229007633</v>
      </c>
      <c r="AZ364">
        <v>0.78714859437750995</v>
      </c>
      <c r="BA364">
        <v>0.76847290640394095</v>
      </c>
      <c r="BB364">
        <v>0.60674157303370702</v>
      </c>
      <c r="BC364">
        <v>0.66666666666666596</v>
      </c>
      <c r="BD364">
        <v>0</v>
      </c>
      <c r="BE364">
        <v>0.64183381088825198</v>
      </c>
    </row>
    <row r="365" spans="2:57" x14ac:dyDescent="0.2">
      <c r="B365" t="s">
        <v>1359</v>
      </c>
      <c r="C365">
        <v>1E-3</v>
      </c>
      <c r="D365">
        <v>0.5</v>
      </c>
      <c r="E365">
        <v>22</v>
      </c>
      <c r="F365">
        <v>500</v>
      </c>
      <c r="G365" s="2" t="b">
        <v>1</v>
      </c>
      <c r="H365">
        <v>8</v>
      </c>
      <c r="I365">
        <v>15</v>
      </c>
      <c r="J365">
        <v>128</v>
      </c>
      <c r="K365">
        <v>1000</v>
      </c>
      <c r="L365">
        <v>4</v>
      </c>
      <c r="M365">
        <v>15</v>
      </c>
      <c r="N365">
        <v>455</v>
      </c>
      <c r="O365">
        <v>12</v>
      </c>
      <c r="P365">
        <v>15</v>
      </c>
      <c r="Q365">
        <v>115</v>
      </c>
      <c r="R365">
        <v>1</v>
      </c>
      <c r="S365">
        <v>78</v>
      </c>
      <c r="T365" s="2">
        <v>64</v>
      </c>
      <c r="U365" s="2">
        <v>64</v>
      </c>
      <c r="V365" s="2">
        <v>128</v>
      </c>
      <c r="W365" t="s">
        <v>770</v>
      </c>
      <c r="X365">
        <v>0.98048242187500001</v>
      </c>
      <c r="Y365">
        <v>3.2582096338736998E-3</v>
      </c>
      <c r="Z365">
        <v>0.46379835164835098</v>
      </c>
      <c r="AA365">
        <v>0.37730087670683798</v>
      </c>
      <c r="AB365">
        <v>0.39758935684147401</v>
      </c>
      <c r="AC365">
        <v>0.39758935684147401</v>
      </c>
      <c r="AD365">
        <v>0.42096273021360497</v>
      </c>
      <c r="AE365">
        <v>0.42096273021360497</v>
      </c>
      <c r="AF365">
        <v>0.46379835164835098</v>
      </c>
      <c r="AG365">
        <v>0.46379835164835098</v>
      </c>
      <c r="AH365">
        <v>0.7</v>
      </c>
      <c r="AI365">
        <v>0.103777207434177</v>
      </c>
      <c r="AJ365">
        <v>0.65131457377963198</v>
      </c>
      <c r="AK365">
        <v>0.65131457377963198</v>
      </c>
      <c r="AL365">
        <v>0.66223112490083402</v>
      </c>
      <c r="AM365">
        <v>0.66223112490083402</v>
      </c>
      <c r="AN365">
        <v>0.7</v>
      </c>
      <c r="AO365">
        <v>0.7</v>
      </c>
      <c r="AP365">
        <v>0.35625885201715302</v>
      </c>
      <c r="AQ365">
        <v>0.76074478761513398</v>
      </c>
      <c r="AR365">
        <v>0.39135108915232503</v>
      </c>
      <c r="AS365">
        <v>8.2002698581283298E-2</v>
      </c>
      <c r="AT365">
        <v>0.58522727272727204</v>
      </c>
      <c r="AU365">
        <v>1.7094017094016999E-2</v>
      </c>
      <c r="AV365">
        <v>0.962025316455696</v>
      </c>
      <c r="AW365">
        <v>0.94262295081967196</v>
      </c>
      <c r="AX365">
        <v>0.93087557603686599</v>
      </c>
      <c r="AY365">
        <v>0.522088353413654</v>
      </c>
      <c r="AZ365">
        <v>0.65116279069767402</v>
      </c>
      <c r="BA365">
        <v>0.99130434782608701</v>
      </c>
      <c r="BB365">
        <v>0.88803088803088803</v>
      </c>
      <c r="BC365">
        <v>0.93388429752066104</v>
      </c>
      <c r="BD365">
        <v>0.39145907473309599</v>
      </c>
      <c r="BE365">
        <v>0</v>
      </c>
    </row>
    <row r="366" spans="2:57" x14ac:dyDescent="0.2">
      <c r="B366" t="s">
        <v>898</v>
      </c>
      <c r="C366">
        <v>1E-3</v>
      </c>
      <c r="D366">
        <v>0.1</v>
      </c>
      <c r="E366">
        <v>256</v>
      </c>
      <c r="F366">
        <v>100</v>
      </c>
      <c r="G366" s="2" t="b">
        <v>1</v>
      </c>
      <c r="H366">
        <v>8</v>
      </c>
      <c r="I366">
        <v>20</v>
      </c>
      <c r="J366">
        <v>420</v>
      </c>
      <c r="K366">
        <v>1000</v>
      </c>
      <c r="L366">
        <v>4</v>
      </c>
      <c r="M366">
        <v>20</v>
      </c>
      <c r="N366">
        <v>450</v>
      </c>
      <c r="O366">
        <v>12</v>
      </c>
      <c r="P366">
        <v>20</v>
      </c>
      <c r="Q366">
        <v>110</v>
      </c>
      <c r="R366">
        <v>1</v>
      </c>
      <c r="S366">
        <v>78</v>
      </c>
      <c r="T366" s="2">
        <v>64</v>
      </c>
      <c r="U366" s="2">
        <v>128</v>
      </c>
      <c r="V366" s="2">
        <v>128</v>
      </c>
      <c r="W366" t="s">
        <v>770</v>
      </c>
      <c r="X366">
        <v>0.98059523809523796</v>
      </c>
      <c r="Y366">
        <v>3.8744916580617001E-3</v>
      </c>
      <c r="Z366">
        <v>0.46359999999999901</v>
      </c>
      <c r="AA366">
        <v>0.31887335303425701</v>
      </c>
      <c r="AB366">
        <v>0.3567876059708</v>
      </c>
      <c r="AC366">
        <v>0.3567876059708</v>
      </c>
      <c r="AD366">
        <v>0.39335954794747602</v>
      </c>
      <c r="AE366">
        <v>0.39335954794747602</v>
      </c>
      <c r="AF366">
        <v>0.46359999999999901</v>
      </c>
      <c r="AG366">
        <v>0.46359999999999901</v>
      </c>
      <c r="AH366">
        <v>0.59621212121212097</v>
      </c>
      <c r="AI366">
        <v>9.97777059674263E-2</v>
      </c>
      <c r="AJ366">
        <v>0.57255744032387501</v>
      </c>
      <c r="AK366">
        <v>0.57255744032387501</v>
      </c>
      <c r="AL366">
        <v>0.59297140601807496</v>
      </c>
      <c r="AM366">
        <v>0.59297140601807496</v>
      </c>
      <c r="AN366">
        <v>0.59621212121212097</v>
      </c>
      <c r="AO366">
        <v>0.59621212121212097</v>
      </c>
      <c r="AP366">
        <v>0.52996285852546998</v>
      </c>
      <c r="AQ366">
        <v>0.81002814322022498</v>
      </c>
      <c r="AR366">
        <v>7.9504110458825605E-2</v>
      </c>
      <c r="AS366">
        <v>7.6553116786814996E-3</v>
      </c>
      <c r="AT366">
        <v>0.35658914728682101</v>
      </c>
      <c r="AU366">
        <v>0.334426229508196</v>
      </c>
      <c r="AV366">
        <v>0.94835680751173701</v>
      </c>
      <c r="AW366">
        <v>0.94420600858369097</v>
      </c>
      <c r="AX366">
        <v>0.90322580645161199</v>
      </c>
      <c r="AY366">
        <v>0.60301507537688404</v>
      </c>
      <c r="AZ366">
        <v>0.60465116279069697</v>
      </c>
      <c r="BA366">
        <v>0.78074866310160396</v>
      </c>
      <c r="BB366">
        <v>0.78571428571428503</v>
      </c>
      <c r="BC366">
        <v>0.60975609756097504</v>
      </c>
      <c r="BD366">
        <v>0</v>
      </c>
      <c r="BE366">
        <v>0</v>
      </c>
    </row>
    <row r="367" spans="2:57" x14ac:dyDescent="0.2">
      <c r="B367" t="s">
        <v>1360</v>
      </c>
      <c r="C367">
        <v>1E-3</v>
      </c>
      <c r="D367">
        <v>0.1</v>
      </c>
      <c r="E367">
        <v>22</v>
      </c>
      <c r="F367">
        <v>500</v>
      </c>
      <c r="G367" s="2" t="b">
        <v>1</v>
      </c>
      <c r="H367">
        <v>8</v>
      </c>
      <c r="I367">
        <v>15</v>
      </c>
      <c r="J367">
        <v>420</v>
      </c>
      <c r="K367">
        <v>1000</v>
      </c>
      <c r="L367">
        <v>4</v>
      </c>
      <c r="M367">
        <v>15</v>
      </c>
      <c r="N367">
        <v>455</v>
      </c>
      <c r="O367">
        <v>12</v>
      </c>
      <c r="P367">
        <v>15</v>
      </c>
      <c r="Q367">
        <v>115</v>
      </c>
      <c r="R367">
        <v>1</v>
      </c>
      <c r="S367">
        <v>78</v>
      </c>
      <c r="T367" s="2">
        <v>128</v>
      </c>
      <c r="U367" s="2">
        <v>128</v>
      </c>
      <c r="V367" s="2">
        <v>128</v>
      </c>
      <c r="W367" t="s">
        <v>770</v>
      </c>
      <c r="X367">
        <v>0.98017261904761799</v>
      </c>
      <c r="Y367">
        <v>3.5699690473265E-3</v>
      </c>
      <c r="Z367">
        <v>0.46347197802197698</v>
      </c>
      <c r="AA367">
        <v>0.278899713218212</v>
      </c>
      <c r="AB367">
        <v>0.33971362889606599</v>
      </c>
      <c r="AC367">
        <v>0.33971362889606599</v>
      </c>
      <c r="AD367">
        <v>0.31992009729557402</v>
      </c>
      <c r="AE367">
        <v>0.31992009729557402</v>
      </c>
      <c r="AF367">
        <v>0.46347197802197698</v>
      </c>
      <c r="AG367">
        <v>0.46347197802197698</v>
      </c>
      <c r="AH367">
        <v>0.635507246376811</v>
      </c>
      <c r="AI367">
        <v>8.5757493972778306E-2</v>
      </c>
      <c r="AJ367">
        <v>0.59047218662499801</v>
      </c>
      <c r="AK367">
        <v>0.59047218662499801</v>
      </c>
      <c r="AL367">
        <v>0.60170121890452599</v>
      </c>
      <c r="AM367">
        <v>0.60170121890452599</v>
      </c>
      <c r="AN367">
        <v>0.635507246376811</v>
      </c>
      <c r="AO367">
        <v>0.635507246376811</v>
      </c>
      <c r="AP367">
        <v>0.58972961116772404</v>
      </c>
      <c r="AQ367">
        <v>0.68406174236728201</v>
      </c>
      <c r="AR367">
        <v>7.5598579750717501E-2</v>
      </c>
      <c r="AS367">
        <v>9.4645822985393001E-3</v>
      </c>
      <c r="AT367">
        <v>0.46788990825687998</v>
      </c>
      <c r="AU367">
        <v>0.413333333333333</v>
      </c>
      <c r="AV367">
        <v>0.97835497835497798</v>
      </c>
      <c r="AW367">
        <v>0.94262295081967196</v>
      </c>
      <c r="AX367">
        <v>0.97021276595744599</v>
      </c>
      <c r="AY367">
        <v>0.243654822335025</v>
      </c>
      <c r="AZ367">
        <v>0.25742574257425699</v>
      </c>
      <c r="BA367">
        <v>0.986784140969163</v>
      </c>
      <c r="BB367">
        <v>0.88372093023255804</v>
      </c>
      <c r="BC367">
        <v>0.94166666666666599</v>
      </c>
      <c r="BD367">
        <v>0</v>
      </c>
      <c r="BE367">
        <v>0</v>
      </c>
    </row>
    <row r="368" spans="2:57" x14ac:dyDescent="0.2">
      <c r="B368" t="s">
        <v>1361</v>
      </c>
      <c r="C368">
        <v>1E-3</v>
      </c>
      <c r="D368">
        <v>0.5</v>
      </c>
      <c r="E368">
        <v>87</v>
      </c>
      <c r="F368">
        <v>100</v>
      </c>
      <c r="G368" s="2" t="b">
        <v>1</v>
      </c>
      <c r="H368">
        <v>8</v>
      </c>
      <c r="I368">
        <v>50</v>
      </c>
      <c r="J368">
        <v>128</v>
      </c>
      <c r="K368">
        <v>1000</v>
      </c>
      <c r="L368">
        <v>4</v>
      </c>
      <c r="M368">
        <v>50</v>
      </c>
      <c r="N368">
        <v>420</v>
      </c>
      <c r="O368">
        <v>12</v>
      </c>
      <c r="P368">
        <v>50</v>
      </c>
      <c r="Q368">
        <v>80</v>
      </c>
      <c r="R368">
        <v>1</v>
      </c>
      <c r="S368">
        <v>78</v>
      </c>
      <c r="T368" s="2">
        <v>128</v>
      </c>
      <c r="U368" s="2">
        <v>64</v>
      </c>
      <c r="V368" s="2">
        <v>64</v>
      </c>
      <c r="W368" t="s">
        <v>770</v>
      </c>
      <c r="X368">
        <v>0.98008789062500001</v>
      </c>
      <c r="Y368">
        <v>3.9503824501298003E-3</v>
      </c>
      <c r="Z368">
        <v>0.46338035714285603</v>
      </c>
      <c r="AA368">
        <v>0.21503256526589301</v>
      </c>
      <c r="AB368">
        <v>0.33563259933520601</v>
      </c>
      <c r="AC368">
        <v>0.33563259933520601</v>
      </c>
      <c r="AD368">
        <v>0.27912646208611203</v>
      </c>
      <c r="AE368">
        <v>0.27912646208611203</v>
      </c>
      <c r="AF368">
        <v>0.46338035714285603</v>
      </c>
      <c r="AG368">
        <v>0.46338035714285603</v>
      </c>
      <c r="AH368">
        <v>0.65104166666666596</v>
      </c>
      <c r="AI368">
        <v>7.06836283206939E-2</v>
      </c>
      <c r="AJ368">
        <v>0.58090131500820796</v>
      </c>
      <c r="AK368">
        <v>0.58090131500820796</v>
      </c>
      <c r="AL368">
        <v>0.63726081592477402</v>
      </c>
      <c r="AM368">
        <v>0.63726081592477402</v>
      </c>
      <c r="AN368">
        <v>0.65104166666666596</v>
      </c>
      <c r="AO368">
        <v>0.65104166666666596</v>
      </c>
      <c r="AP368">
        <v>0.80711723000520597</v>
      </c>
      <c r="AQ368">
        <v>0.51288114850019595</v>
      </c>
      <c r="AR368">
        <v>2.0943756958383901E-2</v>
      </c>
      <c r="AS368">
        <v>1.5882618770418999E-3</v>
      </c>
      <c r="AT368">
        <v>0.58447488584474805</v>
      </c>
      <c r="AU368">
        <v>0.14583333333333301</v>
      </c>
      <c r="AV368">
        <v>0.95121951219512202</v>
      </c>
      <c r="AW368">
        <v>0.952380952380952</v>
      </c>
      <c r="AX368">
        <v>0.96385542168674698</v>
      </c>
      <c r="AY368">
        <v>0.11764705882352899</v>
      </c>
      <c r="AZ368">
        <v>0.41379310344827502</v>
      </c>
      <c r="BA368">
        <v>0.98159509202453998</v>
      </c>
      <c r="BB368">
        <v>0.91954022988505701</v>
      </c>
      <c r="BC368">
        <v>0.94047619047619002</v>
      </c>
      <c r="BD368">
        <v>0</v>
      </c>
      <c r="BE368">
        <v>0</v>
      </c>
    </row>
    <row r="369" spans="2:57" x14ac:dyDescent="0.2">
      <c r="B369" t="s">
        <v>1362</v>
      </c>
      <c r="C369">
        <v>1E-3</v>
      </c>
      <c r="D369">
        <v>0.5</v>
      </c>
      <c r="E369">
        <v>87</v>
      </c>
      <c r="F369">
        <v>100</v>
      </c>
      <c r="G369" s="2" t="b">
        <v>1</v>
      </c>
      <c r="H369">
        <v>8</v>
      </c>
      <c r="I369">
        <v>10</v>
      </c>
      <c r="J369">
        <v>64</v>
      </c>
      <c r="K369">
        <v>1000</v>
      </c>
      <c r="L369">
        <v>4</v>
      </c>
      <c r="M369">
        <v>10</v>
      </c>
      <c r="N369">
        <v>460</v>
      </c>
      <c r="O369">
        <v>12</v>
      </c>
      <c r="P369">
        <v>10</v>
      </c>
      <c r="Q369">
        <v>120</v>
      </c>
      <c r="R369">
        <v>1</v>
      </c>
      <c r="S369">
        <v>78</v>
      </c>
      <c r="T369" s="2">
        <v>128</v>
      </c>
      <c r="U369" s="2">
        <v>64</v>
      </c>
      <c r="V369" s="2">
        <v>128</v>
      </c>
      <c r="W369" t="s">
        <v>770</v>
      </c>
      <c r="X369">
        <v>0.98042968750000004</v>
      </c>
      <c r="Y369">
        <v>3.9772087440359998E-3</v>
      </c>
      <c r="Z369">
        <v>0.46287010869565198</v>
      </c>
      <c r="AA369">
        <v>0.336469480872154</v>
      </c>
      <c r="AB369">
        <v>0.36775559598999402</v>
      </c>
      <c r="AC369">
        <v>0.36775559598999402</v>
      </c>
      <c r="AD369">
        <v>0.37381047453997401</v>
      </c>
      <c r="AE369">
        <v>0.37381047453997401</v>
      </c>
      <c r="AF369">
        <v>0.46287010869565198</v>
      </c>
      <c r="AG369">
        <v>0.46287010869565198</v>
      </c>
      <c r="AH369">
        <v>0.65416666666666601</v>
      </c>
      <c r="AI369">
        <v>9.1329574584960896E-2</v>
      </c>
      <c r="AJ369">
        <v>0.61894550478740396</v>
      </c>
      <c r="AK369">
        <v>0.61894550478740396</v>
      </c>
      <c r="AL369">
        <v>0.64235009921988195</v>
      </c>
      <c r="AM369">
        <v>0.64235009921988195</v>
      </c>
      <c r="AN369">
        <v>0.65416666666666601</v>
      </c>
      <c r="AO369">
        <v>0.65416666666666601</v>
      </c>
      <c r="AP369">
        <v>0.52197020084360402</v>
      </c>
      <c r="AQ369">
        <v>0.85396733891068399</v>
      </c>
      <c r="AR369">
        <v>7.8041839141156796E-2</v>
      </c>
      <c r="AS369">
        <v>1.7043005064529802E-2</v>
      </c>
      <c r="AT369">
        <v>0.35472972972972899</v>
      </c>
      <c r="AU369">
        <v>0.144736842105263</v>
      </c>
      <c r="AV369">
        <v>0.95617529880478003</v>
      </c>
      <c r="AW369">
        <v>0.95617529880478003</v>
      </c>
      <c r="AX369">
        <v>0.94650205761316797</v>
      </c>
      <c r="AY369">
        <v>0.71794871794871795</v>
      </c>
      <c r="AZ369">
        <v>0.786885245901639</v>
      </c>
      <c r="BA369">
        <v>0.80597014925373101</v>
      </c>
      <c r="BB369">
        <v>0.90225563909774398</v>
      </c>
      <c r="BC369">
        <v>0.85596707818929996</v>
      </c>
      <c r="BD369">
        <v>0</v>
      </c>
      <c r="BE369">
        <v>0</v>
      </c>
    </row>
    <row r="370" spans="2:57" x14ac:dyDescent="0.2">
      <c r="B370" t="s">
        <v>1363</v>
      </c>
      <c r="C370">
        <v>1E-3</v>
      </c>
      <c r="D370">
        <v>0.1</v>
      </c>
      <c r="E370">
        <v>74</v>
      </c>
      <c r="F370">
        <v>100</v>
      </c>
      <c r="G370" s="2" t="b">
        <v>1</v>
      </c>
      <c r="H370">
        <v>8</v>
      </c>
      <c r="I370">
        <v>50</v>
      </c>
      <c r="J370">
        <v>420</v>
      </c>
      <c r="K370">
        <v>1000</v>
      </c>
      <c r="L370">
        <v>4</v>
      </c>
      <c r="M370">
        <v>50</v>
      </c>
      <c r="N370">
        <v>420</v>
      </c>
      <c r="O370">
        <v>12</v>
      </c>
      <c r="P370">
        <v>50</v>
      </c>
      <c r="Q370">
        <v>80</v>
      </c>
      <c r="R370">
        <v>1</v>
      </c>
      <c r="S370">
        <v>78</v>
      </c>
      <c r="T370" s="2">
        <v>64</v>
      </c>
      <c r="U370" s="2">
        <v>128</v>
      </c>
      <c r="V370" s="2">
        <v>64</v>
      </c>
      <c r="W370" t="s">
        <v>770</v>
      </c>
      <c r="X370">
        <v>0.96129761904761801</v>
      </c>
      <c r="Y370">
        <v>6.4888633182271999E-3</v>
      </c>
      <c r="Z370">
        <v>0.46098749999999999</v>
      </c>
      <c r="AA370">
        <v>0.25764510650932698</v>
      </c>
      <c r="AB370">
        <v>0.34391713113663402</v>
      </c>
      <c r="AC370">
        <v>0.34391713113663402</v>
      </c>
      <c r="AD370">
        <v>0.302841479674827</v>
      </c>
      <c r="AE370">
        <v>0.302841479674827</v>
      </c>
      <c r="AF370">
        <v>0.46098749999999999</v>
      </c>
      <c r="AG370">
        <v>0.46098749999999999</v>
      </c>
      <c r="AH370">
        <v>0.5625</v>
      </c>
      <c r="AI370">
        <v>5.7827271521091399E-2</v>
      </c>
      <c r="AJ370">
        <v>0.54231342991701603</v>
      </c>
      <c r="AK370">
        <v>0.54231342991701603</v>
      </c>
      <c r="AL370">
        <v>0.55260144927732902</v>
      </c>
      <c r="AM370">
        <v>0.55260144927732902</v>
      </c>
      <c r="AN370">
        <v>0.562499999999999</v>
      </c>
      <c r="AO370">
        <v>0.5625</v>
      </c>
      <c r="AP370">
        <v>0.87931570783953805</v>
      </c>
      <c r="AQ370">
        <v>0.49096421536464802</v>
      </c>
      <c r="AR370">
        <v>1.5384237702921E-3</v>
      </c>
      <c r="AS370">
        <v>3.8501775720592999E-3</v>
      </c>
      <c r="AT370">
        <v>0.58928571428571397</v>
      </c>
      <c r="AU370">
        <v>0.322033898305084</v>
      </c>
      <c r="AV370">
        <v>0.93589743589743601</v>
      </c>
      <c r="AW370">
        <v>0.94117647058823495</v>
      </c>
      <c r="AX370">
        <v>0.85889570552147199</v>
      </c>
      <c r="AY370">
        <v>3.7593984962405999E-2</v>
      </c>
      <c r="AZ370">
        <v>0.33333333333333298</v>
      </c>
      <c r="BA370">
        <v>0.77862595419847302</v>
      </c>
      <c r="BB370">
        <v>0.90066225165562896</v>
      </c>
      <c r="BC370">
        <v>0.81025641025641004</v>
      </c>
      <c r="BD370">
        <v>0</v>
      </c>
      <c r="BE370">
        <v>0</v>
      </c>
    </row>
    <row r="371" spans="2:57" x14ac:dyDescent="0.2">
      <c r="B371" t="s">
        <v>1364</v>
      </c>
      <c r="C371">
        <v>1E-3</v>
      </c>
      <c r="D371">
        <v>0.1</v>
      </c>
      <c r="E371">
        <v>20</v>
      </c>
      <c r="F371">
        <v>500</v>
      </c>
      <c r="G371" s="2" t="b">
        <v>1</v>
      </c>
      <c r="H371">
        <v>8</v>
      </c>
      <c r="I371">
        <v>50</v>
      </c>
      <c r="J371">
        <v>256</v>
      </c>
      <c r="K371">
        <v>1000</v>
      </c>
      <c r="L371">
        <v>4</v>
      </c>
      <c r="M371">
        <v>50</v>
      </c>
      <c r="N371">
        <v>420</v>
      </c>
      <c r="O371">
        <v>12</v>
      </c>
      <c r="P371">
        <v>50</v>
      </c>
      <c r="Q371">
        <v>80</v>
      </c>
      <c r="R371">
        <v>1</v>
      </c>
      <c r="S371">
        <v>78</v>
      </c>
      <c r="T371" s="2">
        <v>128</v>
      </c>
      <c r="U371" s="2">
        <v>128</v>
      </c>
      <c r="V371" s="2">
        <v>64</v>
      </c>
      <c r="W371" t="s">
        <v>770</v>
      </c>
      <c r="X371">
        <v>0.98085351562500001</v>
      </c>
      <c r="Y371">
        <v>3.1320464601739999E-3</v>
      </c>
      <c r="Z371">
        <v>0.46089702380952302</v>
      </c>
      <c r="AA371">
        <v>0.33238544270396198</v>
      </c>
      <c r="AB371">
        <v>0.42370978672232001</v>
      </c>
      <c r="AC371">
        <v>0.42370978672232001</v>
      </c>
      <c r="AD371">
        <v>0.44112497996405098</v>
      </c>
      <c r="AE371">
        <v>0.44112497996405098</v>
      </c>
      <c r="AF371">
        <v>0.46089702380952302</v>
      </c>
      <c r="AG371">
        <v>0.46089702380952302</v>
      </c>
      <c r="AH371">
        <v>0.73229166666666601</v>
      </c>
      <c r="AI371">
        <v>8.1468626856803894E-2</v>
      </c>
      <c r="AJ371">
        <v>0.69575797746739998</v>
      </c>
      <c r="AK371">
        <v>0.69575797746739998</v>
      </c>
      <c r="AL371">
        <v>0.69916569027602204</v>
      </c>
      <c r="AM371">
        <v>0.69916569027602204</v>
      </c>
      <c r="AN371">
        <v>0.73229166666666601</v>
      </c>
      <c r="AO371">
        <v>0.73229166666666601</v>
      </c>
      <c r="AP371">
        <v>0.49823235759552198</v>
      </c>
      <c r="AQ371">
        <v>0.68104600491985401</v>
      </c>
      <c r="AR371">
        <v>7.5269732292636296E-2</v>
      </c>
      <c r="AS371">
        <v>0.44029105208126801</v>
      </c>
      <c r="AT371">
        <v>0.65024630541871897</v>
      </c>
      <c r="AU371">
        <v>6.2499999999999903E-2</v>
      </c>
      <c r="AV371">
        <v>0.93567251461988299</v>
      </c>
      <c r="AW371">
        <v>0.96385542168674698</v>
      </c>
      <c r="AX371">
        <v>0.95757575757575697</v>
      </c>
      <c r="AY371">
        <v>0.51456310679611605</v>
      </c>
      <c r="AZ371">
        <v>0.73202614379084896</v>
      </c>
      <c r="BA371">
        <v>0.99378881987577605</v>
      </c>
      <c r="BB371">
        <v>0.95180722891566205</v>
      </c>
      <c r="BC371">
        <v>0.93975903614457801</v>
      </c>
      <c r="BD371">
        <v>0.48235294117646998</v>
      </c>
      <c r="BE371">
        <v>0.164948453608247</v>
      </c>
    </row>
    <row r="372" spans="2:57" x14ac:dyDescent="0.2">
      <c r="B372" t="s">
        <v>1365</v>
      </c>
      <c r="C372">
        <v>1E-3</v>
      </c>
      <c r="D372">
        <v>0.5</v>
      </c>
      <c r="E372">
        <v>131</v>
      </c>
      <c r="F372">
        <v>100</v>
      </c>
      <c r="G372" s="2" t="b">
        <v>1</v>
      </c>
      <c r="H372">
        <v>8</v>
      </c>
      <c r="I372">
        <v>15</v>
      </c>
      <c r="J372">
        <v>64</v>
      </c>
      <c r="K372">
        <v>1000</v>
      </c>
      <c r="L372">
        <v>4</v>
      </c>
      <c r="M372">
        <v>15</v>
      </c>
      <c r="N372">
        <v>455</v>
      </c>
      <c r="O372">
        <v>12</v>
      </c>
      <c r="P372">
        <v>15</v>
      </c>
      <c r="Q372">
        <v>115</v>
      </c>
      <c r="R372">
        <v>1</v>
      </c>
      <c r="S372">
        <v>78</v>
      </c>
      <c r="T372" s="2">
        <v>128</v>
      </c>
      <c r="U372" s="2">
        <v>64</v>
      </c>
      <c r="V372" s="2">
        <v>128</v>
      </c>
      <c r="W372" t="s">
        <v>770</v>
      </c>
      <c r="X372">
        <v>0.98054687500000004</v>
      </c>
      <c r="Y372">
        <v>3.2354636956006002E-3</v>
      </c>
      <c r="Z372">
        <v>0.460791208791208</v>
      </c>
      <c r="AA372">
        <v>0.33602375794947098</v>
      </c>
      <c r="AB372">
        <v>0.35099215775215398</v>
      </c>
      <c r="AC372">
        <v>0.35099215775215398</v>
      </c>
      <c r="AD372">
        <v>0.33725215925956598</v>
      </c>
      <c r="AE372">
        <v>0.33725215925956598</v>
      </c>
      <c r="AF372">
        <v>0.460791208791208</v>
      </c>
      <c r="AG372">
        <v>0.460791208791208</v>
      </c>
      <c r="AH372">
        <v>0.65797101449275297</v>
      </c>
      <c r="AI372">
        <v>8.99500101804733E-2</v>
      </c>
      <c r="AJ372">
        <v>0.61085596881258097</v>
      </c>
      <c r="AK372">
        <v>0.61085596881258097</v>
      </c>
      <c r="AL372">
        <v>0.64166987378198104</v>
      </c>
      <c r="AM372">
        <v>0.64166987378198104</v>
      </c>
      <c r="AN372">
        <v>0.65797101449275297</v>
      </c>
      <c r="AO372">
        <v>0.65797101449275297</v>
      </c>
      <c r="AP372">
        <v>0.75160690567974697</v>
      </c>
      <c r="AQ372">
        <v>0.57570559008774203</v>
      </c>
      <c r="AR372">
        <v>5.9461221917355901E-2</v>
      </c>
      <c r="AS372">
        <v>1.7194913323771901E-2</v>
      </c>
      <c r="AT372">
        <v>0.63999999999999901</v>
      </c>
      <c r="AU372">
        <v>0.4375</v>
      </c>
      <c r="AV372">
        <v>0.97413793103448199</v>
      </c>
      <c r="AW372">
        <v>0.94650205761316797</v>
      </c>
      <c r="AX372">
        <v>0.93636363636363595</v>
      </c>
      <c r="AY372">
        <v>0.28767123287671198</v>
      </c>
      <c r="AZ372">
        <v>0.36853002070393298</v>
      </c>
      <c r="BA372">
        <v>0.92592592592592604</v>
      </c>
      <c r="BB372">
        <v>0.89494163424124495</v>
      </c>
      <c r="BC372">
        <v>0.91869918699186903</v>
      </c>
      <c r="BD372">
        <v>0</v>
      </c>
      <c r="BE372">
        <v>0</v>
      </c>
    </row>
    <row r="373" spans="2:57" x14ac:dyDescent="0.2">
      <c r="B373" t="s">
        <v>792</v>
      </c>
      <c r="C373">
        <v>1E-3</v>
      </c>
      <c r="D373">
        <v>0.1</v>
      </c>
      <c r="E373">
        <v>256</v>
      </c>
      <c r="F373">
        <v>100</v>
      </c>
      <c r="G373" s="2" t="b">
        <v>1</v>
      </c>
      <c r="H373">
        <v>8</v>
      </c>
      <c r="I373">
        <v>25</v>
      </c>
      <c r="J373">
        <v>64</v>
      </c>
      <c r="K373">
        <v>1000</v>
      </c>
      <c r="L373">
        <v>4</v>
      </c>
      <c r="M373">
        <v>25</v>
      </c>
      <c r="N373">
        <v>445</v>
      </c>
      <c r="O373">
        <v>12</v>
      </c>
      <c r="P373">
        <v>25</v>
      </c>
      <c r="Q373">
        <v>105</v>
      </c>
      <c r="R373">
        <v>1</v>
      </c>
      <c r="S373">
        <v>78</v>
      </c>
      <c r="T373" s="2">
        <v>64</v>
      </c>
      <c r="U373" s="2">
        <v>128</v>
      </c>
      <c r="V373" s="2">
        <v>128</v>
      </c>
      <c r="W373" t="s">
        <v>770</v>
      </c>
      <c r="X373">
        <v>0.98009765625</v>
      </c>
      <c r="Y373">
        <v>3.9341067720670003E-3</v>
      </c>
      <c r="Z373">
        <v>0.46038595505617902</v>
      </c>
      <c r="AA373">
        <v>0.41683725738525301</v>
      </c>
      <c r="AB373">
        <v>0.35993746856481101</v>
      </c>
      <c r="AC373">
        <v>0.35993746856481101</v>
      </c>
      <c r="AD373">
        <v>0.362928261747128</v>
      </c>
      <c r="AE373">
        <v>0.362928261747128</v>
      </c>
      <c r="AF373">
        <v>0.46038595505617902</v>
      </c>
      <c r="AG373">
        <v>0.46038595505617902</v>
      </c>
      <c r="AH373">
        <v>0.68174603174603099</v>
      </c>
      <c r="AI373">
        <v>9.5814697444438907E-2</v>
      </c>
      <c r="AJ373">
        <v>0.61649750506881695</v>
      </c>
      <c r="AK373">
        <v>0.61649750506881695</v>
      </c>
      <c r="AL373">
        <v>0.57513687419178905</v>
      </c>
      <c r="AM373">
        <v>0.57513687419178905</v>
      </c>
      <c r="AN373">
        <v>0.68174603174603099</v>
      </c>
      <c r="AO373">
        <v>0.68174603174603099</v>
      </c>
      <c r="AP373">
        <v>0.79181511075675004</v>
      </c>
      <c r="AQ373">
        <v>0.49822736143360402</v>
      </c>
      <c r="AR373">
        <v>8.4427119333256903E-2</v>
      </c>
      <c r="AS373">
        <v>6.5280282735636394E-2</v>
      </c>
      <c r="AT373">
        <v>0.599348534201954</v>
      </c>
      <c r="AU373">
        <v>0</v>
      </c>
      <c r="AV373">
        <v>0.95022624434389102</v>
      </c>
      <c r="AW373">
        <v>0.95022624434389102</v>
      </c>
      <c r="AX373">
        <v>0.94339622641509402</v>
      </c>
      <c r="AY373">
        <v>0.307246376811594</v>
      </c>
      <c r="AZ373">
        <v>0.81666666666666599</v>
      </c>
      <c r="BA373">
        <v>0.99047619047618995</v>
      </c>
      <c r="BB373">
        <v>0.90825688073394495</v>
      </c>
      <c r="BC373">
        <v>0.93212669683257898</v>
      </c>
      <c r="BD373">
        <v>0</v>
      </c>
      <c r="BE373">
        <v>0</v>
      </c>
    </row>
    <row r="374" spans="2:57" x14ac:dyDescent="0.2">
      <c r="B374" t="s">
        <v>1366</v>
      </c>
      <c r="C374">
        <v>1E-3</v>
      </c>
      <c r="D374">
        <v>0.5</v>
      </c>
      <c r="E374">
        <v>85</v>
      </c>
      <c r="F374">
        <v>100</v>
      </c>
      <c r="G374" s="2" t="b">
        <v>1</v>
      </c>
      <c r="H374">
        <v>8</v>
      </c>
      <c r="I374">
        <v>50</v>
      </c>
      <c r="J374">
        <v>420</v>
      </c>
      <c r="K374">
        <v>1000</v>
      </c>
      <c r="L374">
        <v>4</v>
      </c>
      <c r="M374">
        <v>50</v>
      </c>
      <c r="N374">
        <v>420</v>
      </c>
      <c r="O374">
        <v>12</v>
      </c>
      <c r="P374">
        <v>50</v>
      </c>
      <c r="Q374">
        <v>80</v>
      </c>
      <c r="R374">
        <v>1</v>
      </c>
      <c r="S374">
        <v>78</v>
      </c>
      <c r="T374" s="2">
        <v>64</v>
      </c>
      <c r="U374" s="2">
        <v>128</v>
      </c>
      <c r="V374" s="2">
        <v>64</v>
      </c>
      <c r="W374" t="s">
        <v>770</v>
      </c>
      <c r="X374">
        <v>0.97644047619047603</v>
      </c>
      <c r="Y374">
        <v>3.6412881361320001E-3</v>
      </c>
      <c r="Z374">
        <v>0.46023273809523801</v>
      </c>
      <c r="AA374">
        <v>0.43900538834929398</v>
      </c>
      <c r="AB374">
        <v>0.41151762239171102</v>
      </c>
      <c r="AC374">
        <v>0.41151762239171102</v>
      </c>
      <c r="AD374">
        <v>0.45609060352611902</v>
      </c>
      <c r="AE374">
        <v>0.45609060352611902</v>
      </c>
      <c r="AF374">
        <v>0.46023273809523801</v>
      </c>
      <c r="AG374">
        <v>0.46023273809523801</v>
      </c>
      <c r="AH374">
        <v>0.70208333333333295</v>
      </c>
      <c r="AI374">
        <v>9.4012513756752E-2</v>
      </c>
      <c r="AJ374">
        <v>0.68251790704894</v>
      </c>
      <c r="AK374">
        <v>0.68251790704894</v>
      </c>
      <c r="AL374">
        <v>0.68821721644789202</v>
      </c>
      <c r="AM374">
        <v>0.68821721644789202</v>
      </c>
      <c r="AN374">
        <v>0.70208333333333295</v>
      </c>
      <c r="AO374">
        <v>0.70208333333333295</v>
      </c>
      <c r="AP374">
        <v>0.59326204345308697</v>
      </c>
      <c r="AQ374">
        <v>0.57981828012970904</v>
      </c>
      <c r="AR374">
        <v>0.16469242296484099</v>
      </c>
      <c r="AS374">
        <v>0.30829774301920398</v>
      </c>
      <c r="AT374">
        <v>0.64390243902439004</v>
      </c>
      <c r="AU374">
        <v>0.1</v>
      </c>
      <c r="AV374">
        <v>0.94674556213017702</v>
      </c>
      <c r="AW374">
        <v>0.95808383233532901</v>
      </c>
      <c r="AX374">
        <v>0.9375</v>
      </c>
      <c r="AY374">
        <v>0.57142857142857095</v>
      </c>
      <c r="AZ374">
        <v>0.74213836477987405</v>
      </c>
      <c r="BA374">
        <v>0.95483870967741902</v>
      </c>
      <c r="BB374">
        <v>0.80254777070063599</v>
      </c>
      <c r="BC374">
        <v>0.94610778443113697</v>
      </c>
      <c r="BD374">
        <v>0.12631578947368399</v>
      </c>
      <c r="BE374">
        <v>0.46060606060606002</v>
      </c>
    </row>
    <row r="375" spans="2:57" x14ac:dyDescent="0.2">
      <c r="B375" t="s">
        <v>1367</v>
      </c>
      <c r="C375">
        <v>1E-3</v>
      </c>
      <c r="D375">
        <v>0.1</v>
      </c>
      <c r="E375">
        <v>14</v>
      </c>
      <c r="F375">
        <v>500</v>
      </c>
      <c r="G375" s="2" t="b">
        <v>1</v>
      </c>
      <c r="H375">
        <v>8</v>
      </c>
      <c r="I375">
        <v>15</v>
      </c>
      <c r="J375">
        <v>128</v>
      </c>
      <c r="K375">
        <v>1000</v>
      </c>
      <c r="L375">
        <v>4</v>
      </c>
      <c r="M375">
        <v>15</v>
      </c>
      <c r="N375">
        <v>455</v>
      </c>
      <c r="O375">
        <v>12</v>
      </c>
      <c r="P375">
        <v>15</v>
      </c>
      <c r="Q375">
        <v>115</v>
      </c>
      <c r="R375">
        <v>1</v>
      </c>
      <c r="S375">
        <v>78</v>
      </c>
      <c r="T375" s="2">
        <v>128</v>
      </c>
      <c r="U375" s="2">
        <v>64</v>
      </c>
      <c r="V375" s="2">
        <v>128</v>
      </c>
      <c r="W375" t="s">
        <v>770</v>
      </c>
      <c r="X375">
        <v>0.98076171874999996</v>
      </c>
      <c r="Y375">
        <v>4.1271270494907999E-3</v>
      </c>
      <c r="Z375">
        <v>0.46012857142857</v>
      </c>
      <c r="AA375">
        <v>0.21714260622859</v>
      </c>
      <c r="AB375">
        <v>0.37997294854406799</v>
      </c>
      <c r="AC375">
        <v>0.37997294854406799</v>
      </c>
      <c r="AD375">
        <v>0.40623778501011698</v>
      </c>
      <c r="AE375">
        <v>0.40623778501011698</v>
      </c>
      <c r="AF375">
        <v>0.46012857142857</v>
      </c>
      <c r="AG375">
        <v>0.46012857142857</v>
      </c>
      <c r="AH375">
        <v>0.66159420289854998</v>
      </c>
      <c r="AI375">
        <v>5.5301196873187998E-2</v>
      </c>
      <c r="AJ375">
        <v>0.59635665708113805</v>
      </c>
      <c r="AK375">
        <v>0.59635665708113705</v>
      </c>
      <c r="AL375">
        <v>0.57875155286543001</v>
      </c>
      <c r="AM375">
        <v>0.57875155286543001</v>
      </c>
      <c r="AN375">
        <v>0.66159420289854998</v>
      </c>
      <c r="AO375">
        <v>0.66159420289854998</v>
      </c>
      <c r="AP375">
        <v>0.65260323713246804</v>
      </c>
      <c r="AQ375">
        <v>0.57073915911207396</v>
      </c>
      <c r="AR375">
        <v>0.24440832816968799</v>
      </c>
      <c r="AS375">
        <v>5.2141069762041102E-2</v>
      </c>
      <c r="AT375">
        <v>0.52577319587628801</v>
      </c>
      <c r="AU375">
        <v>0</v>
      </c>
      <c r="AV375">
        <v>0.98712446351931304</v>
      </c>
      <c r="AW375">
        <v>0.93877551020408101</v>
      </c>
      <c r="AX375">
        <v>0.97021276595744599</v>
      </c>
      <c r="AY375">
        <v>1.00502512562814E-2</v>
      </c>
      <c r="AZ375">
        <v>0.58858858858858798</v>
      </c>
      <c r="BA375">
        <v>0.98260869565217401</v>
      </c>
      <c r="BB375">
        <v>0.87022900763358702</v>
      </c>
      <c r="BC375">
        <v>0.92622950819672101</v>
      </c>
      <c r="BD375">
        <v>0</v>
      </c>
      <c r="BE375">
        <v>0.35668789808917101</v>
      </c>
    </row>
    <row r="376" spans="2:57" x14ac:dyDescent="0.2">
      <c r="B376" t="s">
        <v>1368</v>
      </c>
      <c r="C376">
        <v>1E-3</v>
      </c>
      <c r="D376">
        <v>0.1</v>
      </c>
      <c r="E376">
        <v>63</v>
      </c>
      <c r="F376">
        <v>100</v>
      </c>
      <c r="G376" s="2" t="b">
        <v>1</v>
      </c>
      <c r="H376">
        <v>8</v>
      </c>
      <c r="I376">
        <v>20</v>
      </c>
      <c r="J376">
        <v>420</v>
      </c>
      <c r="K376">
        <v>1000</v>
      </c>
      <c r="L376">
        <v>4</v>
      </c>
      <c r="M376">
        <v>20</v>
      </c>
      <c r="N376">
        <v>450</v>
      </c>
      <c r="O376">
        <v>12</v>
      </c>
      <c r="P376">
        <v>20</v>
      </c>
      <c r="Q376">
        <v>110</v>
      </c>
      <c r="R376">
        <v>1</v>
      </c>
      <c r="S376">
        <v>78</v>
      </c>
      <c r="T376" s="2">
        <v>64</v>
      </c>
      <c r="U376" s="2">
        <v>128</v>
      </c>
      <c r="V376" s="2">
        <v>64</v>
      </c>
      <c r="W376" t="s">
        <v>770</v>
      </c>
      <c r="X376">
        <v>0.98028869047619005</v>
      </c>
      <c r="Y376">
        <v>4.0342481690457998E-3</v>
      </c>
      <c r="Z376">
        <v>0.45988333333333298</v>
      </c>
      <c r="AA376">
        <v>0.29157843922078602</v>
      </c>
      <c r="AB376">
        <v>0.34170655978719799</v>
      </c>
      <c r="AC376">
        <v>0.34170655978719799</v>
      </c>
      <c r="AD376">
        <v>0.336604069582006</v>
      </c>
      <c r="AE376">
        <v>0.336604069582006</v>
      </c>
      <c r="AF376">
        <v>0.45988333333333298</v>
      </c>
      <c r="AG376">
        <v>0.45988333333333298</v>
      </c>
      <c r="AH376">
        <v>0.64621212121212102</v>
      </c>
      <c r="AI376">
        <v>8.1352919340133598E-2</v>
      </c>
      <c r="AJ376">
        <v>0.591594042248904</v>
      </c>
      <c r="AK376">
        <v>0.591594042248904</v>
      </c>
      <c r="AL376">
        <v>0.599245125614431</v>
      </c>
      <c r="AM376">
        <v>0.599245125614431</v>
      </c>
      <c r="AN376">
        <v>0.64621212121212102</v>
      </c>
      <c r="AO376">
        <v>0.64621212121212102</v>
      </c>
      <c r="AP376">
        <v>0.66938390414259996</v>
      </c>
      <c r="AQ376">
        <v>0.59205985101243996</v>
      </c>
      <c r="AR376">
        <v>8.6462397084480294E-2</v>
      </c>
      <c r="AS376">
        <v>1.8920086909269902E-2</v>
      </c>
      <c r="AT376">
        <v>0.497435897435897</v>
      </c>
      <c r="AU376">
        <v>0.31343283582089498</v>
      </c>
      <c r="AV376">
        <v>0.97297297297297303</v>
      </c>
      <c r="AW376">
        <v>0.95652173913043403</v>
      </c>
      <c r="AX376">
        <v>0.95614035087719296</v>
      </c>
      <c r="AY376">
        <v>4.9792531120331898E-2</v>
      </c>
      <c r="AZ376">
        <v>0.54945054945054905</v>
      </c>
      <c r="BA376">
        <v>0.98654708520179302</v>
      </c>
      <c r="BB376">
        <v>0.88979591836734695</v>
      </c>
      <c r="BC376">
        <v>0.92703862660944203</v>
      </c>
      <c r="BD376">
        <v>0</v>
      </c>
      <c r="BE376">
        <v>0</v>
      </c>
    </row>
    <row r="377" spans="2:57" x14ac:dyDescent="0.2">
      <c r="B377" t="s">
        <v>1369</v>
      </c>
      <c r="C377">
        <v>1E-3</v>
      </c>
      <c r="D377">
        <v>0.1</v>
      </c>
      <c r="E377">
        <v>17</v>
      </c>
      <c r="F377">
        <v>500</v>
      </c>
      <c r="G377" s="2" t="b">
        <v>1</v>
      </c>
      <c r="H377">
        <v>8</v>
      </c>
      <c r="I377">
        <v>10</v>
      </c>
      <c r="J377">
        <v>420</v>
      </c>
      <c r="K377">
        <v>1000</v>
      </c>
      <c r="L377">
        <v>4</v>
      </c>
      <c r="M377">
        <v>10</v>
      </c>
      <c r="N377">
        <v>460</v>
      </c>
      <c r="O377">
        <v>12</v>
      </c>
      <c r="P377">
        <v>10</v>
      </c>
      <c r="Q377">
        <v>120</v>
      </c>
      <c r="R377">
        <v>1</v>
      </c>
      <c r="S377">
        <v>78</v>
      </c>
      <c r="T377" s="2">
        <v>128</v>
      </c>
      <c r="U377" s="2">
        <v>64</v>
      </c>
      <c r="V377" s="2">
        <v>128</v>
      </c>
      <c r="W377" t="s">
        <v>770</v>
      </c>
      <c r="X377">
        <v>0.98125714285714005</v>
      </c>
      <c r="Y377">
        <v>3.8832875369115998E-3</v>
      </c>
      <c r="Z377">
        <v>0.45961630434782502</v>
      </c>
      <c r="AA377">
        <v>0.34195051522552899</v>
      </c>
      <c r="AB377">
        <v>0.38813959438252199</v>
      </c>
      <c r="AC377">
        <v>0.38813959438252199</v>
      </c>
      <c r="AD377">
        <v>0.38240575289923501</v>
      </c>
      <c r="AE377">
        <v>0.38240575289923501</v>
      </c>
      <c r="AF377">
        <v>0.45961630434782502</v>
      </c>
      <c r="AG377">
        <v>0.45961630434782502</v>
      </c>
      <c r="AH377">
        <v>0.67361111111111105</v>
      </c>
      <c r="AI377">
        <v>8.2065030932426397E-2</v>
      </c>
      <c r="AJ377">
        <v>0.62322830381937999</v>
      </c>
      <c r="AK377">
        <v>0.62322830381937999</v>
      </c>
      <c r="AL377">
        <v>0.67793772737191005</v>
      </c>
      <c r="AM377">
        <v>0.67793772737191005</v>
      </c>
      <c r="AN377">
        <v>0.67361111111111105</v>
      </c>
      <c r="AO377">
        <v>0.67361111111111105</v>
      </c>
      <c r="AP377">
        <v>0.57966832777255894</v>
      </c>
      <c r="AQ377">
        <v>0.60928127807240595</v>
      </c>
      <c r="AR377">
        <v>0.22540763262535099</v>
      </c>
      <c r="AS377">
        <v>0.13820113905977</v>
      </c>
      <c r="AT377">
        <v>0.69924812030075101</v>
      </c>
      <c r="AU377">
        <v>0.39999999999999902</v>
      </c>
      <c r="AV377">
        <v>0.98360655737704905</v>
      </c>
      <c r="AW377">
        <v>0.96385542168674698</v>
      </c>
      <c r="AX377">
        <v>0.96747967479674801</v>
      </c>
      <c r="AY377">
        <v>0.41552511415525101</v>
      </c>
      <c r="AZ377">
        <v>0.20224719101123501</v>
      </c>
      <c r="BA377">
        <v>0.98360655737704905</v>
      </c>
      <c r="BB377">
        <v>0.89811320754716895</v>
      </c>
      <c r="BC377">
        <v>0.93227091633466097</v>
      </c>
      <c r="BD377">
        <v>3.2786885245901599E-2</v>
      </c>
      <c r="BE377">
        <v>0</v>
      </c>
    </row>
    <row r="378" spans="2:57" x14ac:dyDescent="0.2">
      <c r="B378" t="s">
        <v>793</v>
      </c>
      <c r="C378">
        <v>1E-3</v>
      </c>
      <c r="D378">
        <v>0.5</v>
      </c>
      <c r="E378">
        <v>256</v>
      </c>
      <c r="F378">
        <v>100</v>
      </c>
      <c r="G378" s="2" t="b">
        <v>1</v>
      </c>
      <c r="H378">
        <v>8</v>
      </c>
      <c r="I378">
        <v>15</v>
      </c>
      <c r="J378">
        <v>64</v>
      </c>
      <c r="K378">
        <v>1000</v>
      </c>
      <c r="L378">
        <v>4</v>
      </c>
      <c r="M378">
        <v>15</v>
      </c>
      <c r="N378">
        <v>455</v>
      </c>
      <c r="O378">
        <v>12</v>
      </c>
      <c r="P378">
        <v>15</v>
      </c>
      <c r="Q378">
        <v>115</v>
      </c>
      <c r="R378">
        <v>1</v>
      </c>
      <c r="S378">
        <v>78</v>
      </c>
      <c r="T378" s="2">
        <v>64</v>
      </c>
      <c r="U378" s="2">
        <v>128</v>
      </c>
      <c r="V378" s="2">
        <v>128</v>
      </c>
      <c r="W378" t="s">
        <v>770</v>
      </c>
      <c r="X378">
        <v>0.98003906249999995</v>
      </c>
      <c r="Y378">
        <v>4.0785843459889004E-3</v>
      </c>
      <c r="Z378">
        <v>0.45923461538461502</v>
      </c>
      <c r="AA378">
        <v>0.41508538964390701</v>
      </c>
      <c r="AB378">
        <v>0.39653806618409898</v>
      </c>
      <c r="AC378">
        <v>0.39653806618409898</v>
      </c>
      <c r="AD378">
        <v>0.43584110798905701</v>
      </c>
      <c r="AE378">
        <v>0.43584110798905701</v>
      </c>
      <c r="AF378">
        <v>0.45923461538461502</v>
      </c>
      <c r="AG378">
        <v>0.45923461538461502</v>
      </c>
      <c r="AH378">
        <v>0.75</v>
      </c>
      <c r="AI378">
        <v>9.6711307764053303E-2</v>
      </c>
      <c r="AJ378">
        <v>0.71492021236308501</v>
      </c>
      <c r="AK378">
        <v>0.71492021236308501</v>
      </c>
      <c r="AL378">
        <v>0.71824263600119898</v>
      </c>
      <c r="AM378">
        <v>0.71824263600119898</v>
      </c>
      <c r="AN378">
        <v>0.749999999999999</v>
      </c>
      <c r="AO378">
        <v>0.75</v>
      </c>
      <c r="AP378">
        <v>0.17677560630980199</v>
      </c>
      <c r="AQ378">
        <v>0.83681142955891097</v>
      </c>
      <c r="AR378">
        <v>0.23067664091707099</v>
      </c>
      <c r="AS378">
        <v>0.341888587950615</v>
      </c>
      <c r="AT378">
        <v>0.6</v>
      </c>
      <c r="AU378">
        <v>1.6806722689075598E-2</v>
      </c>
      <c r="AV378">
        <v>0.98712446351931304</v>
      </c>
      <c r="AW378">
        <v>0.95435684647302899</v>
      </c>
      <c r="AX378">
        <v>0.96581196581196604</v>
      </c>
      <c r="AY378">
        <v>0.75728155339805803</v>
      </c>
      <c r="AZ378">
        <v>0.81730769230769196</v>
      </c>
      <c r="BA378">
        <v>0.97872340425531901</v>
      </c>
      <c r="BB378">
        <v>0.90118577075098805</v>
      </c>
      <c r="BC378">
        <v>0.91497975708502</v>
      </c>
      <c r="BD378">
        <v>0.550632911392405</v>
      </c>
      <c r="BE378">
        <v>0.13483146067415699</v>
      </c>
    </row>
    <row r="379" spans="2:57" x14ac:dyDescent="0.2">
      <c r="B379" t="s">
        <v>1370</v>
      </c>
      <c r="C379">
        <v>1E-3</v>
      </c>
      <c r="D379">
        <v>0.5</v>
      </c>
      <c r="E379">
        <v>42</v>
      </c>
      <c r="F379">
        <v>100</v>
      </c>
      <c r="G379" s="2" t="b">
        <v>1</v>
      </c>
      <c r="H379">
        <v>8</v>
      </c>
      <c r="I379">
        <v>5</v>
      </c>
      <c r="J379">
        <v>64</v>
      </c>
      <c r="K379">
        <v>1000</v>
      </c>
      <c r="L379">
        <v>4</v>
      </c>
      <c r="M379">
        <v>5</v>
      </c>
      <c r="N379">
        <v>465</v>
      </c>
      <c r="O379">
        <v>12</v>
      </c>
      <c r="P379">
        <v>5</v>
      </c>
      <c r="Q379">
        <v>125</v>
      </c>
      <c r="R379">
        <v>1</v>
      </c>
      <c r="S379">
        <v>78</v>
      </c>
      <c r="T379" s="2">
        <v>128</v>
      </c>
      <c r="U379" s="2">
        <v>128</v>
      </c>
      <c r="V379" s="2">
        <v>64</v>
      </c>
      <c r="W379" t="s">
        <v>770</v>
      </c>
      <c r="X379">
        <v>0.97310546875000004</v>
      </c>
      <c r="Y379">
        <v>6.2520046392454997E-3</v>
      </c>
      <c r="Z379">
        <v>0.45876236559139599</v>
      </c>
      <c r="AA379">
        <v>0.322718870148062</v>
      </c>
      <c r="AB379">
        <v>0.38221711808326397</v>
      </c>
      <c r="AC379">
        <v>0.38221711808326397</v>
      </c>
      <c r="AD379">
        <v>0.43600815184448899</v>
      </c>
      <c r="AE379">
        <v>0.43600815184448899</v>
      </c>
      <c r="AF379">
        <v>0.45876236559139599</v>
      </c>
      <c r="AG379">
        <v>0.45876236559139599</v>
      </c>
      <c r="AH379">
        <v>0.55266666666666597</v>
      </c>
      <c r="AI379">
        <v>8.8622339069843195E-2</v>
      </c>
      <c r="AJ379">
        <v>0.53835541229805595</v>
      </c>
      <c r="AK379">
        <v>0.53835541229805595</v>
      </c>
      <c r="AL379">
        <v>0.55141828245748004</v>
      </c>
      <c r="AM379">
        <v>0.55141828245748004</v>
      </c>
      <c r="AN379">
        <v>0.55266666666666597</v>
      </c>
      <c r="AO379">
        <v>0.55266666666666597</v>
      </c>
      <c r="AP379">
        <v>0.53369428492914295</v>
      </c>
      <c r="AQ379">
        <v>0.68657361182154697</v>
      </c>
      <c r="AR379">
        <v>0.20135955226652399</v>
      </c>
      <c r="AS379">
        <v>0.107241023315842</v>
      </c>
      <c r="AT379">
        <v>0.54494382022471899</v>
      </c>
      <c r="AU379">
        <v>0.15044247787610601</v>
      </c>
      <c r="AV379">
        <v>0.92307692307692302</v>
      </c>
      <c r="AW379">
        <v>0.94339622641509402</v>
      </c>
      <c r="AX379">
        <v>0.877470355731225</v>
      </c>
      <c r="AY379">
        <v>0.29565217391304299</v>
      </c>
      <c r="AZ379">
        <v>0.3125</v>
      </c>
      <c r="BA379">
        <v>0.80751173708920099</v>
      </c>
      <c r="BB379">
        <v>0.88489208633093497</v>
      </c>
      <c r="BC379">
        <v>0.72037914691943095</v>
      </c>
      <c r="BD379">
        <v>0</v>
      </c>
      <c r="BE379">
        <v>0</v>
      </c>
    </row>
    <row r="380" spans="2:57" x14ac:dyDescent="0.2">
      <c r="B380" t="s">
        <v>1371</v>
      </c>
      <c r="C380">
        <v>1E-3</v>
      </c>
      <c r="D380">
        <v>0.1</v>
      </c>
      <c r="E380">
        <v>66</v>
      </c>
      <c r="F380">
        <v>500</v>
      </c>
      <c r="G380" s="2" t="b">
        <v>1</v>
      </c>
      <c r="H380">
        <v>8</v>
      </c>
      <c r="I380">
        <v>50</v>
      </c>
      <c r="J380">
        <v>128</v>
      </c>
      <c r="K380">
        <v>1000</v>
      </c>
      <c r="L380">
        <v>4</v>
      </c>
      <c r="M380">
        <v>50</v>
      </c>
      <c r="N380">
        <v>420</v>
      </c>
      <c r="O380">
        <v>12</v>
      </c>
      <c r="P380">
        <v>50</v>
      </c>
      <c r="Q380">
        <v>80</v>
      </c>
      <c r="R380">
        <v>1</v>
      </c>
      <c r="S380">
        <v>78</v>
      </c>
      <c r="T380" s="2">
        <v>64</v>
      </c>
      <c r="U380" s="2">
        <v>64</v>
      </c>
      <c r="V380" s="2">
        <v>128</v>
      </c>
      <c r="W380" t="s">
        <v>770</v>
      </c>
      <c r="X380">
        <v>0.98051171874999998</v>
      </c>
      <c r="Y380">
        <v>2.9256722759455002E-3</v>
      </c>
      <c r="Z380">
        <v>0.458666666666667</v>
      </c>
      <c r="AA380">
        <v>0.463338073641061</v>
      </c>
      <c r="AB380">
        <v>0.41180187839476401</v>
      </c>
      <c r="AC380">
        <v>0.41180187839476401</v>
      </c>
      <c r="AD380">
        <v>0.45056913355799399</v>
      </c>
      <c r="AE380">
        <v>0.45056913355799399</v>
      </c>
      <c r="AF380">
        <v>0.458666666666667</v>
      </c>
      <c r="AG380">
        <v>0.458666666666667</v>
      </c>
      <c r="AH380">
        <v>0.60312500000000002</v>
      </c>
      <c r="AI380">
        <v>0.123818270862102</v>
      </c>
      <c r="AJ380">
        <v>0.54656348878862104</v>
      </c>
      <c r="AK380">
        <v>0.54656348878862104</v>
      </c>
      <c r="AL380">
        <v>0.60091245419343298</v>
      </c>
      <c r="AM380">
        <v>0.60091245419343198</v>
      </c>
      <c r="AN380">
        <v>0.60312500000000002</v>
      </c>
      <c r="AO380">
        <v>0.60312500000000002</v>
      </c>
      <c r="AP380">
        <v>0.56156456732193305</v>
      </c>
      <c r="AQ380">
        <v>0.57834350817410896</v>
      </c>
      <c r="AR380">
        <v>0.18489118666288401</v>
      </c>
      <c r="AS380">
        <v>0.32240825142012802</v>
      </c>
      <c r="AT380">
        <v>0.72820512820512795</v>
      </c>
      <c r="AU380">
        <v>2.4691358024691301E-2</v>
      </c>
      <c r="AV380">
        <v>0.96969696969696895</v>
      </c>
      <c r="AW380">
        <v>0.952380952380952</v>
      </c>
      <c r="AX380">
        <v>0.94267515923566803</v>
      </c>
      <c r="AY380">
        <v>5.4545454545454501E-2</v>
      </c>
      <c r="AZ380">
        <v>0.24347826086956501</v>
      </c>
      <c r="BA380">
        <v>0.92</v>
      </c>
      <c r="BB380">
        <v>0.78817733990147698</v>
      </c>
      <c r="BC380">
        <v>0.93491124260354996</v>
      </c>
      <c r="BD380">
        <v>0</v>
      </c>
      <c r="BE380">
        <v>0</v>
      </c>
    </row>
    <row r="381" spans="2:57" x14ac:dyDescent="0.2">
      <c r="B381" t="s">
        <v>1372</v>
      </c>
      <c r="C381">
        <v>1E-3</v>
      </c>
      <c r="D381">
        <v>0.1</v>
      </c>
      <c r="E381">
        <v>74</v>
      </c>
      <c r="F381">
        <v>100</v>
      </c>
      <c r="G381" s="2" t="b">
        <v>1</v>
      </c>
      <c r="H381">
        <v>8</v>
      </c>
      <c r="I381">
        <v>20</v>
      </c>
      <c r="J381">
        <v>128</v>
      </c>
      <c r="K381">
        <v>1000</v>
      </c>
      <c r="L381">
        <v>4</v>
      </c>
      <c r="M381">
        <v>20</v>
      </c>
      <c r="N381">
        <v>450</v>
      </c>
      <c r="O381">
        <v>12</v>
      </c>
      <c r="P381">
        <v>20</v>
      </c>
      <c r="Q381">
        <v>110</v>
      </c>
      <c r="R381">
        <v>1</v>
      </c>
      <c r="S381">
        <v>78</v>
      </c>
      <c r="T381" s="2">
        <v>128</v>
      </c>
      <c r="U381" s="2">
        <v>64</v>
      </c>
      <c r="V381" s="2">
        <v>64</v>
      </c>
      <c r="W381" t="s">
        <v>770</v>
      </c>
      <c r="X381">
        <v>0.98052734374999995</v>
      </c>
      <c r="Y381">
        <v>4.1314041009171999E-3</v>
      </c>
      <c r="Z381">
        <v>0.45788277777777803</v>
      </c>
      <c r="AA381">
        <v>0.22218648158013801</v>
      </c>
      <c r="AB381">
        <v>0.41822815921795198</v>
      </c>
      <c r="AC381">
        <v>0.41822815921795198</v>
      </c>
      <c r="AD381">
        <v>0.434932392936275</v>
      </c>
      <c r="AE381">
        <v>0.434932392936275</v>
      </c>
      <c r="AF381">
        <v>0.45788277777777803</v>
      </c>
      <c r="AG381">
        <v>0.45788277777777803</v>
      </c>
      <c r="AH381">
        <v>0.68181818181818099</v>
      </c>
      <c r="AI381">
        <v>6.3620962202548897E-2</v>
      </c>
      <c r="AJ381">
        <v>0.63372931551480605</v>
      </c>
      <c r="AK381">
        <v>0.63372931551480605</v>
      </c>
      <c r="AL381">
        <v>0.68217222863029103</v>
      </c>
      <c r="AM381">
        <v>0.68217222863029103</v>
      </c>
      <c r="AN381">
        <v>0.68181818181818099</v>
      </c>
      <c r="AO381">
        <v>0.68181818181818099</v>
      </c>
      <c r="AP381">
        <v>0.359666323203718</v>
      </c>
      <c r="AQ381">
        <v>0.89474610770393703</v>
      </c>
      <c r="AR381">
        <v>0.359728498782381</v>
      </c>
      <c r="AS381">
        <v>5.8771707181774401E-2</v>
      </c>
      <c r="AT381">
        <v>0.40246406570841797</v>
      </c>
      <c r="AU381">
        <v>0.11864406779661001</v>
      </c>
      <c r="AV381">
        <v>0.98654708520179302</v>
      </c>
      <c r="AW381">
        <v>0.94827586206896497</v>
      </c>
      <c r="AX381">
        <v>0.95575221238938002</v>
      </c>
      <c r="AY381">
        <v>0.625</v>
      </c>
      <c r="AZ381">
        <v>0.72961373390557904</v>
      </c>
      <c r="BA381">
        <v>0.99099099099098997</v>
      </c>
      <c r="BB381">
        <v>0.90833333333333299</v>
      </c>
      <c r="BC381">
        <v>0.93913043478260805</v>
      </c>
      <c r="BD381">
        <v>0</v>
      </c>
      <c r="BE381">
        <v>0</v>
      </c>
    </row>
    <row r="382" spans="2:57" x14ac:dyDescent="0.2">
      <c r="B382" t="s">
        <v>1373</v>
      </c>
      <c r="C382">
        <v>1E-3</v>
      </c>
      <c r="D382">
        <v>0.5</v>
      </c>
      <c r="E382">
        <v>11</v>
      </c>
      <c r="F382">
        <v>500</v>
      </c>
      <c r="G382" s="2" t="b">
        <v>1</v>
      </c>
      <c r="H382">
        <v>8</v>
      </c>
      <c r="I382">
        <v>15</v>
      </c>
      <c r="J382">
        <v>256</v>
      </c>
      <c r="K382">
        <v>1000</v>
      </c>
      <c r="L382">
        <v>4</v>
      </c>
      <c r="M382">
        <v>15</v>
      </c>
      <c r="N382">
        <v>455</v>
      </c>
      <c r="O382">
        <v>12</v>
      </c>
      <c r="P382">
        <v>15</v>
      </c>
      <c r="Q382">
        <v>115</v>
      </c>
      <c r="R382">
        <v>1</v>
      </c>
      <c r="S382">
        <v>78</v>
      </c>
      <c r="T382" s="2">
        <v>64</v>
      </c>
      <c r="U382" s="2">
        <v>64</v>
      </c>
      <c r="V382" s="2">
        <v>128</v>
      </c>
      <c r="W382" t="s">
        <v>770</v>
      </c>
      <c r="X382">
        <v>0.98047949218749997</v>
      </c>
      <c r="Y382">
        <v>4.2086613588034998E-3</v>
      </c>
      <c r="Z382">
        <v>0.45774999999999899</v>
      </c>
      <c r="AA382">
        <v>0.46656512057781202</v>
      </c>
      <c r="AB382">
        <v>0.36731914023221701</v>
      </c>
      <c r="AC382">
        <v>0.36731914023221701</v>
      </c>
      <c r="AD382">
        <v>0.43373380665417299</v>
      </c>
      <c r="AE382">
        <v>0.43373380665417299</v>
      </c>
      <c r="AF382">
        <v>0.45774999999999899</v>
      </c>
      <c r="AG382">
        <v>0.45774999999999899</v>
      </c>
      <c r="AH382">
        <v>0.59565217391304304</v>
      </c>
      <c r="AI382">
        <v>0.14055959880352001</v>
      </c>
      <c r="AJ382">
        <v>0.53394925850225206</v>
      </c>
      <c r="AK382">
        <v>0.53394925850225206</v>
      </c>
      <c r="AL382">
        <v>0.52492326139490197</v>
      </c>
      <c r="AM382">
        <v>0.52492326139490297</v>
      </c>
      <c r="AN382">
        <v>0.59565217391304304</v>
      </c>
      <c r="AO382">
        <v>0.59565217391304304</v>
      </c>
      <c r="AP382">
        <v>0.11828365978474099</v>
      </c>
      <c r="AQ382">
        <v>0.78338275788183398</v>
      </c>
      <c r="AR382">
        <v>0.39410675777022702</v>
      </c>
      <c r="AS382">
        <v>0.17350338549206501</v>
      </c>
      <c r="AT382">
        <v>0.45070422535211202</v>
      </c>
      <c r="AU382">
        <v>0</v>
      </c>
      <c r="AV382">
        <v>0.90666666666666595</v>
      </c>
      <c r="AW382">
        <v>0.95833333333333304</v>
      </c>
      <c r="AX382">
        <v>0.78620689655172404</v>
      </c>
      <c r="AY382">
        <v>1.23456790123456E-2</v>
      </c>
      <c r="AZ382">
        <v>0.58407079646017701</v>
      </c>
      <c r="BA382">
        <v>0.97777777777777697</v>
      </c>
      <c r="BB382">
        <v>0.89068825910931104</v>
      </c>
      <c r="BC382">
        <v>0.67816091954022895</v>
      </c>
      <c r="BD382">
        <v>0.16243654822334999</v>
      </c>
      <c r="BE382">
        <v>0</v>
      </c>
    </row>
    <row r="383" spans="2:57" x14ac:dyDescent="0.2">
      <c r="B383" t="s">
        <v>899</v>
      </c>
      <c r="C383">
        <v>1E-3</v>
      </c>
      <c r="D383">
        <v>0.5</v>
      </c>
      <c r="E383">
        <v>256</v>
      </c>
      <c r="F383">
        <v>100</v>
      </c>
      <c r="G383" s="2" t="b">
        <v>1</v>
      </c>
      <c r="H383">
        <v>8</v>
      </c>
      <c r="I383">
        <v>5</v>
      </c>
      <c r="J383">
        <v>256</v>
      </c>
      <c r="K383">
        <v>1000</v>
      </c>
      <c r="L383">
        <v>4</v>
      </c>
      <c r="M383">
        <v>5</v>
      </c>
      <c r="N383">
        <v>465</v>
      </c>
      <c r="O383">
        <v>12</v>
      </c>
      <c r="P383">
        <v>5</v>
      </c>
      <c r="Q383">
        <v>125</v>
      </c>
      <c r="R383">
        <v>1</v>
      </c>
      <c r="S383">
        <v>78</v>
      </c>
      <c r="T383" s="2">
        <v>64</v>
      </c>
      <c r="U383" s="2">
        <v>128</v>
      </c>
      <c r="V383" s="2">
        <v>128</v>
      </c>
      <c r="W383" t="s">
        <v>770</v>
      </c>
      <c r="X383">
        <v>0.98070312500000001</v>
      </c>
      <c r="Y383">
        <v>4.0587197686545E-3</v>
      </c>
      <c r="Z383">
        <v>0.45737419354838699</v>
      </c>
      <c r="AA383">
        <v>0.30899622954428102</v>
      </c>
      <c r="AB383">
        <v>0.39218962535585999</v>
      </c>
      <c r="AC383">
        <v>0.39218962535585999</v>
      </c>
      <c r="AD383">
        <v>0.41205636345152402</v>
      </c>
      <c r="AE383">
        <v>0.41205636345152402</v>
      </c>
      <c r="AF383">
        <v>0.45737419354838699</v>
      </c>
      <c r="AG383">
        <v>0.45737419354838699</v>
      </c>
      <c r="AH383">
        <v>0.59866666666666601</v>
      </c>
      <c r="AI383">
        <v>9.0715631842613206E-2</v>
      </c>
      <c r="AJ383">
        <v>0.55429480888157501</v>
      </c>
      <c r="AK383">
        <v>0.55429480888157501</v>
      </c>
      <c r="AL383">
        <v>0.610216916641661</v>
      </c>
      <c r="AM383">
        <v>0.610216916641661</v>
      </c>
      <c r="AN383">
        <v>0.59866666666666601</v>
      </c>
      <c r="AO383">
        <v>0.59866666666666601</v>
      </c>
      <c r="AP383">
        <v>0.464696532462752</v>
      </c>
      <c r="AQ383">
        <v>0.73738200034402901</v>
      </c>
      <c r="AR383">
        <v>0.17820138294337001</v>
      </c>
      <c r="AS383">
        <v>0.18847858567328599</v>
      </c>
      <c r="AT383">
        <v>0.37133550488599298</v>
      </c>
      <c r="AU383">
        <v>0.118518518518518</v>
      </c>
      <c r="AV383">
        <v>0.875</v>
      </c>
      <c r="AW383">
        <v>0.95419847328244201</v>
      </c>
      <c r="AX383">
        <v>0.83333333333333304</v>
      </c>
      <c r="AY383">
        <v>0.33170731707317003</v>
      </c>
      <c r="AZ383">
        <v>0.63604240282685498</v>
      </c>
      <c r="BA383">
        <v>0.83177570093457898</v>
      </c>
      <c r="BB383">
        <v>0.83783783783783705</v>
      </c>
      <c r="BC383">
        <v>0.861788617886178</v>
      </c>
      <c r="BD383">
        <v>0</v>
      </c>
      <c r="BE383">
        <v>0</v>
      </c>
    </row>
    <row r="384" spans="2:57" x14ac:dyDescent="0.2">
      <c r="B384" t="s">
        <v>1059</v>
      </c>
      <c r="C384">
        <v>1E-3</v>
      </c>
      <c r="D384">
        <v>0.5</v>
      </c>
      <c r="E384">
        <v>76</v>
      </c>
      <c r="F384">
        <v>100</v>
      </c>
      <c r="G384" s="2" t="b">
        <v>1</v>
      </c>
      <c r="H384">
        <v>8</v>
      </c>
      <c r="I384">
        <v>50</v>
      </c>
      <c r="J384">
        <v>128</v>
      </c>
      <c r="K384">
        <v>1000</v>
      </c>
      <c r="L384">
        <v>4</v>
      </c>
      <c r="M384">
        <v>50</v>
      </c>
      <c r="N384">
        <v>420</v>
      </c>
      <c r="O384">
        <v>12</v>
      </c>
      <c r="P384">
        <v>50</v>
      </c>
      <c r="Q384">
        <v>80</v>
      </c>
      <c r="R384">
        <v>1</v>
      </c>
      <c r="S384">
        <v>78</v>
      </c>
      <c r="T384" s="2">
        <v>64</v>
      </c>
      <c r="U384" s="2">
        <v>64</v>
      </c>
      <c r="V384" s="2">
        <v>64</v>
      </c>
      <c r="W384" t="s">
        <v>770</v>
      </c>
      <c r="X384">
        <v>0.98051757812499996</v>
      </c>
      <c r="Y384">
        <v>4.0686362306587001E-3</v>
      </c>
      <c r="Z384">
        <v>0.457317857142857</v>
      </c>
      <c r="AA384">
        <v>0.39301716327667202</v>
      </c>
      <c r="AB384">
        <v>0.415300122270989</v>
      </c>
      <c r="AC384">
        <v>0.415300122270989</v>
      </c>
      <c r="AD384">
        <v>0.44657546845100399</v>
      </c>
      <c r="AE384">
        <v>0.44657546845100399</v>
      </c>
      <c r="AF384">
        <v>0.457317857142857</v>
      </c>
      <c r="AG384">
        <v>0.457317857142857</v>
      </c>
      <c r="AH384">
        <v>0.56041666666666601</v>
      </c>
      <c r="AI384">
        <v>0.11298113316297501</v>
      </c>
      <c r="AJ384">
        <v>0.52025614205755699</v>
      </c>
      <c r="AK384">
        <v>0.52025614205755699</v>
      </c>
      <c r="AL384">
        <v>0.55315193045098499</v>
      </c>
      <c r="AM384">
        <v>0.55315193045098499</v>
      </c>
      <c r="AN384">
        <v>0.56041666666666601</v>
      </c>
      <c r="AO384">
        <v>0.56041666666666601</v>
      </c>
      <c r="AP384">
        <v>0.67514027463210902</v>
      </c>
      <c r="AQ384">
        <v>0.40230399144540202</v>
      </c>
      <c r="AR384">
        <v>0.435638706668731</v>
      </c>
      <c r="AS384">
        <v>0.148117516337713</v>
      </c>
      <c r="AT384">
        <v>0.34761904761904699</v>
      </c>
      <c r="AU384">
        <v>0</v>
      </c>
      <c r="AV384">
        <v>0.88888888888888895</v>
      </c>
      <c r="AW384">
        <v>0.95808383233532901</v>
      </c>
      <c r="AX384">
        <v>0.83750000000000002</v>
      </c>
      <c r="AY384">
        <v>0</v>
      </c>
      <c r="AZ384">
        <v>0.77094972067039103</v>
      </c>
      <c r="BA384">
        <v>0.77611940298507398</v>
      </c>
      <c r="BB384">
        <v>0.86516853932584203</v>
      </c>
      <c r="BC384">
        <v>0.77464788732394296</v>
      </c>
      <c r="BD384">
        <v>2.40963855421686E-2</v>
      </c>
      <c r="BE384">
        <v>0</v>
      </c>
    </row>
    <row r="385" spans="2:57" x14ac:dyDescent="0.2">
      <c r="B385" t="s">
        <v>1374</v>
      </c>
      <c r="C385">
        <v>1E-3</v>
      </c>
      <c r="D385">
        <v>0.1</v>
      </c>
      <c r="E385">
        <v>17</v>
      </c>
      <c r="F385">
        <v>500</v>
      </c>
      <c r="G385" s="2" t="b">
        <v>1</v>
      </c>
      <c r="H385">
        <v>8</v>
      </c>
      <c r="I385">
        <v>10</v>
      </c>
      <c r="J385">
        <v>128</v>
      </c>
      <c r="K385">
        <v>1000</v>
      </c>
      <c r="L385">
        <v>4</v>
      </c>
      <c r="M385">
        <v>10</v>
      </c>
      <c r="N385">
        <v>460</v>
      </c>
      <c r="O385">
        <v>12</v>
      </c>
      <c r="P385">
        <v>10</v>
      </c>
      <c r="Q385">
        <v>120</v>
      </c>
      <c r="R385">
        <v>1</v>
      </c>
      <c r="S385">
        <v>78</v>
      </c>
      <c r="T385" s="2">
        <v>128</v>
      </c>
      <c r="U385" s="2">
        <v>64</v>
      </c>
      <c r="V385" s="2">
        <v>128</v>
      </c>
      <c r="W385" t="s">
        <v>770</v>
      </c>
      <c r="X385">
        <v>0.98020898437500004</v>
      </c>
      <c r="Y385">
        <v>4.2806321564130001E-3</v>
      </c>
      <c r="Z385">
        <v>0.45690326086956501</v>
      </c>
      <c r="AA385">
        <v>0.32325245863199198</v>
      </c>
      <c r="AB385">
        <v>0.35942443934573598</v>
      </c>
      <c r="AC385">
        <v>0.35942443934573598</v>
      </c>
      <c r="AD385">
        <v>0.45335593829746601</v>
      </c>
      <c r="AE385">
        <v>0.45335593829746601</v>
      </c>
      <c r="AF385">
        <v>0.45690326086956501</v>
      </c>
      <c r="AG385">
        <v>0.45690326086956501</v>
      </c>
      <c r="AH385">
        <v>0.58263888888888804</v>
      </c>
      <c r="AI385">
        <v>0.11382205784320799</v>
      </c>
      <c r="AJ385">
        <v>0.56705656183272701</v>
      </c>
      <c r="AK385">
        <v>0.56705656183272701</v>
      </c>
      <c r="AL385">
        <v>0.61870034063375101</v>
      </c>
      <c r="AM385">
        <v>0.61870034063375101</v>
      </c>
      <c r="AN385">
        <v>0.58263888888888804</v>
      </c>
      <c r="AO385">
        <v>0.58263888888888804</v>
      </c>
      <c r="AP385">
        <v>0.487642347880964</v>
      </c>
      <c r="AQ385">
        <v>0.88187353567365501</v>
      </c>
      <c r="AR385">
        <v>6.0907194197332898E-2</v>
      </c>
      <c r="AS385">
        <v>7.2746796309964999E-3</v>
      </c>
      <c r="AT385">
        <v>0.469135802469135</v>
      </c>
      <c r="AU385">
        <v>0.20408163265306101</v>
      </c>
      <c r="AV385">
        <v>0.85714285714285698</v>
      </c>
      <c r="AW385">
        <v>0.952380952380952</v>
      </c>
      <c r="AX385">
        <v>0.79674796747967402</v>
      </c>
      <c r="AY385">
        <v>0.678832116788321</v>
      </c>
      <c r="AZ385">
        <v>0.53571428571428503</v>
      </c>
      <c r="BA385">
        <v>0.78</v>
      </c>
      <c r="BB385">
        <v>0.90769230769230702</v>
      </c>
      <c r="BC385">
        <v>0.62295081967213095</v>
      </c>
      <c r="BD385">
        <v>0</v>
      </c>
      <c r="BE385">
        <v>0</v>
      </c>
    </row>
    <row r="386" spans="2:57" x14ac:dyDescent="0.2">
      <c r="B386" t="s">
        <v>1060</v>
      </c>
      <c r="C386">
        <v>1E-3</v>
      </c>
      <c r="D386">
        <v>0.5</v>
      </c>
      <c r="E386">
        <v>67</v>
      </c>
      <c r="F386">
        <v>100</v>
      </c>
      <c r="G386" s="2" t="b">
        <v>1</v>
      </c>
      <c r="H386">
        <v>8</v>
      </c>
      <c r="I386">
        <v>5</v>
      </c>
      <c r="J386">
        <v>420</v>
      </c>
      <c r="K386">
        <v>1000</v>
      </c>
      <c r="L386">
        <v>4</v>
      </c>
      <c r="M386">
        <v>5</v>
      </c>
      <c r="N386">
        <v>465</v>
      </c>
      <c r="O386">
        <v>12</v>
      </c>
      <c r="P386">
        <v>5</v>
      </c>
      <c r="Q386">
        <v>125</v>
      </c>
      <c r="R386">
        <v>1</v>
      </c>
      <c r="S386">
        <v>78</v>
      </c>
      <c r="T386" s="2">
        <v>64</v>
      </c>
      <c r="U386" s="2">
        <v>64</v>
      </c>
      <c r="V386" s="2">
        <v>64</v>
      </c>
      <c r="W386" t="s">
        <v>770</v>
      </c>
      <c r="X386">
        <v>0.98002083333333301</v>
      </c>
      <c r="Y386">
        <v>4.3082282040267997E-3</v>
      </c>
      <c r="Z386">
        <v>0.45690268817204299</v>
      </c>
      <c r="AA386">
        <v>0.24538026940822599</v>
      </c>
      <c r="AB386">
        <v>0.33975648576888501</v>
      </c>
      <c r="AC386">
        <v>0.33975648576888501</v>
      </c>
      <c r="AD386">
        <v>0.32413876558765198</v>
      </c>
      <c r="AE386">
        <v>0.32413876558765198</v>
      </c>
      <c r="AF386">
        <v>0.45690268817204299</v>
      </c>
      <c r="AG386">
        <v>0.45690268817204299</v>
      </c>
      <c r="AH386">
        <v>0.67600000000000005</v>
      </c>
      <c r="AI386">
        <v>6.5680667757987907E-2</v>
      </c>
      <c r="AJ386">
        <v>0.61489625545266602</v>
      </c>
      <c r="AK386">
        <v>0.61489625545266602</v>
      </c>
      <c r="AL386">
        <v>0.65425037428514599</v>
      </c>
      <c r="AM386">
        <v>0.65425037428514599</v>
      </c>
      <c r="AN386">
        <v>0.67600000000000005</v>
      </c>
      <c r="AO386">
        <v>0.67600000000000005</v>
      </c>
      <c r="AP386">
        <v>0.60458251726463796</v>
      </c>
      <c r="AQ386">
        <v>0.61935267730368804</v>
      </c>
      <c r="AR386">
        <v>0.123448943054532</v>
      </c>
      <c r="AS386">
        <v>1.16418054526826E-2</v>
      </c>
      <c r="AT386">
        <v>0.789062499999999</v>
      </c>
      <c r="AU386">
        <v>0.44444444444444398</v>
      </c>
      <c r="AV386">
        <v>0.95121951219512202</v>
      </c>
      <c r="AW386">
        <v>0.95419847328244201</v>
      </c>
      <c r="AX386">
        <v>0.92883895131086103</v>
      </c>
      <c r="AY386">
        <v>0.51645569620253096</v>
      </c>
      <c r="AZ386">
        <v>0.10606060606060599</v>
      </c>
      <c r="BA386">
        <v>0.87931034482758597</v>
      </c>
      <c r="BB386">
        <v>0.89530685920577602</v>
      </c>
      <c r="BC386">
        <v>0.91385767790262096</v>
      </c>
      <c r="BD386">
        <v>0</v>
      </c>
      <c r="BE386">
        <v>0</v>
      </c>
    </row>
    <row r="387" spans="2:57" x14ac:dyDescent="0.2">
      <c r="B387" t="s">
        <v>1375</v>
      </c>
      <c r="C387">
        <v>1E-3</v>
      </c>
      <c r="D387">
        <v>0.1</v>
      </c>
      <c r="E387">
        <v>22</v>
      </c>
      <c r="F387">
        <v>500</v>
      </c>
      <c r="G387" s="2" t="b">
        <v>1</v>
      </c>
      <c r="H387">
        <v>8</v>
      </c>
      <c r="I387">
        <v>5</v>
      </c>
      <c r="J387">
        <v>64</v>
      </c>
      <c r="K387">
        <v>1000</v>
      </c>
      <c r="L387">
        <v>4</v>
      </c>
      <c r="M387">
        <v>5</v>
      </c>
      <c r="N387">
        <v>465</v>
      </c>
      <c r="O387">
        <v>12</v>
      </c>
      <c r="P387">
        <v>5</v>
      </c>
      <c r="Q387">
        <v>125</v>
      </c>
      <c r="R387">
        <v>1</v>
      </c>
      <c r="S387">
        <v>78</v>
      </c>
      <c r="T387" s="2">
        <v>64</v>
      </c>
      <c r="U387" s="2">
        <v>64</v>
      </c>
      <c r="V387" s="2">
        <v>128</v>
      </c>
      <c r="W387" t="s">
        <v>770</v>
      </c>
      <c r="X387">
        <v>0.98089453125000003</v>
      </c>
      <c r="Y387">
        <v>4.4214444349054E-3</v>
      </c>
      <c r="Z387">
        <v>0.45678924731182502</v>
      </c>
      <c r="AA387">
        <v>0.32149368587136201</v>
      </c>
      <c r="AB387">
        <v>0.369262254274346</v>
      </c>
      <c r="AC387">
        <v>0.369262254274346</v>
      </c>
      <c r="AD387">
        <v>0.38507678521147698</v>
      </c>
      <c r="AE387">
        <v>0.38507678521147698</v>
      </c>
      <c r="AF387">
        <v>0.45678924731182502</v>
      </c>
      <c r="AG387">
        <v>0.45678924731182502</v>
      </c>
      <c r="AH387">
        <v>0.52666666666666595</v>
      </c>
      <c r="AI387">
        <v>0.112897038459777</v>
      </c>
      <c r="AJ387">
        <v>0.48898989811618998</v>
      </c>
      <c r="AK387">
        <v>0.48898989811618998</v>
      </c>
      <c r="AL387">
        <v>0.516151541275224</v>
      </c>
      <c r="AM387">
        <v>0.516151541275224</v>
      </c>
      <c r="AN387">
        <v>0.52666666666666595</v>
      </c>
      <c r="AO387">
        <v>0.52666666666666595</v>
      </c>
      <c r="AP387">
        <v>0.49602162633084801</v>
      </c>
      <c r="AQ387">
        <v>0.83568427968405401</v>
      </c>
      <c r="AR387">
        <v>9.1169225968119605E-2</v>
      </c>
      <c r="AS387">
        <v>5.4173885114360498E-2</v>
      </c>
      <c r="AT387">
        <v>0.48095238095238102</v>
      </c>
      <c r="AU387">
        <v>0.166281755196304</v>
      </c>
      <c r="AV387">
        <v>0.81860465116279002</v>
      </c>
      <c r="AW387">
        <v>0.94573643410852704</v>
      </c>
      <c r="AX387">
        <v>0.71929824561403499</v>
      </c>
      <c r="AY387">
        <v>0</v>
      </c>
      <c r="AZ387">
        <v>0.64285714285714202</v>
      </c>
      <c r="BA387">
        <v>0.82242990654205606</v>
      </c>
      <c r="BB387">
        <v>0.63212435233160602</v>
      </c>
      <c r="BC387">
        <v>0.63959390862944099</v>
      </c>
      <c r="BD387">
        <v>0</v>
      </c>
      <c r="BE387">
        <v>0</v>
      </c>
    </row>
    <row r="388" spans="2:57" x14ac:dyDescent="0.2">
      <c r="B388" t="s">
        <v>1774</v>
      </c>
      <c r="C388">
        <v>1E-3</v>
      </c>
      <c r="D388">
        <v>0.5</v>
      </c>
      <c r="E388">
        <v>22</v>
      </c>
      <c r="F388">
        <v>500</v>
      </c>
      <c r="G388" s="2" t="b">
        <v>1</v>
      </c>
      <c r="H388">
        <v>8</v>
      </c>
      <c r="I388">
        <v>5</v>
      </c>
      <c r="J388">
        <v>64</v>
      </c>
      <c r="K388">
        <v>1000</v>
      </c>
      <c r="L388">
        <v>4</v>
      </c>
      <c r="M388">
        <v>5</v>
      </c>
      <c r="N388">
        <v>465</v>
      </c>
      <c r="O388">
        <v>12</v>
      </c>
      <c r="P388">
        <v>5</v>
      </c>
      <c r="Q388">
        <v>125</v>
      </c>
      <c r="R388">
        <v>1</v>
      </c>
      <c r="S388">
        <v>78</v>
      </c>
      <c r="T388" s="2">
        <v>128</v>
      </c>
      <c r="U388" s="2">
        <v>128</v>
      </c>
      <c r="V388" s="2">
        <v>128</v>
      </c>
      <c r="W388" t="s">
        <v>770</v>
      </c>
      <c r="X388">
        <v>0.98124218750000003</v>
      </c>
      <c r="Y388">
        <v>3.9143980798544004E-3</v>
      </c>
      <c r="Z388">
        <v>0.45633118279569501</v>
      </c>
      <c r="AA388">
        <v>0.18470749637484499</v>
      </c>
      <c r="AB388">
        <v>0.363523262879062</v>
      </c>
      <c r="AC388">
        <v>0.363523262879062</v>
      </c>
      <c r="AD388">
        <v>0.35445643441913799</v>
      </c>
      <c r="AE388">
        <v>0.35445643441913799</v>
      </c>
      <c r="AF388">
        <v>0.45633118279569501</v>
      </c>
      <c r="AG388">
        <v>0.45633118279569501</v>
      </c>
      <c r="AH388">
        <v>0.51400000000000001</v>
      </c>
      <c r="AI388">
        <v>8.4988184273242895E-2</v>
      </c>
      <c r="AJ388">
        <v>0.45876052606689999</v>
      </c>
      <c r="AK388">
        <v>0.45876052606689999</v>
      </c>
      <c r="AL388">
        <v>0.46150480658931098</v>
      </c>
      <c r="AM388">
        <v>0.46150480658931098</v>
      </c>
      <c r="AN388">
        <v>0.51400000000000001</v>
      </c>
      <c r="AO388">
        <v>0.51400000000000001</v>
      </c>
      <c r="AP388">
        <v>0.59150607516961895</v>
      </c>
      <c r="AQ388">
        <v>0.71600949360638999</v>
      </c>
      <c r="AR388">
        <v>0.104793017437688</v>
      </c>
      <c r="AS388">
        <v>4.1784465302547397E-2</v>
      </c>
      <c r="AT388">
        <v>0.40869565217391302</v>
      </c>
      <c r="AU388">
        <v>0</v>
      </c>
      <c r="AV388">
        <v>0.81516587677725105</v>
      </c>
      <c r="AW388">
        <v>0.95419847328244201</v>
      </c>
      <c r="AX388">
        <v>0.70833333333333304</v>
      </c>
      <c r="AY388">
        <v>0</v>
      </c>
      <c r="AZ388">
        <v>0.46288209606986802</v>
      </c>
      <c r="BA388">
        <v>0.61855670103092697</v>
      </c>
      <c r="BB388">
        <v>0.89855072463768104</v>
      </c>
      <c r="BC388">
        <v>0.63874345549738198</v>
      </c>
      <c r="BD388">
        <v>0</v>
      </c>
      <c r="BE388">
        <v>0</v>
      </c>
    </row>
    <row r="389" spans="2:57" x14ac:dyDescent="0.2">
      <c r="B389" t="s">
        <v>1376</v>
      </c>
      <c r="C389">
        <v>1E-3</v>
      </c>
      <c r="D389">
        <v>0.1</v>
      </c>
      <c r="E389">
        <v>34</v>
      </c>
      <c r="F389">
        <v>100</v>
      </c>
      <c r="G389" s="2" t="b">
        <v>1</v>
      </c>
      <c r="H389">
        <v>8</v>
      </c>
      <c r="I389">
        <v>15</v>
      </c>
      <c r="J389">
        <v>420</v>
      </c>
      <c r="K389">
        <v>1000</v>
      </c>
      <c r="L389">
        <v>4</v>
      </c>
      <c r="M389">
        <v>15</v>
      </c>
      <c r="N389">
        <v>455</v>
      </c>
      <c r="O389">
        <v>12</v>
      </c>
      <c r="P389">
        <v>15</v>
      </c>
      <c r="Q389">
        <v>115</v>
      </c>
      <c r="R389">
        <v>1</v>
      </c>
      <c r="S389">
        <v>78</v>
      </c>
      <c r="T389" s="2">
        <v>128</v>
      </c>
      <c r="U389" s="2">
        <v>64</v>
      </c>
      <c r="V389" s="2">
        <v>128</v>
      </c>
      <c r="W389" t="s">
        <v>770</v>
      </c>
      <c r="X389">
        <v>0.98037797619047595</v>
      </c>
      <c r="Y389">
        <v>4.1817580000496997E-3</v>
      </c>
      <c r="Z389">
        <v>0.45584615384615201</v>
      </c>
      <c r="AA389">
        <v>0.359610188141465</v>
      </c>
      <c r="AB389">
        <v>0.34570694309002897</v>
      </c>
      <c r="AC389">
        <v>0.34570694309002897</v>
      </c>
      <c r="AD389">
        <v>0.32342223842955498</v>
      </c>
      <c r="AE389">
        <v>0.32342223842955498</v>
      </c>
      <c r="AF389">
        <v>0.45584615384615201</v>
      </c>
      <c r="AG389">
        <v>0.45584615384615201</v>
      </c>
      <c r="AH389">
        <v>0.56304347826086898</v>
      </c>
      <c r="AI389">
        <v>0.10742796957492801</v>
      </c>
      <c r="AJ389">
        <v>0.52276159201282402</v>
      </c>
      <c r="AK389">
        <v>0.52276159201282402</v>
      </c>
      <c r="AL389">
        <v>0.55109433404631203</v>
      </c>
      <c r="AM389">
        <v>0.55109433404631203</v>
      </c>
      <c r="AN389">
        <v>0.56304347826086898</v>
      </c>
      <c r="AO389">
        <v>0.56304347826086898</v>
      </c>
      <c r="AP389">
        <v>0.45282750679408901</v>
      </c>
      <c r="AQ389">
        <v>0.91703218683944598</v>
      </c>
      <c r="AR389">
        <v>8.8996514079777E-3</v>
      </c>
      <c r="AS389">
        <v>4.0684273186061002E-3</v>
      </c>
      <c r="AT389">
        <v>0.351254480286738</v>
      </c>
      <c r="AU389">
        <v>0.37546468401486899</v>
      </c>
      <c r="AV389">
        <v>0.79166666666666596</v>
      </c>
      <c r="AW389">
        <v>0.95</v>
      </c>
      <c r="AX389">
        <v>0.86695278969957001</v>
      </c>
      <c r="AY389">
        <v>0</v>
      </c>
      <c r="AZ389">
        <v>0.63843648208468995</v>
      </c>
      <c r="BA389">
        <v>0.76344086021505297</v>
      </c>
      <c r="BB389">
        <v>0.88095238095238004</v>
      </c>
      <c r="BC389">
        <v>0.65497076023391798</v>
      </c>
      <c r="BD389">
        <v>0</v>
      </c>
      <c r="BE389">
        <v>0</v>
      </c>
    </row>
    <row r="390" spans="2:57" x14ac:dyDescent="0.2">
      <c r="B390" t="s">
        <v>1377</v>
      </c>
      <c r="C390">
        <v>1E-3</v>
      </c>
      <c r="D390">
        <v>0.1</v>
      </c>
      <c r="E390">
        <v>17</v>
      </c>
      <c r="F390">
        <v>500</v>
      </c>
      <c r="G390" s="2" t="b">
        <v>1</v>
      </c>
      <c r="H390">
        <v>8</v>
      </c>
      <c r="I390">
        <v>15</v>
      </c>
      <c r="J390">
        <v>256</v>
      </c>
      <c r="K390">
        <v>1000</v>
      </c>
      <c r="L390">
        <v>4</v>
      </c>
      <c r="M390">
        <v>15</v>
      </c>
      <c r="N390">
        <v>455</v>
      </c>
      <c r="O390">
        <v>12</v>
      </c>
      <c r="P390">
        <v>15</v>
      </c>
      <c r="Q390">
        <v>115</v>
      </c>
      <c r="R390">
        <v>1</v>
      </c>
      <c r="S390">
        <v>78</v>
      </c>
      <c r="T390" s="2">
        <v>128</v>
      </c>
      <c r="U390" s="2">
        <v>128</v>
      </c>
      <c r="V390" s="2">
        <v>64</v>
      </c>
      <c r="W390" t="s">
        <v>770</v>
      </c>
      <c r="X390">
        <v>0.98476855468750002</v>
      </c>
      <c r="Y390">
        <v>3.3013522161636001E-3</v>
      </c>
      <c r="Z390">
        <v>0.45573791208791198</v>
      </c>
      <c r="AA390">
        <v>0.27152542038261801</v>
      </c>
      <c r="AB390">
        <v>0.33429188359377099</v>
      </c>
      <c r="AC390">
        <v>0.33429188359377099</v>
      </c>
      <c r="AD390">
        <v>0.32542245237997502</v>
      </c>
      <c r="AE390">
        <v>0.32542245237997502</v>
      </c>
      <c r="AF390">
        <v>0.45573791208791198</v>
      </c>
      <c r="AG390">
        <v>0.45573791208791198</v>
      </c>
      <c r="AH390">
        <v>0.64492753623188404</v>
      </c>
      <c r="AI390">
        <v>9.0357504785060799E-2</v>
      </c>
      <c r="AJ390">
        <v>0.59664491839603495</v>
      </c>
      <c r="AK390">
        <v>0.59664491839603495</v>
      </c>
      <c r="AL390">
        <v>0.58047433069813104</v>
      </c>
      <c r="AM390">
        <v>0.58047433069813104</v>
      </c>
      <c r="AN390">
        <v>0.64492753623188404</v>
      </c>
      <c r="AO390">
        <v>0.64492753623188404</v>
      </c>
      <c r="AP390">
        <v>0.54300579348571099</v>
      </c>
      <c r="AQ390">
        <v>0.74603597795860499</v>
      </c>
      <c r="AR390">
        <v>4.5328215104574097E-2</v>
      </c>
      <c r="AS390">
        <v>2.7975478261946999E-3</v>
      </c>
      <c r="AT390">
        <v>0.57391304347826</v>
      </c>
      <c r="AU390">
        <v>0.26271186440677902</v>
      </c>
      <c r="AV390">
        <v>0.84729064039408797</v>
      </c>
      <c r="AW390">
        <v>0.95041322314049503</v>
      </c>
      <c r="AX390">
        <v>0.85355648535564799</v>
      </c>
      <c r="AY390">
        <v>0.671875</v>
      </c>
      <c r="AZ390">
        <v>0.47682119205298001</v>
      </c>
      <c r="BA390">
        <v>0.75935828877005296</v>
      </c>
      <c r="BB390">
        <v>0.844444444444444</v>
      </c>
      <c r="BC390">
        <v>0.91935483870967705</v>
      </c>
      <c r="BD390">
        <v>0</v>
      </c>
      <c r="BE390">
        <v>0</v>
      </c>
    </row>
    <row r="391" spans="2:57" x14ac:dyDescent="0.2">
      <c r="B391" t="s">
        <v>1378</v>
      </c>
      <c r="C391">
        <v>1E-3</v>
      </c>
      <c r="D391">
        <v>0.5</v>
      </c>
      <c r="E391">
        <v>19</v>
      </c>
      <c r="F391">
        <v>500</v>
      </c>
      <c r="G391" s="2" t="b">
        <v>1</v>
      </c>
      <c r="H391">
        <v>8</v>
      </c>
      <c r="I391">
        <v>5</v>
      </c>
      <c r="J391">
        <v>128</v>
      </c>
      <c r="K391">
        <v>1000</v>
      </c>
      <c r="L391">
        <v>4</v>
      </c>
      <c r="M391">
        <v>5</v>
      </c>
      <c r="N391">
        <v>465</v>
      </c>
      <c r="O391">
        <v>12</v>
      </c>
      <c r="P391">
        <v>5</v>
      </c>
      <c r="Q391">
        <v>125</v>
      </c>
      <c r="R391">
        <v>1</v>
      </c>
      <c r="S391">
        <v>78</v>
      </c>
      <c r="T391" s="2">
        <v>128</v>
      </c>
      <c r="U391" s="2">
        <v>128</v>
      </c>
      <c r="V391" s="2">
        <v>64</v>
      </c>
      <c r="W391" t="s">
        <v>770</v>
      </c>
      <c r="X391">
        <v>0.98012109375000001</v>
      </c>
      <c r="Y391">
        <v>4.4293053755536001E-3</v>
      </c>
      <c r="Z391">
        <v>0.45563494623655998</v>
      </c>
      <c r="AA391">
        <v>0.35369442537426898</v>
      </c>
      <c r="AB391">
        <v>0.38234518773050202</v>
      </c>
      <c r="AC391">
        <v>0.38234518773050202</v>
      </c>
      <c r="AD391">
        <v>0.41045736766195601</v>
      </c>
      <c r="AE391">
        <v>0.41045736766195601</v>
      </c>
      <c r="AF391">
        <v>0.45563494623655998</v>
      </c>
      <c r="AG391">
        <v>0.45563494623655998</v>
      </c>
      <c r="AH391">
        <v>0.53600000000000003</v>
      </c>
      <c r="AI391">
        <v>0.115341581404209</v>
      </c>
      <c r="AJ391">
        <v>0.51383467406039596</v>
      </c>
      <c r="AK391">
        <v>0.51383467406039596</v>
      </c>
      <c r="AL391">
        <v>0.55652712522792203</v>
      </c>
      <c r="AM391">
        <v>0.55652712522792203</v>
      </c>
      <c r="AN391">
        <v>0.53600000000000003</v>
      </c>
      <c r="AO391">
        <v>0.53600000000000003</v>
      </c>
      <c r="AP391">
        <v>0.53827313420952005</v>
      </c>
      <c r="AQ391">
        <v>0.64609710537736698</v>
      </c>
      <c r="AR391">
        <v>0.203576885532606</v>
      </c>
      <c r="AS391">
        <v>0.14143362580251501</v>
      </c>
      <c r="AT391">
        <v>0.37340153452685398</v>
      </c>
      <c r="AU391">
        <v>0.19354838709677399</v>
      </c>
      <c r="AV391">
        <v>0.86363636363636298</v>
      </c>
      <c r="AW391">
        <v>0.95419847328244201</v>
      </c>
      <c r="AX391">
        <v>0.80781758957654703</v>
      </c>
      <c r="AY391">
        <v>1.4598540145985399E-2</v>
      </c>
      <c r="AZ391">
        <v>0.63283582089552204</v>
      </c>
      <c r="BA391">
        <v>0.77669902912621303</v>
      </c>
      <c r="BB391">
        <v>0.88970588235294101</v>
      </c>
      <c r="BC391">
        <v>0.659574468085106</v>
      </c>
      <c r="BD391">
        <v>0</v>
      </c>
      <c r="BE391">
        <v>0</v>
      </c>
    </row>
    <row r="392" spans="2:57" x14ac:dyDescent="0.2">
      <c r="B392" t="s">
        <v>900</v>
      </c>
      <c r="C392">
        <v>1E-3</v>
      </c>
      <c r="D392">
        <v>0.1</v>
      </c>
      <c r="E392">
        <v>256</v>
      </c>
      <c r="F392">
        <v>100</v>
      </c>
      <c r="G392" s="2" t="b">
        <v>1</v>
      </c>
      <c r="H392">
        <v>8</v>
      </c>
      <c r="I392">
        <v>15</v>
      </c>
      <c r="J392">
        <v>256</v>
      </c>
      <c r="K392">
        <v>1000</v>
      </c>
      <c r="L392">
        <v>4</v>
      </c>
      <c r="M392">
        <v>15</v>
      </c>
      <c r="N392">
        <v>455</v>
      </c>
      <c r="O392">
        <v>12</v>
      </c>
      <c r="P392">
        <v>15</v>
      </c>
      <c r="Q392">
        <v>115</v>
      </c>
      <c r="R392">
        <v>1</v>
      </c>
      <c r="S392">
        <v>78</v>
      </c>
      <c r="T392" s="2">
        <v>64</v>
      </c>
      <c r="U392" s="2">
        <v>128</v>
      </c>
      <c r="V392" s="2">
        <v>128</v>
      </c>
      <c r="W392" t="s">
        <v>770</v>
      </c>
      <c r="X392">
        <v>0.98008789062500001</v>
      </c>
      <c r="Y392">
        <v>4.2630609637126001E-3</v>
      </c>
      <c r="Z392">
        <v>0.45519120879121</v>
      </c>
      <c r="AA392">
        <v>0.32145109124481602</v>
      </c>
      <c r="AB392">
        <v>0.318739778198254</v>
      </c>
      <c r="AC392">
        <v>0.318739778198254</v>
      </c>
      <c r="AD392">
        <v>0.25554957252184002</v>
      </c>
      <c r="AE392">
        <v>0.25554957252184002</v>
      </c>
      <c r="AF392">
        <v>0.45519120879121</v>
      </c>
      <c r="AG392">
        <v>0.45519120879121</v>
      </c>
      <c r="AH392">
        <v>0.589855072463768</v>
      </c>
      <c r="AI392">
        <v>7.8044593334197998E-2</v>
      </c>
      <c r="AJ392">
        <v>0.53888952686955005</v>
      </c>
      <c r="AK392">
        <v>0.53888952686955005</v>
      </c>
      <c r="AL392">
        <v>0.50301128667924799</v>
      </c>
      <c r="AM392">
        <v>0.50301128667924799</v>
      </c>
      <c r="AN392">
        <v>0.589855072463768</v>
      </c>
      <c r="AO392">
        <v>0.589855072463768</v>
      </c>
      <c r="AP392">
        <v>0.69094433214715001</v>
      </c>
      <c r="AQ392">
        <v>0.58181055758937295</v>
      </c>
      <c r="AR392">
        <v>5.6297589918280001E-4</v>
      </c>
      <c r="AS392">
        <v>1.641247157312E-3</v>
      </c>
      <c r="AT392">
        <v>0.62876254180601998</v>
      </c>
      <c r="AU392">
        <v>0</v>
      </c>
      <c r="AV392">
        <v>0.97835497835497798</v>
      </c>
      <c r="AW392">
        <v>0.95041322314049503</v>
      </c>
      <c r="AX392">
        <v>0.855018587360594</v>
      </c>
      <c r="AY392">
        <v>0.15909090909090901</v>
      </c>
      <c r="AZ392">
        <v>7.4074074074074001E-2</v>
      </c>
      <c r="BA392">
        <v>0.98290598290598197</v>
      </c>
      <c r="BB392">
        <v>0.91935483870967705</v>
      </c>
      <c r="BC392">
        <v>0.91869918699186903</v>
      </c>
      <c r="BD392">
        <v>0</v>
      </c>
      <c r="BE392">
        <v>0</v>
      </c>
    </row>
    <row r="393" spans="2:57" x14ac:dyDescent="0.2">
      <c r="B393" t="s">
        <v>1379</v>
      </c>
      <c r="C393">
        <v>1E-3</v>
      </c>
      <c r="D393">
        <v>0.1</v>
      </c>
      <c r="E393">
        <v>19</v>
      </c>
      <c r="F393">
        <v>500</v>
      </c>
      <c r="G393" s="2" t="b">
        <v>1</v>
      </c>
      <c r="H393">
        <v>8</v>
      </c>
      <c r="I393">
        <v>20</v>
      </c>
      <c r="J393">
        <v>64</v>
      </c>
      <c r="K393">
        <v>1000</v>
      </c>
      <c r="L393">
        <v>4</v>
      </c>
      <c r="M393">
        <v>20</v>
      </c>
      <c r="N393">
        <v>450</v>
      </c>
      <c r="O393">
        <v>12</v>
      </c>
      <c r="P393">
        <v>20</v>
      </c>
      <c r="Q393">
        <v>110</v>
      </c>
      <c r="R393">
        <v>1</v>
      </c>
      <c r="S393">
        <v>78</v>
      </c>
      <c r="T393" s="2">
        <v>128</v>
      </c>
      <c r="U393" s="2">
        <v>64</v>
      </c>
      <c r="V393" s="2">
        <v>128</v>
      </c>
      <c r="W393" t="s">
        <v>770</v>
      </c>
      <c r="X393">
        <v>0.98114843750000003</v>
      </c>
      <c r="Y393">
        <v>3.8350783823988999E-3</v>
      </c>
      <c r="Z393">
        <v>0.454811111111111</v>
      </c>
      <c r="AA393">
        <v>0.38223382553458202</v>
      </c>
      <c r="AB393">
        <v>0.36733517902544099</v>
      </c>
      <c r="AC393">
        <v>0.36733517902544099</v>
      </c>
      <c r="AD393">
        <v>0.39962966616780299</v>
      </c>
      <c r="AE393">
        <v>0.39962966616780299</v>
      </c>
      <c r="AF393">
        <v>0.454811111111111</v>
      </c>
      <c r="AG393">
        <v>0.454811111111111</v>
      </c>
      <c r="AH393">
        <v>0.66363636363636302</v>
      </c>
      <c r="AI393">
        <v>9.4702556729316698E-2</v>
      </c>
      <c r="AJ393">
        <v>0.60571644332875696</v>
      </c>
      <c r="AK393">
        <v>0.60571644332875696</v>
      </c>
      <c r="AL393">
        <v>0.677926138972474</v>
      </c>
      <c r="AM393">
        <v>0.677926138972474</v>
      </c>
      <c r="AN393">
        <v>0.66363636363636302</v>
      </c>
      <c r="AO393">
        <v>0.66363636363636302</v>
      </c>
      <c r="AP393">
        <v>7.3343683173327498E-2</v>
      </c>
      <c r="AQ393">
        <v>0.83078955936288701</v>
      </c>
      <c r="AR393">
        <v>0.39332976811362502</v>
      </c>
      <c r="AS393">
        <v>0.17187770545192299</v>
      </c>
      <c r="AT393">
        <v>0.442922374429223</v>
      </c>
      <c r="AU393">
        <v>0.10344827586206801</v>
      </c>
      <c r="AV393">
        <v>0.95614035087719296</v>
      </c>
      <c r="AW393">
        <v>0.94420600858369097</v>
      </c>
      <c r="AX393">
        <v>0.96428571428571397</v>
      </c>
      <c r="AY393">
        <v>0.60139860139860102</v>
      </c>
      <c r="AZ393">
        <v>0.44137931034482702</v>
      </c>
      <c r="BA393">
        <v>0.98214285714285698</v>
      </c>
      <c r="BB393">
        <v>0.90163934426229497</v>
      </c>
      <c r="BC393">
        <v>0.93103448275862</v>
      </c>
      <c r="BD393">
        <v>0</v>
      </c>
      <c r="BE393">
        <v>0</v>
      </c>
    </row>
    <row r="394" spans="2:57" x14ac:dyDescent="0.2">
      <c r="B394" t="s">
        <v>1380</v>
      </c>
      <c r="C394">
        <v>1E-3</v>
      </c>
      <c r="D394">
        <v>0.5</v>
      </c>
      <c r="E394">
        <v>17</v>
      </c>
      <c r="F394">
        <v>500</v>
      </c>
      <c r="G394" s="2" t="b">
        <v>1</v>
      </c>
      <c r="H394">
        <v>8</v>
      </c>
      <c r="I394">
        <v>5</v>
      </c>
      <c r="J394">
        <v>128</v>
      </c>
      <c r="K394">
        <v>1000</v>
      </c>
      <c r="L394">
        <v>4</v>
      </c>
      <c r="M394">
        <v>5</v>
      </c>
      <c r="N394">
        <v>465</v>
      </c>
      <c r="O394">
        <v>12</v>
      </c>
      <c r="P394">
        <v>5</v>
      </c>
      <c r="Q394">
        <v>125</v>
      </c>
      <c r="R394">
        <v>1</v>
      </c>
      <c r="S394">
        <v>78</v>
      </c>
      <c r="T394" s="2">
        <v>64</v>
      </c>
      <c r="U394" s="2">
        <v>128</v>
      </c>
      <c r="V394" s="2">
        <v>64</v>
      </c>
      <c r="W394" t="s">
        <v>770</v>
      </c>
      <c r="X394">
        <v>0.98150585937500001</v>
      </c>
      <c r="Y394">
        <v>4.4536038867662997E-3</v>
      </c>
      <c r="Z394">
        <v>0.45419032258064101</v>
      </c>
      <c r="AA394">
        <v>0.23433663387596601</v>
      </c>
      <c r="AB394">
        <v>0.34773710823195603</v>
      </c>
      <c r="AC394">
        <v>0.34773710823195603</v>
      </c>
      <c r="AD394">
        <v>0.396329388265872</v>
      </c>
      <c r="AE394">
        <v>0.396329388265872</v>
      </c>
      <c r="AF394">
        <v>0.45419032258064101</v>
      </c>
      <c r="AG394">
        <v>0.45419032258064101</v>
      </c>
      <c r="AH394">
        <v>0.42533333333333301</v>
      </c>
      <c r="AI394">
        <v>6.6682644188404E-2</v>
      </c>
      <c r="AJ394">
        <v>0.37739485215281499</v>
      </c>
      <c r="AK394">
        <v>0.37739485215281499</v>
      </c>
      <c r="AL394">
        <v>0.46630685353323298</v>
      </c>
      <c r="AM394">
        <v>0.46630685353323298</v>
      </c>
      <c r="AN394">
        <v>0.42533333333333301</v>
      </c>
      <c r="AO394">
        <v>0.42533333333333301</v>
      </c>
      <c r="AP394">
        <v>0.48726408931058601</v>
      </c>
      <c r="AQ394">
        <v>0.85594692538118999</v>
      </c>
      <c r="AR394">
        <v>3.9706910985285698E-2</v>
      </c>
      <c r="AS394">
        <v>8.0305072507594992E-3</v>
      </c>
      <c r="AT394">
        <v>0.25677267373380402</v>
      </c>
      <c r="AU394">
        <v>0</v>
      </c>
      <c r="AV394">
        <v>0.52071005917159696</v>
      </c>
      <c r="AW394">
        <v>0.90252707581227398</v>
      </c>
      <c r="AX394">
        <v>0.73972602739726001</v>
      </c>
      <c r="AY394">
        <v>0</v>
      </c>
      <c r="AZ394">
        <v>0.61919504643962797</v>
      </c>
      <c r="BA394">
        <v>0.76847290640393995</v>
      </c>
      <c r="BB394">
        <v>0.17266187050359699</v>
      </c>
      <c r="BC394">
        <v>0.54867256637168105</v>
      </c>
      <c r="BD394">
        <v>0</v>
      </c>
      <c r="BE394">
        <v>0</v>
      </c>
    </row>
    <row r="395" spans="2:57" x14ac:dyDescent="0.2">
      <c r="B395" t="s">
        <v>1061</v>
      </c>
      <c r="C395">
        <v>1E-3</v>
      </c>
      <c r="D395">
        <v>0.5</v>
      </c>
      <c r="E395">
        <v>20</v>
      </c>
      <c r="F395">
        <v>500</v>
      </c>
      <c r="G395" s="2" t="b">
        <v>1</v>
      </c>
      <c r="H395">
        <v>8</v>
      </c>
      <c r="I395">
        <v>15</v>
      </c>
      <c r="J395">
        <v>64</v>
      </c>
      <c r="K395">
        <v>1000</v>
      </c>
      <c r="L395">
        <v>4</v>
      </c>
      <c r="M395">
        <v>15</v>
      </c>
      <c r="N395">
        <v>455</v>
      </c>
      <c r="O395">
        <v>12</v>
      </c>
      <c r="P395">
        <v>15</v>
      </c>
      <c r="Q395">
        <v>115</v>
      </c>
      <c r="R395">
        <v>1</v>
      </c>
      <c r="S395">
        <v>78</v>
      </c>
      <c r="T395" s="2">
        <v>64</v>
      </c>
      <c r="U395" s="2">
        <v>64</v>
      </c>
      <c r="V395" s="2">
        <v>64</v>
      </c>
      <c r="W395" t="s">
        <v>770</v>
      </c>
      <c r="X395">
        <v>0.98133984375000005</v>
      </c>
      <c r="Y395">
        <v>4.0265964809804997E-3</v>
      </c>
      <c r="Z395">
        <v>0.453537912087911</v>
      </c>
      <c r="AA395">
        <v>0.42310456544160802</v>
      </c>
      <c r="AB395">
        <v>0.38931797123176198</v>
      </c>
      <c r="AC395">
        <v>0.38931797123176198</v>
      </c>
      <c r="AD395">
        <v>0.43277789787870402</v>
      </c>
      <c r="AE395">
        <v>0.43277789787870402</v>
      </c>
      <c r="AF395">
        <v>0.453537912087911</v>
      </c>
      <c r="AG395">
        <v>0.453537912087911</v>
      </c>
      <c r="AH395">
        <v>0.64710144927536195</v>
      </c>
      <c r="AI395">
        <v>9.9208153784274999E-2</v>
      </c>
      <c r="AJ395">
        <v>0.59274569054761395</v>
      </c>
      <c r="AK395">
        <v>0.59274569054761395</v>
      </c>
      <c r="AL395">
        <v>0.576629332113343</v>
      </c>
      <c r="AM395">
        <v>0.576629332113343</v>
      </c>
      <c r="AN395">
        <v>0.64710144927536195</v>
      </c>
      <c r="AO395">
        <v>0.64710144927536195</v>
      </c>
      <c r="AP395">
        <v>0.13228589263514501</v>
      </c>
      <c r="AQ395">
        <v>0.80831871690857704</v>
      </c>
      <c r="AR395">
        <v>0.33922908488568199</v>
      </c>
      <c r="AS395">
        <v>0.27743819049764101</v>
      </c>
      <c r="AT395">
        <v>0.29702970297029702</v>
      </c>
      <c r="AU395">
        <v>0.104477611940298</v>
      </c>
      <c r="AV395">
        <v>0.96638655462184797</v>
      </c>
      <c r="AW395">
        <v>0.94262295081967196</v>
      </c>
      <c r="AX395">
        <v>0.94117647058823495</v>
      </c>
      <c r="AY395">
        <v>0</v>
      </c>
      <c r="AZ395">
        <v>0.70370370370370305</v>
      </c>
      <c r="BA395">
        <v>0.98290598290598197</v>
      </c>
      <c r="BB395">
        <v>0.97854077253218796</v>
      </c>
      <c r="BC395">
        <v>0.94166666666666599</v>
      </c>
      <c r="BD395">
        <v>0.25443786982248501</v>
      </c>
      <c r="BE395">
        <v>0</v>
      </c>
    </row>
    <row r="396" spans="2:57" x14ac:dyDescent="0.2">
      <c r="B396" t="s">
        <v>1775</v>
      </c>
      <c r="C396">
        <v>1E-3</v>
      </c>
      <c r="D396">
        <v>0.1</v>
      </c>
      <c r="E396">
        <v>126</v>
      </c>
      <c r="F396">
        <v>100</v>
      </c>
      <c r="G396" s="2" t="b">
        <v>1</v>
      </c>
      <c r="H396">
        <v>8</v>
      </c>
      <c r="I396">
        <v>20</v>
      </c>
      <c r="J396">
        <v>64</v>
      </c>
      <c r="K396">
        <v>1000</v>
      </c>
      <c r="L396">
        <v>4</v>
      </c>
      <c r="M396">
        <v>20</v>
      </c>
      <c r="N396">
        <v>450</v>
      </c>
      <c r="O396">
        <v>12</v>
      </c>
      <c r="P396">
        <v>20</v>
      </c>
      <c r="Q396">
        <v>110</v>
      </c>
      <c r="R396">
        <v>1</v>
      </c>
      <c r="S396">
        <v>78</v>
      </c>
      <c r="T396" s="2">
        <v>128</v>
      </c>
      <c r="U396" s="2">
        <v>128</v>
      </c>
      <c r="V396" s="2">
        <v>128</v>
      </c>
      <c r="W396" t="s">
        <v>770</v>
      </c>
      <c r="X396">
        <v>0.98091796875000004</v>
      </c>
      <c r="Y396">
        <v>3.8176952186040002E-3</v>
      </c>
      <c r="Z396">
        <v>0.45350388888888898</v>
      </c>
      <c r="AA396">
        <v>0.243807509720325</v>
      </c>
      <c r="AB396">
        <v>0.37588435260886499</v>
      </c>
      <c r="AC396">
        <v>0.37588435260886499</v>
      </c>
      <c r="AD396">
        <v>0.412113282563217</v>
      </c>
      <c r="AE396">
        <v>0.412113282563216</v>
      </c>
      <c r="AF396">
        <v>0.45350388888888898</v>
      </c>
      <c r="AG396">
        <v>0.45350388888888898</v>
      </c>
      <c r="AH396">
        <v>0.550757575757575</v>
      </c>
      <c r="AI396">
        <v>0.103442557156085</v>
      </c>
      <c r="AJ396">
        <v>0.52907792178407598</v>
      </c>
      <c r="AK396">
        <v>0.52907792178407598</v>
      </c>
      <c r="AL396">
        <v>0.54905009944482697</v>
      </c>
      <c r="AM396">
        <v>0.54905009944482697</v>
      </c>
      <c r="AN396">
        <v>0.550757575757575</v>
      </c>
      <c r="AO396">
        <v>0.550757575757575</v>
      </c>
      <c r="AP396">
        <v>0.75508844868634295</v>
      </c>
      <c r="AQ396">
        <v>0.50760479977997597</v>
      </c>
      <c r="AR396">
        <v>0.14827630274339801</v>
      </c>
      <c r="AS396">
        <v>9.2567859225745605E-2</v>
      </c>
      <c r="AT396">
        <v>0.66898954703832703</v>
      </c>
      <c r="AU396">
        <v>0.251012145748987</v>
      </c>
      <c r="AV396">
        <v>0.81283422459892996</v>
      </c>
      <c r="AW396">
        <v>0.95652173913043403</v>
      </c>
      <c r="AX396">
        <v>0.85201793721973096</v>
      </c>
      <c r="AY396">
        <v>0.14511041009463699</v>
      </c>
      <c r="AZ396">
        <v>0.42461538461538401</v>
      </c>
      <c r="BA396">
        <v>0.75409836065573699</v>
      </c>
      <c r="BB396">
        <v>0.88979591836734695</v>
      </c>
      <c r="BC396">
        <v>0.59393939393939299</v>
      </c>
      <c r="BD396">
        <v>0</v>
      </c>
      <c r="BE396">
        <v>0</v>
      </c>
    </row>
    <row r="397" spans="2:57" x14ac:dyDescent="0.2">
      <c r="B397" t="s">
        <v>1381</v>
      </c>
      <c r="C397">
        <v>1E-3</v>
      </c>
      <c r="D397">
        <v>0.5</v>
      </c>
      <c r="E397">
        <v>82</v>
      </c>
      <c r="F397">
        <v>100</v>
      </c>
      <c r="G397" s="2" t="b">
        <v>1</v>
      </c>
      <c r="H397">
        <v>8</v>
      </c>
      <c r="I397">
        <v>5</v>
      </c>
      <c r="J397">
        <v>256</v>
      </c>
      <c r="K397">
        <v>1000</v>
      </c>
      <c r="L397">
        <v>4</v>
      </c>
      <c r="M397">
        <v>5</v>
      </c>
      <c r="N397">
        <v>465</v>
      </c>
      <c r="O397">
        <v>12</v>
      </c>
      <c r="P397">
        <v>5</v>
      </c>
      <c r="Q397">
        <v>125</v>
      </c>
      <c r="R397">
        <v>1</v>
      </c>
      <c r="S397">
        <v>78</v>
      </c>
      <c r="T397" s="2">
        <v>128</v>
      </c>
      <c r="U397" s="2">
        <v>128</v>
      </c>
      <c r="V397" s="2">
        <v>64</v>
      </c>
      <c r="W397" t="s">
        <v>770</v>
      </c>
      <c r="X397">
        <v>0.98000488281249998</v>
      </c>
      <c r="Y397">
        <v>4.1857442306353996E-3</v>
      </c>
      <c r="Z397">
        <v>0.45335053763440702</v>
      </c>
      <c r="AA397">
        <v>0.23602052186429501</v>
      </c>
      <c r="AB397">
        <v>0.36018304617430802</v>
      </c>
      <c r="AC397">
        <v>0.36018304617430802</v>
      </c>
      <c r="AD397">
        <v>0.36296337135953899</v>
      </c>
      <c r="AE397">
        <v>0.36296337135953899</v>
      </c>
      <c r="AF397">
        <v>0.45335053763440702</v>
      </c>
      <c r="AG397">
        <v>0.45335053763440702</v>
      </c>
      <c r="AH397">
        <v>0.33600000000000002</v>
      </c>
      <c r="AI397">
        <v>8.7914615869522095E-2</v>
      </c>
      <c r="AJ397">
        <v>0.28792153215100702</v>
      </c>
      <c r="AK397">
        <v>0.28792153215100702</v>
      </c>
      <c r="AL397">
        <v>0.35991384832572298</v>
      </c>
      <c r="AM397">
        <v>0.35991384832572298</v>
      </c>
      <c r="AN397">
        <v>0.33600000000000002</v>
      </c>
      <c r="AO397">
        <v>0.33600000000000002</v>
      </c>
      <c r="AP397">
        <v>0.47729495792122101</v>
      </c>
      <c r="AQ397">
        <v>0.77031788839533299</v>
      </c>
      <c r="AR397">
        <v>0.13275972350041501</v>
      </c>
      <c r="AS397">
        <v>6.0359614880261099E-2</v>
      </c>
      <c r="AT397">
        <v>0.35543766578249297</v>
      </c>
      <c r="AU397">
        <v>8.3832335329341298E-2</v>
      </c>
      <c r="AV397">
        <v>4.6875E-2</v>
      </c>
      <c r="AW397">
        <v>0.94339622641509402</v>
      </c>
      <c r="AX397">
        <v>0.633136094674556</v>
      </c>
      <c r="AY397">
        <v>3.7209302325581298E-2</v>
      </c>
      <c r="AZ397">
        <v>0.41304347826086901</v>
      </c>
      <c r="BA397">
        <v>0.69109947643978997</v>
      </c>
      <c r="BB397">
        <v>0</v>
      </c>
      <c r="BC397">
        <v>0.251028806584362</v>
      </c>
      <c r="BD397">
        <v>0</v>
      </c>
      <c r="BE397">
        <v>0</v>
      </c>
    </row>
    <row r="398" spans="2:57" x14ac:dyDescent="0.2">
      <c r="B398" t="s">
        <v>1382</v>
      </c>
      <c r="C398">
        <v>1E-3</v>
      </c>
      <c r="D398">
        <v>0.1</v>
      </c>
      <c r="E398">
        <v>19</v>
      </c>
      <c r="F398">
        <v>500</v>
      </c>
      <c r="G398" s="2" t="b">
        <v>1</v>
      </c>
      <c r="H398">
        <v>8</v>
      </c>
      <c r="I398">
        <v>5</v>
      </c>
      <c r="J398">
        <v>128</v>
      </c>
      <c r="K398">
        <v>1000</v>
      </c>
      <c r="L398">
        <v>4</v>
      </c>
      <c r="M398">
        <v>5</v>
      </c>
      <c r="N398">
        <v>465</v>
      </c>
      <c r="O398">
        <v>12</v>
      </c>
      <c r="P398">
        <v>5</v>
      </c>
      <c r="Q398">
        <v>125</v>
      </c>
      <c r="R398">
        <v>1</v>
      </c>
      <c r="S398">
        <v>78</v>
      </c>
      <c r="T398" s="2">
        <v>128</v>
      </c>
      <c r="U398" s="2">
        <v>64</v>
      </c>
      <c r="V398" s="2">
        <v>128</v>
      </c>
      <c r="W398" t="s">
        <v>770</v>
      </c>
      <c r="X398">
        <v>0.98098437500000002</v>
      </c>
      <c r="Y398">
        <v>4.3714178674854002E-3</v>
      </c>
      <c r="Z398">
        <v>0.45309408602150297</v>
      </c>
      <c r="AA398">
        <v>0.36777710124850199</v>
      </c>
      <c r="AB398">
        <v>0.37572310545496701</v>
      </c>
      <c r="AC398">
        <v>0.37572310545496701</v>
      </c>
      <c r="AD398">
        <v>0.41513613811262401</v>
      </c>
      <c r="AE398">
        <v>0.41513613811262401</v>
      </c>
      <c r="AF398">
        <v>0.45309408602150297</v>
      </c>
      <c r="AG398">
        <v>0.45309408602150297</v>
      </c>
      <c r="AH398">
        <v>0.61199999999999999</v>
      </c>
      <c r="AI398">
        <v>0.20186531543731601</v>
      </c>
      <c r="AJ398">
        <v>0.60135145940041401</v>
      </c>
      <c r="AK398">
        <v>0.60135145940041401</v>
      </c>
      <c r="AL398">
        <v>0.6442298745674</v>
      </c>
      <c r="AM398">
        <v>0.6442298745674</v>
      </c>
      <c r="AN398">
        <v>0.61199999999999999</v>
      </c>
      <c r="AO398">
        <v>0.61199999999999999</v>
      </c>
      <c r="AP398">
        <v>0.57664089631692705</v>
      </c>
      <c r="AQ398">
        <v>0.70952462222418999</v>
      </c>
      <c r="AR398">
        <v>0.14444992148983199</v>
      </c>
      <c r="AS398">
        <v>7.2276981788915506E-2</v>
      </c>
      <c r="AT398">
        <v>0.38775510204081598</v>
      </c>
      <c r="AU398">
        <v>0.38400000000000001</v>
      </c>
      <c r="AV398">
        <v>0.65591397849462296</v>
      </c>
      <c r="AW398">
        <v>0.94696969696969602</v>
      </c>
      <c r="AX398">
        <v>0.75806451612903203</v>
      </c>
      <c r="AY398">
        <v>0.55895196506550204</v>
      </c>
      <c r="AZ398">
        <v>0.76045627376425795</v>
      </c>
      <c r="BA398">
        <v>0.75961538461538403</v>
      </c>
      <c r="BB398">
        <v>0.81274900398406302</v>
      </c>
      <c r="BC398">
        <v>0.63589743589743597</v>
      </c>
      <c r="BD398">
        <v>0.55584415584415503</v>
      </c>
      <c r="BE398">
        <v>0</v>
      </c>
    </row>
    <row r="399" spans="2:57" x14ac:dyDescent="0.2">
      <c r="B399" t="s">
        <v>1383</v>
      </c>
      <c r="C399">
        <v>1E-3</v>
      </c>
      <c r="D399">
        <v>0.5</v>
      </c>
      <c r="E399">
        <v>67</v>
      </c>
      <c r="F399">
        <v>100</v>
      </c>
      <c r="G399" s="2" t="b">
        <v>1</v>
      </c>
      <c r="H399">
        <v>8</v>
      </c>
      <c r="I399">
        <v>25</v>
      </c>
      <c r="J399">
        <v>128</v>
      </c>
      <c r="K399">
        <v>1000</v>
      </c>
      <c r="L399">
        <v>4</v>
      </c>
      <c r="M399">
        <v>25</v>
      </c>
      <c r="N399">
        <v>445</v>
      </c>
      <c r="O399">
        <v>12</v>
      </c>
      <c r="P399">
        <v>25</v>
      </c>
      <c r="Q399">
        <v>105</v>
      </c>
      <c r="R399">
        <v>1</v>
      </c>
      <c r="S399">
        <v>78</v>
      </c>
      <c r="T399" s="2">
        <v>128</v>
      </c>
      <c r="U399" s="2">
        <v>64</v>
      </c>
      <c r="V399" s="2">
        <v>128</v>
      </c>
      <c r="W399" t="s">
        <v>770</v>
      </c>
      <c r="X399">
        <v>0.98029296875000005</v>
      </c>
      <c r="Y399">
        <v>4.0940130036323996E-3</v>
      </c>
      <c r="Z399">
        <v>0.45281235955055898</v>
      </c>
      <c r="AA399">
        <v>0.23838772289454899</v>
      </c>
      <c r="AB399">
        <v>0.31840598619437899</v>
      </c>
      <c r="AC399">
        <v>0.31840598619437899</v>
      </c>
      <c r="AD399">
        <v>0.27473781253895202</v>
      </c>
      <c r="AE399">
        <v>0.27473781253895202</v>
      </c>
      <c r="AF399">
        <v>0.45281235955055898</v>
      </c>
      <c r="AG399">
        <v>0.45281235955055898</v>
      </c>
      <c r="AH399">
        <v>0.72063492063491996</v>
      </c>
      <c r="AI399">
        <v>6.05154298245906E-2</v>
      </c>
      <c r="AJ399">
        <v>0.67244903804862799</v>
      </c>
      <c r="AK399">
        <v>0.67244903804862799</v>
      </c>
      <c r="AL399">
        <v>0.66121344198699805</v>
      </c>
      <c r="AM399">
        <v>0.66121344198699805</v>
      </c>
      <c r="AN399">
        <v>0.72063492063491996</v>
      </c>
      <c r="AO399">
        <v>0.72063492063491996</v>
      </c>
      <c r="AP399">
        <v>0.55574204888457901</v>
      </c>
      <c r="AQ399">
        <v>0.69650611103725601</v>
      </c>
      <c r="AR399">
        <v>2.1095314301546798E-2</v>
      </c>
      <c r="AS399">
        <v>2.8047055413439999E-4</v>
      </c>
      <c r="AT399">
        <v>0.73949579831932699</v>
      </c>
      <c r="AU399">
        <v>0.44078947368421001</v>
      </c>
      <c r="AV399">
        <v>0.95192307692307698</v>
      </c>
      <c r="AW399">
        <v>0.95454545454545403</v>
      </c>
      <c r="AX399">
        <v>0.96650717703349198</v>
      </c>
      <c r="AY399">
        <v>0.64968152866242002</v>
      </c>
      <c r="AZ399">
        <v>0.59672131147540897</v>
      </c>
      <c r="BA399">
        <v>0.96078431372549</v>
      </c>
      <c r="BB399">
        <v>0.89743589743589702</v>
      </c>
      <c r="BC399">
        <v>0.91150442477876104</v>
      </c>
      <c r="BD399">
        <v>0</v>
      </c>
      <c r="BE399">
        <v>0</v>
      </c>
    </row>
    <row r="400" spans="2:57" x14ac:dyDescent="0.2">
      <c r="B400" t="s">
        <v>1384</v>
      </c>
      <c r="C400">
        <v>1E-3</v>
      </c>
      <c r="D400">
        <v>0.5</v>
      </c>
      <c r="E400">
        <v>51</v>
      </c>
      <c r="F400">
        <v>100</v>
      </c>
      <c r="G400" s="2" t="b">
        <v>1</v>
      </c>
      <c r="H400">
        <v>8</v>
      </c>
      <c r="I400">
        <v>15</v>
      </c>
      <c r="J400">
        <v>256</v>
      </c>
      <c r="K400">
        <v>1000</v>
      </c>
      <c r="L400">
        <v>4</v>
      </c>
      <c r="M400">
        <v>15</v>
      </c>
      <c r="N400">
        <v>455</v>
      </c>
      <c r="O400">
        <v>12</v>
      </c>
      <c r="P400">
        <v>15</v>
      </c>
      <c r="Q400">
        <v>115</v>
      </c>
      <c r="R400">
        <v>1</v>
      </c>
      <c r="S400">
        <v>78</v>
      </c>
      <c r="T400" s="2">
        <v>128</v>
      </c>
      <c r="U400" s="2">
        <v>128</v>
      </c>
      <c r="V400" s="2">
        <v>64</v>
      </c>
      <c r="W400" t="s">
        <v>770</v>
      </c>
      <c r="X400">
        <v>0.98008300781250002</v>
      </c>
      <c r="Y400">
        <v>4.2334150988607997E-3</v>
      </c>
      <c r="Z400">
        <v>0.45279175824175799</v>
      </c>
      <c r="AA400">
        <v>0.20047704730927901</v>
      </c>
      <c r="AB400">
        <v>0.37693093958634</v>
      </c>
      <c r="AC400">
        <v>0.37693093958634</v>
      </c>
      <c r="AD400">
        <v>0.37615430488687002</v>
      </c>
      <c r="AE400">
        <v>0.37615430488687002</v>
      </c>
      <c r="AF400">
        <v>0.45279175824175799</v>
      </c>
      <c r="AG400">
        <v>0.45279175824175799</v>
      </c>
      <c r="AH400">
        <v>0.65724637681159404</v>
      </c>
      <c r="AI400">
        <v>6.6898763179778997E-2</v>
      </c>
      <c r="AJ400">
        <v>0.62894826619779098</v>
      </c>
      <c r="AK400">
        <v>0.62894826619779098</v>
      </c>
      <c r="AL400">
        <v>0.62352891167511004</v>
      </c>
      <c r="AM400">
        <v>0.62352891167511004</v>
      </c>
      <c r="AN400">
        <v>0.65724637681159404</v>
      </c>
      <c r="AO400">
        <v>0.65724637681159404</v>
      </c>
      <c r="AP400">
        <v>0.51538532351195498</v>
      </c>
      <c r="AQ400">
        <v>0.73769415813660899</v>
      </c>
      <c r="AR400">
        <v>0.22748740686192501</v>
      </c>
      <c r="AS400">
        <v>2.71568698348707E-2</v>
      </c>
      <c r="AT400">
        <v>0.52439024390243905</v>
      </c>
      <c r="AU400">
        <v>9.69696969696969E-2</v>
      </c>
      <c r="AV400">
        <v>0.88461538461538403</v>
      </c>
      <c r="AW400">
        <v>0.96234309623430903</v>
      </c>
      <c r="AX400">
        <v>0.78923766816143404</v>
      </c>
      <c r="AY400">
        <v>0.41549295774647799</v>
      </c>
      <c r="AZ400">
        <v>0.74903474903474898</v>
      </c>
      <c r="BA400">
        <v>0.82</v>
      </c>
      <c r="BB400">
        <v>0.89411764705882302</v>
      </c>
      <c r="BC400">
        <v>0.88105726872246604</v>
      </c>
      <c r="BD400">
        <v>0.53012048192771</v>
      </c>
      <c r="BE400">
        <v>0</v>
      </c>
    </row>
    <row r="401" spans="2:57" x14ac:dyDescent="0.2">
      <c r="B401" t="s">
        <v>1385</v>
      </c>
      <c r="C401">
        <v>1E-3</v>
      </c>
      <c r="D401">
        <v>0.5</v>
      </c>
      <c r="E401">
        <v>14</v>
      </c>
      <c r="F401">
        <v>500</v>
      </c>
      <c r="G401" s="2" t="b">
        <v>1</v>
      </c>
      <c r="H401">
        <v>8</v>
      </c>
      <c r="I401">
        <v>15</v>
      </c>
      <c r="J401">
        <v>420</v>
      </c>
      <c r="K401">
        <v>1000</v>
      </c>
      <c r="L401">
        <v>4</v>
      </c>
      <c r="M401">
        <v>15</v>
      </c>
      <c r="N401">
        <v>455</v>
      </c>
      <c r="O401">
        <v>12</v>
      </c>
      <c r="P401">
        <v>15</v>
      </c>
      <c r="Q401">
        <v>115</v>
      </c>
      <c r="R401">
        <v>1</v>
      </c>
      <c r="S401">
        <v>78</v>
      </c>
      <c r="T401" s="2">
        <v>128</v>
      </c>
      <c r="U401" s="2">
        <v>128</v>
      </c>
      <c r="V401" s="2">
        <v>64</v>
      </c>
      <c r="W401" t="s">
        <v>770</v>
      </c>
      <c r="X401">
        <v>0.981788690476189</v>
      </c>
      <c r="Y401">
        <v>3.9315916979684997E-3</v>
      </c>
      <c r="Z401">
        <v>0.45221483516483402</v>
      </c>
      <c r="AA401">
        <v>0.25910413073003202</v>
      </c>
      <c r="AB401">
        <v>0.35129221015698398</v>
      </c>
      <c r="AC401">
        <v>0.35129221015698398</v>
      </c>
      <c r="AD401">
        <v>0.31780438889006302</v>
      </c>
      <c r="AE401">
        <v>0.31780438889006302</v>
      </c>
      <c r="AF401">
        <v>0.45221483516483402</v>
      </c>
      <c r="AG401">
        <v>0.45221483516483402</v>
      </c>
      <c r="AH401">
        <v>0.66304347826086896</v>
      </c>
      <c r="AI401">
        <v>6.9998659193515694E-2</v>
      </c>
      <c r="AJ401">
        <v>0.594633576354065</v>
      </c>
      <c r="AK401">
        <v>0.594633576354065</v>
      </c>
      <c r="AL401">
        <v>0.61655497078863097</v>
      </c>
      <c r="AM401">
        <v>0.61655497078863097</v>
      </c>
      <c r="AN401">
        <v>0.66304347826086896</v>
      </c>
      <c r="AO401">
        <v>0.66304347826086896</v>
      </c>
      <c r="AP401">
        <v>0.55796174304501001</v>
      </c>
      <c r="AQ401">
        <v>0.69765635987299002</v>
      </c>
      <c r="AR401">
        <v>7.5735991101747002E-2</v>
      </c>
      <c r="AS401">
        <v>7.3814746608195494E-2</v>
      </c>
      <c r="AT401">
        <v>0.44017094017093999</v>
      </c>
      <c r="AU401">
        <v>0.397260273972602</v>
      </c>
      <c r="AV401">
        <v>0.96137339055794002</v>
      </c>
      <c r="AW401">
        <v>0.97046413502109696</v>
      </c>
      <c r="AX401">
        <v>0.95798319327731096</v>
      </c>
      <c r="AY401">
        <v>3.2520325203252001E-2</v>
      </c>
      <c r="AZ401">
        <v>0.55524079320113295</v>
      </c>
      <c r="BA401">
        <v>0.99567099567099504</v>
      </c>
      <c r="BB401">
        <v>0.88715953307392903</v>
      </c>
      <c r="BC401">
        <v>0.93775933609958495</v>
      </c>
      <c r="BD401">
        <v>0</v>
      </c>
      <c r="BE401">
        <v>0</v>
      </c>
    </row>
    <row r="402" spans="2:57" x14ac:dyDescent="0.2">
      <c r="B402" t="s">
        <v>1386</v>
      </c>
      <c r="C402">
        <v>1E-3</v>
      </c>
      <c r="D402">
        <v>0.5</v>
      </c>
      <c r="E402">
        <v>38</v>
      </c>
      <c r="F402">
        <v>100</v>
      </c>
      <c r="G402" s="2" t="b">
        <v>1</v>
      </c>
      <c r="H402">
        <v>8</v>
      </c>
      <c r="I402">
        <v>25</v>
      </c>
      <c r="J402">
        <v>420</v>
      </c>
      <c r="K402">
        <v>1000</v>
      </c>
      <c r="L402">
        <v>4</v>
      </c>
      <c r="M402">
        <v>25</v>
      </c>
      <c r="N402">
        <v>445</v>
      </c>
      <c r="O402">
        <v>12</v>
      </c>
      <c r="P402">
        <v>25</v>
      </c>
      <c r="Q402">
        <v>105</v>
      </c>
      <c r="R402">
        <v>1</v>
      </c>
      <c r="S402">
        <v>78</v>
      </c>
      <c r="T402" s="2">
        <v>64</v>
      </c>
      <c r="U402" s="2">
        <v>128</v>
      </c>
      <c r="V402" s="2">
        <v>64</v>
      </c>
      <c r="W402" t="s">
        <v>770</v>
      </c>
      <c r="X402">
        <v>0.98047321428571399</v>
      </c>
      <c r="Y402">
        <v>4.1881629568523999E-3</v>
      </c>
      <c r="Z402">
        <v>0.45176966292134502</v>
      </c>
      <c r="AA402">
        <v>0.27447564242780198</v>
      </c>
      <c r="AB402">
        <v>0.34104794924075799</v>
      </c>
      <c r="AC402">
        <v>0.34104794924075799</v>
      </c>
      <c r="AD402">
        <v>0.348454871888142</v>
      </c>
      <c r="AE402">
        <v>0.348454871888142</v>
      </c>
      <c r="AF402">
        <v>0.45176966292134502</v>
      </c>
      <c r="AG402">
        <v>0.45176966292134502</v>
      </c>
      <c r="AH402">
        <v>0.68571428571428505</v>
      </c>
      <c r="AI402">
        <v>7.7926181256771004E-2</v>
      </c>
      <c r="AJ402">
        <v>0.63910081740648494</v>
      </c>
      <c r="AK402">
        <v>0.63910081740648494</v>
      </c>
      <c r="AL402">
        <v>0.64596698143876197</v>
      </c>
      <c r="AM402">
        <v>0.64596698143876197</v>
      </c>
      <c r="AN402">
        <v>0.68571428571428505</v>
      </c>
      <c r="AO402">
        <v>0.68571428571428505</v>
      </c>
      <c r="AP402">
        <v>0.49301024025074702</v>
      </c>
      <c r="AQ402">
        <v>0.81008829307896402</v>
      </c>
      <c r="AR402">
        <v>5.5079300052567101E-2</v>
      </c>
      <c r="AS402">
        <v>6.0139635807531996E-3</v>
      </c>
      <c r="AT402">
        <v>0.375266524520255</v>
      </c>
      <c r="AU402">
        <v>0.114754098360655</v>
      </c>
      <c r="AV402">
        <v>0.96650717703349198</v>
      </c>
      <c r="AW402">
        <v>0.95454545454545403</v>
      </c>
      <c r="AX402">
        <v>0.95852534562212</v>
      </c>
      <c r="AY402">
        <v>0.78640776699029102</v>
      </c>
      <c r="AZ402">
        <v>0.73513513513513495</v>
      </c>
      <c r="BA402">
        <v>0.96713615023474098</v>
      </c>
      <c r="BB402">
        <v>0.87029288702928798</v>
      </c>
      <c r="BC402">
        <v>0.94063926940639198</v>
      </c>
      <c r="BD402">
        <v>0</v>
      </c>
      <c r="BE402">
        <v>0</v>
      </c>
    </row>
    <row r="403" spans="2:57" x14ac:dyDescent="0.2">
      <c r="B403" t="s">
        <v>1387</v>
      </c>
      <c r="C403">
        <v>1E-3</v>
      </c>
      <c r="D403">
        <v>0.5</v>
      </c>
      <c r="E403">
        <v>14</v>
      </c>
      <c r="F403">
        <v>500</v>
      </c>
      <c r="G403" s="2" t="b">
        <v>1</v>
      </c>
      <c r="H403">
        <v>8</v>
      </c>
      <c r="I403">
        <v>15</v>
      </c>
      <c r="J403">
        <v>420</v>
      </c>
      <c r="K403">
        <v>1000</v>
      </c>
      <c r="L403">
        <v>4</v>
      </c>
      <c r="M403">
        <v>15</v>
      </c>
      <c r="N403">
        <v>455</v>
      </c>
      <c r="O403">
        <v>12</v>
      </c>
      <c r="P403">
        <v>15</v>
      </c>
      <c r="Q403">
        <v>115</v>
      </c>
      <c r="R403">
        <v>1</v>
      </c>
      <c r="S403">
        <v>78</v>
      </c>
      <c r="T403" s="2">
        <v>128</v>
      </c>
      <c r="U403" s="2">
        <v>64</v>
      </c>
      <c r="V403" s="2">
        <v>64</v>
      </c>
      <c r="W403" t="s">
        <v>770</v>
      </c>
      <c r="X403">
        <v>0.98026964285714102</v>
      </c>
      <c r="Y403">
        <v>4.2917891973629002E-3</v>
      </c>
      <c r="Z403">
        <v>0.45158406593406603</v>
      </c>
      <c r="AA403">
        <v>0.306099873170256</v>
      </c>
      <c r="AB403">
        <v>0.36354204849493299</v>
      </c>
      <c r="AC403">
        <v>0.36354204849493299</v>
      </c>
      <c r="AD403">
        <v>0.38280190053920099</v>
      </c>
      <c r="AE403">
        <v>0.38280190053920099</v>
      </c>
      <c r="AF403">
        <v>0.45158406593406603</v>
      </c>
      <c r="AG403">
        <v>0.45158406593406603</v>
      </c>
      <c r="AH403">
        <v>0.62101449275362297</v>
      </c>
      <c r="AI403">
        <v>9.3760155141353593E-2</v>
      </c>
      <c r="AJ403">
        <v>0.57910802838756403</v>
      </c>
      <c r="AK403">
        <v>0.57910802838756403</v>
      </c>
      <c r="AL403">
        <v>0.576366228706786</v>
      </c>
      <c r="AM403">
        <v>0.576366228706786</v>
      </c>
      <c r="AN403">
        <v>0.62101449275362297</v>
      </c>
      <c r="AO403">
        <v>0.62101449275362297</v>
      </c>
      <c r="AP403">
        <v>0.68191723054527298</v>
      </c>
      <c r="AQ403">
        <v>0.55642173825827401</v>
      </c>
      <c r="AR403">
        <v>0.15148806077112201</v>
      </c>
      <c r="AS403">
        <v>6.43411644050636E-2</v>
      </c>
      <c r="AT403">
        <v>0.48711943793911</v>
      </c>
      <c r="AU403">
        <v>0</v>
      </c>
      <c r="AV403">
        <v>0.86407766990291202</v>
      </c>
      <c r="AW403">
        <v>0.95041322314049503</v>
      </c>
      <c r="AX403">
        <v>0.787610619469026</v>
      </c>
      <c r="AY403">
        <v>0.511041009463722</v>
      </c>
      <c r="AZ403">
        <v>0.74178403755868505</v>
      </c>
      <c r="BA403">
        <v>0.764397905759162</v>
      </c>
      <c r="BB403">
        <v>0.90118577075098805</v>
      </c>
      <c r="BC403">
        <v>0.94166666666666599</v>
      </c>
      <c r="BD403">
        <v>0</v>
      </c>
      <c r="BE403">
        <v>0</v>
      </c>
    </row>
    <row r="404" spans="2:57" x14ac:dyDescent="0.2">
      <c r="B404" t="s">
        <v>1388</v>
      </c>
      <c r="C404">
        <v>1E-3</v>
      </c>
      <c r="D404">
        <v>0.1</v>
      </c>
      <c r="E404">
        <v>82</v>
      </c>
      <c r="F404">
        <v>100</v>
      </c>
      <c r="G404" s="2" t="b">
        <v>1</v>
      </c>
      <c r="H404">
        <v>8</v>
      </c>
      <c r="I404">
        <v>15</v>
      </c>
      <c r="J404">
        <v>256</v>
      </c>
      <c r="K404">
        <v>1000</v>
      </c>
      <c r="L404">
        <v>4</v>
      </c>
      <c r="M404">
        <v>15</v>
      </c>
      <c r="N404">
        <v>455</v>
      </c>
      <c r="O404">
        <v>12</v>
      </c>
      <c r="P404">
        <v>15</v>
      </c>
      <c r="Q404">
        <v>115</v>
      </c>
      <c r="R404">
        <v>1</v>
      </c>
      <c r="S404">
        <v>78</v>
      </c>
      <c r="T404" s="2">
        <v>128</v>
      </c>
      <c r="U404" s="2">
        <v>128</v>
      </c>
      <c r="V404" s="2">
        <v>64</v>
      </c>
      <c r="W404" t="s">
        <v>770</v>
      </c>
      <c r="X404">
        <v>0.98021484375000001</v>
      </c>
      <c r="Y404">
        <v>4.3362920638172998E-3</v>
      </c>
      <c r="Z404">
        <v>0.45139120879120898</v>
      </c>
      <c r="AA404">
        <v>0.322301369383931</v>
      </c>
      <c r="AB404">
        <v>0.30626539562847399</v>
      </c>
      <c r="AC404">
        <v>0.30626539562847399</v>
      </c>
      <c r="AD404">
        <v>0.236626712392945</v>
      </c>
      <c r="AE404">
        <v>0.236626712392945</v>
      </c>
      <c r="AF404">
        <v>0.45139120879120898</v>
      </c>
      <c r="AG404">
        <v>0.45139120879120898</v>
      </c>
      <c r="AH404">
        <v>0.58115942028985501</v>
      </c>
      <c r="AI404">
        <v>0.116206809878349</v>
      </c>
      <c r="AJ404">
        <v>0.55390388206190599</v>
      </c>
      <c r="AK404">
        <v>0.55390388206190599</v>
      </c>
      <c r="AL404">
        <v>0.57747060253905702</v>
      </c>
      <c r="AM404">
        <v>0.57747060253905702</v>
      </c>
      <c r="AN404">
        <v>0.58115942028985501</v>
      </c>
      <c r="AO404">
        <v>0.58115942028985501</v>
      </c>
      <c r="AP404">
        <v>0.65316935985256397</v>
      </c>
      <c r="AQ404">
        <v>0.57012384484242096</v>
      </c>
      <c r="AR404">
        <v>1.1876938423731E-3</v>
      </c>
      <c r="AS404">
        <v>5.806839765401E-4</v>
      </c>
      <c r="AT404">
        <v>0.46851385390428202</v>
      </c>
      <c r="AU404">
        <v>0.229885057471264</v>
      </c>
      <c r="AV404">
        <v>0.80208333333333304</v>
      </c>
      <c r="AW404">
        <v>0.95435684647302899</v>
      </c>
      <c r="AX404">
        <v>0.82407407407407396</v>
      </c>
      <c r="AY404">
        <v>0.45783132530120402</v>
      </c>
      <c r="AZ404">
        <v>0.56891495601173003</v>
      </c>
      <c r="BA404">
        <v>0.8</v>
      </c>
      <c r="BB404">
        <v>0.89711934156378603</v>
      </c>
      <c r="BC404">
        <v>0.644067796610169</v>
      </c>
      <c r="BD404">
        <v>0</v>
      </c>
      <c r="BE404">
        <v>0</v>
      </c>
    </row>
    <row r="405" spans="2:57" x14ac:dyDescent="0.2">
      <c r="B405" t="s">
        <v>1389</v>
      </c>
      <c r="C405">
        <v>1E-3</v>
      </c>
      <c r="D405">
        <v>0.1</v>
      </c>
      <c r="E405">
        <v>18</v>
      </c>
      <c r="F405">
        <v>500</v>
      </c>
      <c r="G405" s="2" t="b">
        <v>1</v>
      </c>
      <c r="H405">
        <v>8</v>
      </c>
      <c r="I405">
        <v>15</v>
      </c>
      <c r="J405">
        <v>256</v>
      </c>
      <c r="K405">
        <v>1000</v>
      </c>
      <c r="L405">
        <v>4</v>
      </c>
      <c r="M405">
        <v>15</v>
      </c>
      <c r="N405">
        <v>455</v>
      </c>
      <c r="O405">
        <v>12</v>
      </c>
      <c r="P405">
        <v>15</v>
      </c>
      <c r="Q405">
        <v>115</v>
      </c>
      <c r="R405">
        <v>1</v>
      </c>
      <c r="S405">
        <v>78</v>
      </c>
      <c r="T405" s="2">
        <v>128</v>
      </c>
      <c r="U405" s="2">
        <v>64</v>
      </c>
      <c r="V405" s="2">
        <v>128</v>
      </c>
      <c r="W405" t="s">
        <v>770</v>
      </c>
      <c r="X405">
        <v>0.98063574218750005</v>
      </c>
      <c r="Y405">
        <v>4.0587838520294997E-3</v>
      </c>
      <c r="Z405">
        <v>0.45133296703296699</v>
      </c>
      <c r="AA405">
        <v>0.27827342115342601</v>
      </c>
      <c r="AB405">
        <v>0.37565492532556599</v>
      </c>
      <c r="AC405">
        <v>0.37565492532556599</v>
      </c>
      <c r="AD405">
        <v>0.39579379857816399</v>
      </c>
      <c r="AE405">
        <v>0.39579379857816399</v>
      </c>
      <c r="AF405">
        <v>0.45133296703296699</v>
      </c>
      <c r="AG405">
        <v>0.45133296703296699</v>
      </c>
      <c r="AH405">
        <v>0.64347826086956506</v>
      </c>
      <c r="AI405">
        <v>9.3343727290630299E-2</v>
      </c>
      <c r="AJ405">
        <v>0.60673937478689399</v>
      </c>
      <c r="AK405">
        <v>0.60673937478689399</v>
      </c>
      <c r="AL405">
        <v>0.58781057556652605</v>
      </c>
      <c r="AM405">
        <v>0.58781057556652605</v>
      </c>
      <c r="AN405">
        <v>0.64347826086956506</v>
      </c>
      <c r="AO405">
        <v>0.64347826086956506</v>
      </c>
      <c r="AP405">
        <v>0.496847177395217</v>
      </c>
      <c r="AQ405">
        <v>0.66402581529240701</v>
      </c>
      <c r="AR405">
        <v>0.23230712104373799</v>
      </c>
      <c r="AS405">
        <v>0.1094395875709</v>
      </c>
      <c r="AT405">
        <v>0.52447552447552404</v>
      </c>
      <c r="AU405">
        <v>1.34228187919463E-2</v>
      </c>
      <c r="AV405">
        <v>0.91071428571428503</v>
      </c>
      <c r="AW405">
        <v>0.95833333333333304</v>
      </c>
      <c r="AX405">
        <v>0.95726495726495697</v>
      </c>
      <c r="AY405">
        <v>1.6194331983805599E-2</v>
      </c>
      <c r="AZ405">
        <v>0.64516129032257996</v>
      </c>
      <c r="BA405">
        <v>0.85572139303482497</v>
      </c>
      <c r="BB405">
        <v>0.91497975708502</v>
      </c>
      <c r="BC405">
        <v>0.94468085106382904</v>
      </c>
      <c r="BD405">
        <v>0.53992395437262297</v>
      </c>
      <c r="BE405">
        <v>0</v>
      </c>
    </row>
    <row r="406" spans="2:57" x14ac:dyDescent="0.2">
      <c r="B406" t="s">
        <v>1390</v>
      </c>
      <c r="C406">
        <v>1E-3</v>
      </c>
      <c r="D406">
        <v>0.5</v>
      </c>
      <c r="E406">
        <v>15</v>
      </c>
      <c r="F406">
        <v>500</v>
      </c>
      <c r="G406" s="2" t="b">
        <v>1</v>
      </c>
      <c r="H406">
        <v>8</v>
      </c>
      <c r="I406">
        <v>5</v>
      </c>
      <c r="J406">
        <v>420</v>
      </c>
      <c r="K406">
        <v>1000</v>
      </c>
      <c r="L406">
        <v>4</v>
      </c>
      <c r="M406">
        <v>5</v>
      </c>
      <c r="N406">
        <v>465</v>
      </c>
      <c r="O406">
        <v>12</v>
      </c>
      <c r="P406">
        <v>5</v>
      </c>
      <c r="Q406">
        <v>125</v>
      </c>
      <c r="R406">
        <v>1</v>
      </c>
      <c r="S406">
        <v>78</v>
      </c>
      <c r="T406" s="2">
        <v>128</v>
      </c>
      <c r="U406" s="2">
        <v>128</v>
      </c>
      <c r="V406" s="2">
        <v>128</v>
      </c>
      <c r="W406" t="s">
        <v>770</v>
      </c>
      <c r="X406">
        <v>0.98038511904761805</v>
      </c>
      <c r="Y406">
        <v>4.5345377302727996E-3</v>
      </c>
      <c r="Z406">
        <v>0.45133225806451599</v>
      </c>
      <c r="AA406">
        <v>0.201365530312061</v>
      </c>
      <c r="AB406">
        <v>0.40113673417931101</v>
      </c>
      <c r="AC406">
        <v>0.40113673417931101</v>
      </c>
      <c r="AD406">
        <v>0.46671544491809602</v>
      </c>
      <c r="AE406">
        <v>0.46671544491809602</v>
      </c>
      <c r="AF406">
        <v>0.45133225806451599</v>
      </c>
      <c r="AG406">
        <v>0.45133225806451599</v>
      </c>
      <c r="AH406">
        <v>0.49266666666666598</v>
      </c>
      <c r="AI406">
        <v>6.2221463769674301E-2</v>
      </c>
      <c r="AJ406">
        <v>0.46172343996985299</v>
      </c>
      <c r="AK406">
        <v>0.46172343996985299</v>
      </c>
      <c r="AL406">
        <v>0.49878334520911499</v>
      </c>
      <c r="AM406">
        <v>0.49878334520911499</v>
      </c>
      <c r="AN406">
        <v>0.49266666666666598</v>
      </c>
      <c r="AO406">
        <v>0.49266666666666598</v>
      </c>
      <c r="AP406">
        <v>0.37457828663237003</v>
      </c>
      <c r="AQ406">
        <v>0.69800873242623396</v>
      </c>
      <c r="AR406">
        <v>0.27342572464998099</v>
      </c>
      <c r="AS406">
        <v>0.25853419300866198</v>
      </c>
      <c r="AT406">
        <v>0.55900621118012395</v>
      </c>
      <c r="AU406">
        <v>2.27272727272727E-2</v>
      </c>
      <c r="AV406">
        <v>0.730964467005076</v>
      </c>
      <c r="AW406">
        <v>0.92936802973977695</v>
      </c>
      <c r="AX406">
        <v>0.81045751633986896</v>
      </c>
      <c r="AY406">
        <v>0</v>
      </c>
      <c r="AZ406">
        <v>0.35392320534223698</v>
      </c>
      <c r="BA406">
        <v>0.77884615384615297</v>
      </c>
      <c r="BB406">
        <v>0.70192307692307598</v>
      </c>
      <c r="BC406">
        <v>0.65346534653465305</v>
      </c>
      <c r="BD406">
        <v>0</v>
      </c>
      <c r="BE406">
        <v>0</v>
      </c>
    </row>
    <row r="407" spans="2:57" x14ac:dyDescent="0.2">
      <c r="B407" t="s">
        <v>901</v>
      </c>
      <c r="C407">
        <v>1E-3</v>
      </c>
      <c r="D407">
        <v>0.5</v>
      </c>
      <c r="E407">
        <v>256</v>
      </c>
      <c r="F407">
        <v>500</v>
      </c>
      <c r="G407" s="2" t="b">
        <v>1</v>
      </c>
      <c r="H407">
        <v>8</v>
      </c>
      <c r="I407">
        <v>50</v>
      </c>
      <c r="J407">
        <v>128</v>
      </c>
      <c r="K407">
        <v>1000</v>
      </c>
      <c r="L407">
        <v>4</v>
      </c>
      <c r="M407">
        <v>50</v>
      </c>
      <c r="N407">
        <v>420</v>
      </c>
      <c r="O407">
        <v>12</v>
      </c>
      <c r="P407">
        <v>50</v>
      </c>
      <c r="Q407">
        <v>80</v>
      </c>
      <c r="R407">
        <v>1</v>
      </c>
      <c r="S407">
        <v>78</v>
      </c>
      <c r="T407" s="2">
        <v>64</v>
      </c>
      <c r="U407" s="2">
        <v>128</v>
      </c>
      <c r="V407" s="2">
        <v>128</v>
      </c>
      <c r="W407" t="s">
        <v>770</v>
      </c>
      <c r="X407">
        <v>0.98239648437500005</v>
      </c>
      <c r="Y407">
        <v>3.6271163877098999E-3</v>
      </c>
      <c r="Z407">
        <v>0.44944285714285598</v>
      </c>
      <c r="AA407">
        <v>0.37118988281488402</v>
      </c>
      <c r="AB407">
        <v>0.40560474160436799</v>
      </c>
      <c r="AC407">
        <v>0.40560474160436799</v>
      </c>
      <c r="AD407">
        <v>0.42047410222526199</v>
      </c>
      <c r="AE407">
        <v>0.42047410222526199</v>
      </c>
      <c r="AF407">
        <v>0.44944285714285598</v>
      </c>
      <c r="AG407">
        <v>0.44944285714285598</v>
      </c>
      <c r="AH407">
        <v>0.703125</v>
      </c>
      <c r="AI407">
        <v>8.9915573596954304E-2</v>
      </c>
      <c r="AJ407">
        <v>0.63505501365086703</v>
      </c>
      <c r="AK407">
        <v>0.63505501365086703</v>
      </c>
      <c r="AL407">
        <v>0.59204646354491797</v>
      </c>
      <c r="AM407">
        <v>0.59204646354491797</v>
      </c>
      <c r="AN407">
        <v>0.703125</v>
      </c>
      <c r="AO407">
        <v>0.703125</v>
      </c>
      <c r="AP407">
        <v>0.34857091180782701</v>
      </c>
      <c r="AQ407">
        <v>0.74192098892174696</v>
      </c>
      <c r="AR407">
        <v>0.49009364426670798</v>
      </c>
      <c r="AS407">
        <v>4.1833421421193298E-2</v>
      </c>
      <c r="AT407">
        <v>0.67942583732057404</v>
      </c>
      <c r="AU407">
        <v>0</v>
      </c>
      <c r="AV407">
        <v>0.96932515337423297</v>
      </c>
      <c r="AW407">
        <v>0.95808383233532901</v>
      </c>
      <c r="AX407">
        <v>0.96341463414634099</v>
      </c>
      <c r="AY407">
        <v>0.104347826086956</v>
      </c>
      <c r="AZ407">
        <v>0.63207547169811296</v>
      </c>
      <c r="BA407">
        <v>0.99378881987577605</v>
      </c>
      <c r="BB407">
        <v>0.88764044943820197</v>
      </c>
      <c r="BC407">
        <v>0.93023255813953398</v>
      </c>
      <c r="BD407">
        <v>0.502325581395348</v>
      </c>
      <c r="BE407">
        <v>0</v>
      </c>
    </row>
    <row r="408" spans="2:57" x14ac:dyDescent="0.2">
      <c r="B408" t="s">
        <v>1391</v>
      </c>
      <c r="C408">
        <v>1E-3</v>
      </c>
      <c r="D408">
        <v>0.5</v>
      </c>
      <c r="E408">
        <v>20</v>
      </c>
      <c r="F408">
        <v>500</v>
      </c>
      <c r="G408" s="2" t="b">
        <v>1</v>
      </c>
      <c r="H408">
        <v>8</v>
      </c>
      <c r="I408">
        <v>15</v>
      </c>
      <c r="J408">
        <v>64</v>
      </c>
      <c r="K408">
        <v>1000</v>
      </c>
      <c r="L408">
        <v>4</v>
      </c>
      <c r="M408">
        <v>15</v>
      </c>
      <c r="N408">
        <v>455</v>
      </c>
      <c r="O408">
        <v>12</v>
      </c>
      <c r="P408">
        <v>15</v>
      </c>
      <c r="Q408">
        <v>115</v>
      </c>
      <c r="R408">
        <v>1</v>
      </c>
      <c r="S408">
        <v>78</v>
      </c>
      <c r="T408" s="2">
        <v>128</v>
      </c>
      <c r="U408" s="2">
        <v>128</v>
      </c>
      <c r="V408" s="2">
        <v>64</v>
      </c>
      <c r="W408" t="s">
        <v>770</v>
      </c>
      <c r="X408">
        <v>0.98065234374999999</v>
      </c>
      <c r="Y408">
        <v>4.1760203202719998E-3</v>
      </c>
      <c r="Z408">
        <v>0.44943516483516499</v>
      </c>
      <c r="AA408">
        <v>0.31320221900939899</v>
      </c>
      <c r="AB408">
        <v>0.36647701203309002</v>
      </c>
      <c r="AC408">
        <v>0.36647701203309002</v>
      </c>
      <c r="AD408">
        <v>0.39970163416678101</v>
      </c>
      <c r="AE408">
        <v>0.39970163416678101</v>
      </c>
      <c r="AF408">
        <v>0.44943516483516499</v>
      </c>
      <c r="AG408">
        <v>0.44943516483516499</v>
      </c>
      <c r="AH408">
        <v>0.61376811594202896</v>
      </c>
      <c r="AI408">
        <v>0.121282041072845</v>
      </c>
      <c r="AJ408">
        <v>0.55919184461262395</v>
      </c>
      <c r="AK408">
        <v>0.55919184461262395</v>
      </c>
      <c r="AL408">
        <v>0.61357391286336604</v>
      </c>
      <c r="AM408">
        <v>0.61357391286336604</v>
      </c>
      <c r="AN408">
        <v>0.61376811594202896</v>
      </c>
      <c r="AO408">
        <v>0.61376811594202896</v>
      </c>
      <c r="AP408">
        <v>0.46150743677894401</v>
      </c>
      <c r="AQ408">
        <v>0.83901222087824601</v>
      </c>
      <c r="AR408">
        <v>0.145412790629463</v>
      </c>
      <c r="AS408">
        <v>1.9975599845705998E-2</v>
      </c>
      <c r="AT408">
        <v>0.39919354838709598</v>
      </c>
      <c r="AU408">
        <v>6.2992125984251898E-2</v>
      </c>
      <c r="AV408">
        <v>0.89622641509433898</v>
      </c>
      <c r="AW408">
        <v>0.95833333333333304</v>
      </c>
      <c r="AX408">
        <v>0.78620689655172404</v>
      </c>
      <c r="AY408">
        <v>0.63082437275985603</v>
      </c>
      <c r="AZ408">
        <v>0.30555555555555503</v>
      </c>
      <c r="BA408">
        <v>0.81592039800994998</v>
      </c>
      <c r="BB408">
        <v>0.90763052208835304</v>
      </c>
      <c r="BC408">
        <v>0.93061224489795902</v>
      </c>
      <c r="BD408">
        <v>1.6806722689075598E-2</v>
      </c>
      <c r="BE408">
        <v>0</v>
      </c>
    </row>
    <row r="409" spans="2:57" x14ac:dyDescent="0.2">
      <c r="B409" t="s">
        <v>1062</v>
      </c>
      <c r="C409">
        <v>1E-3</v>
      </c>
      <c r="D409">
        <v>0.5</v>
      </c>
      <c r="E409">
        <v>21</v>
      </c>
      <c r="F409">
        <v>500</v>
      </c>
      <c r="G409" s="2" t="b">
        <v>1</v>
      </c>
      <c r="H409">
        <v>8</v>
      </c>
      <c r="I409">
        <v>20</v>
      </c>
      <c r="J409">
        <v>64</v>
      </c>
      <c r="K409">
        <v>1000</v>
      </c>
      <c r="L409">
        <v>4</v>
      </c>
      <c r="M409">
        <v>20</v>
      </c>
      <c r="N409">
        <v>450</v>
      </c>
      <c r="O409">
        <v>12</v>
      </c>
      <c r="P409">
        <v>20</v>
      </c>
      <c r="Q409">
        <v>110</v>
      </c>
      <c r="R409">
        <v>1</v>
      </c>
      <c r="S409">
        <v>78</v>
      </c>
      <c r="T409" s="2">
        <v>64</v>
      </c>
      <c r="U409" s="2">
        <v>64</v>
      </c>
      <c r="V409" s="2">
        <v>64</v>
      </c>
      <c r="W409" t="s">
        <v>770</v>
      </c>
      <c r="X409">
        <v>0.98012890625000004</v>
      </c>
      <c r="Y409">
        <v>4.2256380042526003E-3</v>
      </c>
      <c r="Z409">
        <v>0.44884055555555502</v>
      </c>
      <c r="AA409">
        <v>0.27836119467019999</v>
      </c>
      <c r="AB409">
        <v>0.429169755763051</v>
      </c>
      <c r="AC409">
        <v>0.429169755763051</v>
      </c>
      <c r="AD409">
        <v>0.473205229173077</v>
      </c>
      <c r="AE409">
        <v>0.473205229173077</v>
      </c>
      <c r="AF409">
        <v>0.44884055555555602</v>
      </c>
      <c r="AG409">
        <v>0.44884055555555502</v>
      </c>
      <c r="AH409">
        <v>0.72121212121212097</v>
      </c>
      <c r="AI409">
        <v>7.0404022932052598E-2</v>
      </c>
      <c r="AJ409">
        <v>0.69295352453293302</v>
      </c>
      <c r="AK409">
        <v>0.69295352453293302</v>
      </c>
      <c r="AL409">
        <v>0.74354508619207904</v>
      </c>
      <c r="AM409">
        <v>0.74354508619207904</v>
      </c>
      <c r="AN409">
        <v>0.72121212121212097</v>
      </c>
      <c r="AO409">
        <v>0.72121212121212097</v>
      </c>
      <c r="AP409">
        <v>0.57286129425378696</v>
      </c>
      <c r="AQ409">
        <v>0.59134770636977096</v>
      </c>
      <c r="AR409">
        <v>0.288034896261391</v>
      </c>
      <c r="AS409">
        <v>0.26443512616725801</v>
      </c>
      <c r="AT409">
        <v>0.65972222222222199</v>
      </c>
      <c r="AU409">
        <v>0.36231884057970998</v>
      </c>
      <c r="AV409">
        <v>0.95575221238938002</v>
      </c>
      <c r="AW409">
        <v>0.92827004219409204</v>
      </c>
      <c r="AX409">
        <v>0.96460176991150404</v>
      </c>
      <c r="AY409">
        <v>0.296296296296296</v>
      </c>
      <c r="AZ409">
        <v>0.64661654135338298</v>
      </c>
      <c r="BA409">
        <v>0.98630136986301298</v>
      </c>
      <c r="BB409">
        <v>0.88979591836734695</v>
      </c>
      <c r="BC409">
        <v>0.93913043478260805</v>
      </c>
      <c r="BD409">
        <v>0.354978354978354</v>
      </c>
      <c r="BE409">
        <v>0.33165829145728598</v>
      </c>
    </row>
    <row r="410" spans="2:57" x14ac:dyDescent="0.2">
      <c r="B410" t="s">
        <v>1063</v>
      </c>
      <c r="C410">
        <v>1E-3</v>
      </c>
      <c r="D410">
        <v>0.5</v>
      </c>
      <c r="E410">
        <v>18</v>
      </c>
      <c r="F410">
        <v>500</v>
      </c>
      <c r="G410" s="2" t="b">
        <v>1</v>
      </c>
      <c r="H410">
        <v>8</v>
      </c>
      <c r="I410">
        <v>10</v>
      </c>
      <c r="J410">
        <v>128</v>
      </c>
      <c r="K410">
        <v>1000</v>
      </c>
      <c r="L410">
        <v>4</v>
      </c>
      <c r="M410">
        <v>10</v>
      </c>
      <c r="N410">
        <v>460</v>
      </c>
      <c r="O410">
        <v>12</v>
      </c>
      <c r="P410">
        <v>10</v>
      </c>
      <c r="Q410">
        <v>120</v>
      </c>
      <c r="R410">
        <v>1</v>
      </c>
      <c r="S410">
        <v>78</v>
      </c>
      <c r="T410" s="2">
        <v>64</v>
      </c>
      <c r="U410" s="2">
        <v>64</v>
      </c>
      <c r="V410" s="2">
        <v>64</v>
      </c>
      <c r="W410" t="s">
        <v>770</v>
      </c>
      <c r="X410">
        <v>0.98151953125000002</v>
      </c>
      <c r="Y410">
        <v>3.9171617024112001E-3</v>
      </c>
      <c r="Z410">
        <v>0.44810271739130397</v>
      </c>
      <c r="AA410">
        <v>0.331464577719569</v>
      </c>
      <c r="AB410">
        <v>0.38627499810062099</v>
      </c>
      <c r="AC410">
        <v>0.38627499810062099</v>
      </c>
      <c r="AD410">
        <v>0.40505701943878297</v>
      </c>
      <c r="AE410">
        <v>0.40505701943878297</v>
      </c>
      <c r="AF410">
        <v>0.44810271739130397</v>
      </c>
      <c r="AG410">
        <v>0.44810271739130397</v>
      </c>
      <c r="AH410">
        <v>0.71458333333333302</v>
      </c>
      <c r="AI410">
        <v>8.8819369673728901E-2</v>
      </c>
      <c r="AJ410">
        <v>0.64143451611146396</v>
      </c>
      <c r="AK410">
        <v>0.64143451611146396</v>
      </c>
      <c r="AL410">
        <v>0.70711679240016401</v>
      </c>
      <c r="AM410">
        <v>0.70711679240016401</v>
      </c>
      <c r="AN410">
        <v>0.71458333333333302</v>
      </c>
      <c r="AO410">
        <v>0.71458333333333302</v>
      </c>
      <c r="AP410">
        <v>0.50404434796456099</v>
      </c>
      <c r="AQ410">
        <v>0.74020302250549797</v>
      </c>
      <c r="AR410">
        <v>0.25966142813077098</v>
      </c>
      <c r="AS410">
        <v>4.1191193801656298E-2</v>
      </c>
      <c r="AT410">
        <v>0.66025641025641002</v>
      </c>
      <c r="AU410">
        <v>0.13138686131386801</v>
      </c>
      <c r="AV410">
        <v>0.97540983606557397</v>
      </c>
      <c r="AW410">
        <v>0.952380952380952</v>
      </c>
      <c r="AX410">
        <v>0.96721311475409799</v>
      </c>
      <c r="AY410">
        <v>1.6528925619834701E-2</v>
      </c>
      <c r="AZ410">
        <v>0.58689458689458596</v>
      </c>
      <c r="BA410">
        <v>0.96666666666666601</v>
      </c>
      <c r="BB410">
        <v>0.88475836431226695</v>
      </c>
      <c r="BC410">
        <v>0.95161290322580605</v>
      </c>
      <c r="BD410">
        <v>0.60410557184750702</v>
      </c>
      <c r="BE410">
        <v>0</v>
      </c>
    </row>
    <row r="411" spans="2:57" x14ac:dyDescent="0.2">
      <c r="B411" t="s">
        <v>1392</v>
      </c>
      <c r="C411">
        <v>1E-3</v>
      </c>
      <c r="D411">
        <v>0.1</v>
      </c>
      <c r="E411">
        <v>15</v>
      </c>
      <c r="F411">
        <v>500</v>
      </c>
      <c r="G411" s="2" t="b">
        <v>1</v>
      </c>
      <c r="H411">
        <v>8</v>
      </c>
      <c r="I411">
        <v>10</v>
      </c>
      <c r="J411">
        <v>128</v>
      </c>
      <c r="K411">
        <v>1000</v>
      </c>
      <c r="L411">
        <v>4</v>
      </c>
      <c r="M411">
        <v>10</v>
      </c>
      <c r="N411">
        <v>460</v>
      </c>
      <c r="O411">
        <v>12</v>
      </c>
      <c r="P411">
        <v>10</v>
      </c>
      <c r="Q411">
        <v>120</v>
      </c>
      <c r="R411">
        <v>1</v>
      </c>
      <c r="S411">
        <v>78</v>
      </c>
      <c r="T411" s="2">
        <v>128</v>
      </c>
      <c r="U411" s="2">
        <v>128</v>
      </c>
      <c r="V411" s="2">
        <v>64</v>
      </c>
      <c r="W411" t="s">
        <v>770</v>
      </c>
      <c r="X411">
        <v>0.98007617187499996</v>
      </c>
      <c r="Y411">
        <v>4.0739654852077001E-3</v>
      </c>
      <c r="Z411">
        <v>0.44739999999999902</v>
      </c>
      <c r="AA411">
        <v>0.21181333556771201</v>
      </c>
      <c r="AB411">
        <v>0.37922663929929301</v>
      </c>
      <c r="AC411">
        <v>0.37922663929929301</v>
      </c>
      <c r="AD411">
        <v>0.44947255560081101</v>
      </c>
      <c r="AE411">
        <v>0.44947255560081101</v>
      </c>
      <c r="AF411">
        <v>0.44739999999999902</v>
      </c>
      <c r="AG411">
        <v>0.44739999999999902</v>
      </c>
      <c r="AH411">
        <v>0.56041666666666601</v>
      </c>
      <c r="AI411">
        <v>6.5609239041805198E-2</v>
      </c>
      <c r="AJ411">
        <v>0.52636176070225504</v>
      </c>
      <c r="AK411">
        <v>0.52636176070225504</v>
      </c>
      <c r="AL411">
        <v>0.57648419774082604</v>
      </c>
      <c r="AM411">
        <v>0.57648419774082604</v>
      </c>
      <c r="AN411">
        <v>0.56041666666666601</v>
      </c>
      <c r="AO411">
        <v>0.56041666666666601</v>
      </c>
      <c r="AP411">
        <v>0.56003209679402099</v>
      </c>
      <c r="AQ411">
        <v>0.59449857633020298</v>
      </c>
      <c r="AR411">
        <v>0.288883745900403</v>
      </c>
      <c r="AS411">
        <v>7.3492138172544005E-2</v>
      </c>
      <c r="AT411">
        <v>0.38521400778210102</v>
      </c>
      <c r="AU411">
        <v>0.24701195219123501</v>
      </c>
      <c r="AV411">
        <v>0.54545454545454497</v>
      </c>
      <c r="AW411">
        <v>0.90151515151515105</v>
      </c>
      <c r="AX411">
        <v>0.74368231046931399</v>
      </c>
      <c r="AY411">
        <v>0.61375661375661295</v>
      </c>
      <c r="AZ411">
        <v>0.752941176470588</v>
      </c>
      <c r="BA411">
        <v>0.78048780487804803</v>
      </c>
      <c r="BB411">
        <v>0.73006134969325098</v>
      </c>
      <c r="BC411">
        <v>0.61621621621621603</v>
      </c>
      <c r="BD411">
        <v>0</v>
      </c>
      <c r="BE411">
        <v>0</v>
      </c>
    </row>
    <row r="412" spans="2:57" x14ac:dyDescent="0.2">
      <c r="B412" t="s">
        <v>1776</v>
      </c>
      <c r="C412">
        <v>1E-3</v>
      </c>
      <c r="D412">
        <v>0.1</v>
      </c>
      <c r="E412">
        <v>16</v>
      </c>
      <c r="F412">
        <v>500</v>
      </c>
      <c r="G412" s="2" t="b">
        <v>1</v>
      </c>
      <c r="H412">
        <v>8</v>
      </c>
      <c r="I412">
        <v>20</v>
      </c>
      <c r="J412">
        <v>420</v>
      </c>
      <c r="K412">
        <v>1000</v>
      </c>
      <c r="L412">
        <v>4</v>
      </c>
      <c r="M412">
        <v>20</v>
      </c>
      <c r="N412">
        <v>450</v>
      </c>
      <c r="O412">
        <v>12</v>
      </c>
      <c r="P412">
        <v>20</v>
      </c>
      <c r="Q412">
        <v>110</v>
      </c>
      <c r="R412">
        <v>1</v>
      </c>
      <c r="S412">
        <v>78</v>
      </c>
      <c r="T412" s="2">
        <v>128</v>
      </c>
      <c r="U412" s="2">
        <v>128</v>
      </c>
      <c r="V412" s="2">
        <v>128</v>
      </c>
      <c r="W412" t="s">
        <v>770</v>
      </c>
      <c r="X412">
        <v>0.98329880952381199</v>
      </c>
      <c r="Y412">
        <v>3.368490667548E-3</v>
      </c>
      <c r="Z412">
        <v>0.44609777777777698</v>
      </c>
      <c r="AA412">
        <v>0.36302216461300801</v>
      </c>
      <c r="AB412">
        <v>0.37757822137311797</v>
      </c>
      <c r="AC412">
        <v>0.37757822137311797</v>
      </c>
      <c r="AD412">
        <v>0.380327463600933</v>
      </c>
      <c r="AE412">
        <v>0.380327463600933</v>
      </c>
      <c r="AF412">
        <v>0.44609777777777698</v>
      </c>
      <c r="AG412">
        <v>0.44609777777777698</v>
      </c>
      <c r="AH412">
        <v>0.54696969696969699</v>
      </c>
      <c r="AI412">
        <v>0.117789641022682</v>
      </c>
      <c r="AJ412">
        <v>0.50850332522861796</v>
      </c>
      <c r="AK412">
        <v>0.50850332522861796</v>
      </c>
      <c r="AL412">
        <v>0.52062210051812596</v>
      </c>
      <c r="AM412">
        <v>0.52062210051812596</v>
      </c>
      <c r="AN412">
        <v>0.54696969696969699</v>
      </c>
      <c r="AO412">
        <v>0.54696969696969699</v>
      </c>
      <c r="AP412">
        <v>0.50963917259376601</v>
      </c>
      <c r="AQ412">
        <v>0.59275522315089102</v>
      </c>
      <c r="AR412">
        <v>0.34012939047357199</v>
      </c>
      <c r="AS412">
        <v>6.7789099274241899E-2</v>
      </c>
      <c r="AT412">
        <v>0.54293628808864203</v>
      </c>
      <c r="AU412">
        <v>0</v>
      </c>
      <c r="AV412">
        <v>0.85</v>
      </c>
      <c r="AW412">
        <v>0.952380952380952</v>
      </c>
      <c r="AX412">
        <v>0.82553191489361699</v>
      </c>
      <c r="AY412">
        <v>0</v>
      </c>
      <c r="AZ412">
        <v>0.57763975155279501</v>
      </c>
      <c r="BA412">
        <v>0.82539682539682502</v>
      </c>
      <c r="BB412">
        <v>0.88617886178861704</v>
      </c>
      <c r="BC412">
        <v>0.64197530864197505</v>
      </c>
      <c r="BD412">
        <v>0</v>
      </c>
      <c r="BE412">
        <v>0</v>
      </c>
    </row>
    <row r="413" spans="2:57" x14ac:dyDescent="0.2">
      <c r="B413" t="s">
        <v>1393</v>
      </c>
      <c r="C413">
        <v>1E-3</v>
      </c>
      <c r="D413">
        <v>0.1</v>
      </c>
      <c r="E413">
        <v>41</v>
      </c>
      <c r="F413">
        <v>100</v>
      </c>
      <c r="G413" s="2" t="b">
        <v>1</v>
      </c>
      <c r="H413">
        <v>8</v>
      </c>
      <c r="I413">
        <v>25</v>
      </c>
      <c r="J413">
        <v>256</v>
      </c>
      <c r="K413">
        <v>1000</v>
      </c>
      <c r="L413">
        <v>4</v>
      </c>
      <c r="M413">
        <v>25</v>
      </c>
      <c r="N413">
        <v>445</v>
      </c>
      <c r="O413">
        <v>12</v>
      </c>
      <c r="P413">
        <v>25</v>
      </c>
      <c r="Q413">
        <v>105</v>
      </c>
      <c r="R413">
        <v>1</v>
      </c>
      <c r="S413">
        <v>78</v>
      </c>
      <c r="T413" s="2">
        <v>128</v>
      </c>
      <c r="U413" s="2">
        <v>128</v>
      </c>
      <c r="V413" s="2">
        <v>64</v>
      </c>
      <c r="W413" t="s">
        <v>770</v>
      </c>
      <c r="X413">
        <v>0.98016113281249995</v>
      </c>
      <c r="Y413">
        <v>4.2466134554706002E-3</v>
      </c>
      <c r="Z413">
        <v>0.44595112359550299</v>
      </c>
      <c r="AA413">
        <v>0.33722512423992101</v>
      </c>
      <c r="AB413">
        <v>0.37957582165596399</v>
      </c>
      <c r="AC413">
        <v>0.37957582165596399</v>
      </c>
      <c r="AD413">
        <v>0.40330053015082701</v>
      </c>
      <c r="AE413">
        <v>0.40330053015082701</v>
      </c>
      <c r="AF413">
        <v>0.44595112359550299</v>
      </c>
      <c r="AG413">
        <v>0.44595112359550299</v>
      </c>
      <c r="AH413">
        <v>0.72142857142857097</v>
      </c>
      <c r="AI413">
        <v>8.6447075009345994E-2</v>
      </c>
      <c r="AJ413">
        <v>0.68835229977446899</v>
      </c>
      <c r="AK413">
        <v>0.68835229977446899</v>
      </c>
      <c r="AL413">
        <v>0.67228639489858499</v>
      </c>
      <c r="AM413">
        <v>0.67228639489858499</v>
      </c>
      <c r="AN413">
        <v>0.72142857142857097</v>
      </c>
      <c r="AO413">
        <v>0.72142857142857097</v>
      </c>
      <c r="AP413">
        <v>0.44545988938011799</v>
      </c>
      <c r="AQ413">
        <v>0.901265465284522</v>
      </c>
      <c r="AR413">
        <v>0.15035210491473699</v>
      </c>
      <c r="AS413">
        <v>2.12258270444763E-2</v>
      </c>
      <c r="AT413">
        <v>0.680851063829787</v>
      </c>
      <c r="AU413">
        <v>0.28650137741046799</v>
      </c>
      <c r="AV413">
        <v>0.97142857142857097</v>
      </c>
      <c r="AW413">
        <v>0.94545454545454499</v>
      </c>
      <c r="AX413">
        <v>0.96330275229357798</v>
      </c>
      <c r="AY413">
        <v>0.76502732240437099</v>
      </c>
      <c r="AZ413">
        <v>0.82758620689655105</v>
      </c>
      <c r="BA413">
        <v>1</v>
      </c>
      <c r="BB413">
        <v>0.90043290043290003</v>
      </c>
      <c r="BC413">
        <v>0.91964285714285698</v>
      </c>
      <c r="BD413">
        <v>0</v>
      </c>
      <c r="BE413">
        <v>0</v>
      </c>
    </row>
    <row r="414" spans="2:57" x14ac:dyDescent="0.2">
      <c r="B414" t="s">
        <v>794</v>
      </c>
      <c r="C414">
        <v>1E-3</v>
      </c>
      <c r="D414">
        <v>0.1</v>
      </c>
      <c r="E414">
        <v>256</v>
      </c>
      <c r="F414">
        <v>100</v>
      </c>
      <c r="G414" s="2" t="b">
        <v>1</v>
      </c>
      <c r="H414">
        <v>8</v>
      </c>
      <c r="I414">
        <v>20</v>
      </c>
      <c r="J414">
        <v>64</v>
      </c>
      <c r="K414">
        <v>1000</v>
      </c>
      <c r="L414">
        <v>4</v>
      </c>
      <c r="M414">
        <v>20</v>
      </c>
      <c r="N414">
        <v>450</v>
      </c>
      <c r="O414">
        <v>12</v>
      </c>
      <c r="P414">
        <v>20</v>
      </c>
      <c r="Q414">
        <v>110</v>
      </c>
      <c r="R414">
        <v>1</v>
      </c>
      <c r="S414">
        <v>78</v>
      </c>
      <c r="T414" s="2">
        <v>64</v>
      </c>
      <c r="U414" s="2">
        <v>128</v>
      </c>
      <c r="V414" s="2">
        <v>128</v>
      </c>
      <c r="W414" t="s">
        <v>770</v>
      </c>
      <c r="X414">
        <v>0.98095703125</v>
      </c>
      <c r="Y414">
        <v>3.9921625319401998E-3</v>
      </c>
      <c r="Z414">
        <v>0.44579611111111</v>
      </c>
      <c r="AA414">
        <v>0.21613823315501199</v>
      </c>
      <c r="AB414">
        <v>0.38951293954048299</v>
      </c>
      <c r="AC414">
        <v>0.38951293954048299</v>
      </c>
      <c r="AD414">
        <v>0.42265182920530697</v>
      </c>
      <c r="AE414">
        <v>0.42265182920530697</v>
      </c>
      <c r="AF414">
        <v>0.44579611111111</v>
      </c>
      <c r="AG414">
        <v>0.44579611111111</v>
      </c>
      <c r="AH414">
        <v>0.64090909090908998</v>
      </c>
      <c r="AI414">
        <v>6.9763943552970803E-2</v>
      </c>
      <c r="AJ414">
        <v>0.57781628785081596</v>
      </c>
      <c r="AK414">
        <v>0.57781628785081596</v>
      </c>
      <c r="AL414">
        <v>0.59392448618210203</v>
      </c>
      <c r="AM414">
        <v>0.59392448618210203</v>
      </c>
      <c r="AN414">
        <v>0.64090909090909098</v>
      </c>
      <c r="AO414">
        <v>0.64090909090908998</v>
      </c>
      <c r="AP414">
        <v>0.58171686573209302</v>
      </c>
      <c r="AQ414">
        <v>0.62416063300781099</v>
      </c>
      <c r="AR414">
        <v>0.26489672455407098</v>
      </c>
      <c r="AS414">
        <v>8.7277534867958001E-2</v>
      </c>
      <c r="AT414">
        <v>0.639240506329113</v>
      </c>
      <c r="AU414">
        <v>5.1724137931034399E-2</v>
      </c>
      <c r="AV414">
        <v>0.96860986547085204</v>
      </c>
      <c r="AW414">
        <v>0.95652173913043403</v>
      </c>
      <c r="AX414">
        <v>0.97321428571428503</v>
      </c>
      <c r="AY414">
        <v>0.26315789473684198</v>
      </c>
      <c r="AZ414">
        <v>0.314855875831485</v>
      </c>
      <c r="BA414">
        <v>0.977168949771689</v>
      </c>
      <c r="BB414">
        <v>0.85826771653543299</v>
      </c>
      <c r="BC414">
        <v>0.93103448275862</v>
      </c>
      <c r="BD414">
        <v>0</v>
      </c>
      <c r="BE414">
        <v>0</v>
      </c>
    </row>
    <row r="415" spans="2:57" x14ac:dyDescent="0.2">
      <c r="B415" t="s">
        <v>902</v>
      </c>
      <c r="C415">
        <v>1E-3</v>
      </c>
      <c r="D415">
        <v>0.5</v>
      </c>
      <c r="E415">
        <v>256</v>
      </c>
      <c r="F415">
        <v>100</v>
      </c>
      <c r="G415" s="2" t="b">
        <v>1</v>
      </c>
      <c r="H415">
        <v>8</v>
      </c>
      <c r="I415">
        <v>20</v>
      </c>
      <c r="J415">
        <v>420</v>
      </c>
      <c r="K415">
        <v>1000</v>
      </c>
      <c r="L415">
        <v>4</v>
      </c>
      <c r="M415">
        <v>20</v>
      </c>
      <c r="N415">
        <v>450</v>
      </c>
      <c r="O415">
        <v>12</v>
      </c>
      <c r="P415">
        <v>20</v>
      </c>
      <c r="Q415">
        <v>110</v>
      </c>
      <c r="R415">
        <v>1</v>
      </c>
      <c r="S415">
        <v>78</v>
      </c>
      <c r="T415" s="2">
        <v>64</v>
      </c>
      <c r="U415" s="2">
        <v>128</v>
      </c>
      <c r="V415" s="2">
        <v>128</v>
      </c>
      <c r="W415" t="s">
        <v>770</v>
      </c>
      <c r="X415">
        <v>0.98001488095238098</v>
      </c>
      <c r="Y415">
        <v>4.2136025242506996E-3</v>
      </c>
      <c r="Z415">
        <v>0.44575833333333198</v>
      </c>
      <c r="AA415">
        <v>0.35142520526051502</v>
      </c>
      <c r="AB415">
        <v>0.39792607134987001</v>
      </c>
      <c r="AC415">
        <v>0.39792607134987001</v>
      </c>
      <c r="AD415">
        <v>0.411531371588987</v>
      </c>
      <c r="AE415">
        <v>0.411531371588987</v>
      </c>
      <c r="AF415">
        <v>0.44575833333333198</v>
      </c>
      <c r="AG415">
        <v>0.44575833333333198</v>
      </c>
      <c r="AH415">
        <v>0.66969696969696901</v>
      </c>
      <c r="AI415">
        <v>9.2590488493442494E-2</v>
      </c>
      <c r="AJ415">
        <v>0.62352517802973495</v>
      </c>
      <c r="AK415">
        <v>0.62352517802973495</v>
      </c>
      <c r="AL415">
        <v>0.62463103580262902</v>
      </c>
      <c r="AM415">
        <v>0.62463103580262902</v>
      </c>
      <c r="AN415">
        <v>0.66969696969696901</v>
      </c>
      <c r="AO415">
        <v>0.66969696969696901</v>
      </c>
      <c r="AP415">
        <v>0.38655690818265398</v>
      </c>
      <c r="AQ415">
        <v>0.79739691887015796</v>
      </c>
      <c r="AR415">
        <v>0.229834033019541</v>
      </c>
      <c r="AS415">
        <v>0.17791642532712901</v>
      </c>
      <c r="AT415">
        <v>0.49489795918367302</v>
      </c>
      <c r="AU415">
        <v>0</v>
      </c>
      <c r="AV415">
        <v>0.96035242290748901</v>
      </c>
      <c r="AW415">
        <v>0.94827586206896497</v>
      </c>
      <c r="AX415">
        <v>0.95196506550218296</v>
      </c>
      <c r="AY415">
        <v>0.63272727272727203</v>
      </c>
      <c r="AZ415">
        <v>0.54088050314465397</v>
      </c>
      <c r="BA415">
        <v>0.82539682539682502</v>
      </c>
      <c r="BB415">
        <v>0.88353413654618396</v>
      </c>
      <c r="BC415">
        <v>0.91914893617021198</v>
      </c>
      <c r="BD415">
        <v>0.32512315270935899</v>
      </c>
      <c r="BE415">
        <v>0</v>
      </c>
    </row>
    <row r="416" spans="2:57" x14ac:dyDescent="0.2">
      <c r="B416" t="s">
        <v>1394</v>
      </c>
      <c r="C416">
        <v>1E-3</v>
      </c>
      <c r="D416">
        <v>0.1</v>
      </c>
      <c r="E416">
        <v>86</v>
      </c>
      <c r="F416">
        <v>100</v>
      </c>
      <c r="G416" s="2" t="b">
        <v>1</v>
      </c>
      <c r="H416">
        <v>8</v>
      </c>
      <c r="I416">
        <v>5</v>
      </c>
      <c r="J416">
        <v>128</v>
      </c>
      <c r="K416">
        <v>1000</v>
      </c>
      <c r="L416">
        <v>4</v>
      </c>
      <c r="M416">
        <v>5</v>
      </c>
      <c r="N416">
        <v>465</v>
      </c>
      <c r="O416">
        <v>12</v>
      </c>
      <c r="P416">
        <v>5</v>
      </c>
      <c r="Q416">
        <v>125</v>
      </c>
      <c r="R416">
        <v>1</v>
      </c>
      <c r="S416">
        <v>78</v>
      </c>
      <c r="T416" s="2">
        <v>128</v>
      </c>
      <c r="U416" s="2">
        <v>64</v>
      </c>
      <c r="V416" s="2">
        <v>128</v>
      </c>
      <c r="W416" t="s">
        <v>770</v>
      </c>
      <c r="X416">
        <v>0.98050781249999996</v>
      </c>
      <c r="Y416">
        <v>3.9997018384746999E-3</v>
      </c>
      <c r="Z416">
        <v>0.44563387096774199</v>
      </c>
      <c r="AA416">
        <v>0.23315382388234099</v>
      </c>
      <c r="AB416">
        <v>0.36132408185499199</v>
      </c>
      <c r="AC416">
        <v>0.36132408185499199</v>
      </c>
      <c r="AD416">
        <v>0.38198038966242298</v>
      </c>
      <c r="AE416">
        <v>0.38198038966242298</v>
      </c>
      <c r="AF416">
        <v>0.44563387096774199</v>
      </c>
      <c r="AG416">
        <v>0.44563387096774199</v>
      </c>
      <c r="AH416">
        <v>0.59666666666666601</v>
      </c>
      <c r="AI416">
        <v>6.5237998962402302E-2</v>
      </c>
      <c r="AJ416">
        <v>0.58768817622966296</v>
      </c>
      <c r="AK416">
        <v>0.58768817622966296</v>
      </c>
      <c r="AL416">
        <v>0.61546465947309204</v>
      </c>
      <c r="AM416">
        <v>0.61546465947309204</v>
      </c>
      <c r="AN416">
        <v>0.59666666666666601</v>
      </c>
      <c r="AO416">
        <v>0.59666666666666601</v>
      </c>
      <c r="AP416">
        <v>0.43005932399992902</v>
      </c>
      <c r="AQ416">
        <v>0.87974738637977201</v>
      </c>
      <c r="AR416">
        <v>0.1039397447266</v>
      </c>
      <c r="AS416">
        <v>3.15498723136707E-2</v>
      </c>
      <c r="AT416">
        <v>0.316455696202531</v>
      </c>
      <c r="AU416">
        <v>0.2</v>
      </c>
      <c r="AV416">
        <v>0.69791666666666596</v>
      </c>
      <c r="AW416">
        <v>0.94339622641509402</v>
      </c>
      <c r="AX416">
        <v>0.77304964539007004</v>
      </c>
      <c r="AY416">
        <v>0.60869565217391297</v>
      </c>
      <c r="AZ416">
        <v>0.74399999999999999</v>
      </c>
      <c r="BA416">
        <v>0.81481481481481399</v>
      </c>
      <c r="BB416">
        <v>0.876811594202898</v>
      </c>
      <c r="BC416">
        <v>0.69230769230769196</v>
      </c>
      <c r="BD416">
        <v>0</v>
      </c>
      <c r="BE416">
        <v>0.38481012658227798</v>
      </c>
    </row>
    <row r="417" spans="2:57" x14ac:dyDescent="0.2">
      <c r="B417" t="s">
        <v>1395</v>
      </c>
      <c r="C417">
        <v>1E-3</v>
      </c>
      <c r="D417">
        <v>0.1</v>
      </c>
      <c r="E417">
        <v>72</v>
      </c>
      <c r="F417">
        <v>100</v>
      </c>
      <c r="G417" s="2" t="b">
        <v>1</v>
      </c>
      <c r="H417">
        <v>8</v>
      </c>
      <c r="I417">
        <v>10</v>
      </c>
      <c r="J417">
        <v>420</v>
      </c>
      <c r="K417">
        <v>1000</v>
      </c>
      <c r="L417">
        <v>4</v>
      </c>
      <c r="M417">
        <v>10</v>
      </c>
      <c r="N417">
        <v>460</v>
      </c>
      <c r="O417">
        <v>12</v>
      </c>
      <c r="P417">
        <v>10</v>
      </c>
      <c r="Q417">
        <v>120</v>
      </c>
      <c r="R417">
        <v>1</v>
      </c>
      <c r="S417">
        <v>78</v>
      </c>
      <c r="T417" s="2">
        <v>128</v>
      </c>
      <c r="U417" s="2">
        <v>128</v>
      </c>
      <c r="V417" s="2">
        <v>64</v>
      </c>
      <c r="W417" t="s">
        <v>770</v>
      </c>
      <c r="X417">
        <v>0.98001785714285705</v>
      </c>
      <c r="Y417">
        <v>4.1823713295161E-3</v>
      </c>
      <c r="Z417">
        <v>0.44552391304347799</v>
      </c>
      <c r="AA417">
        <v>0.45004351744055698</v>
      </c>
      <c r="AB417">
        <v>0.36543215727751599</v>
      </c>
      <c r="AC417">
        <v>0.36543215727751599</v>
      </c>
      <c r="AD417">
        <v>0.379838358208821</v>
      </c>
      <c r="AE417">
        <v>0.379838358208821</v>
      </c>
      <c r="AF417">
        <v>0.44552391304347799</v>
      </c>
      <c r="AG417">
        <v>0.44552391304347799</v>
      </c>
      <c r="AH417">
        <v>0.66527777777777697</v>
      </c>
      <c r="AI417">
        <v>0.133567243814468</v>
      </c>
      <c r="AJ417">
        <v>0.590579630949989</v>
      </c>
      <c r="AK417">
        <v>0.590579630949989</v>
      </c>
      <c r="AL417">
        <v>0.55242243406155001</v>
      </c>
      <c r="AM417">
        <v>0.55242243406155001</v>
      </c>
      <c r="AN417">
        <v>0.66527777777777697</v>
      </c>
      <c r="AO417">
        <v>0.66527777777777697</v>
      </c>
      <c r="AP417">
        <v>3.5837128472321803E-2</v>
      </c>
      <c r="AQ417">
        <v>0.79771241902740597</v>
      </c>
      <c r="AR417">
        <v>0.18763807979668401</v>
      </c>
      <c r="AS417">
        <v>0.44054100181365502</v>
      </c>
      <c r="AT417">
        <v>0.65762711864406698</v>
      </c>
      <c r="AU417">
        <v>0</v>
      </c>
      <c r="AV417">
        <v>0.89655172413793105</v>
      </c>
      <c r="AW417">
        <v>0.95617529880478003</v>
      </c>
      <c r="AX417">
        <v>0.80405405405405395</v>
      </c>
      <c r="AY417">
        <v>0</v>
      </c>
      <c r="AZ417">
        <v>0.63354037267080698</v>
      </c>
      <c r="BA417">
        <v>0.80597014925373101</v>
      </c>
      <c r="BB417">
        <v>0.87313432835820803</v>
      </c>
      <c r="BC417">
        <v>0.91891891891891897</v>
      </c>
      <c r="BD417">
        <v>0.54098360655737698</v>
      </c>
      <c r="BE417">
        <v>0</v>
      </c>
    </row>
    <row r="418" spans="2:57" x14ac:dyDescent="0.2">
      <c r="B418" t="s">
        <v>1396</v>
      </c>
      <c r="C418">
        <v>1E-3</v>
      </c>
      <c r="D418">
        <v>0.1</v>
      </c>
      <c r="E418">
        <v>85</v>
      </c>
      <c r="F418">
        <v>100</v>
      </c>
      <c r="G418" s="2" t="b">
        <v>1</v>
      </c>
      <c r="H418">
        <v>8</v>
      </c>
      <c r="I418">
        <v>15</v>
      </c>
      <c r="J418">
        <v>128</v>
      </c>
      <c r="K418">
        <v>1000</v>
      </c>
      <c r="L418">
        <v>4</v>
      </c>
      <c r="M418">
        <v>15</v>
      </c>
      <c r="N418">
        <v>455</v>
      </c>
      <c r="O418">
        <v>12</v>
      </c>
      <c r="P418">
        <v>15</v>
      </c>
      <c r="Q418">
        <v>115</v>
      </c>
      <c r="R418">
        <v>1</v>
      </c>
      <c r="S418">
        <v>78</v>
      </c>
      <c r="T418" s="2">
        <v>128</v>
      </c>
      <c r="U418" s="2">
        <v>64</v>
      </c>
      <c r="V418" s="2">
        <v>128</v>
      </c>
      <c r="W418" t="s">
        <v>770</v>
      </c>
      <c r="X418">
        <v>0.97516601562500005</v>
      </c>
      <c r="Y418">
        <v>4.9610711215062999E-3</v>
      </c>
      <c r="Z418">
        <v>0.44516868131868198</v>
      </c>
      <c r="AA418">
        <v>0.21783017393946599</v>
      </c>
      <c r="AB418">
        <v>0.33682550086264501</v>
      </c>
      <c r="AC418">
        <v>0.33682550086264501</v>
      </c>
      <c r="AD418">
        <v>0.32225938780194702</v>
      </c>
      <c r="AE418">
        <v>0.32225938780194702</v>
      </c>
      <c r="AF418">
        <v>0.44516868131868198</v>
      </c>
      <c r="AG418">
        <v>0.44516868131868198</v>
      </c>
      <c r="AH418">
        <v>0.56594202898550705</v>
      </c>
      <c r="AI418">
        <v>5.2371233701705898E-2</v>
      </c>
      <c r="AJ418">
        <v>0.53445600021417405</v>
      </c>
      <c r="AK418">
        <v>0.53445600021417405</v>
      </c>
      <c r="AL418">
        <v>0.55031903383663106</v>
      </c>
      <c r="AM418">
        <v>0.55031903383663106</v>
      </c>
      <c r="AN418">
        <v>0.56594202898550705</v>
      </c>
      <c r="AO418">
        <v>0.56594202898550705</v>
      </c>
      <c r="AP418">
        <v>0.73139607671865003</v>
      </c>
      <c r="AQ418">
        <v>0.51242067828441595</v>
      </c>
      <c r="AR418">
        <v>3.00928800744855E-2</v>
      </c>
      <c r="AS418">
        <v>7.3392368373028094E-2</v>
      </c>
      <c r="AT418">
        <v>0.44751381215469599</v>
      </c>
      <c r="AU418">
        <v>6.7415730337078594E-2</v>
      </c>
      <c r="AV418">
        <v>0.80829015544041405</v>
      </c>
      <c r="AW418">
        <v>0.94650205761316797</v>
      </c>
      <c r="AX418">
        <v>0.71814671814671804</v>
      </c>
      <c r="AY418">
        <v>0.29383886255924102</v>
      </c>
      <c r="AZ418">
        <v>0.78367346938775495</v>
      </c>
      <c r="BA418">
        <v>0.78756476683937804</v>
      </c>
      <c r="BB418">
        <v>0.90118577075098805</v>
      </c>
      <c r="BC418">
        <v>0.659340659340659</v>
      </c>
      <c r="BD418">
        <v>0</v>
      </c>
      <c r="BE418">
        <v>0</v>
      </c>
    </row>
    <row r="419" spans="2:57" x14ac:dyDescent="0.2">
      <c r="B419" t="s">
        <v>795</v>
      </c>
      <c r="C419">
        <v>1E-3</v>
      </c>
      <c r="D419">
        <v>0.5</v>
      </c>
      <c r="E419">
        <v>256</v>
      </c>
      <c r="F419">
        <v>500</v>
      </c>
      <c r="G419" s="2" t="b">
        <v>1</v>
      </c>
      <c r="H419">
        <v>8</v>
      </c>
      <c r="I419">
        <v>25</v>
      </c>
      <c r="J419">
        <v>64</v>
      </c>
      <c r="K419">
        <v>1000</v>
      </c>
      <c r="L419">
        <v>4</v>
      </c>
      <c r="M419">
        <v>25</v>
      </c>
      <c r="N419">
        <v>445</v>
      </c>
      <c r="O419">
        <v>12</v>
      </c>
      <c r="P419">
        <v>25</v>
      </c>
      <c r="Q419">
        <v>105</v>
      </c>
      <c r="R419">
        <v>1</v>
      </c>
      <c r="S419">
        <v>78</v>
      </c>
      <c r="T419" s="2">
        <v>64</v>
      </c>
      <c r="U419" s="2">
        <v>128</v>
      </c>
      <c r="V419" s="2">
        <v>128</v>
      </c>
      <c r="W419" t="s">
        <v>770</v>
      </c>
      <c r="X419">
        <v>0.98148437499999996</v>
      </c>
      <c r="Y419">
        <v>3.9157864763401003E-3</v>
      </c>
      <c r="Z419">
        <v>0.44500561797752602</v>
      </c>
      <c r="AA419">
        <v>0.23677487030625299</v>
      </c>
      <c r="AB419">
        <v>0.35578795220877901</v>
      </c>
      <c r="AC419">
        <v>0.35578795220877901</v>
      </c>
      <c r="AD419">
        <v>0.466412987352393</v>
      </c>
      <c r="AE419">
        <v>0.466412987352393</v>
      </c>
      <c r="AF419">
        <v>0.44500561797752602</v>
      </c>
      <c r="AG419">
        <v>0.44500561797752602</v>
      </c>
      <c r="AH419">
        <v>0.615079365079365</v>
      </c>
      <c r="AI419">
        <v>6.4362838864326394E-2</v>
      </c>
      <c r="AJ419">
        <v>0.56899657615311205</v>
      </c>
      <c r="AK419">
        <v>0.56899657615311205</v>
      </c>
      <c r="AL419">
        <v>0.55522974480123499</v>
      </c>
      <c r="AM419">
        <v>0.55522974480123499</v>
      </c>
      <c r="AN419">
        <v>0.615079365079365</v>
      </c>
      <c r="AO419">
        <v>0.615079365079365</v>
      </c>
      <c r="AP419">
        <v>0.499548725657812</v>
      </c>
      <c r="AQ419">
        <v>0.75026035382812795</v>
      </c>
      <c r="AR419">
        <v>0.15880269764636001</v>
      </c>
      <c r="AS419">
        <v>1.45400317028171E-2</v>
      </c>
      <c r="AT419">
        <v>0.35849056603773499</v>
      </c>
      <c r="AU419">
        <v>6.4516129032257993E-2</v>
      </c>
      <c r="AV419">
        <v>0.90256410256410202</v>
      </c>
      <c r="AW419">
        <v>0.97196261682243001</v>
      </c>
      <c r="AX419">
        <v>0.82071713147410297</v>
      </c>
      <c r="AY419">
        <v>0.59360730593607303</v>
      </c>
      <c r="AZ419">
        <v>0.66326530612244805</v>
      </c>
      <c r="BA419">
        <v>0.73796791443850196</v>
      </c>
      <c r="BB419">
        <v>0.82499999999999996</v>
      </c>
      <c r="BC419">
        <v>0.889867841409691</v>
      </c>
      <c r="BD419">
        <v>0</v>
      </c>
      <c r="BE419">
        <v>0</v>
      </c>
    </row>
    <row r="420" spans="2:57" x14ac:dyDescent="0.2">
      <c r="B420" t="s">
        <v>1064</v>
      </c>
      <c r="C420">
        <v>1E-3</v>
      </c>
      <c r="D420">
        <v>0.1</v>
      </c>
      <c r="E420">
        <v>17</v>
      </c>
      <c r="F420">
        <v>500</v>
      </c>
      <c r="G420" s="2" t="b">
        <v>1</v>
      </c>
      <c r="H420">
        <v>8</v>
      </c>
      <c r="I420">
        <v>15</v>
      </c>
      <c r="J420">
        <v>64</v>
      </c>
      <c r="K420">
        <v>1000</v>
      </c>
      <c r="L420">
        <v>4</v>
      </c>
      <c r="M420">
        <v>15</v>
      </c>
      <c r="N420">
        <v>455</v>
      </c>
      <c r="O420">
        <v>12</v>
      </c>
      <c r="P420">
        <v>15</v>
      </c>
      <c r="Q420">
        <v>115</v>
      </c>
      <c r="R420">
        <v>1</v>
      </c>
      <c r="S420">
        <v>78</v>
      </c>
      <c r="T420" s="2">
        <v>64</v>
      </c>
      <c r="U420" s="2">
        <v>64</v>
      </c>
      <c r="V420" s="2">
        <v>64</v>
      </c>
      <c r="W420" t="s">
        <v>770</v>
      </c>
      <c r="X420">
        <v>0.98007812500000002</v>
      </c>
      <c r="Y420">
        <v>4.5156165042426E-3</v>
      </c>
      <c r="Z420">
        <v>0.44471703296703302</v>
      </c>
      <c r="AA420">
        <v>0.519323593914508</v>
      </c>
      <c r="AB420">
        <v>0.37188220938885802</v>
      </c>
      <c r="AC420">
        <v>0.37188220938885802</v>
      </c>
      <c r="AD420">
        <v>0.41066563537763701</v>
      </c>
      <c r="AE420">
        <v>0.41066563537763701</v>
      </c>
      <c r="AF420">
        <v>0.44471703296703302</v>
      </c>
      <c r="AG420">
        <v>0.44471703296703302</v>
      </c>
      <c r="AH420">
        <v>0.52391304347825995</v>
      </c>
      <c r="AI420">
        <v>0.18859128654003099</v>
      </c>
      <c r="AJ420">
        <v>0.493062928681335</v>
      </c>
      <c r="AK420">
        <v>0.493062928681335</v>
      </c>
      <c r="AL420">
        <v>0.62721301413956898</v>
      </c>
      <c r="AM420">
        <v>0.62721301413956898</v>
      </c>
      <c r="AN420">
        <v>0.52391304347826095</v>
      </c>
      <c r="AO420">
        <v>0.52391304347825995</v>
      </c>
      <c r="AP420">
        <v>0.198743690756957</v>
      </c>
      <c r="AQ420">
        <v>0.80757595198954901</v>
      </c>
      <c r="AR420">
        <v>0.35523723774751398</v>
      </c>
      <c r="AS420">
        <v>0.12597195706141701</v>
      </c>
      <c r="AT420">
        <v>0.339256865912762</v>
      </c>
      <c r="AU420">
        <v>0</v>
      </c>
      <c r="AV420">
        <v>0.70786516853932502</v>
      </c>
      <c r="AW420">
        <v>0.94262295081967196</v>
      </c>
      <c r="AX420">
        <v>0.81428571428571395</v>
      </c>
      <c r="AY420">
        <v>0.35862068965517202</v>
      </c>
      <c r="AZ420">
        <v>0.68115942028985499</v>
      </c>
      <c r="BA420">
        <v>0.79166666666666596</v>
      </c>
      <c r="BB420">
        <v>0.18897637795275499</v>
      </c>
      <c r="BC420">
        <v>0.64044943820224698</v>
      </c>
      <c r="BD420">
        <v>0.45185185185185101</v>
      </c>
      <c r="BE420">
        <v>0</v>
      </c>
    </row>
    <row r="421" spans="2:57" x14ac:dyDescent="0.2">
      <c r="B421" t="s">
        <v>1777</v>
      </c>
      <c r="C421">
        <v>1E-3</v>
      </c>
      <c r="D421">
        <v>0.5</v>
      </c>
      <c r="E421">
        <v>29</v>
      </c>
      <c r="F421">
        <v>500</v>
      </c>
      <c r="G421" s="2" t="b">
        <v>1</v>
      </c>
      <c r="H421">
        <v>8</v>
      </c>
      <c r="I421">
        <v>25</v>
      </c>
      <c r="J421">
        <v>420</v>
      </c>
      <c r="K421">
        <v>1000</v>
      </c>
      <c r="L421">
        <v>4</v>
      </c>
      <c r="M421">
        <v>25</v>
      </c>
      <c r="N421">
        <v>445</v>
      </c>
      <c r="O421">
        <v>12</v>
      </c>
      <c r="P421">
        <v>25</v>
      </c>
      <c r="Q421">
        <v>105</v>
      </c>
      <c r="R421">
        <v>1</v>
      </c>
      <c r="S421">
        <v>78</v>
      </c>
      <c r="T421" s="2">
        <v>128</v>
      </c>
      <c r="U421" s="2">
        <v>128</v>
      </c>
      <c r="V421" s="2">
        <v>128</v>
      </c>
      <c r="W421" t="s">
        <v>770</v>
      </c>
      <c r="X421">
        <v>0.98018809523809702</v>
      </c>
      <c r="Y421">
        <v>3.1669570570811E-3</v>
      </c>
      <c r="Z421">
        <v>0.444576966292134</v>
      </c>
      <c r="AA421">
        <v>0.45839390099048599</v>
      </c>
      <c r="AB421">
        <v>0.39679844914648699</v>
      </c>
      <c r="AC421">
        <v>0.39679844914648699</v>
      </c>
      <c r="AD421">
        <v>0.43917934481516901</v>
      </c>
      <c r="AE421">
        <v>0.43917934481516901</v>
      </c>
      <c r="AF421">
        <v>0.444576966292134</v>
      </c>
      <c r="AG421">
        <v>0.444576966292134</v>
      </c>
      <c r="AH421">
        <v>0.61825396825396794</v>
      </c>
      <c r="AI421">
        <v>0.102570600807666</v>
      </c>
      <c r="AJ421">
        <v>0.56375836490389397</v>
      </c>
      <c r="AK421">
        <v>0.56375836490389397</v>
      </c>
      <c r="AL421">
        <v>0.53780982795600196</v>
      </c>
      <c r="AM421">
        <v>0.53780982795600196</v>
      </c>
      <c r="AN421">
        <v>0.61825396825396794</v>
      </c>
      <c r="AO421">
        <v>0.61825396825396794</v>
      </c>
      <c r="AP421">
        <v>0.46822801965469901</v>
      </c>
      <c r="AQ421">
        <v>0.627309290202403</v>
      </c>
      <c r="AR421">
        <v>0.218608379975126</v>
      </c>
      <c r="AS421">
        <v>0.27304810675371699</v>
      </c>
      <c r="AT421">
        <v>0.606498194945848</v>
      </c>
      <c r="AU421">
        <v>0</v>
      </c>
      <c r="AV421">
        <v>0.90196078431372495</v>
      </c>
      <c r="AW421">
        <v>0.94170403587443896</v>
      </c>
      <c r="AX421">
        <v>0.91629955947136499</v>
      </c>
      <c r="AY421">
        <v>0.48710601719197699</v>
      </c>
      <c r="AZ421">
        <v>0</v>
      </c>
      <c r="BA421">
        <v>0.86315789473684201</v>
      </c>
      <c r="BB421">
        <v>0.89361702127659504</v>
      </c>
      <c r="BC421">
        <v>0.94545454545454499</v>
      </c>
      <c r="BD421">
        <v>0.209302325581395</v>
      </c>
      <c r="BE421">
        <v>0</v>
      </c>
    </row>
    <row r="422" spans="2:57" x14ac:dyDescent="0.2">
      <c r="B422" t="s">
        <v>796</v>
      </c>
      <c r="C422">
        <v>1E-3</v>
      </c>
      <c r="D422">
        <v>0.5</v>
      </c>
      <c r="E422">
        <v>256</v>
      </c>
      <c r="F422">
        <v>500</v>
      </c>
      <c r="G422" s="2" t="b">
        <v>1</v>
      </c>
      <c r="H422">
        <v>8</v>
      </c>
      <c r="I422">
        <v>10</v>
      </c>
      <c r="J422">
        <v>64</v>
      </c>
      <c r="K422">
        <v>1000</v>
      </c>
      <c r="L422">
        <v>4</v>
      </c>
      <c r="M422">
        <v>10</v>
      </c>
      <c r="N422">
        <v>460</v>
      </c>
      <c r="O422">
        <v>12</v>
      </c>
      <c r="P422">
        <v>10</v>
      </c>
      <c r="Q422">
        <v>120</v>
      </c>
      <c r="R422">
        <v>1</v>
      </c>
      <c r="S422">
        <v>78</v>
      </c>
      <c r="T422" s="2">
        <v>64</v>
      </c>
      <c r="U422" s="2">
        <v>128</v>
      </c>
      <c r="V422" s="2">
        <v>128</v>
      </c>
      <c r="W422" t="s">
        <v>770</v>
      </c>
      <c r="X422">
        <v>0.98112890625000004</v>
      </c>
      <c r="Y422">
        <v>4.2409342415629997E-3</v>
      </c>
      <c r="Z422">
        <v>0.44410706521739002</v>
      </c>
      <c r="AA422">
        <v>0.381142441540956</v>
      </c>
      <c r="AB422">
        <v>0.36320694350530702</v>
      </c>
      <c r="AC422">
        <v>0.36320694350530702</v>
      </c>
      <c r="AD422">
        <v>0.37335024813919399</v>
      </c>
      <c r="AE422">
        <v>0.37335024813919399</v>
      </c>
      <c r="AF422">
        <v>0.44410706521739002</v>
      </c>
      <c r="AG422">
        <v>0.44410706521739002</v>
      </c>
      <c r="AH422">
        <v>0.56458333333333299</v>
      </c>
      <c r="AI422">
        <v>0.10499278455972599</v>
      </c>
      <c r="AJ422">
        <v>0.52293910822010004</v>
      </c>
      <c r="AK422">
        <v>0.52293910822010004</v>
      </c>
      <c r="AL422">
        <v>0.51799656013912398</v>
      </c>
      <c r="AM422">
        <v>0.51799656013912398</v>
      </c>
      <c r="AN422">
        <v>0.56458333333333299</v>
      </c>
      <c r="AO422">
        <v>0.56458333333333299</v>
      </c>
      <c r="AP422">
        <v>6.127423800693E-2</v>
      </c>
      <c r="AQ422">
        <v>0.82889237750478395</v>
      </c>
      <c r="AR422">
        <v>0.16767575833335999</v>
      </c>
      <c r="AS422">
        <v>0.39498540017615602</v>
      </c>
      <c r="AT422">
        <v>0.361054766734279</v>
      </c>
      <c r="AU422">
        <v>0</v>
      </c>
      <c r="AV422">
        <v>0.92549019607843097</v>
      </c>
      <c r="AW422">
        <v>0.95617529880478003</v>
      </c>
      <c r="AX422">
        <v>0.85714285714285698</v>
      </c>
      <c r="AY422">
        <v>0.54952076677316297</v>
      </c>
      <c r="AZ422">
        <v>0.11340206185567001</v>
      </c>
      <c r="BA422">
        <v>0.94871794871794801</v>
      </c>
      <c r="BB422">
        <v>0.71502590673575095</v>
      </c>
      <c r="BC422">
        <v>0.84873949579831898</v>
      </c>
      <c r="BD422">
        <v>0</v>
      </c>
      <c r="BE422">
        <v>0</v>
      </c>
    </row>
    <row r="423" spans="2:57" x14ac:dyDescent="0.2">
      <c r="B423" t="s">
        <v>1397</v>
      </c>
      <c r="C423">
        <v>1E-3</v>
      </c>
      <c r="D423">
        <v>0.5</v>
      </c>
      <c r="E423">
        <v>20</v>
      </c>
      <c r="F423">
        <v>500</v>
      </c>
      <c r="G423" s="2" t="b">
        <v>1</v>
      </c>
      <c r="H423">
        <v>8</v>
      </c>
      <c r="I423">
        <v>15</v>
      </c>
      <c r="J423">
        <v>64</v>
      </c>
      <c r="K423">
        <v>1000</v>
      </c>
      <c r="L423">
        <v>4</v>
      </c>
      <c r="M423">
        <v>15</v>
      </c>
      <c r="N423">
        <v>455</v>
      </c>
      <c r="O423">
        <v>12</v>
      </c>
      <c r="P423">
        <v>15</v>
      </c>
      <c r="Q423">
        <v>115</v>
      </c>
      <c r="R423">
        <v>1</v>
      </c>
      <c r="S423">
        <v>78</v>
      </c>
      <c r="T423" s="2">
        <v>128</v>
      </c>
      <c r="U423" s="2">
        <v>64</v>
      </c>
      <c r="V423" s="2">
        <v>128</v>
      </c>
      <c r="W423" t="s">
        <v>770</v>
      </c>
      <c r="X423">
        <v>0.98115234375000004</v>
      </c>
      <c r="Y423">
        <v>4.0242739983367996E-3</v>
      </c>
      <c r="Z423">
        <v>0.44404505494505497</v>
      </c>
      <c r="AA423">
        <v>0.232880860313773</v>
      </c>
      <c r="AB423">
        <v>0.33748323365256</v>
      </c>
      <c r="AC423">
        <v>0.33748323365256</v>
      </c>
      <c r="AD423">
        <v>0.35495378665868099</v>
      </c>
      <c r="AE423">
        <v>0.35495378665868099</v>
      </c>
      <c r="AF423">
        <v>0.44404505494505497</v>
      </c>
      <c r="AG423">
        <v>0.44404505494505497</v>
      </c>
      <c r="AH423">
        <v>0.67463768115942002</v>
      </c>
      <c r="AI423">
        <v>6.1731420457363101E-2</v>
      </c>
      <c r="AJ423">
        <v>0.63003680862787603</v>
      </c>
      <c r="AK423">
        <v>0.63003680862787603</v>
      </c>
      <c r="AL423">
        <v>0.64756870975094405</v>
      </c>
      <c r="AM423">
        <v>0.64756870975094405</v>
      </c>
      <c r="AN423">
        <v>0.67463768115942002</v>
      </c>
      <c r="AO423">
        <v>0.67463768115942002</v>
      </c>
      <c r="AP423">
        <v>0.45887434152484002</v>
      </c>
      <c r="AQ423">
        <v>0.86321695860442704</v>
      </c>
      <c r="AR423">
        <v>2.5512194891031299E-2</v>
      </c>
      <c r="AS423">
        <v>2.3294395899429001E-3</v>
      </c>
      <c r="AT423">
        <v>0.39763779527559001</v>
      </c>
      <c r="AU423">
        <v>0.37333333333333302</v>
      </c>
      <c r="AV423">
        <v>0.89867841409691596</v>
      </c>
      <c r="AW423">
        <v>0.95041322314049503</v>
      </c>
      <c r="AX423">
        <v>0.92307692307692302</v>
      </c>
      <c r="AY423">
        <v>0.65</v>
      </c>
      <c r="AZ423">
        <v>0.55135135135135105</v>
      </c>
      <c r="BA423">
        <v>0.98712446351931304</v>
      </c>
      <c r="BB423">
        <v>0.88715953307392903</v>
      </c>
      <c r="BC423">
        <v>0.94166666666666599</v>
      </c>
      <c r="BD423">
        <v>0</v>
      </c>
      <c r="BE423">
        <v>0</v>
      </c>
    </row>
    <row r="424" spans="2:57" x14ac:dyDescent="0.2">
      <c r="B424" t="s">
        <v>1398</v>
      </c>
      <c r="C424">
        <v>1E-3</v>
      </c>
      <c r="D424">
        <v>0.1</v>
      </c>
      <c r="E424">
        <v>15</v>
      </c>
      <c r="F424">
        <v>500</v>
      </c>
      <c r="G424" s="2" t="b">
        <v>1</v>
      </c>
      <c r="H424">
        <v>8</v>
      </c>
      <c r="I424">
        <v>20</v>
      </c>
      <c r="J424">
        <v>256</v>
      </c>
      <c r="K424">
        <v>1000</v>
      </c>
      <c r="L424">
        <v>4</v>
      </c>
      <c r="M424">
        <v>20</v>
      </c>
      <c r="N424">
        <v>450</v>
      </c>
      <c r="O424">
        <v>12</v>
      </c>
      <c r="P424">
        <v>20</v>
      </c>
      <c r="Q424">
        <v>110</v>
      </c>
      <c r="R424">
        <v>1</v>
      </c>
      <c r="S424">
        <v>78</v>
      </c>
      <c r="T424" s="2">
        <v>128</v>
      </c>
      <c r="U424" s="2">
        <v>128</v>
      </c>
      <c r="V424" s="2">
        <v>128</v>
      </c>
      <c r="W424" t="s">
        <v>770</v>
      </c>
      <c r="X424">
        <v>0.98005371093750004</v>
      </c>
      <c r="Y424">
        <v>4.2633968736045004E-3</v>
      </c>
      <c r="Z424">
        <v>0.44336833333333298</v>
      </c>
      <c r="AA424">
        <v>0.29838617612421497</v>
      </c>
      <c r="AB424">
        <v>0.37907617610018202</v>
      </c>
      <c r="AC424">
        <v>0.37907617610018202</v>
      </c>
      <c r="AD424">
        <v>0.37387207110701698</v>
      </c>
      <c r="AE424">
        <v>0.37387207110701798</v>
      </c>
      <c r="AF424">
        <v>0.44336833333333298</v>
      </c>
      <c r="AG424">
        <v>0.44336833333333298</v>
      </c>
      <c r="AH424">
        <v>0.66969696969696901</v>
      </c>
      <c r="AI424">
        <v>7.4335798621177604E-2</v>
      </c>
      <c r="AJ424">
        <v>0.61593395841045295</v>
      </c>
      <c r="AK424">
        <v>0.61593395841045295</v>
      </c>
      <c r="AL424">
        <v>0.61492147352480997</v>
      </c>
      <c r="AM424">
        <v>0.61492147352480997</v>
      </c>
      <c r="AN424">
        <v>0.66969696969696901</v>
      </c>
      <c r="AO424">
        <v>0.66969696969696901</v>
      </c>
      <c r="AP424">
        <v>0.54812434172197999</v>
      </c>
      <c r="AQ424">
        <v>0.58972856762500903</v>
      </c>
      <c r="AR424">
        <v>0.221718148748454</v>
      </c>
      <c r="AS424">
        <v>0.15673364630528799</v>
      </c>
      <c r="AT424">
        <v>0.67399267399267304</v>
      </c>
      <c r="AU424">
        <v>3.4782608695652098E-2</v>
      </c>
      <c r="AV424">
        <v>0.935622317596566</v>
      </c>
      <c r="AW424">
        <v>0.95652173913043403</v>
      </c>
      <c r="AX424">
        <v>0.86852589641434197</v>
      </c>
      <c r="AY424">
        <v>0</v>
      </c>
      <c r="AZ424">
        <v>0.63945578231292499</v>
      </c>
      <c r="BA424">
        <v>0.97757847533632203</v>
      </c>
      <c r="BB424">
        <v>0.88979591836734695</v>
      </c>
      <c r="BC424">
        <v>0.92703862660944203</v>
      </c>
      <c r="BD424">
        <v>0.26190476190476097</v>
      </c>
      <c r="BE424">
        <v>0.225988700564971</v>
      </c>
    </row>
    <row r="425" spans="2:57" x14ac:dyDescent="0.2">
      <c r="B425" t="s">
        <v>1399</v>
      </c>
      <c r="C425">
        <v>1E-3</v>
      </c>
      <c r="D425">
        <v>0.5</v>
      </c>
      <c r="E425">
        <v>123</v>
      </c>
      <c r="F425">
        <v>100</v>
      </c>
      <c r="G425" s="2" t="b">
        <v>1</v>
      </c>
      <c r="H425">
        <v>8</v>
      </c>
      <c r="I425">
        <v>20</v>
      </c>
      <c r="J425">
        <v>256</v>
      </c>
      <c r="K425">
        <v>1000</v>
      </c>
      <c r="L425">
        <v>4</v>
      </c>
      <c r="M425">
        <v>20</v>
      </c>
      <c r="N425">
        <v>450</v>
      </c>
      <c r="O425">
        <v>12</v>
      </c>
      <c r="P425">
        <v>20</v>
      </c>
      <c r="Q425">
        <v>110</v>
      </c>
      <c r="R425">
        <v>1</v>
      </c>
      <c r="S425">
        <v>78</v>
      </c>
      <c r="T425" s="2">
        <v>128</v>
      </c>
      <c r="U425" s="2">
        <v>128</v>
      </c>
      <c r="V425" s="2">
        <v>64</v>
      </c>
      <c r="W425" t="s">
        <v>770</v>
      </c>
      <c r="X425">
        <v>0.98038085937499997</v>
      </c>
      <c r="Y425">
        <v>3.6283232551068E-3</v>
      </c>
      <c r="Z425">
        <v>0.44324944444444198</v>
      </c>
      <c r="AA425">
        <v>0.25980783173441802</v>
      </c>
      <c r="AB425">
        <v>0.34230030303407699</v>
      </c>
      <c r="AC425">
        <v>0.34230030303407699</v>
      </c>
      <c r="AD425">
        <v>0.31153739280355403</v>
      </c>
      <c r="AE425">
        <v>0.31153739280355403</v>
      </c>
      <c r="AF425">
        <v>0.44324944444444198</v>
      </c>
      <c r="AG425">
        <v>0.44324944444444198</v>
      </c>
      <c r="AH425">
        <v>0.59545454545454501</v>
      </c>
      <c r="AI425">
        <v>6.9562964141368797E-2</v>
      </c>
      <c r="AJ425">
        <v>0.54199410434014506</v>
      </c>
      <c r="AK425">
        <v>0.54199410434014506</v>
      </c>
      <c r="AL425">
        <v>0.50655924704908795</v>
      </c>
      <c r="AM425">
        <v>0.50655924704908795</v>
      </c>
      <c r="AN425">
        <v>0.59545454545454501</v>
      </c>
      <c r="AO425">
        <v>0.59545454545454501</v>
      </c>
      <c r="AP425">
        <v>0.583987831390681</v>
      </c>
      <c r="AQ425">
        <v>0.58712636100545301</v>
      </c>
      <c r="AR425">
        <v>0.183415935643851</v>
      </c>
      <c r="AS425">
        <v>1.4671084096325501E-2</v>
      </c>
      <c r="AT425">
        <v>0.54819277108433695</v>
      </c>
      <c r="AU425">
        <v>4.52488687782805E-2</v>
      </c>
      <c r="AV425">
        <v>0.96069868995633201</v>
      </c>
      <c r="AW425">
        <v>0.95652173913043403</v>
      </c>
      <c r="AX425">
        <v>0.96460176991150404</v>
      </c>
      <c r="AY425">
        <v>0.21086261980830601</v>
      </c>
      <c r="AZ425">
        <v>0</v>
      </c>
      <c r="BA425">
        <v>1</v>
      </c>
      <c r="BB425">
        <v>0.88617886178861704</v>
      </c>
      <c r="BC425">
        <v>0.93162393162393098</v>
      </c>
      <c r="BD425">
        <v>0</v>
      </c>
      <c r="BE425">
        <v>0</v>
      </c>
    </row>
    <row r="426" spans="2:57" x14ac:dyDescent="0.2">
      <c r="B426" t="s">
        <v>797</v>
      </c>
      <c r="C426">
        <v>1E-3</v>
      </c>
      <c r="D426">
        <v>0.5</v>
      </c>
      <c r="E426">
        <v>256</v>
      </c>
      <c r="F426">
        <v>500</v>
      </c>
      <c r="G426" s="2" t="b">
        <v>1</v>
      </c>
      <c r="H426">
        <v>8</v>
      </c>
      <c r="I426">
        <v>5</v>
      </c>
      <c r="J426">
        <v>64</v>
      </c>
      <c r="K426">
        <v>1000</v>
      </c>
      <c r="L426">
        <v>4</v>
      </c>
      <c r="M426">
        <v>5</v>
      </c>
      <c r="N426">
        <v>465</v>
      </c>
      <c r="O426">
        <v>12</v>
      </c>
      <c r="P426">
        <v>5</v>
      </c>
      <c r="Q426">
        <v>125</v>
      </c>
      <c r="R426">
        <v>1</v>
      </c>
      <c r="S426">
        <v>78</v>
      </c>
      <c r="T426" s="2">
        <v>64</v>
      </c>
      <c r="U426" s="2">
        <v>128</v>
      </c>
      <c r="V426" s="2">
        <v>128</v>
      </c>
      <c r="W426" t="s">
        <v>770</v>
      </c>
      <c r="X426">
        <v>0.98066015625000003</v>
      </c>
      <c r="Y426">
        <v>4.6590054309926E-3</v>
      </c>
      <c r="Z426">
        <v>0.44306505376344102</v>
      </c>
      <c r="AA426">
        <v>0.39647249223291797</v>
      </c>
      <c r="AB426">
        <v>0.38494066489781198</v>
      </c>
      <c r="AC426">
        <v>0.38494066489781198</v>
      </c>
      <c r="AD426">
        <v>0.44104096381319702</v>
      </c>
      <c r="AE426">
        <v>0.44104096381319702</v>
      </c>
      <c r="AF426">
        <v>0.44306505376344102</v>
      </c>
      <c r="AG426">
        <v>0.44306505376344102</v>
      </c>
      <c r="AH426">
        <v>0.61066666666666602</v>
      </c>
      <c r="AI426">
        <v>0.12529422342777199</v>
      </c>
      <c r="AJ426">
        <v>0.55510242606414995</v>
      </c>
      <c r="AK426">
        <v>0.55510242606414995</v>
      </c>
      <c r="AL426">
        <v>0.59220351729679099</v>
      </c>
      <c r="AM426">
        <v>0.59220351729679099</v>
      </c>
      <c r="AN426">
        <v>0.61066666666666602</v>
      </c>
      <c r="AO426">
        <v>0.61066666666666602</v>
      </c>
      <c r="AP426">
        <v>0.27511821030129402</v>
      </c>
      <c r="AQ426">
        <v>0.82777796480442101</v>
      </c>
      <c r="AR426">
        <v>0.24799657812578699</v>
      </c>
      <c r="AS426">
        <v>0.18886990635974901</v>
      </c>
      <c r="AT426">
        <v>0.37274549098196302</v>
      </c>
      <c r="AU426">
        <v>9.0909090909090898E-2</v>
      </c>
      <c r="AV426">
        <v>0.91379310344827502</v>
      </c>
      <c r="AW426">
        <v>0.95419847328244201</v>
      </c>
      <c r="AX426">
        <v>0.92775665399239504</v>
      </c>
      <c r="AY426">
        <v>1.13636363636363E-2</v>
      </c>
      <c r="AZ426">
        <v>0.64285714285714202</v>
      </c>
      <c r="BA426">
        <v>0.911392405063291</v>
      </c>
      <c r="BB426">
        <v>0.89781021897810198</v>
      </c>
      <c r="BC426">
        <v>0.92830188679245196</v>
      </c>
      <c r="BD426">
        <v>0</v>
      </c>
      <c r="BE426">
        <v>1.01010101010101E-2</v>
      </c>
    </row>
    <row r="427" spans="2:57" x14ac:dyDescent="0.2">
      <c r="B427" t="s">
        <v>1400</v>
      </c>
      <c r="C427">
        <v>1E-3</v>
      </c>
      <c r="D427">
        <v>0.1</v>
      </c>
      <c r="E427">
        <v>16</v>
      </c>
      <c r="F427">
        <v>500</v>
      </c>
      <c r="G427" s="2" t="b">
        <v>1</v>
      </c>
      <c r="H427">
        <v>8</v>
      </c>
      <c r="I427">
        <v>25</v>
      </c>
      <c r="J427">
        <v>128</v>
      </c>
      <c r="K427">
        <v>1000</v>
      </c>
      <c r="L427">
        <v>4</v>
      </c>
      <c r="M427">
        <v>25</v>
      </c>
      <c r="N427">
        <v>445</v>
      </c>
      <c r="O427">
        <v>12</v>
      </c>
      <c r="P427">
        <v>25</v>
      </c>
      <c r="Q427">
        <v>105</v>
      </c>
      <c r="R427">
        <v>1</v>
      </c>
      <c r="S427">
        <v>78</v>
      </c>
      <c r="T427" s="2">
        <v>128</v>
      </c>
      <c r="U427" s="2">
        <v>64</v>
      </c>
      <c r="V427" s="2">
        <v>128</v>
      </c>
      <c r="W427" t="s">
        <v>770</v>
      </c>
      <c r="X427">
        <v>0.98044921875000002</v>
      </c>
      <c r="Y427">
        <v>4.1206528116016997E-3</v>
      </c>
      <c r="Z427">
        <v>0.44297977528089799</v>
      </c>
      <c r="AA427">
        <v>0.249995141267776</v>
      </c>
      <c r="AB427">
        <v>0.38320210657628301</v>
      </c>
      <c r="AC427">
        <v>0.38320210657628301</v>
      </c>
      <c r="AD427">
        <v>0.45549354285124599</v>
      </c>
      <c r="AE427">
        <v>0.45549354285124599</v>
      </c>
      <c r="AF427">
        <v>0.44297977528089799</v>
      </c>
      <c r="AG427">
        <v>0.44297977528089799</v>
      </c>
      <c r="AH427">
        <v>0.69285714285714195</v>
      </c>
      <c r="AI427">
        <v>5.7485528290271697E-2</v>
      </c>
      <c r="AJ427">
        <v>0.65171493026555904</v>
      </c>
      <c r="AK427">
        <v>0.65171493026555904</v>
      </c>
      <c r="AL427">
        <v>0.70450916336543001</v>
      </c>
      <c r="AM427">
        <v>0.70450916336543001</v>
      </c>
      <c r="AN427">
        <v>0.69285714285714295</v>
      </c>
      <c r="AO427">
        <v>0.69285714285714195</v>
      </c>
      <c r="AP427">
        <v>0.34776850886765098</v>
      </c>
      <c r="AQ427">
        <v>0.68660633251126801</v>
      </c>
      <c r="AR427">
        <v>0.44706351445876602</v>
      </c>
      <c r="AS427">
        <v>5.1370070467449E-2</v>
      </c>
      <c r="AT427">
        <v>0.449494949494949</v>
      </c>
      <c r="AU427">
        <v>0.15652173913043399</v>
      </c>
      <c r="AV427">
        <v>0.96713615023474098</v>
      </c>
      <c r="AW427">
        <v>0.95454545454545403</v>
      </c>
      <c r="AX427">
        <v>0.94545454545454499</v>
      </c>
      <c r="AY427">
        <v>0.30065359477124098</v>
      </c>
      <c r="AZ427">
        <v>0.74860335195530703</v>
      </c>
      <c r="BA427">
        <v>0.99526066350710896</v>
      </c>
      <c r="BB427">
        <v>0.89743589743589702</v>
      </c>
      <c r="BC427">
        <v>0.91964285714285698</v>
      </c>
      <c r="BD427">
        <v>0.48582995951417002</v>
      </c>
      <c r="BE427">
        <v>0</v>
      </c>
    </row>
    <row r="428" spans="2:57" x14ac:dyDescent="0.2">
      <c r="B428" t="s">
        <v>1401</v>
      </c>
      <c r="C428">
        <v>1E-3</v>
      </c>
      <c r="D428">
        <v>0.5</v>
      </c>
      <c r="E428">
        <v>18</v>
      </c>
      <c r="F428">
        <v>500</v>
      </c>
      <c r="G428" s="2" t="b">
        <v>1</v>
      </c>
      <c r="H428">
        <v>8</v>
      </c>
      <c r="I428">
        <v>20</v>
      </c>
      <c r="J428">
        <v>64</v>
      </c>
      <c r="K428">
        <v>1000</v>
      </c>
      <c r="L428">
        <v>4</v>
      </c>
      <c r="M428">
        <v>20</v>
      </c>
      <c r="N428">
        <v>450</v>
      </c>
      <c r="O428">
        <v>12</v>
      </c>
      <c r="P428">
        <v>20</v>
      </c>
      <c r="Q428">
        <v>110</v>
      </c>
      <c r="R428">
        <v>1</v>
      </c>
      <c r="S428">
        <v>78</v>
      </c>
      <c r="T428" s="2">
        <v>64</v>
      </c>
      <c r="U428" s="2">
        <v>128</v>
      </c>
      <c r="V428" s="2">
        <v>64</v>
      </c>
      <c r="W428" t="s">
        <v>770</v>
      </c>
      <c r="X428">
        <v>0.98032812499999999</v>
      </c>
      <c r="Y428">
        <v>4.1079163353424002E-3</v>
      </c>
      <c r="Z428">
        <v>0.44244277777777802</v>
      </c>
      <c r="AA428">
        <v>0.20322487151622701</v>
      </c>
      <c r="AB428">
        <v>0.36306173604501402</v>
      </c>
      <c r="AC428">
        <v>0.36306173604501402</v>
      </c>
      <c r="AD428">
        <v>0.37495404178064001</v>
      </c>
      <c r="AE428">
        <v>0.37495404178064001</v>
      </c>
      <c r="AF428">
        <v>0.44244277777777802</v>
      </c>
      <c r="AG428">
        <v>0.44244277777777802</v>
      </c>
      <c r="AH428">
        <v>0.61742424242424199</v>
      </c>
      <c r="AI428">
        <v>5.5925145745277398E-2</v>
      </c>
      <c r="AJ428">
        <v>0.569088803961178</v>
      </c>
      <c r="AK428">
        <v>0.569088803961178</v>
      </c>
      <c r="AL428">
        <v>0.54071492030203105</v>
      </c>
      <c r="AM428">
        <v>0.54071492030203105</v>
      </c>
      <c r="AN428">
        <v>0.61742424242424199</v>
      </c>
      <c r="AO428">
        <v>0.61742424242424199</v>
      </c>
      <c r="AP428">
        <v>0.67314277158238101</v>
      </c>
      <c r="AQ428">
        <v>0.55514050038121898</v>
      </c>
      <c r="AR428">
        <v>6.3238323321570297E-2</v>
      </c>
      <c r="AS428">
        <v>0.16072534889488799</v>
      </c>
      <c r="AT428">
        <v>0.613924050632911</v>
      </c>
      <c r="AU428">
        <v>0</v>
      </c>
      <c r="AV428">
        <v>0.90476190476190399</v>
      </c>
      <c r="AW428">
        <v>0.94420600858369097</v>
      </c>
      <c r="AX428">
        <v>0.868778280542986</v>
      </c>
      <c r="AY428">
        <v>0</v>
      </c>
      <c r="AZ428">
        <v>0.60139860139860102</v>
      </c>
      <c r="BA428">
        <v>0.958525345622119</v>
      </c>
      <c r="BB428">
        <v>0.893442622950819</v>
      </c>
      <c r="BC428">
        <v>0.93103448275862</v>
      </c>
      <c r="BD428">
        <v>0</v>
      </c>
      <c r="BE428">
        <v>0.112994350282485</v>
      </c>
    </row>
    <row r="429" spans="2:57" x14ac:dyDescent="0.2">
      <c r="B429" t="s">
        <v>1402</v>
      </c>
      <c r="C429">
        <v>1E-3</v>
      </c>
      <c r="D429">
        <v>0.5</v>
      </c>
      <c r="E429">
        <v>26</v>
      </c>
      <c r="F429">
        <v>500</v>
      </c>
      <c r="G429" s="2" t="b">
        <v>1</v>
      </c>
      <c r="H429">
        <v>8</v>
      </c>
      <c r="I429">
        <v>20</v>
      </c>
      <c r="J429">
        <v>256</v>
      </c>
      <c r="K429">
        <v>1000</v>
      </c>
      <c r="L429">
        <v>4</v>
      </c>
      <c r="M429">
        <v>20</v>
      </c>
      <c r="N429">
        <v>450</v>
      </c>
      <c r="O429">
        <v>12</v>
      </c>
      <c r="P429">
        <v>20</v>
      </c>
      <c r="Q429">
        <v>110</v>
      </c>
      <c r="R429">
        <v>1</v>
      </c>
      <c r="S429">
        <v>78</v>
      </c>
      <c r="T429" s="2">
        <v>128</v>
      </c>
      <c r="U429" s="2">
        <v>128</v>
      </c>
      <c r="V429" s="2">
        <v>128</v>
      </c>
      <c r="W429" t="s">
        <v>770</v>
      </c>
      <c r="X429">
        <v>0.98384960937499999</v>
      </c>
      <c r="Y429">
        <v>3.4713904664386E-3</v>
      </c>
      <c r="Z429">
        <v>0.44214055555555498</v>
      </c>
      <c r="AA429">
        <v>0.27744063925743101</v>
      </c>
      <c r="AB429">
        <v>0.36781030256355401</v>
      </c>
      <c r="AC429">
        <v>0.36781030256355401</v>
      </c>
      <c r="AD429">
        <v>0.34658869031251799</v>
      </c>
      <c r="AE429">
        <v>0.34658869031251799</v>
      </c>
      <c r="AF429">
        <v>0.44214055555555498</v>
      </c>
      <c r="AG429">
        <v>0.44214055555555498</v>
      </c>
      <c r="AH429">
        <v>0.69166666666666599</v>
      </c>
      <c r="AI429">
        <v>7.4577048420905998E-2</v>
      </c>
      <c r="AJ429">
        <v>0.63163681719586695</v>
      </c>
      <c r="AK429">
        <v>0.63163681719586695</v>
      </c>
      <c r="AL429">
        <v>0.60712480706079497</v>
      </c>
      <c r="AM429">
        <v>0.60712480706079497</v>
      </c>
      <c r="AN429">
        <v>0.69166666666666599</v>
      </c>
      <c r="AO429">
        <v>0.69166666666666599</v>
      </c>
      <c r="AP429">
        <v>0.59336841779542904</v>
      </c>
      <c r="AQ429">
        <v>0.66220643702675897</v>
      </c>
      <c r="AR429">
        <v>0.179164534640118</v>
      </c>
      <c r="AS429">
        <v>3.6501820791912998E-2</v>
      </c>
      <c r="AT429">
        <v>0.67114093959731502</v>
      </c>
      <c r="AU429">
        <v>0</v>
      </c>
      <c r="AV429">
        <v>0.963963963963964</v>
      </c>
      <c r="AW429">
        <v>0.952380952380952</v>
      </c>
      <c r="AX429">
        <v>0.96888888888888802</v>
      </c>
      <c r="AY429">
        <v>0.21917808219178</v>
      </c>
      <c r="AZ429">
        <v>0.47337278106508801</v>
      </c>
      <c r="BA429">
        <v>0.98214285714285698</v>
      </c>
      <c r="BB429">
        <v>0.91983122362869196</v>
      </c>
      <c r="BC429">
        <v>0.94782608695652104</v>
      </c>
      <c r="BD429">
        <v>0.480916030534351</v>
      </c>
      <c r="BE429">
        <v>0</v>
      </c>
    </row>
    <row r="430" spans="2:57" x14ac:dyDescent="0.2">
      <c r="B430" t="s">
        <v>1403</v>
      </c>
      <c r="C430">
        <v>1E-3</v>
      </c>
      <c r="D430">
        <v>0.1</v>
      </c>
      <c r="E430">
        <v>78</v>
      </c>
      <c r="F430">
        <v>100</v>
      </c>
      <c r="G430" s="2" t="b">
        <v>1</v>
      </c>
      <c r="H430">
        <v>8</v>
      </c>
      <c r="I430">
        <v>20</v>
      </c>
      <c r="J430">
        <v>128</v>
      </c>
      <c r="K430">
        <v>1000</v>
      </c>
      <c r="L430">
        <v>4</v>
      </c>
      <c r="M430">
        <v>20</v>
      </c>
      <c r="N430">
        <v>450</v>
      </c>
      <c r="O430">
        <v>12</v>
      </c>
      <c r="P430">
        <v>20</v>
      </c>
      <c r="Q430">
        <v>110</v>
      </c>
      <c r="R430">
        <v>1</v>
      </c>
      <c r="S430">
        <v>78</v>
      </c>
      <c r="T430" s="2">
        <v>128</v>
      </c>
      <c r="U430" s="2">
        <v>128</v>
      </c>
      <c r="V430" s="2">
        <v>128</v>
      </c>
      <c r="W430" t="s">
        <v>770</v>
      </c>
      <c r="X430">
        <v>0.98018554687500004</v>
      </c>
      <c r="Y430">
        <v>4.2483508912845996E-3</v>
      </c>
      <c r="Z430">
        <v>0.44206111111111002</v>
      </c>
      <c r="AA430">
        <v>0.24057871402799999</v>
      </c>
      <c r="AB430">
        <v>0.39196406595028699</v>
      </c>
      <c r="AC430">
        <v>0.39196406595028699</v>
      </c>
      <c r="AD430">
        <v>0.42441299701908503</v>
      </c>
      <c r="AE430">
        <v>0.42441299701908503</v>
      </c>
      <c r="AF430">
        <v>0.44206111111111002</v>
      </c>
      <c r="AG430">
        <v>0.44206111111111002</v>
      </c>
      <c r="AH430">
        <v>0.61969696969696897</v>
      </c>
      <c r="AI430">
        <v>5.8234848082065499E-2</v>
      </c>
      <c r="AJ430">
        <v>0.55993188847749698</v>
      </c>
      <c r="AK430">
        <v>0.55993188847749698</v>
      </c>
      <c r="AL430">
        <v>0.53079057040448396</v>
      </c>
      <c r="AM430">
        <v>0.53079057040448396</v>
      </c>
      <c r="AN430">
        <v>0.61969696969696897</v>
      </c>
      <c r="AO430">
        <v>0.61969696969696897</v>
      </c>
      <c r="AP430">
        <v>0.34126337918712402</v>
      </c>
      <c r="AQ430">
        <v>0.839376971880886</v>
      </c>
      <c r="AR430">
        <v>0.34092310287499</v>
      </c>
      <c r="AS430">
        <v>4.6292809858144601E-2</v>
      </c>
      <c r="AT430">
        <v>0.38617886178861699</v>
      </c>
      <c r="AU430">
        <v>0</v>
      </c>
      <c r="AV430">
        <v>0.96491228070175405</v>
      </c>
      <c r="AW430">
        <v>0.94782608695652104</v>
      </c>
      <c r="AX430">
        <v>0.95652173913043403</v>
      </c>
      <c r="AY430">
        <v>0.20388349514563101</v>
      </c>
      <c r="AZ430">
        <v>0.40869565217391302</v>
      </c>
      <c r="BA430">
        <v>0.99543378995433796</v>
      </c>
      <c r="BB430">
        <v>0.90376569037656895</v>
      </c>
      <c r="BC430">
        <v>0.95196506550218296</v>
      </c>
      <c r="BD430">
        <v>0</v>
      </c>
      <c r="BE430">
        <v>0</v>
      </c>
    </row>
    <row r="431" spans="2:57" x14ac:dyDescent="0.2">
      <c r="B431" t="s">
        <v>903</v>
      </c>
      <c r="C431">
        <v>1E-3</v>
      </c>
      <c r="D431">
        <v>0.1</v>
      </c>
      <c r="E431">
        <v>256</v>
      </c>
      <c r="F431">
        <v>100</v>
      </c>
      <c r="G431" s="2" t="b">
        <v>1</v>
      </c>
      <c r="H431">
        <v>8</v>
      </c>
      <c r="I431">
        <v>10</v>
      </c>
      <c r="J431">
        <v>256</v>
      </c>
      <c r="K431">
        <v>1000</v>
      </c>
      <c r="L431">
        <v>4</v>
      </c>
      <c r="M431">
        <v>10</v>
      </c>
      <c r="N431">
        <v>460</v>
      </c>
      <c r="O431">
        <v>12</v>
      </c>
      <c r="P431">
        <v>10</v>
      </c>
      <c r="Q431">
        <v>120</v>
      </c>
      <c r="R431">
        <v>1</v>
      </c>
      <c r="S431">
        <v>78</v>
      </c>
      <c r="T431" s="2">
        <v>64</v>
      </c>
      <c r="U431" s="2">
        <v>128</v>
      </c>
      <c r="V431" s="2">
        <v>128</v>
      </c>
      <c r="W431" t="s">
        <v>770</v>
      </c>
      <c r="X431">
        <v>0.98026367187499996</v>
      </c>
      <c r="Y431">
        <v>4.0213718125595996E-3</v>
      </c>
      <c r="Z431">
        <v>0.44199891304347799</v>
      </c>
      <c r="AA431">
        <v>0.35969259689748201</v>
      </c>
      <c r="AB431">
        <v>0.37471069021533798</v>
      </c>
      <c r="AC431">
        <v>0.37471069021533798</v>
      </c>
      <c r="AD431">
        <v>0.37124366508147799</v>
      </c>
      <c r="AE431">
        <v>0.37124366508147799</v>
      </c>
      <c r="AF431">
        <v>0.44199891304347799</v>
      </c>
      <c r="AG431">
        <v>0.44199891304347799</v>
      </c>
      <c r="AH431">
        <v>0.69166666666666599</v>
      </c>
      <c r="AI431">
        <v>8.90337899327278E-2</v>
      </c>
      <c r="AJ431">
        <v>0.65093533203401599</v>
      </c>
      <c r="AK431">
        <v>0.65093533203401599</v>
      </c>
      <c r="AL431">
        <v>0.63397292476312905</v>
      </c>
      <c r="AM431">
        <v>0.63397292476312805</v>
      </c>
      <c r="AN431">
        <v>0.69166666666666599</v>
      </c>
      <c r="AO431">
        <v>0.69166666666666599</v>
      </c>
      <c r="AP431">
        <v>4.7464608830646099E-2</v>
      </c>
      <c r="AQ431">
        <v>0.93348811588488301</v>
      </c>
      <c r="AR431">
        <v>0.30288813642453399</v>
      </c>
      <c r="AS431">
        <v>0.215001899721288</v>
      </c>
      <c r="AT431">
        <v>0.40909090909090901</v>
      </c>
      <c r="AU431">
        <v>0</v>
      </c>
      <c r="AV431">
        <v>0.96747967479674801</v>
      </c>
      <c r="AW431">
        <v>0.96356275303643701</v>
      </c>
      <c r="AX431">
        <v>0.95934959349593496</v>
      </c>
      <c r="AY431">
        <v>0.81904761904761902</v>
      </c>
      <c r="AZ431">
        <v>0.84518828451882799</v>
      </c>
      <c r="BA431">
        <v>0.97540983606557397</v>
      </c>
      <c r="BB431">
        <v>0.88805970149253699</v>
      </c>
      <c r="BC431">
        <v>0.91472868217054204</v>
      </c>
      <c r="BD431">
        <v>6.9306930693069299E-2</v>
      </c>
      <c r="BE431">
        <v>0</v>
      </c>
    </row>
    <row r="432" spans="2:57" x14ac:dyDescent="0.2">
      <c r="B432" t="s">
        <v>1065</v>
      </c>
      <c r="C432">
        <v>1E-3</v>
      </c>
      <c r="D432">
        <v>0.5</v>
      </c>
      <c r="E432">
        <v>88</v>
      </c>
      <c r="F432">
        <v>100</v>
      </c>
      <c r="G432" s="2" t="b">
        <v>1</v>
      </c>
      <c r="H432">
        <v>8</v>
      </c>
      <c r="I432">
        <v>15</v>
      </c>
      <c r="J432">
        <v>420</v>
      </c>
      <c r="K432">
        <v>1000</v>
      </c>
      <c r="L432">
        <v>4</v>
      </c>
      <c r="M432">
        <v>15</v>
      </c>
      <c r="N432">
        <v>455</v>
      </c>
      <c r="O432">
        <v>12</v>
      </c>
      <c r="P432">
        <v>15</v>
      </c>
      <c r="Q432">
        <v>115</v>
      </c>
      <c r="R432">
        <v>1</v>
      </c>
      <c r="S432">
        <v>78</v>
      </c>
      <c r="T432" s="2">
        <v>64</v>
      </c>
      <c r="U432" s="2">
        <v>64</v>
      </c>
      <c r="V432" s="2">
        <v>64</v>
      </c>
      <c r="W432" t="s">
        <v>770</v>
      </c>
      <c r="X432">
        <v>0.98014583333333405</v>
      </c>
      <c r="Y432">
        <v>3.1977483513765002E-3</v>
      </c>
      <c r="Z432">
        <v>0.44120054945054898</v>
      </c>
      <c r="AA432">
        <v>0.47176496669649998</v>
      </c>
      <c r="AB432">
        <v>0.352438520575444</v>
      </c>
      <c r="AC432">
        <v>0.352438520575444</v>
      </c>
      <c r="AD432">
        <v>0.39865220552302699</v>
      </c>
      <c r="AE432">
        <v>0.39865220552302699</v>
      </c>
      <c r="AF432">
        <v>0.44120054945054898</v>
      </c>
      <c r="AG432">
        <v>0.44120054945054898</v>
      </c>
      <c r="AH432">
        <v>0.48695652173913001</v>
      </c>
      <c r="AI432">
        <v>0.13511024415493</v>
      </c>
      <c r="AJ432">
        <v>0.44227379921554</v>
      </c>
      <c r="AK432">
        <v>0.44227379921554</v>
      </c>
      <c r="AL432">
        <v>0.47646882859392498</v>
      </c>
      <c r="AM432">
        <v>0.47646882859392498</v>
      </c>
      <c r="AN432">
        <v>0.48695652173913001</v>
      </c>
      <c r="AO432">
        <v>0.48695652173913001</v>
      </c>
      <c r="AP432">
        <v>0.472750231153719</v>
      </c>
      <c r="AQ432">
        <v>0.87956189725906198</v>
      </c>
      <c r="AR432">
        <v>5.3068676955759599E-2</v>
      </c>
      <c r="AS432">
        <v>4.3732769332360004E-3</v>
      </c>
      <c r="AT432">
        <v>0.29863013698630098</v>
      </c>
      <c r="AU432">
        <v>0</v>
      </c>
      <c r="AV432">
        <v>0.68156424581005504</v>
      </c>
      <c r="AW432">
        <v>0.94262295081967196</v>
      </c>
      <c r="AX432">
        <v>0.84210526315789402</v>
      </c>
      <c r="AY432">
        <v>0</v>
      </c>
      <c r="AZ432">
        <v>0.62950819672131098</v>
      </c>
      <c r="BA432">
        <v>0.67816091954022895</v>
      </c>
      <c r="BB432">
        <v>0.73469387755102</v>
      </c>
      <c r="BC432">
        <v>0.5</v>
      </c>
      <c r="BD432">
        <v>0</v>
      </c>
      <c r="BE432">
        <v>0</v>
      </c>
    </row>
    <row r="433" spans="2:57" x14ac:dyDescent="0.2">
      <c r="B433" t="s">
        <v>1404</v>
      </c>
      <c r="C433">
        <v>1E-3</v>
      </c>
      <c r="D433">
        <v>0.1</v>
      </c>
      <c r="E433">
        <v>93</v>
      </c>
      <c r="F433">
        <v>100</v>
      </c>
      <c r="G433" s="2" t="b">
        <v>1</v>
      </c>
      <c r="H433">
        <v>8</v>
      </c>
      <c r="I433">
        <v>10</v>
      </c>
      <c r="J433">
        <v>64</v>
      </c>
      <c r="K433">
        <v>1000</v>
      </c>
      <c r="L433">
        <v>4</v>
      </c>
      <c r="M433">
        <v>10</v>
      </c>
      <c r="N433">
        <v>460</v>
      </c>
      <c r="O433">
        <v>12</v>
      </c>
      <c r="P433">
        <v>10</v>
      </c>
      <c r="Q433">
        <v>120</v>
      </c>
      <c r="R433">
        <v>1</v>
      </c>
      <c r="S433">
        <v>78</v>
      </c>
      <c r="T433" s="2">
        <v>128</v>
      </c>
      <c r="U433" s="2">
        <v>128</v>
      </c>
      <c r="V433" s="2">
        <v>64</v>
      </c>
      <c r="W433" t="s">
        <v>770</v>
      </c>
      <c r="X433">
        <v>0.98023437499999999</v>
      </c>
      <c r="Y433">
        <v>4.1019748477264997E-3</v>
      </c>
      <c r="Z433">
        <v>0.44091086956521702</v>
      </c>
      <c r="AA433">
        <v>0.24314495497941899</v>
      </c>
      <c r="AB433">
        <v>0.39413267609344899</v>
      </c>
      <c r="AC433">
        <v>0.39413267609344899</v>
      </c>
      <c r="AD433">
        <v>0.43085312719093799</v>
      </c>
      <c r="AE433">
        <v>0.43085312719093799</v>
      </c>
      <c r="AF433">
        <v>0.44091086956521702</v>
      </c>
      <c r="AG433">
        <v>0.44091086956521702</v>
      </c>
      <c r="AH433">
        <v>0.64861111111111103</v>
      </c>
      <c r="AI433">
        <v>6.0788344591856003E-2</v>
      </c>
      <c r="AJ433">
        <v>0.57991701949496799</v>
      </c>
      <c r="AK433">
        <v>0.57991701949496799</v>
      </c>
      <c r="AL433">
        <v>0.53983431769427703</v>
      </c>
      <c r="AM433">
        <v>0.53983431769427703</v>
      </c>
      <c r="AN433">
        <v>0.64861111111111103</v>
      </c>
      <c r="AO433">
        <v>0.64861111111111103</v>
      </c>
      <c r="AP433">
        <v>0.25845859858609899</v>
      </c>
      <c r="AQ433">
        <v>0.71507639544453605</v>
      </c>
      <c r="AR433">
        <v>0.39419819530856898</v>
      </c>
      <c r="AS433">
        <v>0.20879751503459101</v>
      </c>
      <c r="AT433">
        <v>0.54219948849104804</v>
      </c>
      <c r="AU433">
        <v>0</v>
      </c>
      <c r="AV433">
        <v>0.91603053435114501</v>
      </c>
      <c r="AW433">
        <v>0.94488188976377896</v>
      </c>
      <c r="AX433">
        <v>0.86821705426356499</v>
      </c>
      <c r="AY433">
        <v>0</v>
      </c>
      <c r="AZ433">
        <v>0.613924050632911</v>
      </c>
      <c r="BA433">
        <v>0.89497716894977097</v>
      </c>
      <c r="BB433">
        <v>0.89473684210526305</v>
      </c>
      <c r="BC433">
        <v>0.84518828451882799</v>
      </c>
      <c r="BD433">
        <v>0.43884892086330901</v>
      </c>
      <c r="BE433">
        <v>0</v>
      </c>
    </row>
    <row r="434" spans="2:57" x14ac:dyDescent="0.2">
      <c r="B434" t="s">
        <v>1405</v>
      </c>
      <c r="C434">
        <v>1E-3</v>
      </c>
      <c r="D434">
        <v>0.5</v>
      </c>
      <c r="E434">
        <v>19</v>
      </c>
      <c r="F434">
        <v>500</v>
      </c>
      <c r="G434" s="2" t="b">
        <v>1</v>
      </c>
      <c r="H434">
        <v>8</v>
      </c>
      <c r="I434">
        <v>20</v>
      </c>
      <c r="J434">
        <v>128</v>
      </c>
      <c r="K434">
        <v>1000</v>
      </c>
      <c r="L434">
        <v>4</v>
      </c>
      <c r="M434">
        <v>20</v>
      </c>
      <c r="N434">
        <v>450</v>
      </c>
      <c r="O434">
        <v>12</v>
      </c>
      <c r="P434">
        <v>20</v>
      </c>
      <c r="Q434">
        <v>110</v>
      </c>
      <c r="R434">
        <v>1</v>
      </c>
      <c r="S434">
        <v>78</v>
      </c>
      <c r="T434" s="2">
        <v>64</v>
      </c>
      <c r="U434" s="2">
        <v>64</v>
      </c>
      <c r="V434" s="2">
        <v>128</v>
      </c>
      <c r="W434" t="s">
        <v>770</v>
      </c>
      <c r="X434">
        <v>0.98055859374999998</v>
      </c>
      <c r="Y434">
        <v>3.9491963475011002E-3</v>
      </c>
      <c r="Z434">
        <v>0.440253333333332</v>
      </c>
      <c r="AA434">
        <v>0.303498660370707</v>
      </c>
      <c r="AB434">
        <v>0.36313280526719699</v>
      </c>
      <c r="AC434">
        <v>0.36313280526719699</v>
      </c>
      <c r="AD434">
        <v>0.42416551954021597</v>
      </c>
      <c r="AE434">
        <v>0.42416551954021597</v>
      </c>
      <c r="AF434">
        <v>0.440253333333332</v>
      </c>
      <c r="AG434">
        <v>0.440253333333332</v>
      </c>
      <c r="AH434">
        <v>0.65</v>
      </c>
      <c r="AI434">
        <v>8.4567837417125702E-2</v>
      </c>
      <c r="AJ434">
        <v>0.60845184704914601</v>
      </c>
      <c r="AK434">
        <v>0.60845184704914601</v>
      </c>
      <c r="AL434">
        <v>0.61307616058617198</v>
      </c>
      <c r="AM434">
        <v>0.61307616058617298</v>
      </c>
      <c r="AN434">
        <v>0.65</v>
      </c>
      <c r="AO434">
        <v>0.65</v>
      </c>
      <c r="AP434">
        <v>0.42456243740919197</v>
      </c>
      <c r="AQ434">
        <v>0.92138796746905405</v>
      </c>
      <c r="AR434">
        <v>0.10083158938631601</v>
      </c>
      <c r="AS434">
        <v>5.7492268042292002E-3</v>
      </c>
      <c r="AT434">
        <v>0.38817005545286498</v>
      </c>
      <c r="AU434">
        <v>0</v>
      </c>
      <c r="AV434">
        <v>0.94285714285714195</v>
      </c>
      <c r="AW434">
        <v>0.94827586206896497</v>
      </c>
      <c r="AX434">
        <v>0.87037037037037002</v>
      </c>
      <c r="AY434">
        <v>0.74866310160427796</v>
      </c>
      <c r="AZ434">
        <v>0.77625570776255703</v>
      </c>
      <c r="BA434">
        <v>0.82539682539682502</v>
      </c>
      <c r="BB434">
        <v>0.88617886178861704</v>
      </c>
      <c r="BC434">
        <v>0.91525423728813504</v>
      </c>
      <c r="BD434">
        <v>0</v>
      </c>
      <c r="BE434">
        <v>0</v>
      </c>
    </row>
    <row r="435" spans="2:57" x14ac:dyDescent="0.2">
      <c r="B435" t="s">
        <v>1406</v>
      </c>
      <c r="C435">
        <v>1E-3</v>
      </c>
      <c r="D435">
        <v>0.1</v>
      </c>
      <c r="E435">
        <v>16</v>
      </c>
      <c r="F435">
        <v>500</v>
      </c>
      <c r="G435" s="2" t="b">
        <v>1</v>
      </c>
      <c r="H435">
        <v>8</v>
      </c>
      <c r="I435">
        <v>20</v>
      </c>
      <c r="J435">
        <v>64</v>
      </c>
      <c r="K435">
        <v>1000</v>
      </c>
      <c r="L435">
        <v>4</v>
      </c>
      <c r="M435">
        <v>20</v>
      </c>
      <c r="N435">
        <v>450</v>
      </c>
      <c r="O435">
        <v>12</v>
      </c>
      <c r="P435">
        <v>20</v>
      </c>
      <c r="Q435">
        <v>110</v>
      </c>
      <c r="R435">
        <v>1</v>
      </c>
      <c r="S435">
        <v>78</v>
      </c>
      <c r="T435" s="2">
        <v>64</v>
      </c>
      <c r="U435" s="2">
        <v>128</v>
      </c>
      <c r="V435" s="2">
        <v>64</v>
      </c>
      <c r="W435" t="s">
        <v>770</v>
      </c>
      <c r="X435">
        <v>0.98025781249999999</v>
      </c>
      <c r="Y435">
        <v>4.2042571699711997E-3</v>
      </c>
      <c r="Z435">
        <v>0.43980166666666698</v>
      </c>
      <c r="AA435">
        <v>0.370470159232616</v>
      </c>
      <c r="AB435">
        <v>0.39710658016610001</v>
      </c>
      <c r="AC435">
        <v>0.39710658016610001</v>
      </c>
      <c r="AD435">
        <v>0.41974928171818099</v>
      </c>
      <c r="AE435">
        <v>0.41974928171818099</v>
      </c>
      <c r="AF435">
        <v>0.43980166666666698</v>
      </c>
      <c r="AG435">
        <v>0.43980166666666698</v>
      </c>
      <c r="AH435">
        <v>0.63257575757575701</v>
      </c>
      <c r="AI435">
        <v>8.2374379038810702E-2</v>
      </c>
      <c r="AJ435">
        <v>0.56711129116521197</v>
      </c>
      <c r="AK435">
        <v>0.56711129116521197</v>
      </c>
      <c r="AL435">
        <v>0.56547810066360205</v>
      </c>
      <c r="AM435">
        <v>0.56547810066360304</v>
      </c>
      <c r="AN435">
        <v>0.63257575757575701</v>
      </c>
      <c r="AO435">
        <v>0.63257575757575701</v>
      </c>
      <c r="AP435">
        <v>0.38048096092091999</v>
      </c>
      <c r="AQ435">
        <v>0.79022039841394298</v>
      </c>
      <c r="AR435">
        <v>0.36735501976778101</v>
      </c>
      <c r="AS435">
        <v>5.0369941561752798E-2</v>
      </c>
      <c r="AT435">
        <v>0.41284403669724701</v>
      </c>
      <c r="AU435">
        <v>6.7226890756302504E-2</v>
      </c>
      <c r="AV435">
        <v>0.95111111111111102</v>
      </c>
      <c r="AW435">
        <v>0.952380952380952</v>
      </c>
      <c r="AX435">
        <v>0.94782608695652104</v>
      </c>
      <c r="AY435">
        <v>4.1095890410958902E-2</v>
      </c>
      <c r="AZ435">
        <v>0.584837545126353</v>
      </c>
      <c r="BA435">
        <v>0.963963963963964</v>
      </c>
      <c r="BB435">
        <v>0.87550200803212797</v>
      </c>
      <c r="BC435">
        <v>0.93162393162393098</v>
      </c>
      <c r="BD435">
        <v>7.69230769230769E-2</v>
      </c>
      <c r="BE435">
        <v>0</v>
      </c>
    </row>
    <row r="436" spans="2:57" x14ac:dyDescent="0.2">
      <c r="B436" t="s">
        <v>1407</v>
      </c>
      <c r="C436">
        <v>1E-3</v>
      </c>
      <c r="D436">
        <v>0.5</v>
      </c>
      <c r="E436">
        <v>35</v>
      </c>
      <c r="F436">
        <v>500</v>
      </c>
      <c r="G436" s="2" t="b">
        <v>1</v>
      </c>
      <c r="H436">
        <v>8</v>
      </c>
      <c r="I436">
        <v>50</v>
      </c>
      <c r="J436">
        <v>420</v>
      </c>
      <c r="K436">
        <v>1000</v>
      </c>
      <c r="L436">
        <v>4</v>
      </c>
      <c r="M436">
        <v>50</v>
      </c>
      <c r="N436">
        <v>420</v>
      </c>
      <c r="O436">
        <v>12</v>
      </c>
      <c r="P436">
        <v>50</v>
      </c>
      <c r="Q436">
        <v>80</v>
      </c>
      <c r="R436">
        <v>1</v>
      </c>
      <c r="S436">
        <v>78</v>
      </c>
      <c r="T436" s="2">
        <v>64</v>
      </c>
      <c r="U436" s="2">
        <v>64</v>
      </c>
      <c r="V436" s="2">
        <v>128</v>
      </c>
      <c r="W436" t="s">
        <v>770</v>
      </c>
      <c r="X436">
        <v>0.98073928571428404</v>
      </c>
      <c r="Y436">
        <v>3.1854656273499001E-3</v>
      </c>
      <c r="Z436">
        <v>0.43938809523809502</v>
      </c>
      <c r="AA436">
        <v>0.30250485038757302</v>
      </c>
      <c r="AB436">
        <v>0.32969188674184402</v>
      </c>
      <c r="AC436">
        <v>0.32969188674184402</v>
      </c>
      <c r="AD436">
        <v>0.32797973656401302</v>
      </c>
      <c r="AE436">
        <v>0.32797973656401302</v>
      </c>
      <c r="AF436">
        <v>0.43938809523809502</v>
      </c>
      <c r="AG436">
        <v>0.43938809523809502</v>
      </c>
      <c r="AH436">
        <v>0.67083333333333295</v>
      </c>
      <c r="AI436">
        <v>8.4252081811428001E-2</v>
      </c>
      <c r="AJ436">
        <v>0.61838538393082398</v>
      </c>
      <c r="AK436">
        <v>0.61838538393082398</v>
      </c>
      <c r="AL436">
        <v>0.65091328339786603</v>
      </c>
      <c r="AM436">
        <v>0.65091328339786603</v>
      </c>
      <c r="AN436">
        <v>0.67083333333333295</v>
      </c>
      <c r="AO436">
        <v>0.67083333333333295</v>
      </c>
      <c r="AP436">
        <v>0.77296371416907494</v>
      </c>
      <c r="AQ436">
        <v>0.48135159070480299</v>
      </c>
      <c r="AR436">
        <v>2.5283354962240399E-2</v>
      </c>
      <c r="AS436">
        <v>3.9168887131255298E-2</v>
      </c>
      <c r="AT436">
        <v>0.61682242990654101</v>
      </c>
      <c r="AU436">
        <v>0.31067961165048502</v>
      </c>
      <c r="AV436">
        <v>0.97530864197530798</v>
      </c>
      <c r="AW436">
        <v>0.952380952380952</v>
      </c>
      <c r="AX436">
        <v>0.97530864197530798</v>
      </c>
      <c r="AY436">
        <v>0.45205479452054698</v>
      </c>
      <c r="AZ436">
        <v>0.24827586206896499</v>
      </c>
      <c r="BA436">
        <v>0.98750000000000004</v>
      </c>
      <c r="BB436">
        <v>0.903954802259887</v>
      </c>
      <c r="BC436">
        <v>0.92857142857142805</v>
      </c>
      <c r="BD436">
        <v>0</v>
      </c>
      <c r="BE436">
        <v>6.9767441860465101E-2</v>
      </c>
    </row>
    <row r="437" spans="2:57" x14ac:dyDescent="0.2">
      <c r="B437" t="s">
        <v>1408</v>
      </c>
      <c r="C437">
        <v>1E-3</v>
      </c>
      <c r="D437">
        <v>0.1</v>
      </c>
      <c r="E437">
        <v>24</v>
      </c>
      <c r="F437">
        <v>500</v>
      </c>
      <c r="G437" s="2" t="b">
        <v>1</v>
      </c>
      <c r="H437">
        <v>8</v>
      </c>
      <c r="I437">
        <v>10</v>
      </c>
      <c r="J437">
        <v>128</v>
      </c>
      <c r="K437">
        <v>1000</v>
      </c>
      <c r="L437">
        <v>4</v>
      </c>
      <c r="M437">
        <v>10</v>
      </c>
      <c r="N437">
        <v>460</v>
      </c>
      <c r="O437">
        <v>12</v>
      </c>
      <c r="P437">
        <v>10</v>
      </c>
      <c r="Q437">
        <v>120</v>
      </c>
      <c r="R437">
        <v>1</v>
      </c>
      <c r="S437">
        <v>78</v>
      </c>
      <c r="T437" s="2">
        <v>128</v>
      </c>
      <c r="U437" s="2">
        <v>128</v>
      </c>
      <c r="V437" s="2">
        <v>128</v>
      </c>
      <c r="W437" t="s">
        <v>770</v>
      </c>
      <c r="X437">
        <v>0.98008203125000004</v>
      </c>
      <c r="Y437">
        <v>4.1432249220088001E-3</v>
      </c>
      <c r="Z437">
        <v>0.43922282608695601</v>
      </c>
      <c r="AA437">
        <v>0.24661601816117701</v>
      </c>
      <c r="AB437">
        <v>0.34885537265657901</v>
      </c>
      <c r="AC437">
        <v>0.34885537265657901</v>
      </c>
      <c r="AD437">
        <v>0.38157162653075999</v>
      </c>
      <c r="AE437">
        <v>0.38157162653075999</v>
      </c>
      <c r="AF437">
        <v>0.43922282608695601</v>
      </c>
      <c r="AG437">
        <v>0.43922282608695601</v>
      </c>
      <c r="AH437">
        <v>0.69097222222222199</v>
      </c>
      <c r="AI437">
        <v>7.4847489595413194E-2</v>
      </c>
      <c r="AJ437">
        <v>0.64842618161597798</v>
      </c>
      <c r="AK437">
        <v>0.64842618161597798</v>
      </c>
      <c r="AL437">
        <v>0.66689483710475095</v>
      </c>
      <c r="AM437">
        <v>0.66689483710475095</v>
      </c>
      <c r="AN437">
        <v>0.69097222222222199</v>
      </c>
      <c r="AO437">
        <v>0.69097222222222199</v>
      </c>
      <c r="AP437">
        <v>0.46257049417742402</v>
      </c>
      <c r="AQ437">
        <v>0.88000853678327295</v>
      </c>
      <c r="AR437">
        <v>4.2243342903893498E-2</v>
      </c>
      <c r="AS437">
        <v>1.05991167617296E-2</v>
      </c>
      <c r="AT437">
        <v>0.37686567164179102</v>
      </c>
      <c r="AU437">
        <v>0.24489795918367299</v>
      </c>
      <c r="AV437">
        <v>0.94354838709677402</v>
      </c>
      <c r="AW437">
        <v>0.95617529880478003</v>
      </c>
      <c r="AX437">
        <v>0.97560975609756095</v>
      </c>
      <c r="AY437">
        <v>0.74576271186440601</v>
      </c>
      <c r="AZ437">
        <v>0.72195121951219499</v>
      </c>
      <c r="BA437">
        <v>0.99173553719008201</v>
      </c>
      <c r="BB437">
        <v>0.88805970149253699</v>
      </c>
      <c r="BC437">
        <v>0.93650793650793596</v>
      </c>
      <c r="BD437">
        <v>0</v>
      </c>
      <c r="BE437">
        <v>0</v>
      </c>
    </row>
    <row r="438" spans="2:57" x14ac:dyDescent="0.2">
      <c r="B438" t="s">
        <v>1409</v>
      </c>
      <c r="C438">
        <v>1E-3</v>
      </c>
      <c r="D438">
        <v>0.5</v>
      </c>
      <c r="E438">
        <v>15</v>
      </c>
      <c r="F438">
        <v>500</v>
      </c>
      <c r="G438" s="2" t="b">
        <v>1</v>
      </c>
      <c r="H438">
        <v>8</v>
      </c>
      <c r="I438">
        <v>5</v>
      </c>
      <c r="J438">
        <v>420</v>
      </c>
      <c r="K438">
        <v>1000</v>
      </c>
      <c r="L438">
        <v>4</v>
      </c>
      <c r="M438">
        <v>5</v>
      </c>
      <c r="N438">
        <v>465</v>
      </c>
      <c r="O438">
        <v>12</v>
      </c>
      <c r="P438">
        <v>5</v>
      </c>
      <c r="Q438">
        <v>125</v>
      </c>
      <c r="R438">
        <v>1</v>
      </c>
      <c r="S438">
        <v>78</v>
      </c>
      <c r="T438" s="2">
        <v>64</v>
      </c>
      <c r="U438" s="2">
        <v>128</v>
      </c>
      <c r="V438" s="2">
        <v>64</v>
      </c>
      <c r="W438" t="s">
        <v>770</v>
      </c>
      <c r="X438">
        <v>0.98014999999999797</v>
      </c>
      <c r="Y438">
        <v>4.4432220505549996E-3</v>
      </c>
      <c r="Z438">
        <v>0.43825967741935201</v>
      </c>
      <c r="AA438">
        <v>0.220890655249357</v>
      </c>
      <c r="AB438">
        <v>0.33198745028249199</v>
      </c>
      <c r="AC438">
        <v>0.33198745028249199</v>
      </c>
      <c r="AD438">
        <v>0.35222872527278998</v>
      </c>
      <c r="AE438">
        <v>0.35222872527278998</v>
      </c>
      <c r="AF438">
        <v>0.43825967741935201</v>
      </c>
      <c r="AG438">
        <v>0.43825967741935201</v>
      </c>
      <c r="AH438">
        <v>0.353333333333333</v>
      </c>
      <c r="AI438">
        <v>8.2319289445877006E-2</v>
      </c>
      <c r="AJ438">
        <v>0.309188814772065</v>
      </c>
      <c r="AK438">
        <v>0.309188814772065</v>
      </c>
      <c r="AL438">
        <v>0.44364218941304001</v>
      </c>
      <c r="AM438">
        <v>0.44364218941304001</v>
      </c>
      <c r="AN438">
        <v>0.353333333333333</v>
      </c>
      <c r="AO438">
        <v>0.353333333333333</v>
      </c>
      <c r="AP438">
        <v>0.51284829509529495</v>
      </c>
      <c r="AQ438">
        <v>0.77608849468507402</v>
      </c>
      <c r="AR438">
        <v>2.8731674054432201E-2</v>
      </c>
      <c r="AS438">
        <v>1.02813372951661E-2</v>
      </c>
      <c r="AT438">
        <v>0.28333333333333299</v>
      </c>
      <c r="AU438">
        <v>8.9430894308942993E-2</v>
      </c>
      <c r="AV438">
        <v>0.17518248175182399</v>
      </c>
      <c r="AW438">
        <v>0.853242320819112</v>
      </c>
      <c r="AX438">
        <v>0.37846153846153802</v>
      </c>
      <c r="AY438">
        <v>0</v>
      </c>
      <c r="AZ438">
        <v>0.57525083612040095</v>
      </c>
      <c r="BA438">
        <v>0.68421052631578905</v>
      </c>
      <c r="BB438">
        <v>4.6153846153846101E-2</v>
      </c>
      <c r="BC438">
        <v>0.625</v>
      </c>
      <c r="BD438">
        <v>0</v>
      </c>
      <c r="BE438">
        <v>0</v>
      </c>
    </row>
    <row r="439" spans="2:57" x14ac:dyDescent="0.2">
      <c r="B439" t="s">
        <v>1410</v>
      </c>
      <c r="C439">
        <v>1E-3</v>
      </c>
      <c r="D439">
        <v>0.1</v>
      </c>
      <c r="E439">
        <v>14</v>
      </c>
      <c r="F439">
        <v>500</v>
      </c>
      <c r="G439" s="2" t="b">
        <v>1</v>
      </c>
      <c r="H439">
        <v>8</v>
      </c>
      <c r="I439">
        <v>50</v>
      </c>
      <c r="J439">
        <v>128</v>
      </c>
      <c r="K439">
        <v>1000</v>
      </c>
      <c r="L439">
        <v>4</v>
      </c>
      <c r="M439">
        <v>50</v>
      </c>
      <c r="N439">
        <v>420</v>
      </c>
      <c r="O439">
        <v>12</v>
      </c>
      <c r="P439">
        <v>50</v>
      </c>
      <c r="Q439">
        <v>80</v>
      </c>
      <c r="R439">
        <v>1</v>
      </c>
      <c r="S439">
        <v>78</v>
      </c>
      <c r="T439" s="2">
        <v>64</v>
      </c>
      <c r="U439" s="2">
        <v>128</v>
      </c>
      <c r="V439" s="2">
        <v>64</v>
      </c>
      <c r="W439" t="s">
        <v>770</v>
      </c>
      <c r="X439">
        <v>0.98193359375</v>
      </c>
      <c r="Y439">
        <v>4.0027356962673002E-3</v>
      </c>
      <c r="Z439">
        <v>0.43819404761904801</v>
      </c>
      <c r="AA439">
        <v>0.25418264268338597</v>
      </c>
      <c r="AB439">
        <v>0.43470363805962398</v>
      </c>
      <c r="AC439">
        <v>0.43470363805962398</v>
      </c>
      <c r="AD439">
        <v>0.47885811770699699</v>
      </c>
      <c r="AE439">
        <v>0.47885811770699699</v>
      </c>
      <c r="AF439">
        <v>0.43819404761904801</v>
      </c>
      <c r="AG439">
        <v>0.43819404761904801</v>
      </c>
      <c r="AH439">
        <v>0.66666666666666596</v>
      </c>
      <c r="AI439">
        <v>7.2216272354125893E-2</v>
      </c>
      <c r="AJ439">
        <v>0.62468189689189002</v>
      </c>
      <c r="AK439">
        <v>0.62468189689189002</v>
      </c>
      <c r="AL439">
        <v>0.63590387145653404</v>
      </c>
      <c r="AM439">
        <v>0.63590387145653404</v>
      </c>
      <c r="AN439">
        <v>0.66666666666666596</v>
      </c>
      <c r="AO439">
        <v>0.66666666666666596</v>
      </c>
      <c r="AP439">
        <v>0.63542372237096501</v>
      </c>
      <c r="AQ439">
        <v>0.402564833099258</v>
      </c>
      <c r="AR439">
        <v>0.43573218037981998</v>
      </c>
      <c r="AS439">
        <v>0.26509381638844798</v>
      </c>
      <c r="AT439">
        <v>0.51821862348178105</v>
      </c>
      <c r="AU439">
        <v>0.12631578947368399</v>
      </c>
      <c r="AV439">
        <v>0.88764044943820197</v>
      </c>
      <c r="AW439">
        <v>0.94674556213017702</v>
      </c>
      <c r="AX439">
        <v>0.96894409937888204</v>
      </c>
      <c r="AY439">
        <v>4.49438202247191E-2</v>
      </c>
      <c r="AZ439">
        <v>0.76243093922651906</v>
      </c>
      <c r="BA439">
        <v>0.87209302325581395</v>
      </c>
      <c r="BB439">
        <v>0.84967320261437895</v>
      </c>
      <c r="BC439">
        <v>0.91228070175438603</v>
      </c>
      <c r="BD439">
        <v>0.20689655172413701</v>
      </c>
      <c r="BE439">
        <v>0.4</v>
      </c>
    </row>
    <row r="440" spans="2:57" x14ac:dyDescent="0.2">
      <c r="B440" t="s">
        <v>1411</v>
      </c>
      <c r="C440">
        <v>1E-3</v>
      </c>
      <c r="D440">
        <v>0.1</v>
      </c>
      <c r="E440">
        <v>16</v>
      </c>
      <c r="F440">
        <v>500</v>
      </c>
      <c r="G440" s="2" t="b">
        <v>1</v>
      </c>
      <c r="H440">
        <v>8</v>
      </c>
      <c r="I440">
        <v>10</v>
      </c>
      <c r="J440">
        <v>64</v>
      </c>
      <c r="K440">
        <v>1000</v>
      </c>
      <c r="L440">
        <v>4</v>
      </c>
      <c r="M440">
        <v>10</v>
      </c>
      <c r="N440">
        <v>460</v>
      </c>
      <c r="O440">
        <v>12</v>
      </c>
      <c r="P440">
        <v>10</v>
      </c>
      <c r="Q440">
        <v>120</v>
      </c>
      <c r="R440">
        <v>1</v>
      </c>
      <c r="S440">
        <v>78</v>
      </c>
      <c r="T440" s="2">
        <v>128</v>
      </c>
      <c r="U440" s="2">
        <v>64</v>
      </c>
      <c r="V440" s="2">
        <v>64</v>
      </c>
      <c r="W440" t="s">
        <v>770</v>
      </c>
      <c r="X440">
        <v>0.9803984375</v>
      </c>
      <c r="Y440">
        <v>4.3945718852336996E-3</v>
      </c>
      <c r="Z440">
        <v>0.43787989130434701</v>
      </c>
      <c r="AA440">
        <v>0.23605775800347301</v>
      </c>
      <c r="AB440">
        <v>0.347216830705184</v>
      </c>
      <c r="AC440">
        <v>0.347216830705184</v>
      </c>
      <c r="AD440">
        <v>0.373320399951591</v>
      </c>
      <c r="AE440">
        <v>0.373320399951591</v>
      </c>
      <c r="AF440">
        <v>0.43787989130434701</v>
      </c>
      <c r="AG440">
        <v>0.43787989130434701</v>
      </c>
      <c r="AH440">
        <v>0.66388888888888797</v>
      </c>
      <c r="AI440">
        <v>6.8350061774253804E-2</v>
      </c>
      <c r="AJ440">
        <v>0.60683545583690501</v>
      </c>
      <c r="AK440">
        <v>0.60683545583690501</v>
      </c>
      <c r="AL440">
        <v>0.62297625415795599</v>
      </c>
      <c r="AM440">
        <v>0.62297625415795599</v>
      </c>
      <c r="AN440">
        <v>0.66388888888888797</v>
      </c>
      <c r="AO440">
        <v>0.66388888888888797</v>
      </c>
      <c r="AP440">
        <v>0.49009526598477798</v>
      </c>
      <c r="AQ440">
        <v>0.81845226493600698</v>
      </c>
      <c r="AR440">
        <v>7.0862966833429103E-2</v>
      </c>
      <c r="AS440">
        <v>9.4568250665164003E-3</v>
      </c>
      <c r="AT440">
        <v>0.38805970149253699</v>
      </c>
      <c r="AU440">
        <v>7.69230769230769E-2</v>
      </c>
      <c r="AV440">
        <v>0.952380952380952</v>
      </c>
      <c r="AW440">
        <v>0.952380952380952</v>
      </c>
      <c r="AX440">
        <v>0.88976377952755803</v>
      </c>
      <c r="AY440">
        <v>0.66403162055335896</v>
      </c>
      <c r="AZ440">
        <v>0.56989247311827895</v>
      </c>
      <c r="BA440">
        <v>0.97142857142857097</v>
      </c>
      <c r="BB440">
        <v>0.898876404494382</v>
      </c>
      <c r="BC440">
        <v>0.91828793774318995</v>
      </c>
      <c r="BD440">
        <v>0</v>
      </c>
      <c r="BE440">
        <v>0</v>
      </c>
    </row>
    <row r="441" spans="2:57" x14ac:dyDescent="0.2">
      <c r="B441" t="s">
        <v>1412</v>
      </c>
      <c r="C441">
        <v>1E-3</v>
      </c>
      <c r="D441">
        <v>0.5</v>
      </c>
      <c r="E441">
        <v>94</v>
      </c>
      <c r="F441">
        <v>100</v>
      </c>
      <c r="G441" s="2" t="b">
        <v>1</v>
      </c>
      <c r="H441">
        <v>8</v>
      </c>
      <c r="I441">
        <v>15</v>
      </c>
      <c r="J441">
        <v>64</v>
      </c>
      <c r="K441">
        <v>1000</v>
      </c>
      <c r="L441">
        <v>4</v>
      </c>
      <c r="M441">
        <v>15</v>
      </c>
      <c r="N441">
        <v>455</v>
      </c>
      <c r="O441">
        <v>12</v>
      </c>
      <c r="P441">
        <v>15</v>
      </c>
      <c r="Q441">
        <v>115</v>
      </c>
      <c r="R441">
        <v>1</v>
      </c>
      <c r="S441">
        <v>78</v>
      </c>
      <c r="T441" s="2">
        <v>128</v>
      </c>
      <c r="U441" s="2">
        <v>128</v>
      </c>
      <c r="V441" s="2">
        <v>64</v>
      </c>
      <c r="W441" t="s">
        <v>770</v>
      </c>
      <c r="X441">
        <v>0.98025390624999997</v>
      </c>
      <c r="Y441">
        <v>4.0347139991354E-3</v>
      </c>
      <c r="Z441">
        <v>0.43767472527472501</v>
      </c>
      <c r="AA441">
        <v>0.34844533537328198</v>
      </c>
      <c r="AB441">
        <v>0.34797828107361101</v>
      </c>
      <c r="AC441">
        <v>0.34797828107361101</v>
      </c>
      <c r="AD441">
        <v>0.36807613550934298</v>
      </c>
      <c r="AE441">
        <v>0.36807613550934298</v>
      </c>
      <c r="AF441">
        <v>0.43767472527472501</v>
      </c>
      <c r="AG441">
        <v>0.43767472527472501</v>
      </c>
      <c r="AH441">
        <v>0.65362318840579703</v>
      </c>
      <c r="AI441">
        <v>0.10015229135751701</v>
      </c>
      <c r="AJ441">
        <v>0.62487274397964199</v>
      </c>
      <c r="AK441">
        <v>0.62487274397964199</v>
      </c>
      <c r="AL441">
        <v>0.67112724223766096</v>
      </c>
      <c r="AM441">
        <v>0.67112724223766096</v>
      </c>
      <c r="AN441">
        <v>0.65362318840579703</v>
      </c>
      <c r="AO441">
        <v>0.65362318840579703</v>
      </c>
      <c r="AP441">
        <v>0.48066002243258998</v>
      </c>
      <c r="AQ441">
        <v>0.81956413852212295</v>
      </c>
      <c r="AR441">
        <v>8.1370684327743095E-2</v>
      </c>
      <c r="AS441">
        <v>1.0318279011987E-2</v>
      </c>
      <c r="AT441">
        <v>0.37894736842105198</v>
      </c>
      <c r="AU441">
        <v>0.34437086092715202</v>
      </c>
      <c r="AV441">
        <v>0.90322580645161199</v>
      </c>
      <c r="AW441">
        <v>0.95</v>
      </c>
      <c r="AX441">
        <v>0.89565217391304297</v>
      </c>
      <c r="AY441">
        <v>0.66298342541436395</v>
      </c>
      <c r="AZ441">
        <v>0.76987447698744704</v>
      </c>
      <c r="BA441">
        <v>0.78306878306878303</v>
      </c>
      <c r="BB441">
        <v>0.88030888030887999</v>
      </c>
      <c r="BC441">
        <v>0.93004115226337403</v>
      </c>
      <c r="BD441">
        <v>0</v>
      </c>
      <c r="BE441">
        <v>0</v>
      </c>
    </row>
    <row r="442" spans="2:57" x14ac:dyDescent="0.2">
      <c r="B442" t="s">
        <v>798</v>
      </c>
      <c r="C442">
        <v>1E-3</v>
      </c>
      <c r="D442">
        <v>0.1</v>
      </c>
      <c r="E442">
        <v>256</v>
      </c>
      <c r="F442">
        <v>100</v>
      </c>
      <c r="G442" s="2" t="b">
        <v>1</v>
      </c>
      <c r="H442">
        <v>8</v>
      </c>
      <c r="I442">
        <v>25</v>
      </c>
      <c r="J442">
        <v>64</v>
      </c>
      <c r="K442">
        <v>1000</v>
      </c>
      <c r="L442">
        <v>4</v>
      </c>
      <c r="M442">
        <v>25</v>
      </c>
      <c r="N442">
        <v>445</v>
      </c>
      <c r="O442">
        <v>12</v>
      </c>
      <c r="P442">
        <v>25</v>
      </c>
      <c r="Q442">
        <v>105</v>
      </c>
      <c r="R442">
        <v>1</v>
      </c>
      <c r="S442">
        <v>78</v>
      </c>
      <c r="T442" s="2">
        <v>64</v>
      </c>
      <c r="U442" s="2">
        <v>128</v>
      </c>
      <c r="V442" s="2">
        <v>128</v>
      </c>
      <c r="W442" t="s">
        <v>770</v>
      </c>
      <c r="X442">
        <v>0.98277343750000001</v>
      </c>
      <c r="Y442">
        <v>3.538384939311E-3</v>
      </c>
      <c r="Z442">
        <v>0.43756741573033697</v>
      </c>
      <c r="AA442">
        <v>0.371084296613931</v>
      </c>
      <c r="AB442">
        <v>0.38716717008379498</v>
      </c>
      <c r="AC442">
        <v>0.38716717008379498</v>
      </c>
      <c r="AD442">
        <v>0.46072702274220401</v>
      </c>
      <c r="AE442">
        <v>0.46072702274220401</v>
      </c>
      <c r="AF442">
        <v>0.43756741573033697</v>
      </c>
      <c r="AG442">
        <v>0.43756741573033697</v>
      </c>
      <c r="AH442">
        <v>0.60555555555555496</v>
      </c>
      <c r="AI442">
        <v>8.9939601719379397E-2</v>
      </c>
      <c r="AJ442">
        <v>0.56691041852870205</v>
      </c>
      <c r="AK442">
        <v>0.56691041852870205</v>
      </c>
      <c r="AL442">
        <v>0.56525333895724506</v>
      </c>
      <c r="AM442">
        <v>0.56525333895724506</v>
      </c>
      <c r="AN442">
        <v>0.60555555555555496</v>
      </c>
      <c r="AO442">
        <v>0.60555555555555496</v>
      </c>
      <c r="AP442">
        <v>0.32984547166571598</v>
      </c>
      <c r="AQ442">
        <v>0.69979189112536799</v>
      </c>
      <c r="AR442">
        <v>0.45887444121628201</v>
      </c>
      <c r="AS442">
        <v>6.0156876327815002E-2</v>
      </c>
      <c r="AT442">
        <v>0.29953917050691198</v>
      </c>
      <c r="AU442">
        <v>0</v>
      </c>
      <c r="AV442">
        <v>0.95022624434389102</v>
      </c>
      <c r="AW442">
        <v>0.95022624434389102</v>
      </c>
      <c r="AX442">
        <v>0.96296296296296302</v>
      </c>
      <c r="AY442">
        <v>0.15267175572519001</v>
      </c>
      <c r="AZ442">
        <v>0.75206611570247905</v>
      </c>
      <c r="BA442">
        <v>0.97584541062801899</v>
      </c>
      <c r="BB442">
        <v>0.81443298969072098</v>
      </c>
      <c r="BC442">
        <v>0.94495412844036697</v>
      </c>
      <c r="BD442">
        <v>0</v>
      </c>
      <c r="BE442">
        <v>0</v>
      </c>
    </row>
    <row r="443" spans="2:57" x14ac:dyDescent="0.2">
      <c r="B443" t="s">
        <v>904</v>
      </c>
      <c r="C443">
        <v>1E-3</v>
      </c>
      <c r="D443">
        <v>0.1</v>
      </c>
      <c r="E443">
        <v>256</v>
      </c>
      <c r="F443">
        <v>500</v>
      </c>
      <c r="G443" s="2" t="b">
        <v>1</v>
      </c>
      <c r="H443">
        <v>8</v>
      </c>
      <c r="I443">
        <v>25</v>
      </c>
      <c r="J443">
        <v>420</v>
      </c>
      <c r="K443">
        <v>1000</v>
      </c>
      <c r="L443">
        <v>4</v>
      </c>
      <c r="M443">
        <v>25</v>
      </c>
      <c r="N443">
        <v>445</v>
      </c>
      <c r="O443">
        <v>12</v>
      </c>
      <c r="P443">
        <v>25</v>
      </c>
      <c r="Q443">
        <v>105</v>
      </c>
      <c r="R443">
        <v>1</v>
      </c>
      <c r="S443">
        <v>78</v>
      </c>
      <c r="T443" s="2">
        <v>64</v>
      </c>
      <c r="U443" s="2">
        <v>128</v>
      </c>
      <c r="V443" s="2">
        <v>128</v>
      </c>
      <c r="W443" t="s">
        <v>770</v>
      </c>
      <c r="X443">
        <v>0.98027380952380805</v>
      </c>
      <c r="Y443">
        <v>3.5610858299769E-3</v>
      </c>
      <c r="Z443">
        <v>0.43755730337078502</v>
      </c>
      <c r="AA443">
        <v>0.34114619022607801</v>
      </c>
      <c r="AB443">
        <v>0.33538506341384</v>
      </c>
      <c r="AC443">
        <v>0.33538506341384</v>
      </c>
      <c r="AD443">
        <v>0.30021662194596199</v>
      </c>
      <c r="AE443">
        <v>0.30021662194596199</v>
      </c>
      <c r="AF443">
        <v>0.43755730337078502</v>
      </c>
      <c r="AG443">
        <v>0.43755730337078502</v>
      </c>
      <c r="AH443">
        <v>0.68412698412698403</v>
      </c>
      <c r="AI443">
        <v>8.5565134882926899E-2</v>
      </c>
      <c r="AJ443">
        <v>0.63054702690711395</v>
      </c>
      <c r="AK443">
        <v>0.63054702690711395</v>
      </c>
      <c r="AL443">
        <v>0.59837585361910095</v>
      </c>
      <c r="AM443">
        <v>0.59837585361910095</v>
      </c>
      <c r="AN443">
        <v>0.68412698412698403</v>
      </c>
      <c r="AO443">
        <v>0.68412698412698403</v>
      </c>
      <c r="AP443">
        <v>0.57849548140250096</v>
      </c>
      <c r="AQ443">
        <v>0.61826800360045098</v>
      </c>
      <c r="AR443">
        <v>0.13594499136784399</v>
      </c>
      <c r="AS443">
        <v>8.8317772845599007E-3</v>
      </c>
      <c r="AT443">
        <v>0.68825910931173995</v>
      </c>
      <c r="AU443">
        <v>0.224215246636771</v>
      </c>
      <c r="AV443">
        <v>0.97222222222222199</v>
      </c>
      <c r="AW443">
        <v>0.95890410958904104</v>
      </c>
      <c r="AX443">
        <v>0.97652582159624401</v>
      </c>
      <c r="AY443">
        <v>0</v>
      </c>
      <c r="AZ443">
        <v>0.51176470588235201</v>
      </c>
      <c r="BA443">
        <v>0.98578199052132698</v>
      </c>
      <c r="BB443">
        <v>0.886075949367088</v>
      </c>
      <c r="BC443">
        <v>0.94977168949771595</v>
      </c>
      <c r="BD443">
        <v>0.41304347826086901</v>
      </c>
      <c r="BE443">
        <v>0</v>
      </c>
    </row>
    <row r="444" spans="2:57" x14ac:dyDescent="0.2">
      <c r="B444" t="s">
        <v>1413</v>
      </c>
      <c r="C444">
        <v>1E-3</v>
      </c>
      <c r="D444">
        <v>0.1</v>
      </c>
      <c r="E444">
        <v>70</v>
      </c>
      <c r="F444">
        <v>100</v>
      </c>
      <c r="G444" s="2" t="b">
        <v>1</v>
      </c>
      <c r="H444">
        <v>8</v>
      </c>
      <c r="I444">
        <v>5</v>
      </c>
      <c r="J444">
        <v>256</v>
      </c>
      <c r="K444">
        <v>1000</v>
      </c>
      <c r="L444">
        <v>4</v>
      </c>
      <c r="M444">
        <v>5</v>
      </c>
      <c r="N444">
        <v>465</v>
      </c>
      <c r="O444">
        <v>12</v>
      </c>
      <c r="P444">
        <v>5</v>
      </c>
      <c r="Q444">
        <v>125</v>
      </c>
      <c r="R444">
        <v>1</v>
      </c>
      <c r="S444">
        <v>78</v>
      </c>
      <c r="T444" s="2">
        <v>128</v>
      </c>
      <c r="U444" s="2">
        <v>64</v>
      </c>
      <c r="V444" s="2">
        <v>128</v>
      </c>
      <c r="W444" t="s">
        <v>770</v>
      </c>
      <c r="X444">
        <v>0.98036132812499999</v>
      </c>
      <c r="Y444">
        <v>4.2881981632672001E-3</v>
      </c>
      <c r="Z444">
        <v>0.43751559139785001</v>
      </c>
      <c r="AA444">
        <v>0.45474376288056301</v>
      </c>
      <c r="AB444">
        <v>0.35738278640364202</v>
      </c>
      <c r="AC444">
        <v>0.35738278640364202</v>
      </c>
      <c r="AD444">
        <v>0.48531155753692101</v>
      </c>
      <c r="AE444">
        <v>0.48531155753692101</v>
      </c>
      <c r="AF444">
        <v>0.43751559139785001</v>
      </c>
      <c r="AG444">
        <v>0.43751559139785001</v>
      </c>
      <c r="AH444">
        <v>0.462666666666666</v>
      </c>
      <c r="AI444">
        <v>0.17277023196220301</v>
      </c>
      <c r="AJ444">
        <v>0.43429784513533998</v>
      </c>
      <c r="AK444">
        <v>0.43429784513533998</v>
      </c>
      <c r="AL444">
        <v>0.550244249365753</v>
      </c>
      <c r="AM444">
        <v>0.550244249365753</v>
      </c>
      <c r="AN444">
        <v>0.462666666666666</v>
      </c>
      <c r="AO444">
        <v>0.462666666666666</v>
      </c>
      <c r="AP444">
        <v>0.10867503894978001</v>
      </c>
      <c r="AQ444">
        <v>0.80944922430810295</v>
      </c>
      <c r="AR444">
        <v>0.29922871149990099</v>
      </c>
      <c r="AS444">
        <v>0.212178170856784</v>
      </c>
      <c r="AT444">
        <v>0.34052757793764898</v>
      </c>
      <c r="AU444">
        <v>0.105263157894736</v>
      </c>
      <c r="AV444">
        <v>0.4375</v>
      </c>
      <c r="AW444">
        <v>0.9375</v>
      </c>
      <c r="AX444">
        <v>0.67375886524822703</v>
      </c>
      <c r="AY444">
        <v>0</v>
      </c>
      <c r="AZ444">
        <v>0.59649122807017496</v>
      </c>
      <c r="BA444">
        <v>0.77450980392156799</v>
      </c>
      <c r="BB444">
        <v>0.20979020979020899</v>
      </c>
      <c r="BC444">
        <v>0.64864864864864802</v>
      </c>
      <c r="BD444">
        <v>0.487584650112866</v>
      </c>
      <c r="BE444">
        <v>0</v>
      </c>
    </row>
    <row r="445" spans="2:57" x14ac:dyDescent="0.2">
      <c r="B445" t="s">
        <v>799</v>
      </c>
      <c r="C445">
        <v>1E-3</v>
      </c>
      <c r="D445">
        <v>0.5</v>
      </c>
      <c r="E445">
        <v>256</v>
      </c>
      <c r="F445">
        <v>100</v>
      </c>
      <c r="G445" s="2" t="b">
        <v>1</v>
      </c>
      <c r="H445">
        <v>8</v>
      </c>
      <c r="I445">
        <v>20</v>
      </c>
      <c r="J445">
        <v>64</v>
      </c>
      <c r="K445">
        <v>1000</v>
      </c>
      <c r="L445">
        <v>4</v>
      </c>
      <c r="M445">
        <v>20</v>
      </c>
      <c r="N445">
        <v>450</v>
      </c>
      <c r="O445">
        <v>12</v>
      </c>
      <c r="P445">
        <v>20</v>
      </c>
      <c r="Q445">
        <v>110</v>
      </c>
      <c r="R445">
        <v>1</v>
      </c>
      <c r="S445">
        <v>78</v>
      </c>
      <c r="T445" s="2">
        <v>64</v>
      </c>
      <c r="U445" s="2">
        <v>128</v>
      </c>
      <c r="V445" s="2">
        <v>128</v>
      </c>
      <c r="W445" t="s">
        <v>770</v>
      </c>
      <c r="X445">
        <v>0.98109374999999999</v>
      </c>
      <c r="Y445">
        <v>3.9688535849563E-3</v>
      </c>
      <c r="Z445">
        <v>0.43700166666666601</v>
      </c>
      <c r="AA445">
        <v>0.29700915463268701</v>
      </c>
      <c r="AB445">
        <v>0.36701405840890799</v>
      </c>
      <c r="AC445">
        <v>0.36701405840890799</v>
      </c>
      <c r="AD445">
        <v>0.37994976352737903</v>
      </c>
      <c r="AE445">
        <v>0.37994976352737903</v>
      </c>
      <c r="AF445">
        <v>0.43700166666666601</v>
      </c>
      <c r="AG445">
        <v>0.43700166666666601</v>
      </c>
      <c r="AH445">
        <v>0.675757575757575</v>
      </c>
      <c r="AI445">
        <v>6.9787912070751107E-2</v>
      </c>
      <c r="AJ445">
        <v>0.60964279646900099</v>
      </c>
      <c r="AK445">
        <v>0.60964279646900099</v>
      </c>
      <c r="AL445">
        <v>0.57373438889930095</v>
      </c>
      <c r="AM445">
        <v>0.57373438889930095</v>
      </c>
      <c r="AN445">
        <v>0.675757575757575</v>
      </c>
      <c r="AO445">
        <v>0.675757575757575</v>
      </c>
      <c r="AP445">
        <v>0.37233714137923501</v>
      </c>
      <c r="AQ445">
        <v>0.72550899243669398</v>
      </c>
      <c r="AR445">
        <v>0.25952168427845801</v>
      </c>
      <c r="AS445">
        <v>0.110688415541247</v>
      </c>
      <c r="AT445">
        <v>0.52799999999999903</v>
      </c>
      <c r="AU445">
        <v>0</v>
      </c>
      <c r="AV445">
        <v>0.98214285714285698</v>
      </c>
      <c r="AW445">
        <v>0.97345132743362806</v>
      </c>
      <c r="AX445">
        <v>0.97777777777777697</v>
      </c>
      <c r="AY445">
        <v>5.22875816993464E-2</v>
      </c>
      <c r="AZ445">
        <v>0.63087248322147604</v>
      </c>
      <c r="BA445">
        <v>0.98630136986301298</v>
      </c>
      <c r="BB445">
        <v>0.88617886178861704</v>
      </c>
      <c r="BC445">
        <v>0.93506493506493504</v>
      </c>
      <c r="BD445">
        <v>0.36363636363636298</v>
      </c>
      <c r="BE445">
        <v>0</v>
      </c>
    </row>
    <row r="446" spans="2:57" x14ac:dyDescent="0.2">
      <c r="B446" t="s">
        <v>1414</v>
      </c>
      <c r="C446">
        <v>1E-3</v>
      </c>
      <c r="D446">
        <v>0.5</v>
      </c>
      <c r="E446">
        <v>23</v>
      </c>
      <c r="F446">
        <v>500</v>
      </c>
      <c r="G446" s="2" t="b">
        <v>1</v>
      </c>
      <c r="H446">
        <v>8</v>
      </c>
      <c r="I446">
        <v>5</v>
      </c>
      <c r="J446">
        <v>64</v>
      </c>
      <c r="K446">
        <v>1000</v>
      </c>
      <c r="L446">
        <v>4</v>
      </c>
      <c r="M446">
        <v>5</v>
      </c>
      <c r="N446">
        <v>465</v>
      </c>
      <c r="O446">
        <v>12</v>
      </c>
      <c r="P446">
        <v>5</v>
      </c>
      <c r="Q446">
        <v>125</v>
      </c>
      <c r="R446">
        <v>1</v>
      </c>
      <c r="S446">
        <v>78</v>
      </c>
      <c r="T446" s="2">
        <v>128</v>
      </c>
      <c r="U446" s="2">
        <v>128</v>
      </c>
      <c r="V446" s="2">
        <v>64</v>
      </c>
      <c r="W446" t="s">
        <v>770</v>
      </c>
      <c r="X446">
        <v>0.98292968749999998</v>
      </c>
      <c r="Y446">
        <v>3.7250477608757999E-3</v>
      </c>
      <c r="Z446">
        <v>0.43693978494623298</v>
      </c>
      <c r="AA446">
        <v>0.22675127127766601</v>
      </c>
      <c r="AB446">
        <v>0.33266353732706699</v>
      </c>
      <c r="AC446">
        <v>0.33266353732706699</v>
      </c>
      <c r="AD446">
        <v>0.35375187144069298</v>
      </c>
      <c r="AE446">
        <v>0.35375187144069298</v>
      </c>
      <c r="AF446">
        <v>0.43693978494623398</v>
      </c>
      <c r="AG446">
        <v>0.43693978494623298</v>
      </c>
      <c r="AH446">
        <v>0.48866666666666603</v>
      </c>
      <c r="AI446">
        <v>9.7600273787975297E-2</v>
      </c>
      <c r="AJ446">
        <v>0.46452815069237302</v>
      </c>
      <c r="AK446">
        <v>0.46452815069237302</v>
      </c>
      <c r="AL446">
        <v>0.578841165006037</v>
      </c>
      <c r="AM446">
        <v>0.578841165006037</v>
      </c>
      <c r="AN446">
        <v>0.48866666666666603</v>
      </c>
      <c r="AO446">
        <v>0.48866666666666603</v>
      </c>
      <c r="AP446">
        <v>0.477357066822238</v>
      </c>
      <c r="AQ446">
        <v>0.81150847663577297</v>
      </c>
      <c r="AR446">
        <v>2.92401572375477E-2</v>
      </c>
      <c r="AS446">
        <v>1.2548448612710801E-2</v>
      </c>
      <c r="AT446">
        <v>0</v>
      </c>
      <c r="AU446">
        <v>0.27790432801822301</v>
      </c>
      <c r="AV446">
        <v>0.94605809128630702</v>
      </c>
      <c r="AW446">
        <v>0.95419847328244201</v>
      </c>
      <c r="AX446">
        <v>0.78341013824884798</v>
      </c>
      <c r="AY446">
        <v>0.60606060606060597</v>
      </c>
      <c r="AZ446">
        <v>6.0606060606060601E-2</v>
      </c>
      <c r="BA446">
        <v>0.66666666666666596</v>
      </c>
      <c r="BB446">
        <v>0.62702702702702695</v>
      </c>
      <c r="BC446">
        <v>0.65240641711229896</v>
      </c>
      <c r="BD446">
        <v>0</v>
      </c>
      <c r="BE446">
        <v>0</v>
      </c>
    </row>
    <row r="447" spans="2:57" x14ac:dyDescent="0.2">
      <c r="B447" t="s">
        <v>1415</v>
      </c>
      <c r="C447">
        <v>1E-3</v>
      </c>
      <c r="D447">
        <v>0.5</v>
      </c>
      <c r="E447">
        <v>70</v>
      </c>
      <c r="F447">
        <v>100</v>
      </c>
      <c r="G447" s="2" t="b">
        <v>1</v>
      </c>
      <c r="H447">
        <v>8</v>
      </c>
      <c r="I447">
        <v>25</v>
      </c>
      <c r="J447">
        <v>128</v>
      </c>
      <c r="K447">
        <v>1000</v>
      </c>
      <c r="L447">
        <v>4</v>
      </c>
      <c r="M447">
        <v>25</v>
      </c>
      <c r="N447">
        <v>445</v>
      </c>
      <c r="O447">
        <v>12</v>
      </c>
      <c r="P447">
        <v>25</v>
      </c>
      <c r="Q447">
        <v>105</v>
      </c>
      <c r="R447">
        <v>1</v>
      </c>
      <c r="S447">
        <v>78</v>
      </c>
      <c r="T447" s="2">
        <v>128</v>
      </c>
      <c r="U447" s="2">
        <v>128</v>
      </c>
      <c r="V447" s="2">
        <v>128</v>
      </c>
      <c r="W447" t="s">
        <v>770</v>
      </c>
      <c r="X447">
        <v>0.98045898437500001</v>
      </c>
      <c r="Y447">
        <v>3.9392391173168999E-3</v>
      </c>
      <c r="Z447">
        <v>0.43674550561797698</v>
      </c>
      <c r="AA447">
        <v>0.37469984027743303</v>
      </c>
      <c r="AB447">
        <v>0.37789719515638498</v>
      </c>
      <c r="AC447">
        <v>0.37789719515638498</v>
      </c>
      <c r="AD447">
        <v>0.42761769605813199</v>
      </c>
      <c r="AE447">
        <v>0.42761769605813199</v>
      </c>
      <c r="AF447">
        <v>0.43674550561797698</v>
      </c>
      <c r="AG447">
        <v>0.43674550561797698</v>
      </c>
      <c r="AH447">
        <v>0.642063492063492</v>
      </c>
      <c r="AI447">
        <v>8.9103199541568701E-2</v>
      </c>
      <c r="AJ447">
        <v>0.57033019228272797</v>
      </c>
      <c r="AK447">
        <v>0.57033019228272797</v>
      </c>
      <c r="AL447">
        <v>0.63512119890387198</v>
      </c>
      <c r="AM447">
        <v>0.63512119890387198</v>
      </c>
      <c r="AN447">
        <v>0.642063492063492</v>
      </c>
      <c r="AO447">
        <v>0.642063492063492</v>
      </c>
      <c r="AP447">
        <v>0.50780247128266898</v>
      </c>
      <c r="AQ447">
        <v>0.59765591615049096</v>
      </c>
      <c r="AR447">
        <v>0.28958865167141501</v>
      </c>
      <c r="AS447">
        <v>0.116541741520964</v>
      </c>
      <c r="AT447">
        <v>0.356321839080459</v>
      </c>
      <c r="AU447">
        <v>0</v>
      </c>
      <c r="AV447">
        <v>0.97652582159624401</v>
      </c>
      <c r="AW447">
        <v>0.967741935483871</v>
      </c>
      <c r="AX447">
        <v>0.97652582159624401</v>
      </c>
      <c r="AY447">
        <v>7.2727272727272696E-2</v>
      </c>
      <c r="AZ447">
        <v>0.70038910505836505</v>
      </c>
      <c r="BA447">
        <v>0.96650717703349198</v>
      </c>
      <c r="BB447">
        <v>0.88888888888888795</v>
      </c>
      <c r="BC447">
        <v>0.91964285714285698</v>
      </c>
      <c r="BD447">
        <v>1.86915887850467E-2</v>
      </c>
      <c r="BE447">
        <v>0</v>
      </c>
    </row>
    <row r="448" spans="2:57" x14ac:dyDescent="0.2">
      <c r="B448" t="s">
        <v>905</v>
      </c>
      <c r="C448">
        <v>1E-3</v>
      </c>
      <c r="D448">
        <v>0.1</v>
      </c>
      <c r="E448">
        <v>256</v>
      </c>
      <c r="F448">
        <v>100</v>
      </c>
      <c r="G448" s="2" t="b">
        <v>1</v>
      </c>
      <c r="H448">
        <v>8</v>
      </c>
      <c r="I448">
        <v>10</v>
      </c>
      <c r="J448">
        <v>420</v>
      </c>
      <c r="K448">
        <v>1000</v>
      </c>
      <c r="L448">
        <v>4</v>
      </c>
      <c r="M448">
        <v>10</v>
      </c>
      <c r="N448">
        <v>460</v>
      </c>
      <c r="O448">
        <v>12</v>
      </c>
      <c r="P448">
        <v>10</v>
      </c>
      <c r="Q448">
        <v>120</v>
      </c>
      <c r="R448">
        <v>1</v>
      </c>
      <c r="S448">
        <v>78</v>
      </c>
      <c r="T448" s="2">
        <v>64</v>
      </c>
      <c r="U448" s="2">
        <v>128</v>
      </c>
      <c r="V448" s="2">
        <v>128</v>
      </c>
      <c r="W448" t="s">
        <v>770</v>
      </c>
      <c r="X448">
        <v>0.97964880952380895</v>
      </c>
      <c r="Y448">
        <v>4.0707791550084003E-3</v>
      </c>
      <c r="Z448">
        <v>0.43634510869565202</v>
      </c>
      <c r="AA448">
        <v>0.24514178712665999</v>
      </c>
      <c r="AB448">
        <v>0.39563844973008899</v>
      </c>
      <c r="AC448">
        <v>0.39563844973008899</v>
      </c>
      <c r="AD448">
        <v>0.418712072419338</v>
      </c>
      <c r="AE448">
        <v>0.418712072419338</v>
      </c>
      <c r="AF448">
        <v>0.43634510869565202</v>
      </c>
      <c r="AG448">
        <v>0.43634510869565202</v>
      </c>
      <c r="AH448">
        <v>0.63819444444444395</v>
      </c>
      <c r="AI448">
        <v>6.4786031842231695E-2</v>
      </c>
      <c r="AJ448">
        <v>0.56168929542635004</v>
      </c>
      <c r="AK448">
        <v>0.56168929542635004</v>
      </c>
      <c r="AL448">
        <v>0.545139459637069</v>
      </c>
      <c r="AM448">
        <v>0.545139459637069</v>
      </c>
      <c r="AN448">
        <v>0.63819444444444395</v>
      </c>
      <c r="AO448">
        <v>0.63819444444444395</v>
      </c>
      <c r="AP448">
        <v>0.75462100028854595</v>
      </c>
      <c r="AQ448">
        <v>0.38142816294174198</v>
      </c>
      <c r="AR448">
        <v>0.29666067809403301</v>
      </c>
      <c r="AS448">
        <v>0.149843957596036</v>
      </c>
      <c r="AT448">
        <v>0.50476190476190397</v>
      </c>
      <c r="AU448">
        <v>0</v>
      </c>
      <c r="AV448">
        <v>0.97540983606557397</v>
      </c>
      <c r="AW448">
        <v>0.94861660079051302</v>
      </c>
      <c r="AX448">
        <v>0.94399999999999995</v>
      </c>
      <c r="AY448">
        <v>0</v>
      </c>
      <c r="AZ448">
        <v>0.52173913043478204</v>
      </c>
      <c r="BA448">
        <v>0.96170212765957397</v>
      </c>
      <c r="BB448">
        <v>0.89056603773584897</v>
      </c>
      <c r="BC448">
        <v>0.91828793774318995</v>
      </c>
      <c r="BD448">
        <v>7.5187969924811998E-2</v>
      </c>
      <c r="BE448">
        <v>0</v>
      </c>
    </row>
    <row r="449" spans="2:57" x14ac:dyDescent="0.2">
      <c r="B449" t="s">
        <v>1416</v>
      </c>
      <c r="C449">
        <v>1E-3</v>
      </c>
      <c r="D449">
        <v>0.5</v>
      </c>
      <c r="E449">
        <v>91</v>
      </c>
      <c r="F449">
        <v>100</v>
      </c>
      <c r="G449" s="2" t="b">
        <v>1</v>
      </c>
      <c r="H449">
        <v>8</v>
      </c>
      <c r="I449">
        <v>10</v>
      </c>
      <c r="J449">
        <v>64</v>
      </c>
      <c r="K449">
        <v>1000</v>
      </c>
      <c r="L449">
        <v>4</v>
      </c>
      <c r="M449">
        <v>10</v>
      </c>
      <c r="N449">
        <v>460</v>
      </c>
      <c r="O449">
        <v>12</v>
      </c>
      <c r="P449">
        <v>10</v>
      </c>
      <c r="Q449">
        <v>120</v>
      </c>
      <c r="R449">
        <v>1</v>
      </c>
      <c r="S449">
        <v>78</v>
      </c>
      <c r="T449" s="2">
        <v>64</v>
      </c>
      <c r="U449" s="2">
        <v>128</v>
      </c>
      <c r="V449" s="2">
        <v>64</v>
      </c>
      <c r="W449" t="s">
        <v>770</v>
      </c>
      <c r="X449">
        <v>0.98064453124999995</v>
      </c>
      <c r="Y449">
        <v>4.0791311289649001E-3</v>
      </c>
      <c r="Z449">
        <v>0.43627173913043399</v>
      </c>
      <c r="AA449">
        <v>0.26474654942750903</v>
      </c>
      <c r="AB449">
        <v>0.37613954667507099</v>
      </c>
      <c r="AC449">
        <v>0.37613954667507099</v>
      </c>
      <c r="AD449">
        <v>0.40453358525804201</v>
      </c>
      <c r="AE449">
        <v>0.40453358525804201</v>
      </c>
      <c r="AF449">
        <v>0.43627173913043399</v>
      </c>
      <c r="AG449">
        <v>0.43627173913043399</v>
      </c>
      <c r="AH449">
        <v>0.657638888888888</v>
      </c>
      <c r="AI449">
        <v>6.7500434815883595E-2</v>
      </c>
      <c r="AJ449">
        <v>0.59195294901589801</v>
      </c>
      <c r="AK449">
        <v>0.59195294901589801</v>
      </c>
      <c r="AL449">
        <v>0.56050943532958097</v>
      </c>
      <c r="AM449">
        <v>0.56050943532958197</v>
      </c>
      <c r="AN449">
        <v>0.65763888888888899</v>
      </c>
      <c r="AO449">
        <v>0.657638888888888</v>
      </c>
      <c r="AP449">
        <v>0.30634312944401498</v>
      </c>
      <c r="AQ449">
        <v>0.73811967908936904</v>
      </c>
      <c r="AR449">
        <v>0.37960955015591802</v>
      </c>
      <c r="AS449">
        <v>8.04858280109811E-2</v>
      </c>
      <c r="AT449">
        <v>0.52173913043478204</v>
      </c>
      <c r="AU449">
        <v>0</v>
      </c>
      <c r="AV449">
        <v>0.98755186721991695</v>
      </c>
      <c r="AW449">
        <v>0.952380952380952</v>
      </c>
      <c r="AX449">
        <v>0.96356275303643701</v>
      </c>
      <c r="AY449">
        <v>0.60122699386502998</v>
      </c>
      <c r="AZ449">
        <v>0</v>
      </c>
      <c r="BA449">
        <v>0.8</v>
      </c>
      <c r="BB449">
        <v>0.92248062015503796</v>
      </c>
      <c r="BC449">
        <v>0.93280632411067199</v>
      </c>
      <c r="BD449">
        <v>0.421686746987951</v>
      </c>
      <c r="BE449">
        <v>0</v>
      </c>
    </row>
    <row r="450" spans="2:57" x14ac:dyDescent="0.2">
      <c r="B450" t="s">
        <v>1417</v>
      </c>
      <c r="C450">
        <v>1E-3</v>
      </c>
      <c r="D450">
        <v>0.5</v>
      </c>
      <c r="E450">
        <v>170</v>
      </c>
      <c r="F450">
        <v>100</v>
      </c>
      <c r="G450" s="2" t="b">
        <v>1</v>
      </c>
      <c r="H450">
        <v>8</v>
      </c>
      <c r="I450">
        <v>20</v>
      </c>
      <c r="J450">
        <v>256</v>
      </c>
      <c r="K450">
        <v>1000</v>
      </c>
      <c r="L450">
        <v>4</v>
      </c>
      <c r="M450">
        <v>20</v>
      </c>
      <c r="N450">
        <v>450</v>
      </c>
      <c r="O450">
        <v>12</v>
      </c>
      <c r="P450">
        <v>20</v>
      </c>
      <c r="Q450">
        <v>110</v>
      </c>
      <c r="R450">
        <v>1</v>
      </c>
      <c r="S450">
        <v>78</v>
      </c>
      <c r="T450" s="2">
        <v>128</v>
      </c>
      <c r="U450" s="2">
        <v>128</v>
      </c>
      <c r="V450" s="2">
        <v>128</v>
      </c>
      <c r="W450" t="s">
        <v>770</v>
      </c>
      <c r="X450">
        <v>0.97916992187499996</v>
      </c>
      <c r="Y450">
        <v>3.4221582580356998E-3</v>
      </c>
      <c r="Z450">
        <v>0.43618499999999999</v>
      </c>
      <c r="AA450">
        <v>0.20892113843560201</v>
      </c>
      <c r="AB450">
        <v>0.34155549843927802</v>
      </c>
      <c r="AC450">
        <v>0.34155549843927802</v>
      </c>
      <c r="AD450">
        <v>0.34483765499237101</v>
      </c>
      <c r="AE450">
        <v>0.34483765499237101</v>
      </c>
      <c r="AF450">
        <v>0.43618499999999999</v>
      </c>
      <c r="AG450">
        <v>0.43618499999999999</v>
      </c>
      <c r="AH450">
        <v>0.63333333333333297</v>
      </c>
      <c r="AI450">
        <v>6.8821474909782396E-2</v>
      </c>
      <c r="AJ450">
        <v>0.58916695828823495</v>
      </c>
      <c r="AK450">
        <v>0.58916695828823495</v>
      </c>
      <c r="AL450">
        <v>0.58298646465938198</v>
      </c>
      <c r="AM450">
        <v>0.58298646465938198</v>
      </c>
      <c r="AN450">
        <v>0.63333333333333297</v>
      </c>
      <c r="AO450">
        <v>0.63333333333333297</v>
      </c>
      <c r="AP450">
        <v>0.52989732410901702</v>
      </c>
      <c r="AQ450">
        <v>0.63184941126175198</v>
      </c>
      <c r="AR450">
        <v>0.17076609706503501</v>
      </c>
      <c r="AS450">
        <v>3.3709161321311097E-2</v>
      </c>
      <c r="AT450">
        <v>0.57401812688821696</v>
      </c>
      <c r="AU450">
        <v>0.15062761506276101</v>
      </c>
      <c r="AV450">
        <v>0.87437185929648198</v>
      </c>
      <c r="AW450">
        <v>0.952380952380952</v>
      </c>
      <c r="AX450">
        <v>0.88333333333333297</v>
      </c>
      <c r="AY450">
        <v>0.48484848484848397</v>
      </c>
      <c r="AZ450">
        <v>0.54545454545454497</v>
      </c>
      <c r="BA450">
        <v>0.79144385026737896</v>
      </c>
      <c r="BB450">
        <v>0.88979591836734695</v>
      </c>
      <c r="BC450">
        <v>0.92372881355932202</v>
      </c>
      <c r="BD450">
        <v>0</v>
      </c>
      <c r="BE450">
        <v>0</v>
      </c>
    </row>
    <row r="451" spans="2:57" x14ac:dyDescent="0.2">
      <c r="B451" t="s">
        <v>1418</v>
      </c>
      <c r="C451">
        <v>1E-3</v>
      </c>
      <c r="D451">
        <v>0.1</v>
      </c>
      <c r="E451">
        <v>62</v>
      </c>
      <c r="F451">
        <v>100</v>
      </c>
      <c r="G451" s="2" t="b">
        <v>1</v>
      </c>
      <c r="H451">
        <v>8</v>
      </c>
      <c r="I451">
        <v>10</v>
      </c>
      <c r="J451">
        <v>420</v>
      </c>
      <c r="K451">
        <v>1000</v>
      </c>
      <c r="L451">
        <v>4</v>
      </c>
      <c r="M451">
        <v>10</v>
      </c>
      <c r="N451">
        <v>460</v>
      </c>
      <c r="O451">
        <v>12</v>
      </c>
      <c r="P451">
        <v>10</v>
      </c>
      <c r="Q451">
        <v>120</v>
      </c>
      <c r="R451">
        <v>1</v>
      </c>
      <c r="S451">
        <v>78</v>
      </c>
      <c r="T451" s="2">
        <v>128</v>
      </c>
      <c r="U451" s="2">
        <v>64</v>
      </c>
      <c r="V451" s="2">
        <v>128</v>
      </c>
      <c r="W451" t="s">
        <v>770</v>
      </c>
      <c r="X451">
        <v>0.980547619047618</v>
      </c>
      <c r="Y451">
        <v>3.9643566962331003E-3</v>
      </c>
      <c r="Z451">
        <v>0.435136413043477</v>
      </c>
      <c r="AA451">
        <v>0.37267647376656499</v>
      </c>
      <c r="AB451">
        <v>0.37558978244461999</v>
      </c>
      <c r="AC451">
        <v>0.37558978244461899</v>
      </c>
      <c r="AD451">
        <v>0.369284004709793</v>
      </c>
      <c r="AE451">
        <v>0.369284004709793</v>
      </c>
      <c r="AF451">
        <v>0.435136413043477</v>
      </c>
      <c r="AG451">
        <v>0.435136413043477</v>
      </c>
      <c r="AH451">
        <v>0.56944444444444398</v>
      </c>
      <c r="AI451">
        <v>0.116859912872314</v>
      </c>
      <c r="AJ451">
        <v>0.55292944288988799</v>
      </c>
      <c r="AK451">
        <v>0.55292944288988799</v>
      </c>
      <c r="AL451">
        <v>0.61980719174253796</v>
      </c>
      <c r="AM451">
        <v>0.61980719174253796</v>
      </c>
      <c r="AN451">
        <v>0.56944444444444398</v>
      </c>
      <c r="AO451">
        <v>0.56944444444444398</v>
      </c>
      <c r="AP451">
        <v>0.557022114469927</v>
      </c>
      <c r="AQ451">
        <v>0.57249138293451696</v>
      </c>
      <c r="AR451">
        <v>0.29099897125926699</v>
      </c>
      <c r="AS451">
        <v>8.1846661114768404E-2</v>
      </c>
      <c r="AT451">
        <v>0.35871404399323098</v>
      </c>
      <c r="AU451">
        <v>0.128205128205128</v>
      </c>
      <c r="AV451">
        <v>0.88479262672810999</v>
      </c>
      <c r="AW451">
        <v>0.95617529880478003</v>
      </c>
      <c r="AX451">
        <v>0.85375494071146196</v>
      </c>
      <c r="AY451">
        <v>0.45818181818181802</v>
      </c>
      <c r="AZ451">
        <v>0.68613138686131303</v>
      </c>
      <c r="BA451">
        <v>0.82407407407407396</v>
      </c>
      <c r="BB451">
        <v>0.69518716577540096</v>
      </c>
      <c r="BC451">
        <v>0.65921787709497204</v>
      </c>
      <c r="BD451">
        <v>0.13071895424836599</v>
      </c>
      <c r="BE451">
        <v>0</v>
      </c>
    </row>
    <row r="452" spans="2:57" x14ac:dyDescent="0.2">
      <c r="B452" t="s">
        <v>1419</v>
      </c>
      <c r="C452">
        <v>1E-3</v>
      </c>
      <c r="D452">
        <v>0.5</v>
      </c>
      <c r="E452">
        <v>13</v>
      </c>
      <c r="F452">
        <v>500</v>
      </c>
      <c r="G452" s="2" t="b">
        <v>1</v>
      </c>
      <c r="H452">
        <v>8</v>
      </c>
      <c r="I452">
        <v>15</v>
      </c>
      <c r="J452">
        <v>256</v>
      </c>
      <c r="K452">
        <v>1000</v>
      </c>
      <c r="L452">
        <v>4</v>
      </c>
      <c r="M452">
        <v>15</v>
      </c>
      <c r="N452">
        <v>455</v>
      </c>
      <c r="O452">
        <v>12</v>
      </c>
      <c r="P452">
        <v>15</v>
      </c>
      <c r="Q452">
        <v>115</v>
      </c>
      <c r="R452">
        <v>1</v>
      </c>
      <c r="S452">
        <v>78</v>
      </c>
      <c r="T452" s="2">
        <v>64</v>
      </c>
      <c r="U452" s="2">
        <v>128</v>
      </c>
      <c r="V452" s="2">
        <v>64</v>
      </c>
      <c r="W452" t="s">
        <v>770</v>
      </c>
      <c r="X452">
        <v>0.9802197265625</v>
      </c>
      <c r="Y452">
        <v>4.3436580090783E-3</v>
      </c>
      <c r="Z452">
        <v>0.43484120879120902</v>
      </c>
      <c r="AA452">
        <v>0.34894212697446297</v>
      </c>
      <c r="AB452">
        <v>0.36619854507849497</v>
      </c>
      <c r="AC452">
        <v>0.36619854507849497</v>
      </c>
      <c r="AD452">
        <v>0.38130058555326302</v>
      </c>
      <c r="AE452">
        <v>0.38130058555326302</v>
      </c>
      <c r="AF452">
        <v>0.43484120879120902</v>
      </c>
      <c r="AG452">
        <v>0.43484120879120902</v>
      </c>
      <c r="AH452">
        <v>0.62898550724637603</v>
      </c>
      <c r="AI452">
        <v>8.0582961440086295E-2</v>
      </c>
      <c r="AJ452">
        <v>0.57163521325003297</v>
      </c>
      <c r="AK452">
        <v>0.57163521325003297</v>
      </c>
      <c r="AL452">
        <v>0.57417972522593896</v>
      </c>
      <c r="AM452">
        <v>0.57417972522593896</v>
      </c>
      <c r="AN452">
        <v>0.62898550724637603</v>
      </c>
      <c r="AO452">
        <v>0.62898550724637603</v>
      </c>
      <c r="AP452">
        <v>0.52829208319193</v>
      </c>
      <c r="AQ452">
        <v>0.62746721557241503</v>
      </c>
      <c r="AR452">
        <v>0.25246380256250101</v>
      </c>
      <c r="AS452">
        <v>5.6571078987133698E-2</v>
      </c>
      <c r="AT452">
        <v>0.35564853556485299</v>
      </c>
      <c r="AU452">
        <v>0.25531914893617003</v>
      </c>
      <c r="AV452">
        <v>0.96943231441047995</v>
      </c>
      <c r="AW452">
        <v>0.93877551020408101</v>
      </c>
      <c r="AX452">
        <v>0.94871794871794801</v>
      </c>
      <c r="AY452">
        <v>3.8216560509554097E-2</v>
      </c>
      <c r="AZ452">
        <v>0.61224489795918302</v>
      </c>
      <c r="BA452">
        <v>0.94323144104803402</v>
      </c>
      <c r="BB452">
        <v>0.89763779527558996</v>
      </c>
      <c r="BC452">
        <v>0.90039840637450197</v>
      </c>
      <c r="BD452">
        <v>0</v>
      </c>
      <c r="BE452">
        <v>0</v>
      </c>
    </row>
    <row r="453" spans="2:57" x14ac:dyDescent="0.2">
      <c r="B453" t="s">
        <v>1420</v>
      </c>
      <c r="C453">
        <v>1E-3</v>
      </c>
      <c r="D453">
        <v>0.5</v>
      </c>
      <c r="E453">
        <v>83</v>
      </c>
      <c r="F453">
        <v>100</v>
      </c>
      <c r="G453" s="2" t="b">
        <v>1</v>
      </c>
      <c r="H453">
        <v>8</v>
      </c>
      <c r="I453">
        <v>5</v>
      </c>
      <c r="J453">
        <v>64</v>
      </c>
      <c r="K453">
        <v>1000</v>
      </c>
      <c r="L453">
        <v>4</v>
      </c>
      <c r="M453">
        <v>5</v>
      </c>
      <c r="N453">
        <v>465</v>
      </c>
      <c r="O453">
        <v>12</v>
      </c>
      <c r="P453">
        <v>5</v>
      </c>
      <c r="Q453">
        <v>125</v>
      </c>
      <c r="R453">
        <v>1</v>
      </c>
      <c r="S453">
        <v>78</v>
      </c>
      <c r="T453" s="2">
        <v>64</v>
      </c>
      <c r="U453" s="2">
        <v>128</v>
      </c>
      <c r="V453" s="2">
        <v>64</v>
      </c>
      <c r="W453" t="s">
        <v>770</v>
      </c>
      <c r="X453">
        <v>0.98013671874999997</v>
      </c>
      <c r="Y453">
        <v>4.1638345364481003E-3</v>
      </c>
      <c r="Z453">
        <v>0.434706451612903</v>
      </c>
      <c r="AA453">
        <v>0.42337476670742002</v>
      </c>
      <c r="AB453">
        <v>0.369561124616829</v>
      </c>
      <c r="AC453">
        <v>0.369561124616829</v>
      </c>
      <c r="AD453">
        <v>0.43011827346471798</v>
      </c>
      <c r="AE453">
        <v>0.43011827346471798</v>
      </c>
      <c r="AF453">
        <v>0.434706451612903</v>
      </c>
      <c r="AG453">
        <v>0.434706451612903</v>
      </c>
      <c r="AH453">
        <v>0.67333333333333301</v>
      </c>
      <c r="AI453">
        <v>0.10525557398796</v>
      </c>
      <c r="AJ453">
        <v>0.61547833939989005</v>
      </c>
      <c r="AK453">
        <v>0.61547833939989005</v>
      </c>
      <c r="AL453">
        <v>0.62362175406335996</v>
      </c>
      <c r="AM453">
        <v>0.62362175406335996</v>
      </c>
      <c r="AN453">
        <v>0.67333333333333301</v>
      </c>
      <c r="AO453">
        <v>0.67333333333333301</v>
      </c>
      <c r="AP453">
        <v>0.25503507741770698</v>
      </c>
      <c r="AQ453">
        <v>0.611101577424919</v>
      </c>
      <c r="AR453">
        <v>0.30495290607376402</v>
      </c>
      <c r="AS453">
        <v>0.30715493755092499</v>
      </c>
      <c r="AT453">
        <v>0.42884250474383301</v>
      </c>
      <c r="AU453">
        <v>0.52071005917159696</v>
      </c>
      <c r="AV453">
        <v>0.98814229249011798</v>
      </c>
      <c r="AW453">
        <v>0.97276264591439598</v>
      </c>
      <c r="AX453">
        <v>0.96850393700787396</v>
      </c>
      <c r="AY453">
        <v>5.0314465408804999E-2</v>
      </c>
      <c r="AZ453">
        <v>0.63283582089552204</v>
      </c>
      <c r="BA453">
        <v>0.976377952755905</v>
      </c>
      <c r="BB453">
        <v>0.89705882352941102</v>
      </c>
      <c r="BC453">
        <v>0.95019157088122597</v>
      </c>
      <c r="BD453">
        <v>0</v>
      </c>
      <c r="BE453">
        <v>0</v>
      </c>
    </row>
    <row r="454" spans="2:57" x14ac:dyDescent="0.2">
      <c r="B454" t="s">
        <v>1421</v>
      </c>
      <c r="C454">
        <v>1E-3</v>
      </c>
      <c r="D454">
        <v>0.5</v>
      </c>
      <c r="E454">
        <v>86</v>
      </c>
      <c r="F454">
        <v>100</v>
      </c>
      <c r="G454" s="2" t="b">
        <v>1</v>
      </c>
      <c r="H454">
        <v>8</v>
      </c>
      <c r="I454">
        <v>5</v>
      </c>
      <c r="J454">
        <v>128</v>
      </c>
      <c r="K454">
        <v>1000</v>
      </c>
      <c r="L454">
        <v>4</v>
      </c>
      <c r="M454">
        <v>5</v>
      </c>
      <c r="N454">
        <v>465</v>
      </c>
      <c r="O454">
        <v>12</v>
      </c>
      <c r="P454">
        <v>5</v>
      </c>
      <c r="Q454">
        <v>125</v>
      </c>
      <c r="R454">
        <v>1</v>
      </c>
      <c r="S454">
        <v>78</v>
      </c>
      <c r="T454" s="2">
        <v>64</v>
      </c>
      <c r="U454" s="2">
        <v>128</v>
      </c>
      <c r="V454" s="2">
        <v>64</v>
      </c>
      <c r="W454" t="s">
        <v>770</v>
      </c>
      <c r="X454">
        <v>0.98013671874999997</v>
      </c>
      <c r="Y454">
        <v>3.9964292943477E-3</v>
      </c>
      <c r="Z454">
        <v>0.43353548387096802</v>
      </c>
      <c r="AA454">
        <v>0.22332237406075001</v>
      </c>
      <c r="AB454">
        <v>0.34939661396416699</v>
      </c>
      <c r="AC454">
        <v>0.34939661396416699</v>
      </c>
      <c r="AD454">
        <v>0.325708922047375</v>
      </c>
      <c r="AE454">
        <v>0.325708922047375</v>
      </c>
      <c r="AF454">
        <v>0.43353548387096802</v>
      </c>
      <c r="AG454">
        <v>0.43353548387096802</v>
      </c>
      <c r="AH454">
        <v>0.45333333333333298</v>
      </c>
      <c r="AI454">
        <v>6.8635642528533894E-2</v>
      </c>
      <c r="AJ454">
        <v>0.39971643362152398</v>
      </c>
      <c r="AK454">
        <v>0.39971643362152398</v>
      </c>
      <c r="AL454">
        <v>0.55321802513495899</v>
      </c>
      <c r="AM454">
        <v>0.55321802513495899</v>
      </c>
      <c r="AN454">
        <v>0.45333333333333298</v>
      </c>
      <c r="AO454">
        <v>0.45333333333333298</v>
      </c>
      <c r="AP454">
        <v>7.1444521503508898E-2</v>
      </c>
      <c r="AQ454">
        <v>0.725806616474721</v>
      </c>
      <c r="AR454">
        <v>0.20939017168558699</v>
      </c>
      <c r="AS454">
        <v>0.39094514619285298</v>
      </c>
      <c r="AT454">
        <v>0.64545454545454495</v>
      </c>
      <c r="AU454">
        <v>0</v>
      </c>
      <c r="AV454">
        <v>0.25850340136054401</v>
      </c>
      <c r="AW454">
        <v>0.94696969696969602</v>
      </c>
      <c r="AX454">
        <v>0.39178515007898801</v>
      </c>
      <c r="AY454">
        <v>0.60365853658536595</v>
      </c>
      <c r="AZ454">
        <v>0</v>
      </c>
      <c r="BA454">
        <v>0.66310160427807396</v>
      </c>
      <c r="BB454">
        <v>9.1603053435114504E-2</v>
      </c>
      <c r="BC454">
        <v>0.64130434782608603</v>
      </c>
      <c r="BD454">
        <v>0</v>
      </c>
      <c r="BE454">
        <v>0.55421686746987897</v>
      </c>
    </row>
    <row r="455" spans="2:57" x14ac:dyDescent="0.2">
      <c r="B455" t="s">
        <v>1422</v>
      </c>
      <c r="C455">
        <v>1E-3</v>
      </c>
      <c r="D455">
        <v>0.5</v>
      </c>
      <c r="E455">
        <v>25</v>
      </c>
      <c r="F455">
        <v>500</v>
      </c>
      <c r="G455" s="2" t="b">
        <v>1</v>
      </c>
      <c r="H455">
        <v>8</v>
      </c>
      <c r="I455">
        <v>5</v>
      </c>
      <c r="J455">
        <v>256</v>
      </c>
      <c r="K455">
        <v>1000</v>
      </c>
      <c r="L455">
        <v>4</v>
      </c>
      <c r="M455">
        <v>5</v>
      </c>
      <c r="N455">
        <v>465</v>
      </c>
      <c r="O455">
        <v>12</v>
      </c>
      <c r="P455">
        <v>5</v>
      </c>
      <c r="Q455">
        <v>125</v>
      </c>
      <c r="R455">
        <v>1</v>
      </c>
      <c r="S455">
        <v>78</v>
      </c>
      <c r="T455" s="2">
        <v>128</v>
      </c>
      <c r="U455" s="2">
        <v>64</v>
      </c>
      <c r="V455" s="2">
        <v>64</v>
      </c>
      <c r="W455" t="s">
        <v>770</v>
      </c>
      <c r="X455">
        <v>0.98009667968750003</v>
      </c>
      <c r="Y455">
        <v>4.5993786165489997E-3</v>
      </c>
      <c r="Z455">
        <v>0.433412903225804</v>
      </c>
      <c r="AA455">
        <v>0.23691702035069401</v>
      </c>
      <c r="AB455">
        <v>0.37828023934192601</v>
      </c>
      <c r="AC455">
        <v>0.37828023934192601</v>
      </c>
      <c r="AD455">
        <v>0.41621212222353399</v>
      </c>
      <c r="AE455">
        <v>0.41621212222353399</v>
      </c>
      <c r="AF455">
        <v>0.433412903225804</v>
      </c>
      <c r="AG455">
        <v>0.433412903225804</v>
      </c>
      <c r="AH455">
        <v>0.54933333333333301</v>
      </c>
      <c r="AI455">
        <v>7.6837487518787301E-2</v>
      </c>
      <c r="AJ455">
        <v>0.54702744825167204</v>
      </c>
      <c r="AK455">
        <v>0.54702744825167204</v>
      </c>
      <c r="AL455">
        <v>0.58605265290560904</v>
      </c>
      <c r="AM455">
        <v>0.58605265290560904</v>
      </c>
      <c r="AN455">
        <v>0.54933333333333301</v>
      </c>
      <c r="AO455">
        <v>0.54933333333333301</v>
      </c>
      <c r="AP455">
        <v>0.42373187489456599</v>
      </c>
      <c r="AQ455">
        <v>0.85431852184973001</v>
      </c>
      <c r="AR455">
        <v>0.16571358385776799</v>
      </c>
      <c r="AS455">
        <v>6.9356976765645798E-2</v>
      </c>
      <c r="AT455">
        <v>0.62</v>
      </c>
      <c r="AU455">
        <v>5.3388090349075899E-2</v>
      </c>
      <c r="AV455">
        <v>0.65240641711229896</v>
      </c>
      <c r="AW455">
        <v>0.94696969696969602</v>
      </c>
      <c r="AX455">
        <v>0.67704280155642005</v>
      </c>
      <c r="AY455">
        <v>0.67307692307692302</v>
      </c>
      <c r="AZ455">
        <v>0.73062730627306205</v>
      </c>
      <c r="BA455">
        <v>0.842592592592592</v>
      </c>
      <c r="BB455">
        <v>0.77018633540372605</v>
      </c>
      <c r="BC455">
        <v>0.59803921568627405</v>
      </c>
      <c r="BD455">
        <v>0</v>
      </c>
      <c r="BE455">
        <v>0</v>
      </c>
    </row>
    <row r="456" spans="2:57" x14ac:dyDescent="0.2">
      <c r="B456" t="s">
        <v>1423</v>
      </c>
      <c r="C456">
        <v>1E-3</v>
      </c>
      <c r="D456">
        <v>0.5</v>
      </c>
      <c r="E456">
        <v>46</v>
      </c>
      <c r="F456">
        <v>100</v>
      </c>
      <c r="G456" s="2" t="b">
        <v>1</v>
      </c>
      <c r="H456">
        <v>8</v>
      </c>
      <c r="I456">
        <v>25</v>
      </c>
      <c r="J456">
        <v>256</v>
      </c>
      <c r="K456">
        <v>1000</v>
      </c>
      <c r="L456">
        <v>4</v>
      </c>
      <c r="M456">
        <v>25</v>
      </c>
      <c r="N456">
        <v>445</v>
      </c>
      <c r="O456">
        <v>12</v>
      </c>
      <c r="P456">
        <v>25</v>
      </c>
      <c r="Q456">
        <v>105</v>
      </c>
      <c r="R456">
        <v>1</v>
      </c>
      <c r="S456">
        <v>78</v>
      </c>
      <c r="T456" s="2">
        <v>128</v>
      </c>
      <c r="U456" s="2">
        <v>64</v>
      </c>
      <c r="V456" s="2">
        <v>128</v>
      </c>
      <c r="W456" t="s">
        <v>770</v>
      </c>
      <c r="X456">
        <v>0.98131347656250001</v>
      </c>
      <c r="Y456">
        <v>4.1499183094127999E-3</v>
      </c>
      <c r="Z456">
        <v>0.433267415730335</v>
      </c>
      <c r="AA456">
        <v>0.284135276719927</v>
      </c>
      <c r="AB456">
        <v>0.371305069050753</v>
      </c>
      <c r="AC456">
        <v>0.371305069050753</v>
      </c>
      <c r="AD456">
        <v>0.39092053963682299</v>
      </c>
      <c r="AE456">
        <v>0.39092053963682299</v>
      </c>
      <c r="AF456">
        <v>0.433267415730335</v>
      </c>
      <c r="AG456">
        <v>0.433267415730335</v>
      </c>
      <c r="AH456">
        <v>0.67619047619047601</v>
      </c>
      <c r="AI456">
        <v>6.6885270178317996E-2</v>
      </c>
      <c r="AJ456">
        <v>0.61627866735506098</v>
      </c>
      <c r="AK456">
        <v>0.61627866735506098</v>
      </c>
      <c r="AL456">
        <v>0.57632570481286904</v>
      </c>
      <c r="AM456">
        <v>0.57632570481286904</v>
      </c>
      <c r="AN456">
        <v>0.67619047619047601</v>
      </c>
      <c r="AO456">
        <v>0.67619047619047601</v>
      </c>
      <c r="AP456">
        <v>0.35690751782430002</v>
      </c>
      <c r="AQ456">
        <v>0.69138919582010305</v>
      </c>
      <c r="AR456">
        <v>0.29023292484068203</v>
      </c>
      <c r="AS456">
        <v>0.14669063771792501</v>
      </c>
      <c r="AT456">
        <v>0.64163822525597203</v>
      </c>
      <c r="AU456">
        <v>0</v>
      </c>
      <c r="AV456">
        <v>0.98113207547169801</v>
      </c>
      <c r="AW456">
        <v>0.95454545454545403</v>
      </c>
      <c r="AX456">
        <v>0.95813953488372094</v>
      </c>
      <c r="AY456">
        <v>0.60958904109588996</v>
      </c>
      <c r="AZ456">
        <v>0</v>
      </c>
      <c r="BA456">
        <v>0.99056603773584895</v>
      </c>
      <c r="BB456">
        <v>0.90434782608695596</v>
      </c>
      <c r="BC456">
        <v>0.94063926940639198</v>
      </c>
      <c r="BD456">
        <v>0</v>
      </c>
      <c r="BE456">
        <v>0.41474654377880099</v>
      </c>
    </row>
    <row r="457" spans="2:57" x14ac:dyDescent="0.2">
      <c r="B457" t="s">
        <v>1424</v>
      </c>
      <c r="C457">
        <v>1E-3</v>
      </c>
      <c r="D457">
        <v>0.1</v>
      </c>
      <c r="E457">
        <v>66</v>
      </c>
      <c r="F457">
        <v>100</v>
      </c>
      <c r="G457" s="2" t="b">
        <v>1</v>
      </c>
      <c r="H457">
        <v>8</v>
      </c>
      <c r="I457">
        <v>15</v>
      </c>
      <c r="J457">
        <v>64</v>
      </c>
      <c r="K457">
        <v>1000</v>
      </c>
      <c r="L457">
        <v>4</v>
      </c>
      <c r="M457">
        <v>15</v>
      </c>
      <c r="N457">
        <v>455</v>
      </c>
      <c r="O457">
        <v>12</v>
      </c>
      <c r="P457">
        <v>15</v>
      </c>
      <c r="Q457">
        <v>115</v>
      </c>
      <c r="R457">
        <v>1</v>
      </c>
      <c r="S457">
        <v>78</v>
      </c>
      <c r="T457" s="2">
        <v>128</v>
      </c>
      <c r="U457" s="2">
        <v>64</v>
      </c>
      <c r="V457" s="2">
        <v>128</v>
      </c>
      <c r="W457" t="s">
        <v>770</v>
      </c>
      <c r="X457">
        <v>0.97216796875</v>
      </c>
      <c r="Y457">
        <v>6.0013220552355001E-3</v>
      </c>
      <c r="Z457">
        <v>0.433224725274725</v>
      </c>
      <c r="AA457">
        <v>0.34389724090695301</v>
      </c>
      <c r="AB457">
        <v>0.36335938299714898</v>
      </c>
      <c r="AC457">
        <v>0.36335938299714898</v>
      </c>
      <c r="AD457">
        <v>0.387151100071087</v>
      </c>
      <c r="AE457">
        <v>0.387151100071087</v>
      </c>
      <c r="AF457">
        <v>0.433224725274725</v>
      </c>
      <c r="AG457">
        <v>0.433224725274725</v>
      </c>
      <c r="AH457">
        <v>0.70797101449275301</v>
      </c>
      <c r="AI457">
        <v>8.5091382265090901E-2</v>
      </c>
      <c r="AJ457">
        <v>0.65529385962876197</v>
      </c>
      <c r="AK457">
        <v>0.65529385962876197</v>
      </c>
      <c r="AL457">
        <v>0.65417849579050202</v>
      </c>
      <c r="AM457">
        <v>0.65417849579050202</v>
      </c>
      <c r="AN457">
        <v>0.70797101449275301</v>
      </c>
      <c r="AO457">
        <v>0.70797101449275301</v>
      </c>
      <c r="AP457">
        <v>0.16125615412993599</v>
      </c>
      <c r="AQ457">
        <v>0.77599100145083799</v>
      </c>
      <c r="AR457">
        <v>0.35721682862848497</v>
      </c>
      <c r="AS457">
        <v>0.15897354777933501</v>
      </c>
      <c r="AT457">
        <v>0.543806646525679</v>
      </c>
      <c r="AU457">
        <v>0</v>
      </c>
      <c r="AV457">
        <v>0.94915254237288105</v>
      </c>
      <c r="AW457">
        <v>0.95435684647302899</v>
      </c>
      <c r="AX457">
        <v>0.95154185022026405</v>
      </c>
      <c r="AY457">
        <v>0.66666666666666596</v>
      </c>
      <c r="AZ457">
        <v>0.42384105960264901</v>
      </c>
      <c r="BA457">
        <v>0.94009216589861699</v>
      </c>
      <c r="BB457">
        <v>0.89763779527558996</v>
      </c>
      <c r="BC457">
        <v>0.92244897959183603</v>
      </c>
      <c r="BD457">
        <v>0.61398176291793305</v>
      </c>
      <c r="BE457">
        <v>0</v>
      </c>
    </row>
    <row r="458" spans="2:57" x14ac:dyDescent="0.2">
      <c r="B458" t="s">
        <v>1425</v>
      </c>
      <c r="C458">
        <v>1E-3</v>
      </c>
      <c r="D458">
        <v>0.5</v>
      </c>
      <c r="E458">
        <v>80</v>
      </c>
      <c r="F458">
        <v>100</v>
      </c>
      <c r="G458" s="2" t="b">
        <v>1</v>
      </c>
      <c r="H458">
        <v>8</v>
      </c>
      <c r="I458">
        <v>10</v>
      </c>
      <c r="J458">
        <v>128</v>
      </c>
      <c r="K458">
        <v>1000</v>
      </c>
      <c r="L458">
        <v>4</v>
      </c>
      <c r="M458">
        <v>10</v>
      </c>
      <c r="N458">
        <v>460</v>
      </c>
      <c r="O458">
        <v>12</v>
      </c>
      <c r="P458">
        <v>10</v>
      </c>
      <c r="Q458">
        <v>120</v>
      </c>
      <c r="R458">
        <v>1</v>
      </c>
      <c r="S458">
        <v>78</v>
      </c>
      <c r="T458" s="2">
        <v>128</v>
      </c>
      <c r="U458" s="2">
        <v>128</v>
      </c>
      <c r="V458" s="2">
        <v>128</v>
      </c>
      <c r="W458" t="s">
        <v>770</v>
      </c>
      <c r="X458">
        <v>0.98090820312500004</v>
      </c>
      <c r="Y458">
        <v>4.0260426956228003E-3</v>
      </c>
      <c r="Z458">
        <v>0.43309402173912998</v>
      </c>
      <c r="AA458">
        <v>0.29320985172688901</v>
      </c>
      <c r="AB458">
        <v>0.35716907409059401</v>
      </c>
      <c r="AC458">
        <v>0.35716907409059401</v>
      </c>
      <c r="AD458">
        <v>0.38191637756458702</v>
      </c>
      <c r="AE458">
        <v>0.38191637756458702</v>
      </c>
      <c r="AF458">
        <v>0.43309402173912998</v>
      </c>
      <c r="AG458">
        <v>0.43309402173912998</v>
      </c>
      <c r="AH458">
        <v>0.58819444444444402</v>
      </c>
      <c r="AI458">
        <v>0.101420052349567</v>
      </c>
      <c r="AJ458">
        <v>0.55833935469544604</v>
      </c>
      <c r="AK458">
        <v>0.55833935469544604</v>
      </c>
      <c r="AL458">
        <v>0.62135904904748396</v>
      </c>
      <c r="AM458">
        <v>0.62135904904748396</v>
      </c>
      <c r="AN458">
        <v>0.58819444444444402</v>
      </c>
      <c r="AO458">
        <v>0.58819444444444402</v>
      </c>
      <c r="AP458">
        <v>0.45076852437809201</v>
      </c>
      <c r="AQ458">
        <v>0.85262194079657005</v>
      </c>
      <c r="AR458">
        <v>0.112242364449282</v>
      </c>
      <c r="AS458">
        <v>1.3043466738433099E-2</v>
      </c>
      <c r="AT458">
        <v>0.59154929577464699</v>
      </c>
      <c r="AU458">
        <v>7.6372315035799498E-2</v>
      </c>
      <c r="AV458">
        <v>0.946938775510204</v>
      </c>
      <c r="AW458">
        <v>0.95617529880478003</v>
      </c>
      <c r="AX458">
        <v>0.91538461538461502</v>
      </c>
      <c r="AY458">
        <v>0.620253164556962</v>
      </c>
      <c r="AZ458">
        <v>4.8780487804878002E-2</v>
      </c>
      <c r="BA458">
        <v>0.81132075471698095</v>
      </c>
      <c r="BB458">
        <v>0.860869565217391</v>
      </c>
      <c r="BC458">
        <v>0.87242798353909401</v>
      </c>
      <c r="BD458">
        <v>0</v>
      </c>
      <c r="BE458">
        <v>0</v>
      </c>
    </row>
    <row r="459" spans="2:57" x14ac:dyDescent="0.2">
      <c r="B459" t="s">
        <v>1426</v>
      </c>
      <c r="C459">
        <v>1E-3</v>
      </c>
      <c r="D459">
        <v>0.5</v>
      </c>
      <c r="E459">
        <v>159</v>
      </c>
      <c r="F459">
        <v>100</v>
      </c>
      <c r="G459" s="2" t="b">
        <v>1</v>
      </c>
      <c r="H459">
        <v>8</v>
      </c>
      <c r="I459">
        <v>50</v>
      </c>
      <c r="J459">
        <v>256</v>
      </c>
      <c r="K459">
        <v>1000</v>
      </c>
      <c r="L459">
        <v>4</v>
      </c>
      <c r="M459">
        <v>50</v>
      </c>
      <c r="N459">
        <v>420</v>
      </c>
      <c r="O459">
        <v>12</v>
      </c>
      <c r="P459">
        <v>50</v>
      </c>
      <c r="Q459">
        <v>80</v>
      </c>
      <c r="R459">
        <v>1</v>
      </c>
      <c r="S459">
        <v>78</v>
      </c>
      <c r="T459" s="2">
        <v>64</v>
      </c>
      <c r="U459" s="2">
        <v>64</v>
      </c>
      <c r="V459" s="2">
        <v>128</v>
      </c>
      <c r="W459" t="s">
        <v>770</v>
      </c>
      <c r="X459">
        <v>0.97904296874999996</v>
      </c>
      <c r="Y459">
        <v>3.5576806170865001E-3</v>
      </c>
      <c r="Z459">
        <v>0.432695833333333</v>
      </c>
      <c r="AA459">
        <v>0.29371750514209199</v>
      </c>
      <c r="AB459">
        <v>0.35931373667692201</v>
      </c>
      <c r="AC459">
        <v>0.35931373667692201</v>
      </c>
      <c r="AD459">
        <v>0.41574946790810802</v>
      </c>
      <c r="AE459">
        <v>0.41574946790810802</v>
      </c>
      <c r="AF459">
        <v>0.432695833333333</v>
      </c>
      <c r="AG459">
        <v>0.432695833333333</v>
      </c>
      <c r="AH459">
        <v>0.64375000000000004</v>
      </c>
      <c r="AI459">
        <v>8.5564903914928395E-2</v>
      </c>
      <c r="AJ459">
        <v>0.57733588050125295</v>
      </c>
      <c r="AK459">
        <v>0.57733588050125295</v>
      </c>
      <c r="AL459">
        <v>0.56586688985483302</v>
      </c>
      <c r="AM459">
        <v>0.56586688985483302</v>
      </c>
      <c r="AN459">
        <v>0.64374999999999905</v>
      </c>
      <c r="AO459">
        <v>0.64375000000000004</v>
      </c>
      <c r="AP459">
        <v>0.76357188783561902</v>
      </c>
      <c r="AQ459">
        <v>0.474404651122035</v>
      </c>
      <c r="AR459">
        <v>9.3314681811637795E-2</v>
      </c>
      <c r="AS459">
        <v>0.10596372593839901</v>
      </c>
      <c r="AT459">
        <v>0.57028112449799195</v>
      </c>
      <c r="AU459">
        <v>4.7058823529411702E-2</v>
      </c>
      <c r="AV459">
        <v>0.98159509202453998</v>
      </c>
      <c r="AW459">
        <v>0.94117647058823495</v>
      </c>
      <c r="AX459">
        <v>0.97530864197530798</v>
      </c>
      <c r="AY459">
        <v>1.0752688172042999E-2</v>
      </c>
      <c r="AZ459">
        <v>0.57627118644067798</v>
      </c>
      <c r="BA459">
        <v>0.98750000000000004</v>
      </c>
      <c r="BB459">
        <v>0.903954802259887</v>
      </c>
      <c r="BC459">
        <v>0.93413173652694603</v>
      </c>
      <c r="BD459">
        <v>0</v>
      </c>
      <c r="BE459">
        <v>0</v>
      </c>
    </row>
    <row r="460" spans="2:57" x14ac:dyDescent="0.2">
      <c r="B460" t="s">
        <v>1427</v>
      </c>
      <c r="C460">
        <v>1E-3</v>
      </c>
      <c r="D460">
        <v>0.5</v>
      </c>
      <c r="E460">
        <v>86</v>
      </c>
      <c r="F460">
        <v>100</v>
      </c>
      <c r="G460" s="2" t="b">
        <v>1</v>
      </c>
      <c r="H460">
        <v>8</v>
      </c>
      <c r="I460">
        <v>5</v>
      </c>
      <c r="J460">
        <v>128</v>
      </c>
      <c r="K460">
        <v>1000</v>
      </c>
      <c r="L460">
        <v>4</v>
      </c>
      <c r="M460">
        <v>5</v>
      </c>
      <c r="N460">
        <v>465</v>
      </c>
      <c r="O460">
        <v>12</v>
      </c>
      <c r="P460">
        <v>5</v>
      </c>
      <c r="Q460">
        <v>125</v>
      </c>
      <c r="R460">
        <v>1</v>
      </c>
      <c r="S460">
        <v>78</v>
      </c>
      <c r="T460" s="2">
        <v>128</v>
      </c>
      <c r="U460" s="2">
        <v>128</v>
      </c>
      <c r="V460" s="2">
        <v>64</v>
      </c>
      <c r="W460" t="s">
        <v>770</v>
      </c>
      <c r="X460">
        <v>0.98105468750000002</v>
      </c>
      <c r="Y460">
        <v>4.1073749028146004E-3</v>
      </c>
      <c r="Z460">
        <v>0.43186505376343898</v>
      </c>
      <c r="AA460">
        <v>0.22078274121880501</v>
      </c>
      <c r="AB460">
        <v>0.36479767927637202</v>
      </c>
      <c r="AC460">
        <v>0.36479767927637202</v>
      </c>
      <c r="AD460">
        <v>0.39964151247111501</v>
      </c>
      <c r="AE460">
        <v>0.39964151247111501</v>
      </c>
      <c r="AF460">
        <v>0.43186505376343898</v>
      </c>
      <c r="AG460">
        <v>0.43186505376343898</v>
      </c>
      <c r="AH460">
        <v>0.50866666666666605</v>
      </c>
      <c r="AI460">
        <v>8.0632537603378296E-2</v>
      </c>
      <c r="AJ460">
        <v>0.49987630787095899</v>
      </c>
      <c r="AK460">
        <v>0.49987630787095899</v>
      </c>
      <c r="AL460">
        <v>0.59786914858624296</v>
      </c>
      <c r="AM460">
        <v>0.59786914858624296</v>
      </c>
      <c r="AN460">
        <v>0.50866666666666605</v>
      </c>
      <c r="AO460">
        <v>0.50866666666666605</v>
      </c>
      <c r="AP460">
        <v>0.37291937768975397</v>
      </c>
      <c r="AQ460">
        <v>0.85635119079675304</v>
      </c>
      <c r="AR460">
        <v>0.137972283669173</v>
      </c>
      <c r="AS460">
        <v>9.1947864949808805E-2</v>
      </c>
      <c r="AT460">
        <v>0.37037037037037002</v>
      </c>
      <c r="AU460">
        <v>0.340425531914893</v>
      </c>
      <c r="AV460">
        <v>0.81860465116279002</v>
      </c>
      <c r="AW460">
        <v>0.95419847328244201</v>
      </c>
      <c r="AX460">
        <v>0.74825174825174801</v>
      </c>
      <c r="AY460">
        <v>0.21232876712328699</v>
      </c>
      <c r="AZ460">
        <v>0.38356164383561597</v>
      </c>
      <c r="BA460">
        <v>0.79245283018867896</v>
      </c>
      <c r="BB460">
        <v>0.63589743589743597</v>
      </c>
      <c r="BC460">
        <v>0.66666666666666596</v>
      </c>
      <c r="BD460">
        <v>7.5757575757575704E-2</v>
      </c>
      <c r="BE460">
        <v>0</v>
      </c>
    </row>
    <row r="461" spans="2:57" x14ac:dyDescent="0.2">
      <c r="B461" t="s">
        <v>1066</v>
      </c>
      <c r="C461">
        <v>1E-3</v>
      </c>
      <c r="D461">
        <v>0.5</v>
      </c>
      <c r="E461">
        <v>15</v>
      </c>
      <c r="F461">
        <v>500</v>
      </c>
      <c r="G461" s="2" t="b">
        <v>1</v>
      </c>
      <c r="H461">
        <v>8</v>
      </c>
      <c r="I461">
        <v>15</v>
      </c>
      <c r="J461">
        <v>420</v>
      </c>
      <c r="K461">
        <v>1000</v>
      </c>
      <c r="L461">
        <v>4</v>
      </c>
      <c r="M461">
        <v>15</v>
      </c>
      <c r="N461">
        <v>455</v>
      </c>
      <c r="O461">
        <v>12</v>
      </c>
      <c r="P461">
        <v>15</v>
      </c>
      <c r="Q461">
        <v>115</v>
      </c>
      <c r="R461">
        <v>1</v>
      </c>
      <c r="S461">
        <v>78</v>
      </c>
      <c r="T461" s="2">
        <v>64</v>
      </c>
      <c r="U461" s="2">
        <v>64</v>
      </c>
      <c r="V461" s="2">
        <v>64</v>
      </c>
      <c r="W461" t="s">
        <v>770</v>
      </c>
      <c r="X461">
        <v>0.98133095238095003</v>
      </c>
      <c r="Y461">
        <v>3.9022546592168E-3</v>
      </c>
      <c r="Z461">
        <v>0.43166098901098798</v>
      </c>
      <c r="AA461">
        <v>0.22451731425523699</v>
      </c>
      <c r="AB461">
        <v>0.30600203663803599</v>
      </c>
      <c r="AC461">
        <v>0.30600203663803599</v>
      </c>
      <c r="AD461">
        <v>0.27882355039442802</v>
      </c>
      <c r="AE461">
        <v>0.27882355039442802</v>
      </c>
      <c r="AF461">
        <v>0.43166098901098798</v>
      </c>
      <c r="AG461">
        <v>0.43166098901098798</v>
      </c>
      <c r="AH461">
        <v>0.70434782608695601</v>
      </c>
      <c r="AI461">
        <v>6.7558526992797796E-2</v>
      </c>
      <c r="AJ461">
        <v>0.65350551992426198</v>
      </c>
      <c r="AK461">
        <v>0.65350551992426198</v>
      </c>
      <c r="AL461">
        <v>0.61780889580544396</v>
      </c>
      <c r="AM461">
        <v>0.61780889580544396</v>
      </c>
      <c r="AN461">
        <v>0.70434782608695601</v>
      </c>
      <c r="AO461">
        <v>0.70434782608695601</v>
      </c>
      <c r="AP461">
        <v>0.486071518262774</v>
      </c>
      <c r="AQ461">
        <v>0.70377247096862094</v>
      </c>
      <c r="AR461">
        <v>3.1612120618488102E-2</v>
      </c>
      <c r="AS461">
        <v>2.5520367022625E-3</v>
      </c>
      <c r="AT461">
        <v>0.64900662251655605</v>
      </c>
      <c r="AU461">
        <v>0.20938628158844699</v>
      </c>
      <c r="AV461">
        <v>0.95833333333333304</v>
      </c>
      <c r="AW461">
        <v>0.94262295081967196</v>
      </c>
      <c r="AX461">
        <v>0.96170212765957397</v>
      </c>
      <c r="AY461">
        <v>0.55555555555555503</v>
      </c>
      <c r="AZ461">
        <v>0.75700934579439205</v>
      </c>
      <c r="BA461">
        <v>0.99563318777292498</v>
      </c>
      <c r="BB461">
        <v>0.89411764705882302</v>
      </c>
      <c r="BC461">
        <v>0.91869918699186903</v>
      </c>
      <c r="BD461">
        <v>0</v>
      </c>
      <c r="BE461">
        <v>0</v>
      </c>
    </row>
    <row r="462" spans="2:57" x14ac:dyDescent="0.2">
      <c r="B462" t="s">
        <v>1428</v>
      </c>
      <c r="C462">
        <v>1E-3</v>
      </c>
      <c r="D462">
        <v>0.5</v>
      </c>
      <c r="E462">
        <v>24</v>
      </c>
      <c r="F462">
        <v>500</v>
      </c>
      <c r="G462" s="2" t="b">
        <v>1</v>
      </c>
      <c r="H462">
        <v>8</v>
      </c>
      <c r="I462">
        <v>50</v>
      </c>
      <c r="J462">
        <v>64</v>
      </c>
      <c r="K462">
        <v>1000</v>
      </c>
      <c r="L462">
        <v>4</v>
      </c>
      <c r="M462">
        <v>50</v>
      </c>
      <c r="N462">
        <v>420</v>
      </c>
      <c r="O462">
        <v>12</v>
      </c>
      <c r="P462">
        <v>50</v>
      </c>
      <c r="Q462">
        <v>80</v>
      </c>
      <c r="R462">
        <v>1</v>
      </c>
      <c r="S462">
        <v>78</v>
      </c>
      <c r="T462" s="2">
        <v>128</v>
      </c>
      <c r="U462" s="2">
        <v>64</v>
      </c>
      <c r="V462" s="2">
        <v>128</v>
      </c>
      <c r="W462" t="s">
        <v>770</v>
      </c>
      <c r="X462">
        <v>0.98019531250000003</v>
      </c>
      <c r="Y462">
        <v>4.0509834645781001E-3</v>
      </c>
      <c r="Z462">
        <v>0.431298809523809</v>
      </c>
      <c r="AA462">
        <v>0.21492166173458099</v>
      </c>
      <c r="AB462">
        <v>0.41001253599769699</v>
      </c>
      <c r="AC462">
        <v>0.41001253599769699</v>
      </c>
      <c r="AD462">
        <v>0.41454568279422099</v>
      </c>
      <c r="AE462">
        <v>0.41454568279422099</v>
      </c>
      <c r="AF462">
        <v>0.431298809523809</v>
      </c>
      <c r="AG462">
        <v>0.431298809523809</v>
      </c>
      <c r="AH462">
        <v>0.65416666666666601</v>
      </c>
      <c r="AI462">
        <v>6.7141450941562597E-2</v>
      </c>
      <c r="AJ462">
        <v>0.58925659957481302</v>
      </c>
      <c r="AK462">
        <v>0.58925659957481302</v>
      </c>
      <c r="AL462">
        <v>0.570003078699438</v>
      </c>
      <c r="AM462">
        <v>0.570003078699438</v>
      </c>
      <c r="AN462">
        <v>0.65416666666666601</v>
      </c>
      <c r="AO462">
        <v>0.65416666666666601</v>
      </c>
      <c r="AP462">
        <v>0.24588869627916901</v>
      </c>
      <c r="AQ462">
        <v>0.94973286763943898</v>
      </c>
      <c r="AR462">
        <v>0.41429133808540602</v>
      </c>
      <c r="AS462">
        <v>3.0137241986779199E-2</v>
      </c>
      <c r="AT462">
        <v>0.54117647058823504</v>
      </c>
      <c r="AU462">
        <v>0</v>
      </c>
      <c r="AV462">
        <v>0.82291666666666596</v>
      </c>
      <c r="AW462">
        <v>0.96385542168674698</v>
      </c>
      <c r="AX462">
        <v>0.92941176470588205</v>
      </c>
      <c r="AY462">
        <v>0</v>
      </c>
      <c r="AZ462">
        <v>0.60240963855421603</v>
      </c>
      <c r="BA462">
        <v>0.98765432098765404</v>
      </c>
      <c r="BB462">
        <v>0.69918699186991795</v>
      </c>
      <c r="BC462">
        <v>0.95121951219512202</v>
      </c>
      <c r="BD462">
        <v>0.57324840764331197</v>
      </c>
      <c r="BE462">
        <v>0</v>
      </c>
    </row>
    <row r="463" spans="2:57" x14ac:dyDescent="0.2">
      <c r="B463" t="s">
        <v>800</v>
      </c>
      <c r="C463">
        <v>1E-3</v>
      </c>
      <c r="D463">
        <v>0.5</v>
      </c>
      <c r="E463">
        <v>256</v>
      </c>
      <c r="F463">
        <v>100</v>
      </c>
      <c r="G463" s="2" t="b">
        <v>1</v>
      </c>
      <c r="H463">
        <v>8</v>
      </c>
      <c r="I463">
        <v>25</v>
      </c>
      <c r="J463">
        <v>64</v>
      </c>
      <c r="K463">
        <v>1000</v>
      </c>
      <c r="L463">
        <v>4</v>
      </c>
      <c r="M463">
        <v>25</v>
      </c>
      <c r="N463">
        <v>445</v>
      </c>
      <c r="O463">
        <v>12</v>
      </c>
      <c r="P463">
        <v>25</v>
      </c>
      <c r="Q463">
        <v>105</v>
      </c>
      <c r="R463">
        <v>1</v>
      </c>
      <c r="S463">
        <v>78</v>
      </c>
      <c r="T463" s="2">
        <v>64</v>
      </c>
      <c r="U463" s="2">
        <v>128</v>
      </c>
      <c r="V463" s="2">
        <v>128</v>
      </c>
      <c r="W463" t="s">
        <v>770</v>
      </c>
      <c r="X463">
        <v>0.98250000000000004</v>
      </c>
      <c r="Y463">
        <v>3.8535317825152998E-3</v>
      </c>
      <c r="Z463">
        <v>0.43084606741572901</v>
      </c>
      <c r="AA463">
        <v>0.21998672629892799</v>
      </c>
      <c r="AB463">
        <v>0.39722376325363001</v>
      </c>
      <c r="AC463">
        <v>0.39722376325363001</v>
      </c>
      <c r="AD463">
        <v>0.45146312030460001</v>
      </c>
      <c r="AE463">
        <v>0.45146312030460001</v>
      </c>
      <c r="AF463">
        <v>0.43084606741572901</v>
      </c>
      <c r="AG463">
        <v>0.43084606741572901</v>
      </c>
      <c r="AH463">
        <v>0.71269841269841205</v>
      </c>
      <c r="AI463">
        <v>5.6839700788259499E-2</v>
      </c>
      <c r="AJ463">
        <v>0.65073190360930899</v>
      </c>
      <c r="AK463">
        <v>0.65073190360930899</v>
      </c>
      <c r="AL463">
        <v>0.68862998932818797</v>
      </c>
      <c r="AM463">
        <v>0.68862998932818797</v>
      </c>
      <c r="AN463">
        <v>0.71269841269841205</v>
      </c>
      <c r="AO463">
        <v>0.71269841269841205</v>
      </c>
      <c r="AP463">
        <v>0.49271971866594</v>
      </c>
      <c r="AQ463">
        <v>0.48587141951037099</v>
      </c>
      <c r="AR463">
        <v>0.28084577356814799</v>
      </c>
      <c r="AS463">
        <v>0.32945814127005801</v>
      </c>
      <c r="AT463">
        <v>0.63670411985018704</v>
      </c>
      <c r="AU463">
        <v>3.7037037037037E-2</v>
      </c>
      <c r="AV463">
        <v>0.927927927927928</v>
      </c>
      <c r="AW463">
        <v>0.95890410958904104</v>
      </c>
      <c r="AX463">
        <v>0.85</v>
      </c>
      <c r="AY463">
        <v>0.31884057971014401</v>
      </c>
      <c r="AZ463">
        <v>0.78350515463917503</v>
      </c>
      <c r="BA463">
        <v>0.89743589743589702</v>
      </c>
      <c r="BB463">
        <v>0.907407407407407</v>
      </c>
      <c r="BC463">
        <v>0.93577981651376096</v>
      </c>
      <c r="BD463">
        <v>0</v>
      </c>
      <c r="BE463">
        <v>0.55524079320113295</v>
      </c>
    </row>
    <row r="464" spans="2:57" x14ac:dyDescent="0.2">
      <c r="B464" t="s">
        <v>1429</v>
      </c>
      <c r="C464">
        <v>1E-3</v>
      </c>
      <c r="D464">
        <v>0.1</v>
      </c>
      <c r="E464">
        <v>92</v>
      </c>
      <c r="F464">
        <v>100</v>
      </c>
      <c r="G464" s="2" t="b">
        <v>1</v>
      </c>
      <c r="H464">
        <v>8</v>
      </c>
      <c r="I464">
        <v>10</v>
      </c>
      <c r="J464">
        <v>256</v>
      </c>
      <c r="K464">
        <v>1000</v>
      </c>
      <c r="L464">
        <v>4</v>
      </c>
      <c r="M464">
        <v>10</v>
      </c>
      <c r="N464">
        <v>460</v>
      </c>
      <c r="O464">
        <v>12</v>
      </c>
      <c r="P464">
        <v>10</v>
      </c>
      <c r="Q464">
        <v>120</v>
      </c>
      <c r="R464">
        <v>1</v>
      </c>
      <c r="S464">
        <v>78</v>
      </c>
      <c r="T464" s="2">
        <v>128</v>
      </c>
      <c r="U464" s="2">
        <v>64</v>
      </c>
      <c r="V464" s="2">
        <v>128</v>
      </c>
      <c r="W464" t="s">
        <v>770</v>
      </c>
      <c r="X464">
        <v>0.98024902343749998</v>
      </c>
      <c r="Y464">
        <v>4.0739585179834998E-3</v>
      </c>
      <c r="Z464">
        <v>0.430742934782609</v>
      </c>
      <c r="AA464">
        <v>0.27651404047012301</v>
      </c>
      <c r="AB464">
        <v>0.32505310284172501</v>
      </c>
      <c r="AC464">
        <v>0.32505310284172501</v>
      </c>
      <c r="AD464">
        <v>0.30778307106949498</v>
      </c>
      <c r="AE464">
        <v>0.30778307106949498</v>
      </c>
      <c r="AF464">
        <v>0.430742934782609</v>
      </c>
      <c r="AG464">
        <v>0.430742934782609</v>
      </c>
      <c r="AH464">
        <v>0.53680555555555498</v>
      </c>
      <c r="AI464">
        <v>9.3067348003387396E-2</v>
      </c>
      <c r="AJ464">
        <v>0.49887099795482898</v>
      </c>
      <c r="AK464">
        <v>0.49887099795482898</v>
      </c>
      <c r="AL464">
        <v>0.58084214450209604</v>
      </c>
      <c r="AM464">
        <v>0.58084214450209604</v>
      </c>
      <c r="AN464">
        <v>0.53680555555555498</v>
      </c>
      <c r="AO464">
        <v>0.53680555555555498</v>
      </c>
      <c r="AP464">
        <v>0.43140185653291002</v>
      </c>
      <c r="AQ464">
        <v>0.86256872648218197</v>
      </c>
      <c r="AR464">
        <v>4.7266475057676999E-3</v>
      </c>
      <c r="AS464">
        <v>1.5151808460413E-3</v>
      </c>
      <c r="AT464">
        <v>0.38461538461538403</v>
      </c>
      <c r="AU464">
        <v>0.27436823104693098</v>
      </c>
      <c r="AV464">
        <v>0.44155844155844098</v>
      </c>
      <c r="AW464">
        <v>0.93927125506072795</v>
      </c>
      <c r="AX464">
        <v>0.72727272727272696</v>
      </c>
      <c r="AY464">
        <v>0.613924050632911</v>
      </c>
      <c r="AZ464">
        <v>9.2307692307692299E-2</v>
      </c>
      <c r="BA464">
        <v>0.8</v>
      </c>
      <c r="BB464">
        <v>0.78032786885245897</v>
      </c>
      <c r="BC464">
        <v>0.93280632411067199</v>
      </c>
      <c r="BD464">
        <v>0</v>
      </c>
      <c r="BE464">
        <v>0</v>
      </c>
    </row>
    <row r="465" spans="2:57" x14ac:dyDescent="0.2">
      <c r="B465" t="s">
        <v>906</v>
      </c>
      <c r="C465">
        <v>1E-3</v>
      </c>
      <c r="D465">
        <v>0.1</v>
      </c>
      <c r="E465">
        <v>256</v>
      </c>
      <c r="F465">
        <v>500</v>
      </c>
      <c r="G465" s="2" t="b">
        <v>1</v>
      </c>
      <c r="H465">
        <v>8</v>
      </c>
      <c r="I465">
        <v>50</v>
      </c>
      <c r="J465">
        <v>256</v>
      </c>
      <c r="K465">
        <v>1000</v>
      </c>
      <c r="L465">
        <v>4</v>
      </c>
      <c r="M465">
        <v>50</v>
      </c>
      <c r="N465">
        <v>420</v>
      </c>
      <c r="O465">
        <v>12</v>
      </c>
      <c r="P465">
        <v>50</v>
      </c>
      <c r="Q465">
        <v>80</v>
      </c>
      <c r="R465">
        <v>1</v>
      </c>
      <c r="S465">
        <v>78</v>
      </c>
      <c r="T465" s="2">
        <v>64</v>
      </c>
      <c r="U465" s="2">
        <v>128</v>
      </c>
      <c r="V465" s="2">
        <v>128</v>
      </c>
      <c r="W465" t="s">
        <v>770</v>
      </c>
      <c r="X465">
        <v>0.98035546875000001</v>
      </c>
      <c r="Y465">
        <v>3.2144636018201001E-3</v>
      </c>
      <c r="Z465">
        <v>0.43024047619047601</v>
      </c>
      <c r="AA465">
        <v>0.39067143258452403</v>
      </c>
      <c r="AB465">
        <v>0.35230872987521</v>
      </c>
      <c r="AC465">
        <v>0.35230872987521</v>
      </c>
      <c r="AD465">
        <v>0.41690195497062199</v>
      </c>
      <c r="AE465">
        <v>0.41690195497062199</v>
      </c>
      <c r="AF465">
        <v>0.43024047619047601</v>
      </c>
      <c r="AG465">
        <v>0.43024047619047601</v>
      </c>
      <c r="AH465">
        <v>0.66770833333333302</v>
      </c>
      <c r="AI465">
        <v>8.5382662713527596E-2</v>
      </c>
      <c r="AJ465">
        <v>0.62886664577810303</v>
      </c>
      <c r="AK465">
        <v>0.62886664577810303</v>
      </c>
      <c r="AL465">
        <v>0.638314652296744</v>
      </c>
      <c r="AM465">
        <v>0.638314652296744</v>
      </c>
      <c r="AN465">
        <v>0.66770833333333302</v>
      </c>
      <c r="AO465">
        <v>0.66770833333333302</v>
      </c>
      <c r="AP465">
        <v>6.0513097182025799E-2</v>
      </c>
      <c r="AQ465">
        <v>0.82511834703065501</v>
      </c>
      <c r="AR465">
        <v>0.23311575617666899</v>
      </c>
      <c r="AS465">
        <v>0.29048771911149002</v>
      </c>
      <c r="AT465">
        <v>0.34426229508196698</v>
      </c>
      <c r="AU465">
        <v>0</v>
      </c>
      <c r="AV465">
        <v>0.96969696969696895</v>
      </c>
      <c r="AW465">
        <v>0.96385542168674698</v>
      </c>
      <c r="AX465">
        <v>0.95757575757575697</v>
      </c>
      <c r="AY465">
        <v>0.76543209876543195</v>
      </c>
      <c r="AZ465">
        <v>0.75384615384615306</v>
      </c>
      <c r="BA465">
        <v>0.92771084337349397</v>
      </c>
      <c r="BB465">
        <v>0.90797546012269903</v>
      </c>
      <c r="BC465">
        <v>0.93251533742331205</v>
      </c>
      <c r="BD465">
        <v>2.3529411764705799E-2</v>
      </c>
      <c r="BE465">
        <v>0</v>
      </c>
    </row>
    <row r="466" spans="2:57" x14ac:dyDescent="0.2">
      <c r="B466" t="s">
        <v>1430</v>
      </c>
      <c r="C466">
        <v>1E-3</v>
      </c>
      <c r="D466">
        <v>0.5</v>
      </c>
      <c r="E466">
        <v>84</v>
      </c>
      <c r="F466">
        <v>100</v>
      </c>
      <c r="G466" s="2" t="b">
        <v>1</v>
      </c>
      <c r="H466">
        <v>8</v>
      </c>
      <c r="I466">
        <v>10</v>
      </c>
      <c r="J466">
        <v>420</v>
      </c>
      <c r="K466">
        <v>1000</v>
      </c>
      <c r="L466">
        <v>4</v>
      </c>
      <c r="M466">
        <v>10</v>
      </c>
      <c r="N466">
        <v>460</v>
      </c>
      <c r="O466">
        <v>12</v>
      </c>
      <c r="P466">
        <v>10</v>
      </c>
      <c r="Q466">
        <v>120</v>
      </c>
      <c r="R466">
        <v>1</v>
      </c>
      <c r="S466">
        <v>78</v>
      </c>
      <c r="T466" s="2">
        <v>128</v>
      </c>
      <c r="U466" s="2">
        <v>128</v>
      </c>
      <c r="V466" s="2">
        <v>128</v>
      </c>
      <c r="W466" t="s">
        <v>770</v>
      </c>
      <c r="X466">
        <v>0.98041369047618998</v>
      </c>
      <c r="Y466">
        <v>4.0369453513994001E-3</v>
      </c>
      <c r="Z466">
        <v>0.42958967391304298</v>
      </c>
      <c r="AA466">
        <v>0.19376209871470901</v>
      </c>
      <c r="AB466">
        <v>0.33208036379313199</v>
      </c>
      <c r="AC466">
        <v>0.33208036379313199</v>
      </c>
      <c r="AD466">
        <v>0.30955923030520599</v>
      </c>
      <c r="AE466">
        <v>0.30955923030520599</v>
      </c>
      <c r="AF466">
        <v>0.42958967391304298</v>
      </c>
      <c r="AG466">
        <v>0.42958967391304298</v>
      </c>
      <c r="AH466">
        <v>0.55625000000000002</v>
      </c>
      <c r="AI466">
        <v>6.6063098609447396E-2</v>
      </c>
      <c r="AJ466">
        <v>0.51282330433742895</v>
      </c>
      <c r="AK466">
        <v>0.51282330433742895</v>
      </c>
      <c r="AL466">
        <v>0.53453455426632801</v>
      </c>
      <c r="AM466">
        <v>0.53453455426632801</v>
      </c>
      <c r="AN466">
        <v>0.55625000000000002</v>
      </c>
      <c r="AO466">
        <v>0.55625000000000002</v>
      </c>
      <c r="AP466">
        <v>0.46358417229935001</v>
      </c>
      <c r="AQ466">
        <v>0.84082842597071705</v>
      </c>
      <c r="AR466">
        <v>2.0309314049830201E-2</v>
      </c>
      <c r="AS466">
        <v>3.5995428526303E-3</v>
      </c>
      <c r="AT466">
        <v>0.42748091603053401</v>
      </c>
      <c r="AU466">
        <v>0</v>
      </c>
      <c r="AV466">
        <v>0.92576419213973804</v>
      </c>
      <c r="AW466">
        <v>0.94444444444444398</v>
      </c>
      <c r="AX466">
        <v>0.91304347826086896</v>
      </c>
      <c r="AY466">
        <v>0.38596491228070101</v>
      </c>
      <c r="AZ466">
        <v>0.133333333333333</v>
      </c>
      <c r="BA466">
        <v>0.92376681614349698</v>
      </c>
      <c r="BB466">
        <v>0.88805970149253699</v>
      </c>
      <c r="BC466">
        <v>0.61202185792349695</v>
      </c>
      <c r="BD466">
        <v>0</v>
      </c>
      <c r="BE466">
        <v>0</v>
      </c>
    </row>
    <row r="467" spans="2:57" x14ac:dyDescent="0.2">
      <c r="B467" t="s">
        <v>1431</v>
      </c>
      <c r="C467">
        <v>1E-3</v>
      </c>
      <c r="D467">
        <v>0.1</v>
      </c>
      <c r="E467">
        <v>46</v>
      </c>
      <c r="F467">
        <v>100</v>
      </c>
      <c r="G467" s="2" t="b">
        <v>1</v>
      </c>
      <c r="H467">
        <v>8</v>
      </c>
      <c r="I467">
        <v>5</v>
      </c>
      <c r="J467">
        <v>420</v>
      </c>
      <c r="K467">
        <v>1000</v>
      </c>
      <c r="L467">
        <v>4</v>
      </c>
      <c r="M467">
        <v>5</v>
      </c>
      <c r="N467">
        <v>465</v>
      </c>
      <c r="O467">
        <v>12</v>
      </c>
      <c r="P467">
        <v>5</v>
      </c>
      <c r="Q467">
        <v>125</v>
      </c>
      <c r="R467">
        <v>1</v>
      </c>
      <c r="S467">
        <v>78</v>
      </c>
      <c r="T467" s="2">
        <v>64</v>
      </c>
      <c r="U467" s="2">
        <v>128</v>
      </c>
      <c r="V467" s="2">
        <v>64</v>
      </c>
      <c r="W467" t="s">
        <v>770</v>
      </c>
      <c r="X467">
        <v>0.98074404761904699</v>
      </c>
      <c r="Y467">
        <v>4.2817527498118001E-3</v>
      </c>
      <c r="Z467">
        <v>0.42949623655913999</v>
      </c>
      <c r="AA467">
        <v>0.30301898315548897</v>
      </c>
      <c r="AB467">
        <v>0.39629599452096098</v>
      </c>
      <c r="AC467">
        <v>0.39629599452096098</v>
      </c>
      <c r="AD467">
        <v>0.46265879468215898</v>
      </c>
      <c r="AE467">
        <v>0.46265879468215898</v>
      </c>
      <c r="AF467">
        <v>0.42949623655913999</v>
      </c>
      <c r="AG467">
        <v>0.42949623655913999</v>
      </c>
      <c r="AH467">
        <v>0.54733333333333301</v>
      </c>
      <c r="AI467">
        <v>0.108927898108959</v>
      </c>
      <c r="AJ467">
        <v>0.49813387167822998</v>
      </c>
      <c r="AK467">
        <v>0.49813387167823098</v>
      </c>
      <c r="AL467">
        <v>0.53086894545207097</v>
      </c>
      <c r="AM467">
        <v>0.53086894545207097</v>
      </c>
      <c r="AN467">
        <v>0.54733333333333301</v>
      </c>
      <c r="AO467">
        <v>0.54733333333333301</v>
      </c>
      <c r="AP467">
        <v>0.44467678870384902</v>
      </c>
      <c r="AQ467">
        <v>0.69966282290851201</v>
      </c>
      <c r="AR467">
        <v>0.26278706600370999</v>
      </c>
      <c r="AS467">
        <v>0.17805730046776999</v>
      </c>
      <c r="AT467">
        <v>0.35028248587570598</v>
      </c>
      <c r="AU467">
        <v>0.212244897959183</v>
      </c>
      <c r="AV467">
        <v>0.80952380952380898</v>
      </c>
      <c r="AW467">
        <v>0.95419847328244201</v>
      </c>
      <c r="AX467">
        <v>0.69273743016759703</v>
      </c>
      <c r="AY467">
        <v>1.5503875968992199E-2</v>
      </c>
      <c r="AZ467">
        <v>0.63473053892215503</v>
      </c>
      <c r="BA467">
        <v>0.78468899521531099</v>
      </c>
      <c r="BB467">
        <v>0.84328358208955201</v>
      </c>
      <c r="BC467">
        <v>0.68041237113401998</v>
      </c>
      <c r="BD467">
        <v>0</v>
      </c>
      <c r="BE467">
        <v>0</v>
      </c>
    </row>
    <row r="468" spans="2:57" x14ac:dyDescent="0.2">
      <c r="B468" t="s">
        <v>1432</v>
      </c>
      <c r="C468">
        <v>1E-3</v>
      </c>
      <c r="D468">
        <v>0.5</v>
      </c>
      <c r="E468">
        <v>100</v>
      </c>
      <c r="F468">
        <v>100</v>
      </c>
      <c r="G468" s="2" t="b">
        <v>1</v>
      </c>
      <c r="H468">
        <v>8</v>
      </c>
      <c r="I468">
        <v>25</v>
      </c>
      <c r="J468">
        <v>64</v>
      </c>
      <c r="K468">
        <v>1000</v>
      </c>
      <c r="L468">
        <v>4</v>
      </c>
      <c r="M468">
        <v>25</v>
      </c>
      <c r="N468">
        <v>445</v>
      </c>
      <c r="O468">
        <v>12</v>
      </c>
      <c r="P468">
        <v>25</v>
      </c>
      <c r="Q468">
        <v>105</v>
      </c>
      <c r="R468">
        <v>1</v>
      </c>
      <c r="S468">
        <v>78</v>
      </c>
      <c r="T468" s="2">
        <v>128</v>
      </c>
      <c r="U468" s="2">
        <v>128</v>
      </c>
      <c r="V468" s="2">
        <v>64</v>
      </c>
      <c r="W468" t="s">
        <v>770</v>
      </c>
      <c r="X468">
        <v>0.98052734374999995</v>
      </c>
      <c r="Y468">
        <v>3.9570495602674E-3</v>
      </c>
      <c r="Z468">
        <v>0.42918539325842597</v>
      </c>
      <c r="AA468">
        <v>0.21809451759606599</v>
      </c>
      <c r="AB468">
        <v>0.36865988430927599</v>
      </c>
      <c r="AC468">
        <v>0.36865988430927599</v>
      </c>
      <c r="AD468">
        <v>0.40660875095238602</v>
      </c>
      <c r="AE468">
        <v>0.40660875095238602</v>
      </c>
      <c r="AF468">
        <v>0.42918539325842597</v>
      </c>
      <c r="AG468">
        <v>0.42918539325842597</v>
      </c>
      <c r="AH468">
        <v>0.65476190476190399</v>
      </c>
      <c r="AI468">
        <v>7.39280730485916E-2</v>
      </c>
      <c r="AJ468">
        <v>0.611081861139396</v>
      </c>
      <c r="AK468">
        <v>0.611081861139396</v>
      </c>
      <c r="AL468">
        <v>0.61221926799235604</v>
      </c>
      <c r="AM468">
        <v>0.61221926799235604</v>
      </c>
      <c r="AN468">
        <v>0.65476190476190399</v>
      </c>
      <c r="AO468">
        <v>0.65476190476190399</v>
      </c>
      <c r="AP468">
        <v>0.412351692233971</v>
      </c>
      <c r="AQ468">
        <v>0.89687395330450903</v>
      </c>
      <c r="AR468">
        <v>0.150038546482267</v>
      </c>
      <c r="AS468">
        <v>1.53753452163555E-2</v>
      </c>
      <c r="AT468">
        <v>0.39484978540772497</v>
      </c>
      <c r="AU468">
        <v>4.4444444444444398E-2</v>
      </c>
      <c r="AV468">
        <v>0.976303317535545</v>
      </c>
      <c r="AW468">
        <v>0.95022624434389102</v>
      </c>
      <c r="AX468">
        <v>0.94545454545454499</v>
      </c>
      <c r="AY468">
        <v>0.7</v>
      </c>
      <c r="AZ468">
        <v>0.63030303030303003</v>
      </c>
      <c r="BA468">
        <v>0.88888888888888895</v>
      </c>
      <c r="BB468">
        <v>0.88695652173912998</v>
      </c>
      <c r="BC468">
        <v>0.91555555555555501</v>
      </c>
      <c r="BD468">
        <v>0</v>
      </c>
      <c r="BE468">
        <v>0</v>
      </c>
    </row>
    <row r="469" spans="2:57" x14ac:dyDescent="0.2">
      <c r="B469" t="s">
        <v>1433</v>
      </c>
      <c r="C469">
        <v>1E-3</v>
      </c>
      <c r="D469">
        <v>0.5</v>
      </c>
      <c r="E469">
        <v>61</v>
      </c>
      <c r="F469">
        <v>100</v>
      </c>
      <c r="G469" s="2" t="b">
        <v>1</v>
      </c>
      <c r="H469">
        <v>8</v>
      </c>
      <c r="I469">
        <v>10</v>
      </c>
      <c r="J469">
        <v>256</v>
      </c>
      <c r="K469">
        <v>1000</v>
      </c>
      <c r="L469">
        <v>4</v>
      </c>
      <c r="M469">
        <v>10</v>
      </c>
      <c r="N469">
        <v>460</v>
      </c>
      <c r="O469">
        <v>12</v>
      </c>
      <c r="P469">
        <v>10</v>
      </c>
      <c r="Q469">
        <v>120</v>
      </c>
      <c r="R469">
        <v>1</v>
      </c>
      <c r="S469">
        <v>78</v>
      </c>
      <c r="T469" s="2">
        <v>128</v>
      </c>
      <c r="U469" s="2">
        <v>64</v>
      </c>
      <c r="V469" s="2">
        <v>128</v>
      </c>
      <c r="W469" t="s">
        <v>770</v>
      </c>
      <c r="X469">
        <v>0.9802294921875</v>
      </c>
      <c r="Y469">
        <v>3.9516512677073004E-3</v>
      </c>
      <c r="Z469">
        <v>0.429076086956522</v>
      </c>
      <c r="AA469">
        <v>0.240263772502541</v>
      </c>
      <c r="AB469">
        <v>0.33935044749804799</v>
      </c>
      <c r="AC469">
        <v>0.33935044749804799</v>
      </c>
      <c r="AD469">
        <v>0.33393842519962302</v>
      </c>
      <c r="AE469">
        <v>0.33393842519962302</v>
      </c>
      <c r="AF469">
        <v>0.429076086956522</v>
      </c>
      <c r="AG469">
        <v>0.429076086956522</v>
      </c>
      <c r="AH469">
        <v>0.55486111111111103</v>
      </c>
      <c r="AI469">
        <v>9.3544311821460696E-2</v>
      </c>
      <c r="AJ469">
        <v>0.512018146517356</v>
      </c>
      <c r="AK469">
        <v>0.512018146517355</v>
      </c>
      <c r="AL469">
        <v>0.52473482824822903</v>
      </c>
      <c r="AM469">
        <v>0.52473482824822903</v>
      </c>
      <c r="AN469">
        <v>0.55486111111111103</v>
      </c>
      <c r="AO469">
        <v>0.55486111111111103</v>
      </c>
      <c r="AP469">
        <v>0.454921457436335</v>
      </c>
      <c r="AQ469">
        <v>0.77317117238321498</v>
      </c>
      <c r="AR469">
        <v>0.107647333618858</v>
      </c>
      <c r="AS469">
        <v>2.1661826553785901E-2</v>
      </c>
      <c r="AT469">
        <v>0.471655328798185</v>
      </c>
      <c r="AU469">
        <v>0.13256484149855899</v>
      </c>
      <c r="AV469">
        <v>0.89592760180995401</v>
      </c>
      <c r="AW469">
        <v>0.952380952380952</v>
      </c>
      <c r="AX469">
        <v>0.79999999999999905</v>
      </c>
      <c r="AY469">
        <v>0</v>
      </c>
      <c r="AZ469">
        <v>0.54838709677419295</v>
      </c>
      <c r="BA469">
        <v>0.82296650717703301</v>
      </c>
      <c r="BB469">
        <v>0.89811320754716895</v>
      </c>
      <c r="BC469">
        <v>0.62222222222222201</v>
      </c>
      <c r="BD469">
        <v>0</v>
      </c>
      <c r="BE469">
        <v>0</v>
      </c>
    </row>
    <row r="470" spans="2:57" x14ac:dyDescent="0.2">
      <c r="B470" t="s">
        <v>1434</v>
      </c>
      <c r="C470">
        <v>1E-3</v>
      </c>
      <c r="D470">
        <v>0.5</v>
      </c>
      <c r="E470">
        <v>18</v>
      </c>
      <c r="F470">
        <v>500</v>
      </c>
      <c r="G470" s="2" t="b">
        <v>1</v>
      </c>
      <c r="H470">
        <v>8</v>
      </c>
      <c r="I470">
        <v>25</v>
      </c>
      <c r="J470">
        <v>128</v>
      </c>
      <c r="K470">
        <v>1000</v>
      </c>
      <c r="L470">
        <v>4</v>
      </c>
      <c r="M470">
        <v>25</v>
      </c>
      <c r="N470">
        <v>445</v>
      </c>
      <c r="O470">
        <v>12</v>
      </c>
      <c r="P470">
        <v>25</v>
      </c>
      <c r="Q470">
        <v>105</v>
      </c>
      <c r="R470">
        <v>1</v>
      </c>
      <c r="S470">
        <v>78</v>
      </c>
      <c r="T470" s="2">
        <v>128</v>
      </c>
      <c r="U470" s="2">
        <v>64</v>
      </c>
      <c r="V470" s="2">
        <v>128</v>
      </c>
      <c r="W470" t="s">
        <v>770</v>
      </c>
      <c r="X470">
        <v>0.98054101562499996</v>
      </c>
      <c r="Y470">
        <v>4.2023695274255998E-3</v>
      </c>
      <c r="Z470">
        <v>0.42888876404494197</v>
      </c>
      <c r="AA470">
        <v>0.293364485919475</v>
      </c>
      <c r="AB470">
        <v>0.35499888224215298</v>
      </c>
      <c r="AC470">
        <v>0.35499888224215298</v>
      </c>
      <c r="AD470">
        <v>0.34642003556296302</v>
      </c>
      <c r="AE470">
        <v>0.34642003556296302</v>
      </c>
      <c r="AF470">
        <v>0.42888876404494197</v>
      </c>
      <c r="AG470">
        <v>0.42888876404494197</v>
      </c>
      <c r="AH470">
        <v>0.67698412698412702</v>
      </c>
      <c r="AI470">
        <v>8.2282006740569999E-2</v>
      </c>
      <c r="AJ470">
        <v>0.63202562758256497</v>
      </c>
      <c r="AK470">
        <v>0.63202562758256497</v>
      </c>
      <c r="AL470">
        <v>0.63471827964055605</v>
      </c>
      <c r="AM470">
        <v>0.63471827964055605</v>
      </c>
      <c r="AN470">
        <v>0.67698412698412602</v>
      </c>
      <c r="AO470">
        <v>0.67698412698412702</v>
      </c>
      <c r="AP470">
        <v>0.71594787125854398</v>
      </c>
      <c r="AQ470">
        <v>0.52494382151556496</v>
      </c>
      <c r="AR470">
        <v>0.16228306325175401</v>
      </c>
      <c r="AS470">
        <v>1.6820772942749099E-2</v>
      </c>
      <c r="AT470">
        <v>0.51572327044025101</v>
      </c>
      <c r="AU470">
        <v>0.206349206349206</v>
      </c>
      <c r="AV470">
        <v>0.97169811320754695</v>
      </c>
      <c r="AW470">
        <v>0.95890410958904104</v>
      </c>
      <c r="AX470">
        <v>0.96744186046511604</v>
      </c>
      <c r="AY470">
        <v>0.34951456310679602</v>
      </c>
      <c r="AZ470">
        <v>0.78632478632478597</v>
      </c>
      <c r="BA470">
        <v>0.98130841121495305</v>
      </c>
      <c r="BB470">
        <v>0.90640394088669896</v>
      </c>
      <c r="BC470">
        <v>0.94063926940639198</v>
      </c>
      <c r="BD470">
        <v>0</v>
      </c>
      <c r="BE470">
        <v>0</v>
      </c>
    </row>
    <row r="471" spans="2:57" x14ac:dyDescent="0.2">
      <c r="B471" t="s">
        <v>1435</v>
      </c>
      <c r="C471">
        <v>1E-3</v>
      </c>
      <c r="D471">
        <v>0.1</v>
      </c>
      <c r="E471">
        <v>27</v>
      </c>
      <c r="F471">
        <v>500</v>
      </c>
      <c r="G471" s="2" t="b">
        <v>1</v>
      </c>
      <c r="H471">
        <v>8</v>
      </c>
      <c r="I471">
        <v>5</v>
      </c>
      <c r="J471">
        <v>64</v>
      </c>
      <c r="K471">
        <v>1000</v>
      </c>
      <c r="L471">
        <v>4</v>
      </c>
      <c r="M471">
        <v>5</v>
      </c>
      <c r="N471">
        <v>465</v>
      </c>
      <c r="O471">
        <v>12</v>
      </c>
      <c r="P471">
        <v>5</v>
      </c>
      <c r="Q471">
        <v>125</v>
      </c>
      <c r="R471">
        <v>1</v>
      </c>
      <c r="S471">
        <v>78</v>
      </c>
      <c r="T471" s="2">
        <v>64</v>
      </c>
      <c r="U471" s="2">
        <v>128</v>
      </c>
      <c r="V471" s="2">
        <v>64</v>
      </c>
      <c r="W471" t="s">
        <v>770</v>
      </c>
      <c r="X471">
        <v>0.98021875000000003</v>
      </c>
      <c r="Y471">
        <v>4.1087535347322998E-3</v>
      </c>
      <c r="Z471">
        <v>0.42886935483870903</v>
      </c>
      <c r="AA471">
        <v>0.21264952611923199</v>
      </c>
      <c r="AB471">
        <v>0.36759948117740299</v>
      </c>
      <c r="AC471">
        <v>0.36759948117740299</v>
      </c>
      <c r="AD471">
        <v>0.38497937799295201</v>
      </c>
      <c r="AE471">
        <v>0.38497937799295201</v>
      </c>
      <c r="AF471">
        <v>0.42886935483870903</v>
      </c>
      <c r="AG471">
        <v>0.42886935483870903</v>
      </c>
      <c r="AH471">
        <v>0.624</v>
      </c>
      <c r="AI471">
        <v>6.0021106153726501E-2</v>
      </c>
      <c r="AJ471">
        <v>0.57829624700969995</v>
      </c>
      <c r="AK471">
        <v>0.57829624700969995</v>
      </c>
      <c r="AL471">
        <v>0.61901905943353297</v>
      </c>
      <c r="AM471">
        <v>0.61901905943353297</v>
      </c>
      <c r="AN471">
        <v>0.624</v>
      </c>
      <c r="AO471">
        <v>0.624</v>
      </c>
      <c r="AP471">
        <v>0.498551344177384</v>
      </c>
      <c r="AQ471">
        <v>0.61386767663109398</v>
      </c>
      <c r="AR471">
        <v>0.14878236051407301</v>
      </c>
      <c r="AS471">
        <v>0.20919654338706101</v>
      </c>
      <c r="AT471">
        <v>0.60326086956521696</v>
      </c>
      <c r="AU471">
        <v>7.5187969924811998E-2</v>
      </c>
      <c r="AV471">
        <v>0.98412698412698396</v>
      </c>
      <c r="AW471">
        <v>0.95419847328244201</v>
      </c>
      <c r="AX471">
        <v>0.96498054474708095</v>
      </c>
      <c r="AY471">
        <v>0.14987080103359099</v>
      </c>
      <c r="AZ471">
        <v>0.26373626373626302</v>
      </c>
      <c r="BA471">
        <v>0.99199999999999999</v>
      </c>
      <c r="BB471">
        <v>0.88888888888888795</v>
      </c>
      <c r="BC471">
        <v>0.92537313432835799</v>
      </c>
      <c r="BD471">
        <v>0</v>
      </c>
      <c r="BE471">
        <v>0.13793103448275801</v>
      </c>
    </row>
    <row r="472" spans="2:57" x14ac:dyDescent="0.2">
      <c r="B472" t="s">
        <v>1436</v>
      </c>
      <c r="C472">
        <v>1E-3</v>
      </c>
      <c r="D472">
        <v>0.1</v>
      </c>
      <c r="E472">
        <v>21</v>
      </c>
      <c r="F472">
        <v>500</v>
      </c>
      <c r="G472" s="2" t="b">
        <v>1</v>
      </c>
      <c r="H472">
        <v>8</v>
      </c>
      <c r="I472">
        <v>25</v>
      </c>
      <c r="J472">
        <v>64</v>
      </c>
      <c r="K472">
        <v>1000</v>
      </c>
      <c r="L472">
        <v>4</v>
      </c>
      <c r="M472">
        <v>25</v>
      </c>
      <c r="N472">
        <v>445</v>
      </c>
      <c r="O472">
        <v>12</v>
      </c>
      <c r="P472">
        <v>25</v>
      </c>
      <c r="Q472">
        <v>105</v>
      </c>
      <c r="R472">
        <v>1</v>
      </c>
      <c r="S472">
        <v>78</v>
      </c>
      <c r="T472" s="2">
        <v>128</v>
      </c>
      <c r="U472" s="2">
        <v>64</v>
      </c>
      <c r="V472" s="2">
        <v>64</v>
      </c>
      <c r="W472" t="s">
        <v>770</v>
      </c>
      <c r="X472">
        <v>0.98162499999999997</v>
      </c>
      <c r="Y472">
        <v>3.9691040024627004E-3</v>
      </c>
      <c r="Z472">
        <v>0.427723595505617</v>
      </c>
      <c r="AA472">
        <v>0.44953421834111201</v>
      </c>
      <c r="AB472">
        <v>0.39465708807112099</v>
      </c>
      <c r="AC472">
        <v>0.39465708807112099</v>
      </c>
      <c r="AD472">
        <v>0.47466479671809803</v>
      </c>
      <c r="AE472">
        <v>0.47466479671809803</v>
      </c>
      <c r="AF472">
        <v>0.427723595505617</v>
      </c>
      <c r="AG472">
        <v>0.427723595505617</v>
      </c>
      <c r="AH472">
        <v>0.71428571428571397</v>
      </c>
      <c r="AI472">
        <v>0.10111396759748401</v>
      </c>
      <c r="AJ472">
        <v>0.67252168845504001</v>
      </c>
      <c r="AK472">
        <v>0.67252168845504001</v>
      </c>
      <c r="AL472">
        <v>0.63920591932353599</v>
      </c>
      <c r="AM472">
        <v>0.63920591932353599</v>
      </c>
      <c r="AN472">
        <v>0.71428571428571397</v>
      </c>
      <c r="AO472">
        <v>0.71428571428571397</v>
      </c>
      <c r="AP472">
        <v>0.62524547344479098</v>
      </c>
      <c r="AQ472">
        <v>0.49389803625999601</v>
      </c>
      <c r="AR472">
        <v>0.34238875005452102</v>
      </c>
      <c r="AS472">
        <v>0.117096092525176</v>
      </c>
      <c r="AT472">
        <v>0.57416267942583699</v>
      </c>
      <c r="AU472">
        <v>0.487084870848708</v>
      </c>
      <c r="AV472">
        <v>0.96713615023474098</v>
      </c>
      <c r="AW472">
        <v>0.95454545454545403</v>
      </c>
      <c r="AX472">
        <v>0.96296296296296302</v>
      </c>
      <c r="AY472">
        <v>0</v>
      </c>
      <c r="AZ472">
        <v>0.77729257641921301</v>
      </c>
      <c r="BA472">
        <v>0.98113207547169801</v>
      </c>
      <c r="BB472">
        <v>0.873949579831932</v>
      </c>
      <c r="BC472">
        <v>0.94977168949771595</v>
      </c>
      <c r="BD472">
        <v>0.54222222222222205</v>
      </c>
      <c r="BE472">
        <v>0</v>
      </c>
    </row>
    <row r="473" spans="2:57" x14ac:dyDescent="0.2">
      <c r="B473" t="s">
        <v>907</v>
      </c>
      <c r="C473">
        <v>1E-3</v>
      </c>
      <c r="D473">
        <v>0.1</v>
      </c>
      <c r="E473">
        <v>256</v>
      </c>
      <c r="F473">
        <v>500</v>
      </c>
      <c r="G473" s="2" t="b">
        <v>1</v>
      </c>
      <c r="H473">
        <v>8</v>
      </c>
      <c r="I473">
        <v>20</v>
      </c>
      <c r="J473">
        <v>420</v>
      </c>
      <c r="K473">
        <v>1000</v>
      </c>
      <c r="L473">
        <v>4</v>
      </c>
      <c r="M473">
        <v>20</v>
      </c>
      <c r="N473">
        <v>450</v>
      </c>
      <c r="O473">
        <v>12</v>
      </c>
      <c r="P473">
        <v>20</v>
      </c>
      <c r="Q473">
        <v>110</v>
      </c>
      <c r="R473">
        <v>1</v>
      </c>
      <c r="S473">
        <v>78</v>
      </c>
      <c r="T473" s="2">
        <v>64</v>
      </c>
      <c r="U473" s="2">
        <v>128</v>
      </c>
      <c r="V473" s="2">
        <v>128</v>
      </c>
      <c r="W473" t="s">
        <v>770</v>
      </c>
      <c r="X473">
        <v>0.98012142857142803</v>
      </c>
      <c r="Y473">
        <v>4.3978141462430002E-3</v>
      </c>
      <c r="Z473">
        <v>0.427628888888889</v>
      </c>
      <c r="AA473">
        <v>0.22019275686144801</v>
      </c>
      <c r="AB473">
        <v>0.36867743057781299</v>
      </c>
      <c r="AC473">
        <v>0.36867743057781299</v>
      </c>
      <c r="AD473">
        <v>0.34813309992917901</v>
      </c>
      <c r="AE473">
        <v>0.34813309992917901</v>
      </c>
      <c r="AF473">
        <v>0.427628888888889</v>
      </c>
      <c r="AG473">
        <v>0.427628888888889</v>
      </c>
      <c r="AH473">
        <v>0.65</v>
      </c>
      <c r="AI473">
        <v>6.55838027596473E-2</v>
      </c>
      <c r="AJ473">
        <v>0.57640423642411998</v>
      </c>
      <c r="AK473">
        <v>0.57640423642411998</v>
      </c>
      <c r="AL473">
        <v>0.56337457917829104</v>
      </c>
      <c r="AM473">
        <v>0.56337457917829104</v>
      </c>
      <c r="AN473">
        <v>0.64999999999999902</v>
      </c>
      <c r="AO473">
        <v>0.65</v>
      </c>
      <c r="AP473">
        <v>0.34269530274869597</v>
      </c>
      <c r="AQ473">
        <v>0.78810755657952403</v>
      </c>
      <c r="AR473">
        <v>0.28539398881081302</v>
      </c>
      <c r="AS473">
        <v>5.8512874172219002E-2</v>
      </c>
      <c r="AT473">
        <v>0.40329218106995801</v>
      </c>
      <c r="AU473">
        <v>0</v>
      </c>
      <c r="AV473">
        <v>0.96460176991150404</v>
      </c>
      <c r="AW473">
        <v>0.92050209205020905</v>
      </c>
      <c r="AX473">
        <v>0.89068825910931104</v>
      </c>
      <c r="AY473">
        <v>0.31205673758865199</v>
      </c>
      <c r="AZ473">
        <v>0.64393939393939303</v>
      </c>
      <c r="BA473">
        <v>0.97737556561085903</v>
      </c>
      <c r="BB473">
        <v>0.88524590163934402</v>
      </c>
      <c r="BC473">
        <v>0.91914893617021198</v>
      </c>
      <c r="BD473">
        <v>0</v>
      </c>
      <c r="BE473">
        <v>0</v>
      </c>
    </row>
    <row r="474" spans="2:57" x14ac:dyDescent="0.2">
      <c r="B474" t="s">
        <v>1437</v>
      </c>
      <c r="C474">
        <v>1E-3</v>
      </c>
      <c r="D474">
        <v>0.1</v>
      </c>
      <c r="E474">
        <v>16</v>
      </c>
      <c r="F474">
        <v>500</v>
      </c>
      <c r="G474" s="2" t="b">
        <v>1</v>
      </c>
      <c r="H474">
        <v>8</v>
      </c>
      <c r="I474">
        <v>15</v>
      </c>
      <c r="J474">
        <v>420</v>
      </c>
      <c r="K474">
        <v>1000</v>
      </c>
      <c r="L474">
        <v>4</v>
      </c>
      <c r="M474">
        <v>15</v>
      </c>
      <c r="N474">
        <v>455</v>
      </c>
      <c r="O474">
        <v>12</v>
      </c>
      <c r="P474">
        <v>15</v>
      </c>
      <c r="Q474">
        <v>115</v>
      </c>
      <c r="R474">
        <v>1</v>
      </c>
      <c r="S474">
        <v>78</v>
      </c>
      <c r="T474" s="2">
        <v>64</v>
      </c>
      <c r="U474" s="2">
        <v>64</v>
      </c>
      <c r="V474" s="2">
        <v>128</v>
      </c>
      <c r="W474" t="s">
        <v>770</v>
      </c>
      <c r="X474">
        <v>0.98097083333333202</v>
      </c>
      <c r="Y474">
        <v>3.8971828878857002E-3</v>
      </c>
      <c r="Z474">
        <v>0.42746703296703198</v>
      </c>
      <c r="AA474">
        <v>0.38686138364672601</v>
      </c>
      <c r="AB474">
        <v>0.34127457433612401</v>
      </c>
      <c r="AC474">
        <v>0.34127457433612401</v>
      </c>
      <c r="AD474">
        <v>0.406710774480943</v>
      </c>
      <c r="AE474">
        <v>0.406710774480943</v>
      </c>
      <c r="AF474">
        <v>0.42746703296703198</v>
      </c>
      <c r="AG474">
        <v>0.42746703296703198</v>
      </c>
      <c r="AH474">
        <v>0.62391304347826004</v>
      </c>
      <c r="AI474">
        <v>0.100664660334587</v>
      </c>
      <c r="AJ474">
        <v>0.56612226417676204</v>
      </c>
      <c r="AK474">
        <v>0.56612226417676204</v>
      </c>
      <c r="AL474">
        <v>0.53507886192971599</v>
      </c>
      <c r="AM474">
        <v>0.53507886192971599</v>
      </c>
      <c r="AN474">
        <v>0.62391304347826004</v>
      </c>
      <c r="AO474">
        <v>0.62391304347826004</v>
      </c>
      <c r="AP474">
        <v>0.150905899123811</v>
      </c>
      <c r="AQ474">
        <v>0.68664505112333996</v>
      </c>
      <c r="AR474">
        <v>0.35251945076244201</v>
      </c>
      <c r="AS474">
        <v>0.17502789633490501</v>
      </c>
      <c r="AT474">
        <v>0.51199999999999901</v>
      </c>
      <c r="AU474">
        <v>0</v>
      </c>
      <c r="AV474">
        <v>0.97021276595744599</v>
      </c>
      <c r="AW474">
        <v>0.95435684647302899</v>
      </c>
      <c r="AX474">
        <v>0.962025316455696</v>
      </c>
      <c r="AY474">
        <v>1.25786163522012E-2</v>
      </c>
      <c r="AZ474">
        <v>0.35258358662613898</v>
      </c>
      <c r="BA474">
        <v>0.97413793103448199</v>
      </c>
      <c r="BB474">
        <v>0.890624999999999</v>
      </c>
      <c r="BC474">
        <v>0.90688259109311697</v>
      </c>
      <c r="BD474">
        <v>0</v>
      </c>
      <c r="BE474">
        <v>0.25806451612903197</v>
      </c>
    </row>
    <row r="475" spans="2:57" x14ac:dyDescent="0.2">
      <c r="B475" t="s">
        <v>908</v>
      </c>
      <c r="C475">
        <v>1E-3</v>
      </c>
      <c r="D475">
        <v>0.5</v>
      </c>
      <c r="E475">
        <v>256</v>
      </c>
      <c r="F475">
        <v>500</v>
      </c>
      <c r="G475" s="2" t="b">
        <v>1</v>
      </c>
      <c r="H475">
        <v>8</v>
      </c>
      <c r="I475">
        <v>15</v>
      </c>
      <c r="J475">
        <v>420</v>
      </c>
      <c r="K475">
        <v>1000</v>
      </c>
      <c r="L475">
        <v>4</v>
      </c>
      <c r="M475">
        <v>15</v>
      </c>
      <c r="N475">
        <v>455</v>
      </c>
      <c r="O475">
        <v>12</v>
      </c>
      <c r="P475">
        <v>15</v>
      </c>
      <c r="Q475">
        <v>115</v>
      </c>
      <c r="R475">
        <v>1</v>
      </c>
      <c r="S475">
        <v>78</v>
      </c>
      <c r="T475" s="2">
        <v>64</v>
      </c>
      <c r="U475" s="2">
        <v>128</v>
      </c>
      <c r="V475" s="2">
        <v>128</v>
      </c>
      <c r="W475" t="s">
        <v>770</v>
      </c>
      <c r="X475">
        <v>0.98037202380952204</v>
      </c>
      <c r="Y475">
        <v>3.9916755268350002E-3</v>
      </c>
      <c r="Z475">
        <v>0.427357692307691</v>
      </c>
      <c r="AA475">
        <v>0.371197669059038</v>
      </c>
      <c r="AB475">
        <v>0.32625490107824301</v>
      </c>
      <c r="AC475">
        <v>0.32625490107824301</v>
      </c>
      <c r="AD475">
        <v>0.287633525407685</v>
      </c>
      <c r="AE475">
        <v>0.287633525407685</v>
      </c>
      <c r="AF475">
        <v>0.427357692307691</v>
      </c>
      <c r="AG475">
        <v>0.427357692307691</v>
      </c>
      <c r="AH475">
        <v>0.65579710144927505</v>
      </c>
      <c r="AI475">
        <v>0.102473303675651</v>
      </c>
      <c r="AJ475">
        <v>0.61820916700386697</v>
      </c>
      <c r="AK475">
        <v>0.61820916700386697</v>
      </c>
      <c r="AL475">
        <v>0.59551547773593705</v>
      </c>
      <c r="AM475">
        <v>0.59551547773593705</v>
      </c>
      <c r="AN475">
        <v>0.65579710144927505</v>
      </c>
      <c r="AO475">
        <v>0.65579710144927505</v>
      </c>
      <c r="AP475">
        <v>0.44013740022708497</v>
      </c>
      <c r="AQ475">
        <v>0.76982314873735103</v>
      </c>
      <c r="AR475">
        <v>8.6854384720567904E-2</v>
      </c>
      <c r="AS475">
        <v>8.2046706279696995E-3</v>
      </c>
      <c r="AT475">
        <v>0.66666666666666596</v>
      </c>
      <c r="AU475">
        <v>0.22857142857142801</v>
      </c>
      <c r="AV475">
        <v>0.95689655172413801</v>
      </c>
      <c r="AW475">
        <v>0.95833333333333304</v>
      </c>
      <c r="AX475">
        <v>0.95358649789029504</v>
      </c>
      <c r="AY475">
        <v>0.67206477732793501</v>
      </c>
      <c r="AZ475">
        <v>0.393442622950819</v>
      </c>
      <c r="BA475">
        <v>0.83168316831683098</v>
      </c>
      <c r="BB475">
        <v>0.87692307692307703</v>
      </c>
      <c r="BC475">
        <v>0.88034188034187999</v>
      </c>
      <c r="BD475">
        <v>0</v>
      </c>
      <c r="BE475">
        <v>0</v>
      </c>
    </row>
    <row r="476" spans="2:57" x14ac:dyDescent="0.2">
      <c r="B476" t="s">
        <v>1438</v>
      </c>
      <c r="C476">
        <v>1E-3</v>
      </c>
      <c r="D476">
        <v>0.5</v>
      </c>
      <c r="E476">
        <v>64</v>
      </c>
      <c r="F476">
        <v>100</v>
      </c>
      <c r="G476" s="2" t="b">
        <v>1</v>
      </c>
      <c r="H476">
        <v>8</v>
      </c>
      <c r="I476">
        <v>50</v>
      </c>
      <c r="J476">
        <v>256</v>
      </c>
      <c r="K476">
        <v>1000</v>
      </c>
      <c r="L476">
        <v>4</v>
      </c>
      <c r="M476">
        <v>50</v>
      </c>
      <c r="N476">
        <v>420</v>
      </c>
      <c r="O476">
        <v>12</v>
      </c>
      <c r="P476">
        <v>50</v>
      </c>
      <c r="Q476">
        <v>80</v>
      </c>
      <c r="R476">
        <v>1</v>
      </c>
      <c r="S476">
        <v>78</v>
      </c>
      <c r="T476" s="2">
        <v>128</v>
      </c>
      <c r="U476" s="2">
        <v>64</v>
      </c>
      <c r="V476" s="2">
        <v>64</v>
      </c>
      <c r="W476" t="s">
        <v>770</v>
      </c>
      <c r="X476">
        <v>0.98019042968750003</v>
      </c>
      <c r="Y476">
        <v>4.1641068435273997E-3</v>
      </c>
      <c r="Z476">
        <v>0.42732380952380999</v>
      </c>
      <c r="AA476">
        <v>0.22780686980485901</v>
      </c>
      <c r="AB476">
        <v>0.32755276827334701</v>
      </c>
      <c r="AC476">
        <v>0.32755276827334701</v>
      </c>
      <c r="AD476">
        <v>0.36083195903369297</v>
      </c>
      <c r="AE476">
        <v>0.36083195903369297</v>
      </c>
      <c r="AF476">
        <v>0.42732380952380999</v>
      </c>
      <c r="AG476">
        <v>0.42732380952380999</v>
      </c>
      <c r="AH476">
        <v>0.61666666666666603</v>
      </c>
      <c r="AI476">
        <v>7.0905804634094197E-2</v>
      </c>
      <c r="AJ476">
        <v>0.53980530355510203</v>
      </c>
      <c r="AK476">
        <v>0.53980530355510203</v>
      </c>
      <c r="AL476">
        <v>0.51797408775320797</v>
      </c>
      <c r="AM476">
        <v>0.51797408775320797</v>
      </c>
      <c r="AN476">
        <v>0.61666666666666603</v>
      </c>
      <c r="AO476">
        <v>0.61666666666666603</v>
      </c>
      <c r="AP476">
        <v>0.64232211323704202</v>
      </c>
      <c r="AQ476">
        <v>0.522011250276191</v>
      </c>
      <c r="AR476">
        <v>0.12913401733617599</v>
      </c>
      <c r="AS476">
        <v>1.6743692243980399E-2</v>
      </c>
      <c r="AT476">
        <v>0.40718562874251402</v>
      </c>
      <c r="AU476">
        <v>2.27272727272727E-2</v>
      </c>
      <c r="AV476">
        <v>0.93975903614457801</v>
      </c>
      <c r="AW476">
        <v>0.93023255813953398</v>
      </c>
      <c r="AX476">
        <v>0.92682926829268197</v>
      </c>
      <c r="AY476">
        <v>0.50806451612903203</v>
      </c>
      <c r="AZ476">
        <v>2.27272727272727E-2</v>
      </c>
      <c r="BA476">
        <v>0.974683544303797</v>
      </c>
      <c r="BB476">
        <v>0.79999999999999905</v>
      </c>
      <c r="BC476">
        <v>0.94545454545454499</v>
      </c>
      <c r="BD476">
        <v>0</v>
      </c>
      <c r="BE476">
        <v>0</v>
      </c>
    </row>
    <row r="477" spans="2:57" x14ac:dyDescent="0.2">
      <c r="B477" t="s">
        <v>1778</v>
      </c>
      <c r="C477">
        <v>1E-3</v>
      </c>
      <c r="D477">
        <v>0.5</v>
      </c>
      <c r="E477">
        <v>84</v>
      </c>
      <c r="F477">
        <v>100</v>
      </c>
      <c r="G477" s="2" t="b">
        <v>1</v>
      </c>
      <c r="H477">
        <v>8</v>
      </c>
      <c r="I477">
        <v>10</v>
      </c>
      <c r="J477">
        <v>64</v>
      </c>
      <c r="K477">
        <v>1000</v>
      </c>
      <c r="L477">
        <v>4</v>
      </c>
      <c r="M477">
        <v>10</v>
      </c>
      <c r="N477">
        <v>460</v>
      </c>
      <c r="O477">
        <v>12</v>
      </c>
      <c r="P477">
        <v>10</v>
      </c>
      <c r="Q477">
        <v>120</v>
      </c>
      <c r="R477">
        <v>1</v>
      </c>
      <c r="S477">
        <v>78</v>
      </c>
      <c r="T477" s="2">
        <v>128</v>
      </c>
      <c r="U477" s="2">
        <v>128</v>
      </c>
      <c r="V477" s="2">
        <v>128</v>
      </c>
      <c r="W477" t="s">
        <v>770</v>
      </c>
      <c r="X477">
        <v>0.98015624999999995</v>
      </c>
      <c r="Y477">
        <v>3.949079432059E-3</v>
      </c>
      <c r="Z477">
        <v>0.42640163043478202</v>
      </c>
      <c r="AA477">
        <v>0.22432255195081199</v>
      </c>
      <c r="AB477">
        <v>0.32721863440069598</v>
      </c>
      <c r="AC477">
        <v>0.32721863440069598</v>
      </c>
      <c r="AD477">
        <v>0.37959483854828802</v>
      </c>
      <c r="AE477">
        <v>0.37959483854828802</v>
      </c>
      <c r="AF477">
        <v>0.42640163043478202</v>
      </c>
      <c r="AG477">
        <v>0.42640163043478202</v>
      </c>
      <c r="AH477">
        <v>0.50347222222222199</v>
      </c>
      <c r="AI477">
        <v>8.2767575979232705E-2</v>
      </c>
      <c r="AJ477">
        <v>0.49975898294153698</v>
      </c>
      <c r="AK477">
        <v>0.49975898294153698</v>
      </c>
      <c r="AL477">
        <v>0.56357301019061401</v>
      </c>
      <c r="AM477">
        <v>0.56357301019061401</v>
      </c>
      <c r="AN477">
        <v>0.50347222222222199</v>
      </c>
      <c r="AO477">
        <v>0.50347222222222199</v>
      </c>
      <c r="AP477">
        <v>0.45114784893869903</v>
      </c>
      <c r="AQ477">
        <v>0.81702421907414202</v>
      </c>
      <c r="AR477">
        <v>3.4914440531021801E-2</v>
      </c>
      <c r="AS477">
        <v>5.7880290589233004E-3</v>
      </c>
      <c r="AT477">
        <v>0.41129032258064502</v>
      </c>
      <c r="AU477">
        <v>0</v>
      </c>
      <c r="AV477">
        <v>0.51851851851851805</v>
      </c>
      <c r="AW477">
        <v>0.95617529880478003</v>
      </c>
      <c r="AX477">
        <v>0.75833333333333297</v>
      </c>
      <c r="AY477">
        <v>0.48962655601659699</v>
      </c>
      <c r="AZ477">
        <v>0.62931034482758597</v>
      </c>
      <c r="BA477">
        <v>0.765306122448979</v>
      </c>
      <c r="BB477">
        <v>0.86639676113360298</v>
      </c>
      <c r="BC477">
        <v>0.60215053763440796</v>
      </c>
      <c r="BD477">
        <v>0</v>
      </c>
      <c r="BE477">
        <v>0</v>
      </c>
    </row>
    <row r="478" spans="2:57" x14ac:dyDescent="0.2">
      <c r="B478" t="s">
        <v>1439</v>
      </c>
      <c r="C478">
        <v>1E-3</v>
      </c>
      <c r="D478">
        <v>0.1</v>
      </c>
      <c r="E478">
        <v>96</v>
      </c>
      <c r="F478">
        <v>100</v>
      </c>
      <c r="G478" s="2" t="b">
        <v>1</v>
      </c>
      <c r="H478">
        <v>8</v>
      </c>
      <c r="I478">
        <v>50</v>
      </c>
      <c r="J478">
        <v>256</v>
      </c>
      <c r="K478">
        <v>1000</v>
      </c>
      <c r="L478">
        <v>4</v>
      </c>
      <c r="M478">
        <v>50</v>
      </c>
      <c r="N478">
        <v>420</v>
      </c>
      <c r="O478">
        <v>12</v>
      </c>
      <c r="P478">
        <v>50</v>
      </c>
      <c r="Q478">
        <v>80</v>
      </c>
      <c r="R478">
        <v>1</v>
      </c>
      <c r="S478">
        <v>78</v>
      </c>
      <c r="T478" s="2">
        <v>128</v>
      </c>
      <c r="U478" s="2">
        <v>64</v>
      </c>
      <c r="V478" s="2">
        <v>128</v>
      </c>
      <c r="W478" t="s">
        <v>770</v>
      </c>
      <c r="X478">
        <v>0.98104980468750003</v>
      </c>
      <c r="Y478">
        <v>3.8083084742538001E-3</v>
      </c>
      <c r="Z478">
        <v>0.42620595238095199</v>
      </c>
      <c r="AA478">
        <v>0.30003140620887198</v>
      </c>
      <c r="AB478">
        <v>0.391687613700888</v>
      </c>
      <c r="AC478">
        <v>0.391687613700888</v>
      </c>
      <c r="AD478">
        <v>0.40499759550759301</v>
      </c>
      <c r="AE478">
        <v>0.40499759550759301</v>
      </c>
      <c r="AF478">
        <v>0.42620595238095199</v>
      </c>
      <c r="AG478">
        <v>0.42620595238095199</v>
      </c>
      <c r="AH478">
        <v>0.64895833333333297</v>
      </c>
      <c r="AI478">
        <v>8.6619265377521501E-2</v>
      </c>
      <c r="AJ478">
        <v>0.58221976322240898</v>
      </c>
      <c r="AK478">
        <v>0.58221976322240898</v>
      </c>
      <c r="AL478">
        <v>0.60116569271325304</v>
      </c>
      <c r="AM478">
        <v>0.60116569271325304</v>
      </c>
      <c r="AN478">
        <v>0.64895833333333297</v>
      </c>
      <c r="AO478">
        <v>0.64895833333333297</v>
      </c>
      <c r="AP478">
        <v>0.37509662698589702</v>
      </c>
      <c r="AQ478">
        <v>0.90689780785628604</v>
      </c>
      <c r="AR478">
        <v>0.26051097274697899</v>
      </c>
      <c r="AS478">
        <v>2.4245047214393099E-2</v>
      </c>
      <c r="AT478">
        <v>0.44923076923076899</v>
      </c>
      <c r="AU478">
        <v>0.11363636363636299</v>
      </c>
      <c r="AV478">
        <v>0.98136645962732905</v>
      </c>
      <c r="AW478">
        <v>0.95808383233532901</v>
      </c>
      <c r="AX478">
        <v>0.82291666666666596</v>
      </c>
      <c r="AY478">
        <v>0.25925925925925902</v>
      </c>
      <c r="AZ478">
        <v>0.57446808510638303</v>
      </c>
      <c r="BA478">
        <v>0.98765432098765404</v>
      </c>
      <c r="BB478">
        <v>0.88764044943820197</v>
      </c>
      <c r="BC478">
        <v>0.952380952380952</v>
      </c>
      <c r="BD478">
        <v>0</v>
      </c>
      <c r="BE478">
        <v>0</v>
      </c>
    </row>
    <row r="479" spans="2:57" x14ac:dyDescent="0.2">
      <c r="B479" t="s">
        <v>1440</v>
      </c>
      <c r="C479">
        <v>1E-3</v>
      </c>
      <c r="D479">
        <v>0.5</v>
      </c>
      <c r="E479">
        <v>23</v>
      </c>
      <c r="F479">
        <v>500</v>
      </c>
      <c r="G479" s="2" t="b">
        <v>1</v>
      </c>
      <c r="H479">
        <v>8</v>
      </c>
      <c r="I479">
        <v>50</v>
      </c>
      <c r="J479">
        <v>64</v>
      </c>
      <c r="K479">
        <v>1000</v>
      </c>
      <c r="L479">
        <v>4</v>
      </c>
      <c r="M479">
        <v>50</v>
      </c>
      <c r="N479">
        <v>420</v>
      </c>
      <c r="O479">
        <v>12</v>
      </c>
      <c r="P479">
        <v>50</v>
      </c>
      <c r="Q479">
        <v>80</v>
      </c>
      <c r="R479">
        <v>1</v>
      </c>
      <c r="S479">
        <v>78</v>
      </c>
      <c r="T479" s="2">
        <v>128</v>
      </c>
      <c r="U479" s="2">
        <v>64</v>
      </c>
      <c r="V479" s="2">
        <v>64</v>
      </c>
      <c r="W479" t="s">
        <v>770</v>
      </c>
      <c r="X479">
        <v>0.98112109375000001</v>
      </c>
      <c r="Y479">
        <v>3.8338025996926999E-3</v>
      </c>
      <c r="Z479">
        <v>0.425933333333333</v>
      </c>
      <c r="AA479">
        <v>0.393143145769834</v>
      </c>
      <c r="AB479">
        <v>0.40179181379876799</v>
      </c>
      <c r="AC479">
        <v>0.40179181379876799</v>
      </c>
      <c r="AD479">
        <v>0.49663702891524503</v>
      </c>
      <c r="AE479">
        <v>0.49663702891524503</v>
      </c>
      <c r="AF479">
        <v>0.425933333333333</v>
      </c>
      <c r="AG479">
        <v>0.425933333333333</v>
      </c>
      <c r="AH479">
        <v>0.57604166666666601</v>
      </c>
      <c r="AI479">
        <v>0.10132683813571899</v>
      </c>
      <c r="AJ479">
        <v>0.54636604915384102</v>
      </c>
      <c r="AK479">
        <v>0.54636604915384102</v>
      </c>
      <c r="AL479">
        <v>0.59187296260206201</v>
      </c>
      <c r="AM479">
        <v>0.59187296260206201</v>
      </c>
      <c r="AN479">
        <v>0.57604166666666601</v>
      </c>
      <c r="AO479">
        <v>0.57604166666666601</v>
      </c>
      <c r="AP479">
        <v>0.45263291436167402</v>
      </c>
      <c r="AQ479">
        <v>0.62109286435098499</v>
      </c>
      <c r="AR479">
        <v>0.40768274173149499</v>
      </c>
      <c r="AS479">
        <v>0.12575873475091401</v>
      </c>
      <c r="AT479">
        <v>0.38016528925619802</v>
      </c>
      <c r="AU479">
        <v>7.2072072072072002E-2</v>
      </c>
      <c r="AV479">
        <v>0.94871794871794801</v>
      </c>
      <c r="AW479">
        <v>0.96969696969696895</v>
      </c>
      <c r="AX479">
        <v>0.904458598726114</v>
      </c>
      <c r="AY479">
        <v>0.30769230769230699</v>
      </c>
      <c r="AZ479">
        <v>0.34693877551020402</v>
      </c>
      <c r="BA479">
        <v>0.8</v>
      </c>
      <c r="BB479">
        <v>0.91860465116279</v>
      </c>
      <c r="BC479">
        <v>0.90804597701149403</v>
      </c>
      <c r="BD479">
        <v>0</v>
      </c>
      <c r="BE479">
        <v>0</v>
      </c>
    </row>
    <row r="480" spans="2:57" x14ac:dyDescent="0.2">
      <c r="B480" t="s">
        <v>1441</v>
      </c>
      <c r="C480">
        <v>1E-3</v>
      </c>
      <c r="D480">
        <v>0.1</v>
      </c>
      <c r="E480">
        <v>14</v>
      </c>
      <c r="F480">
        <v>500</v>
      </c>
      <c r="G480" s="2" t="b">
        <v>1</v>
      </c>
      <c r="H480">
        <v>8</v>
      </c>
      <c r="I480">
        <v>10</v>
      </c>
      <c r="J480">
        <v>420</v>
      </c>
      <c r="K480">
        <v>1000</v>
      </c>
      <c r="L480">
        <v>4</v>
      </c>
      <c r="M480">
        <v>10</v>
      </c>
      <c r="N480">
        <v>460</v>
      </c>
      <c r="O480">
        <v>12</v>
      </c>
      <c r="P480">
        <v>10</v>
      </c>
      <c r="Q480">
        <v>120</v>
      </c>
      <c r="R480">
        <v>1</v>
      </c>
      <c r="S480">
        <v>78</v>
      </c>
      <c r="T480" s="2">
        <v>128</v>
      </c>
      <c r="U480" s="2">
        <v>64</v>
      </c>
      <c r="V480" s="2">
        <v>64</v>
      </c>
      <c r="W480" t="s">
        <v>770</v>
      </c>
      <c r="X480">
        <v>0.98096904761904702</v>
      </c>
      <c r="Y480">
        <v>4.1737208319827003E-3</v>
      </c>
      <c r="Z480">
        <v>0.42590815217391298</v>
      </c>
      <c r="AA480">
        <v>0.29440682642161797</v>
      </c>
      <c r="AB480">
        <v>0.36980703242602703</v>
      </c>
      <c r="AC480">
        <v>0.36980703242602703</v>
      </c>
      <c r="AD480">
        <v>0.47392513985519102</v>
      </c>
      <c r="AE480">
        <v>0.47392513985519102</v>
      </c>
      <c r="AF480">
        <v>0.42590815217391298</v>
      </c>
      <c r="AG480">
        <v>0.42590815217391298</v>
      </c>
      <c r="AH480">
        <v>0.71041666666666603</v>
      </c>
      <c r="AI480">
        <v>6.2586195766925798E-2</v>
      </c>
      <c r="AJ480">
        <v>0.68615045635032701</v>
      </c>
      <c r="AK480">
        <v>0.68615045635032701</v>
      </c>
      <c r="AL480">
        <v>0.69462170501776299</v>
      </c>
      <c r="AM480">
        <v>0.69462170501776299</v>
      </c>
      <c r="AN480">
        <v>0.71041666666666603</v>
      </c>
      <c r="AO480">
        <v>0.71041666666666603</v>
      </c>
      <c r="AP480">
        <v>8.7789858367910298E-2</v>
      </c>
      <c r="AQ480">
        <v>0.78018388343385103</v>
      </c>
      <c r="AR480">
        <v>0.34291962540235099</v>
      </c>
      <c r="AS480">
        <v>0.26833476249999599</v>
      </c>
      <c r="AT480">
        <v>0.56744186046511602</v>
      </c>
      <c r="AU480">
        <v>5.5555555555555497E-2</v>
      </c>
      <c r="AV480">
        <v>0.93775933609958495</v>
      </c>
      <c r="AW480">
        <v>0.94117647058823495</v>
      </c>
      <c r="AX480">
        <v>0.93333333333333302</v>
      </c>
      <c r="AY480">
        <v>0.655555555555555</v>
      </c>
      <c r="AZ480">
        <v>0.69863013698630105</v>
      </c>
      <c r="BA480">
        <v>0.936708860759493</v>
      </c>
      <c r="BB480">
        <v>0.89219330855018497</v>
      </c>
      <c r="BC480">
        <v>0.91828793774318995</v>
      </c>
      <c r="BD480">
        <v>0.43333333333333302</v>
      </c>
      <c r="BE480">
        <v>0.26382978723404199</v>
      </c>
    </row>
    <row r="481" spans="2:57" x14ac:dyDescent="0.2">
      <c r="B481" t="s">
        <v>1442</v>
      </c>
      <c r="C481">
        <v>1E-3</v>
      </c>
      <c r="D481">
        <v>0.1</v>
      </c>
      <c r="E481">
        <v>46</v>
      </c>
      <c r="F481">
        <v>100</v>
      </c>
      <c r="G481" s="2" t="b">
        <v>1</v>
      </c>
      <c r="H481">
        <v>8</v>
      </c>
      <c r="I481">
        <v>25</v>
      </c>
      <c r="J481">
        <v>128</v>
      </c>
      <c r="K481">
        <v>1000</v>
      </c>
      <c r="L481">
        <v>4</v>
      </c>
      <c r="M481">
        <v>25</v>
      </c>
      <c r="N481">
        <v>445</v>
      </c>
      <c r="O481">
        <v>12</v>
      </c>
      <c r="P481">
        <v>25</v>
      </c>
      <c r="Q481">
        <v>105</v>
      </c>
      <c r="R481">
        <v>1</v>
      </c>
      <c r="S481">
        <v>78</v>
      </c>
      <c r="T481" s="2">
        <v>64</v>
      </c>
      <c r="U481" s="2">
        <v>128</v>
      </c>
      <c r="V481" s="2">
        <v>64</v>
      </c>
      <c r="W481" t="s">
        <v>770</v>
      </c>
      <c r="X481">
        <v>0.98070312500000001</v>
      </c>
      <c r="Y481">
        <v>4.0582973463460003E-3</v>
      </c>
      <c r="Z481">
        <v>0.42551348314606502</v>
      </c>
      <c r="AA481">
        <v>0.239796142101287</v>
      </c>
      <c r="AB481">
        <v>0.33758538010280698</v>
      </c>
      <c r="AC481">
        <v>0.33758538010280698</v>
      </c>
      <c r="AD481">
        <v>0.40903782253856003</v>
      </c>
      <c r="AE481">
        <v>0.40903782253856003</v>
      </c>
      <c r="AF481">
        <v>0.42551348314606502</v>
      </c>
      <c r="AG481">
        <v>0.42551348314606502</v>
      </c>
      <c r="AH481">
        <v>0.62460317460317405</v>
      </c>
      <c r="AI481">
        <v>6.2459133565425803E-2</v>
      </c>
      <c r="AJ481">
        <v>0.57477776361536503</v>
      </c>
      <c r="AK481">
        <v>0.57477776361536503</v>
      </c>
      <c r="AL481">
        <v>0.55142965921760401</v>
      </c>
      <c r="AM481">
        <v>0.55142965921760401</v>
      </c>
      <c r="AN481">
        <v>0.62460317460317405</v>
      </c>
      <c r="AO481">
        <v>0.62460317460317405</v>
      </c>
      <c r="AP481">
        <v>0.41085236494704003</v>
      </c>
      <c r="AQ481">
        <v>0.82496500284454999</v>
      </c>
      <c r="AR481">
        <v>0.108907442934452</v>
      </c>
      <c r="AS481">
        <v>5.6167096851843998E-3</v>
      </c>
      <c r="AT481">
        <v>0.64122137404580104</v>
      </c>
      <c r="AU481">
        <v>7.0063694267515894E-2</v>
      </c>
      <c r="AV481">
        <v>0.94059405940593999</v>
      </c>
      <c r="AW481">
        <v>0.94170403587443896</v>
      </c>
      <c r="AX481">
        <v>0.91964285714285698</v>
      </c>
      <c r="AY481">
        <v>6.4516129032257993E-2</v>
      </c>
      <c r="AZ481">
        <v>0.51369863013698602</v>
      </c>
      <c r="BA481">
        <v>0.98076923076922995</v>
      </c>
      <c r="BB481">
        <v>0.89655172413793105</v>
      </c>
      <c r="BC481">
        <v>0.92857142857142805</v>
      </c>
      <c r="BD481">
        <v>0</v>
      </c>
      <c r="BE481">
        <v>0</v>
      </c>
    </row>
    <row r="482" spans="2:57" x14ac:dyDescent="0.2">
      <c r="B482" t="s">
        <v>1443</v>
      </c>
      <c r="C482">
        <v>1E-3</v>
      </c>
      <c r="D482">
        <v>0.1</v>
      </c>
      <c r="E482">
        <v>92</v>
      </c>
      <c r="F482">
        <v>100</v>
      </c>
      <c r="G482" s="2" t="b">
        <v>1</v>
      </c>
      <c r="H482">
        <v>8</v>
      </c>
      <c r="I482">
        <v>20</v>
      </c>
      <c r="J482">
        <v>256</v>
      </c>
      <c r="K482">
        <v>1000</v>
      </c>
      <c r="L482">
        <v>4</v>
      </c>
      <c r="M482">
        <v>20</v>
      </c>
      <c r="N482">
        <v>450</v>
      </c>
      <c r="O482">
        <v>12</v>
      </c>
      <c r="P482">
        <v>20</v>
      </c>
      <c r="Q482">
        <v>110</v>
      </c>
      <c r="R482">
        <v>1</v>
      </c>
      <c r="S482">
        <v>78</v>
      </c>
      <c r="T482" s="2">
        <v>128</v>
      </c>
      <c r="U482" s="2">
        <v>128</v>
      </c>
      <c r="V482" s="2">
        <v>128</v>
      </c>
      <c r="W482" t="s">
        <v>770</v>
      </c>
      <c r="X482">
        <v>0.98112792968749996</v>
      </c>
      <c r="Y482">
        <v>3.8828695751725998E-3</v>
      </c>
      <c r="Z482">
        <v>0.424764444444445</v>
      </c>
      <c r="AA482">
        <v>0.28247188441455301</v>
      </c>
      <c r="AB482">
        <v>0.33895863419132799</v>
      </c>
      <c r="AC482">
        <v>0.33895863419132799</v>
      </c>
      <c r="AD482">
        <v>0.34223505082703498</v>
      </c>
      <c r="AE482">
        <v>0.34223505082703498</v>
      </c>
      <c r="AF482">
        <v>0.424764444444445</v>
      </c>
      <c r="AG482">
        <v>0.424764444444445</v>
      </c>
      <c r="AH482">
        <v>0.57954545454545403</v>
      </c>
      <c r="AI482">
        <v>8.7712287902832003E-2</v>
      </c>
      <c r="AJ482">
        <v>0.53867089030887405</v>
      </c>
      <c r="AK482">
        <v>0.53867089030887405</v>
      </c>
      <c r="AL482">
        <v>0.53651683423506202</v>
      </c>
      <c r="AM482">
        <v>0.53651683423506202</v>
      </c>
      <c r="AN482">
        <v>0.57954545454545403</v>
      </c>
      <c r="AO482">
        <v>0.57954545454545403</v>
      </c>
      <c r="AP482">
        <v>0.40051978790807502</v>
      </c>
      <c r="AQ482">
        <v>0.82387516470223499</v>
      </c>
      <c r="AR482">
        <v>0.124950895965319</v>
      </c>
      <c r="AS482">
        <v>6.4886881896832997E-3</v>
      </c>
      <c r="AT482">
        <v>0.39436619718309801</v>
      </c>
      <c r="AU482">
        <v>5.1612903225806403E-2</v>
      </c>
      <c r="AV482">
        <v>0.90654205607476601</v>
      </c>
      <c r="AW482">
        <v>0.93617021276595702</v>
      </c>
      <c r="AX482">
        <v>0.92753623188405798</v>
      </c>
      <c r="AY482">
        <v>0.22935779816513699</v>
      </c>
      <c r="AZ482">
        <v>0.37383177570093401</v>
      </c>
      <c r="BA482">
        <v>0.81481481481481399</v>
      </c>
      <c r="BB482">
        <v>0.89068825910931104</v>
      </c>
      <c r="BC482">
        <v>0.93913043478260805</v>
      </c>
      <c r="BD482">
        <v>0</v>
      </c>
      <c r="BE482">
        <v>0</v>
      </c>
    </row>
    <row r="483" spans="2:57" x14ac:dyDescent="0.2">
      <c r="B483" t="s">
        <v>1444</v>
      </c>
      <c r="C483">
        <v>1E-3</v>
      </c>
      <c r="D483">
        <v>0.1</v>
      </c>
      <c r="E483">
        <v>86</v>
      </c>
      <c r="F483">
        <v>100</v>
      </c>
      <c r="G483" s="2" t="b">
        <v>1</v>
      </c>
      <c r="H483">
        <v>8</v>
      </c>
      <c r="I483">
        <v>5</v>
      </c>
      <c r="J483">
        <v>64</v>
      </c>
      <c r="K483">
        <v>1000</v>
      </c>
      <c r="L483">
        <v>4</v>
      </c>
      <c r="M483">
        <v>5</v>
      </c>
      <c r="N483">
        <v>465</v>
      </c>
      <c r="O483">
        <v>12</v>
      </c>
      <c r="P483">
        <v>5</v>
      </c>
      <c r="Q483">
        <v>125</v>
      </c>
      <c r="R483">
        <v>1</v>
      </c>
      <c r="S483">
        <v>78</v>
      </c>
      <c r="T483" s="2">
        <v>64</v>
      </c>
      <c r="U483" s="2">
        <v>128</v>
      </c>
      <c r="V483" s="2">
        <v>64</v>
      </c>
      <c r="W483" t="s">
        <v>770</v>
      </c>
      <c r="X483">
        <v>0.98080078125000003</v>
      </c>
      <c r="Y483">
        <v>4.1805213270707997E-3</v>
      </c>
      <c r="Z483">
        <v>0.42441505376344002</v>
      </c>
      <c r="AA483">
        <v>0.27394013904034997</v>
      </c>
      <c r="AB483">
        <v>0.34806997126571099</v>
      </c>
      <c r="AC483">
        <v>0.34806997126571099</v>
      </c>
      <c r="AD483">
        <v>0.372069483898742</v>
      </c>
      <c r="AE483">
        <v>0.372069483898742</v>
      </c>
      <c r="AF483">
        <v>0.42441505376344002</v>
      </c>
      <c r="AG483">
        <v>0.42441505376344002</v>
      </c>
      <c r="AH483">
        <v>0.64066666666666605</v>
      </c>
      <c r="AI483">
        <v>7.9284362494945498E-2</v>
      </c>
      <c r="AJ483">
        <v>0.58026541815903199</v>
      </c>
      <c r="AK483">
        <v>0.58026541815903299</v>
      </c>
      <c r="AL483">
        <v>0.54469403800933003</v>
      </c>
      <c r="AM483">
        <v>0.54469403800933003</v>
      </c>
      <c r="AN483">
        <v>0.64066666666666605</v>
      </c>
      <c r="AO483">
        <v>0.64066666666666605</v>
      </c>
      <c r="AP483">
        <v>0.42749382451624501</v>
      </c>
      <c r="AQ483">
        <v>0.84842013250666504</v>
      </c>
      <c r="AR483">
        <v>8.8898736148176602E-2</v>
      </c>
      <c r="AS483">
        <v>2.7467191891759099E-2</v>
      </c>
      <c r="AT483">
        <v>0.61077844311377205</v>
      </c>
      <c r="AU483">
        <v>3.3057851239669402E-2</v>
      </c>
      <c r="AV483">
        <v>0.95419847328244201</v>
      </c>
      <c r="AW483">
        <v>0.95057034220532299</v>
      </c>
      <c r="AX483">
        <v>0.9609375</v>
      </c>
      <c r="AY483">
        <v>1.48148148148148E-2</v>
      </c>
      <c r="AZ483">
        <v>0.63716814159292001</v>
      </c>
      <c r="BA483">
        <v>0.98412698412698396</v>
      </c>
      <c r="BB483">
        <v>0.88571428571428501</v>
      </c>
      <c r="BC483">
        <v>0.93181818181818199</v>
      </c>
      <c r="BD483">
        <v>0</v>
      </c>
      <c r="BE483">
        <v>0</v>
      </c>
    </row>
    <row r="484" spans="2:57" x14ac:dyDescent="0.2">
      <c r="B484" t="s">
        <v>1445</v>
      </c>
      <c r="C484">
        <v>1E-3</v>
      </c>
      <c r="D484">
        <v>0.5</v>
      </c>
      <c r="E484">
        <v>86</v>
      </c>
      <c r="F484">
        <v>100</v>
      </c>
      <c r="G484" s="2" t="b">
        <v>1</v>
      </c>
      <c r="H484">
        <v>8</v>
      </c>
      <c r="I484">
        <v>20</v>
      </c>
      <c r="J484">
        <v>64</v>
      </c>
      <c r="K484">
        <v>1000</v>
      </c>
      <c r="L484">
        <v>4</v>
      </c>
      <c r="M484">
        <v>20</v>
      </c>
      <c r="N484">
        <v>450</v>
      </c>
      <c r="O484">
        <v>12</v>
      </c>
      <c r="P484">
        <v>20</v>
      </c>
      <c r="Q484">
        <v>110</v>
      </c>
      <c r="R484">
        <v>1</v>
      </c>
      <c r="S484">
        <v>78</v>
      </c>
      <c r="T484" s="2">
        <v>128</v>
      </c>
      <c r="U484" s="2">
        <v>64</v>
      </c>
      <c r="V484" s="2">
        <v>64</v>
      </c>
      <c r="W484" t="s">
        <v>770</v>
      </c>
      <c r="X484">
        <v>0.98033203125000001</v>
      </c>
      <c r="Y484">
        <v>4.0825050917918998E-3</v>
      </c>
      <c r="Z484">
        <v>0.42427777777777698</v>
      </c>
      <c r="AA484">
        <v>0.33813062605261801</v>
      </c>
      <c r="AB484">
        <v>0.33931960069831102</v>
      </c>
      <c r="AC484">
        <v>0.33931960069831102</v>
      </c>
      <c r="AD484">
        <v>0.33128636210061202</v>
      </c>
      <c r="AE484">
        <v>0.33128636210061202</v>
      </c>
      <c r="AF484">
        <v>0.42427777777777698</v>
      </c>
      <c r="AG484">
        <v>0.42427777777777698</v>
      </c>
      <c r="AH484">
        <v>0.69621212121212095</v>
      </c>
      <c r="AI484">
        <v>8.5322670638561193E-2</v>
      </c>
      <c r="AJ484">
        <v>0.63958027113974802</v>
      </c>
      <c r="AK484">
        <v>0.63958027113974802</v>
      </c>
      <c r="AL484">
        <v>0.64917977305705299</v>
      </c>
      <c r="AM484">
        <v>0.64917977305705299</v>
      </c>
      <c r="AN484">
        <v>0.69621212121212095</v>
      </c>
      <c r="AO484">
        <v>0.69621212121212095</v>
      </c>
      <c r="AP484">
        <v>0.73135377388414902</v>
      </c>
      <c r="AQ484">
        <v>0.49274360949684798</v>
      </c>
      <c r="AR484">
        <v>0.123034377384153</v>
      </c>
      <c r="AS484">
        <v>1.0146642028095801E-2</v>
      </c>
      <c r="AT484">
        <v>0.66666666666666596</v>
      </c>
      <c r="AU484">
        <v>0.11570247933884199</v>
      </c>
      <c r="AV484">
        <v>0.97297297297297303</v>
      </c>
      <c r="AW484">
        <v>0.952380952380952</v>
      </c>
      <c r="AX484">
        <v>0.96</v>
      </c>
      <c r="AY484">
        <v>0.37054631828978601</v>
      </c>
      <c r="AZ484">
        <v>0.82857142857142796</v>
      </c>
      <c r="BA484">
        <v>0.99090909090909096</v>
      </c>
      <c r="BB484">
        <v>0.88617886178861704</v>
      </c>
      <c r="BC484">
        <v>0.93103448275862</v>
      </c>
      <c r="BD484">
        <v>0</v>
      </c>
      <c r="BE484">
        <v>0</v>
      </c>
    </row>
    <row r="485" spans="2:57" x14ac:dyDescent="0.2">
      <c r="B485" t="s">
        <v>1446</v>
      </c>
      <c r="C485">
        <v>1E-3</v>
      </c>
      <c r="D485">
        <v>0.5</v>
      </c>
      <c r="E485">
        <v>68</v>
      </c>
      <c r="F485">
        <v>100</v>
      </c>
      <c r="G485" s="2" t="b">
        <v>1</v>
      </c>
      <c r="H485">
        <v>8</v>
      </c>
      <c r="I485">
        <v>15</v>
      </c>
      <c r="J485">
        <v>128</v>
      </c>
      <c r="K485">
        <v>1000</v>
      </c>
      <c r="L485">
        <v>4</v>
      </c>
      <c r="M485">
        <v>15</v>
      </c>
      <c r="N485">
        <v>455</v>
      </c>
      <c r="O485">
        <v>12</v>
      </c>
      <c r="P485">
        <v>15</v>
      </c>
      <c r="Q485">
        <v>115</v>
      </c>
      <c r="R485">
        <v>1</v>
      </c>
      <c r="S485">
        <v>78</v>
      </c>
      <c r="T485" s="2">
        <v>128</v>
      </c>
      <c r="U485" s="2">
        <v>64</v>
      </c>
      <c r="V485" s="2">
        <v>128</v>
      </c>
      <c r="W485" t="s">
        <v>770</v>
      </c>
      <c r="X485">
        <v>0.98052734374999995</v>
      </c>
      <c r="Y485">
        <v>3.9714676071889001E-3</v>
      </c>
      <c r="Z485">
        <v>0.42395274725274701</v>
      </c>
      <c r="AA485">
        <v>0.31092111751437101</v>
      </c>
      <c r="AB485">
        <v>0.385463508224615</v>
      </c>
      <c r="AC485">
        <v>0.385463508224615</v>
      </c>
      <c r="AD485">
        <v>0.40106950470663599</v>
      </c>
      <c r="AE485">
        <v>0.40106950470663599</v>
      </c>
      <c r="AF485">
        <v>0.42395274725274701</v>
      </c>
      <c r="AG485">
        <v>0.42395274725274701</v>
      </c>
      <c r="AH485">
        <v>0.67463768115942002</v>
      </c>
      <c r="AI485">
        <v>8.7326295673847198E-2</v>
      </c>
      <c r="AJ485">
        <v>0.62227941074509996</v>
      </c>
      <c r="AK485">
        <v>0.62227941074509996</v>
      </c>
      <c r="AL485">
        <v>0.60169709977818897</v>
      </c>
      <c r="AM485">
        <v>0.60169709977818897</v>
      </c>
      <c r="AN485">
        <v>0.67463768115942002</v>
      </c>
      <c r="AO485">
        <v>0.67463768115942002</v>
      </c>
      <c r="AP485">
        <v>0.283007434829046</v>
      </c>
      <c r="AQ485">
        <v>0.94852323157486795</v>
      </c>
      <c r="AR485">
        <v>0.24480378348444301</v>
      </c>
      <c r="AS485">
        <v>6.5519583010104201E-2</v>
      </c>
      <c r="AT485">
        <v>0.36399217221135</v>
      </c>
      <c r="AU485">
        <v>0</v>
      </c>
      <c r="AV485">
        <v>0.86166007905138298</v>
      </c>
      <c r="AW485">
        <v>0.95833333333333304</v>
      </c>
      <c r="AX485">
        <v>0.94605809128630702</v>
      </c>
      <c r="AY485">
        <v>0.77828054298642502</v>
      </c>
      <c r="AZ485">
        <v>0.75121951219512195</v>
      </c>
      <c r="BA485">
        <v>0.96916299559471297</v>
      </c>
      <c r="BB485">
        <v>0.90476190476190399</v>
      </c>
      <c r="BC485">
        <v>0.93388429752066104</v>
      </c>
      <c r="BD485">
        <v>0</v>
      </c>
      <c r="BE485">
        <v>0</v>
      </c>
    </row>
    <row r="486" spans="2:57" x14ac:dyDescent="0.2">
      <c r="B486" t="s">
        <v>1447</v>
      </c>
      <c r="C486">
        <v>1E-3</v>
      </c>
      <c r="D486">
        <v>0.5</v>
      </c>
      <c r="E486">
        <v>25</v>
      </c>
      <c r="F486">
        <v>500</v>
      </c>
      <c r="G486" s="2" t="b">
        <v>1</v>
      </c>
      <c r="H486">
        <v>8</v>
      </c>
      <c r="I486">
        <v>50</v>
      </c>
      <c r="J486">
        <v>256</v>
      </c>
      <c r="K486">
        <v>1000</v>
      </c>
      <c r="L486">
        <v>4</v>
      </c>
      <c r="M486">
        <v>50</v>
      </c>
      <c r="N486">
        <v>420</v>
      </c>
      <c r="O486">
        <v>12</v>
      </c>
      <c r="P486">
        <v>50</v>
      </c>
      <c r="Q486">
        <v>80</v>
      </c>
      <c r="R486">
        <v>1</v>
      </c>
      <c r="S486">
        <v>78</v>
      </c>
      <c r="T486" s="2">
        <v>128</v>
      </c>
      <c r="U486" s="2">
        <v>128</v>
      </c>
      <c r="V486" s="2">
        <v>128</v>
      </c>
      <c r="W486" t="s">
        <v>770</v>
      </c>
      <c r="X486">
        <v>0.98049511718750004</v>
      </c>
      <c r="Y486">
        <v>3.6336527266539E-3</v>
      </c>
      <c r="Z486">
        <v>0.42387202380952399</v>
      </c>
      <c r="AA486">
        <v>0.32409249258041301</v>
      </c>
      <c r="AB486">
        <v>0.38585900887855601</v>
      </c>
      <c r="AC486">
        <v>0.38585900887855601</v>
      </c>
      <c r="AD486">
        <v>0.45515559394398503</v>
      </c>
      <c r="AE486">
        <v>0.45515559394398503</v>
      </c>
      <c r="AF486">
        <v>0.42387202380952399</v>
      </c>
      <c r="AG486">
        <v>0.42387202380952399</v>
      </c>
      <c r="AH486">
        <v>0.703125</v>
      </c>
      <c r="AI486">
        <v>8.2557015120983096E-2</v>
      </c>
      <c r="AJ486">
        <v>0.66693653285648702</v>
      </c>
      <c r="AK486">
        <v>0.66693653285648702</v>
      </c>
      <c r="AL486">
        <v>0.71492675934555105</v>
      </c>
      <c r="AM486">
        <v>0.71492675934555105</v>
      </c>
      <c r="AN486">
        <v>0.703125</v>
      </c>
      <c r="AO486">
        <v>0.703125</v>
      </c>
      <c r="AP486">
        <v>0.52760427900051099</v>
      </c>
      <c r="AQ486">
        <v>0.52415880483344202</v>
      </c>
      <c r="AR486">
        <v>0.427814632254234</v>
      </c>
      <c r="AS486">
        <v>6.3858319426039006E-2</v>
      </c>
      <c r="AT486">
        <v>0.522088353413654</v>
      </c>
      <c r="AU486">
        <v>0.37254901960784298</v>
      </c>
      <c r="AV486">
        <v>0.84782608695652095</v>
      </c>
      <c r="AW486">
        <v>0.95808383233532901</v>
      </c>
      <c r="AX486">
        <v>0.98159509202453998</v>
      </c>
      <c r="AY486">
        <v>0.269230769230769</v>
      </c>
      <c r="AZ486">
        <v>0.707317073170731</v>
      </c>
      <c r="BA486">
        <v>0.97530864197530798</v>
      </c>
      <c r="BB486">
        <v>0.89385474860335201</v>
      </c>
      <c r="BC486">
        <v>0.91764705882352904</v>
      </c>
      <c r="BD486">
        <v>0.41340782122905001</v>
      </c>
      <c r="BE486">
        <v>0.14432989690721601</v>
      </c>
    </row>
    <row r="487" spans="2:57" x14ac:dyDescent="0.2">
      <c r="B487" t="s">
        <v>1448</v>
      </c>
      <c r="C487">
        <v>1E-3</v>
      </c>
      <c r="D487">
        <v>0.1</v>
      </c>
      <c r="E487">
        <v>47</v>
      </c>
      <c r="F487">
        <v>100</v>
      </c>
      <c r="G487" s="2" t="b">
        <v>1</v>
      </c>
      <c r="H487">
        <v>8</v>
      </c>
      <c r="I487">
        <v>15</v>
      </c>
      <c r="J487">
        <v>256</v>
      </c>
      <c r="K487">
        <v>1000</v>
      </c>
      <c r="L487">
        <v>4</v>
      </c>
      <c r="M487">
        <v>15</v>
      </c>
      <c r="N487">
        <v>455</v>
      </c>
      <c r="O487">
        <v>12</v>
      </c>
      <c r="P487">
        <v>15</v>
      </c>
      <c r="Q487">
        <v>115</v>
      </c>
      <c r="R487">
        <v>1</v>
      </c>
      <c r="S487">
        <v>78</v>
      </c>
      <c r="T487" s="2">
        <v>64</v>
      </c>
      <c r="U487" s="2">
        <v>64</v>
      </c>
      <c r="V487" s="2">
        <v>128</v>
      </c>
      <c r="W487" t="s">
        <v>770</v>
      </c>
      <c r="X487">
        <v>0.980107421875</v>
      </c>
      <c r="Y487">
        <v>4.1035940567962E-3</v>
      </c>
      <c r="Z487">
        <v>0.42330989010988901</v>
      </c>
      <c r="AA487">
        <v>0.29093498809635598</v>
      </c>
      <c r="AB487">
        <v>0.33102832932019</v>
      </c>
      <c r="AC487">
        <v>0.33102832932019</v>
      </c>
      <c r="AD487">
        <v>0.39333447163621499</v>
      </c>
      <c r="AE487">
        <v>0.39333447163621499</v>
      </c>
      <c r="AF487">
        <v>0.42330989010988901</v>
      </c>
      <c r="AG487">
        <v>0.42330989010988901</v>
      </c>
      <c r="AH487">
        <v>0.53405797101449204</v>
      </c>
      <c r="AI487">
        <v>0.11507914215326299</v>
      </c>
      <c r="AJ487">
        <v>0.48437555929168502</v>
      </c>
      <c r="AK487">
        <v>0.48437555929168502</v>
      </c>
      <c r="AL487">
        <v>0.52003559600704297</v>
      </c>
      <c r="AM487">
        <v>0.52003559600704297</v>
      </c>
      <c r="AN487">
        <v>0.53405797101449204</v>
      </c>
      <c r="AO487">
        <v>0.53405797101449204</v>
      </c>
      <c r="AP487">
        <v>0.75850323887520399</v>
      </c>
      <c r="AQ487">
        <v>0.44629980445788597</v>
      </c>
      <c r="AR487">
        <v>0.104105582908297</v>
      </c>
      <c r="AS487">
        <v>1.52046910393763E-2</v>
      </c>
      <c r="AT487">
        <v>0.46948356807511699</v>
      </c>
      <c r="AU487">
        <v>1.6806722689075598E-2</v>
      </c>
      <c r="AV487">
        <v>0.75675675675675602</v>
      </c>
      <c r="AW487">
        <v>0.95041322314049503</v>
      </c>
      <c r="AX487">
        <v>0.83193277310924296</v>
      </c>
      <c r="AY487">
        <v>0.296296296296296</v>
      </c>
      <c r="AZ487">
        <v>0.34975369458127997</v>
      </c>
      <c r="BA487">
        <v>0.71823204419889497</v>
      </c>
      <c r="BB487">
        <v>0.71875</v>
      </c>
      <c r="BC487">
        <v>0.70408163265306101</v>
      </c>
      <c r="BD487">
        <v>0</v>
      </c>
      <c r="BE487">
        <v>0</v>
      </c>
    </row>
    <row r="488" spans="2:57" x14ac:dyDescent="0.2">
      <c r="B488" t="s">
        <v>1449</v>
      </c>
      <c r="C488">
        <v>1E-3</v>
      </c>
      <c r="D488">
        <v>0.1</v>
      </c>
      <c r="E488">
        <v>84</v>
      </c>
      <c r="F488">
        <v>100</v>
      </c>
      <c r="G488" s="2" t="b">
        <v>1</v>
      </c>
      <c r="H488">
        <v>8</v>
      </c>
      <c r="I488">
        <v>10</v>
      </c>
      <c r="J488">
        <v>64</v>
      </c>
      <c r="K488">
        <v>1000</v>
      </c>
      <c r="L488">
        <v>4</v>
      </c>
      <c r="M488">
        <v>10</v>
      </c>
      <c r="N488">
        <v>460</v>
      </c>
      <c r="O488">
        <v>12</v>
      </c>
      <c r="P488">
        <v>10</v>
      </c>
      <c r="Q488">
        <v>120</v>
      </c>
      <c r="R488">
        <v>1</v>
      </c>
      <c r="S488">
        <v>78</v>
      </c>
      <c r="T488" s="2">
        <v>128</v>
      </c>
      <c r="U488" s="2">
        <v>64</v>
      </c>
      <c r="V488" s="2">
        <v>64</v>
      </c>
      <c r="W488" t="s">
        <v>770</v>
      </c>
      <c r="X488">
        <v>0.9803515625</v>
      </c>
      <c r="Y488">
        <v>4.3847412499599002E-3</v>
      </c>
      <c r="Z488">
        <v>0.42271576086956503</v>
      </c>
      <c r="AA488">
        <v>0.25114726385474201</v>
      </c>
      <c r="AB488">
        <v>0.32318297373369997</v>
      </c>
      <c r="AC488">
        <v>0.32318297373369997</v>
      </c>
      <c r="AD488">
        <v>0.33122038119874198</v>
      </c>
      <c r="AE488">
        <v>0.33122038119874198</v>
      </c>
      <c r="AF488">
        <v>0.42271576086956503</v>
      </c>
      <c r="AG488">
        <v>0.42271576086956503</v>
      </c>
      <c r="AH488">
        <v>0.66527777777777697</v>
      </c>
      <c r="AI488">
        <v>7.1215257048606803E-2</v>
      </c>
      <c r="AJ488">
        <v>0.62064230667627895</v>
      </c>
      <c r="AK488">
        <v>0.62064230667627895</v>
      </c>
      <c r="AL488">
        <v>0.65322544268636396</v>
      </c>
      <c r="AM488">
        <v>0.65322544268636396</v>
      </c>
      <c r="AN488">
        <v>0.66527777777777697</v>
      </c>
      <c r="AO488">
        <v>0.66527777777777697</v>
      </c>
      <c r="AP488">
        <v>0.48682778906414698</v>
      </c>
      <c r="AQ488">
        <v>0.76423027991284298</v>
      </c>
      <c r="AR488">
        <v>3.3442629709076403E-2</v>
      </c>
      <c r="AS488">
        <v>8.2311962487350999E-3</v>
      </c>
      <c r="AT488">
        <v>0.35661764705882298</v>
      </c>
      <c r="AU488">
        <v>0.118518518518518</v>
      </c>
      <c r="AV488">
        <v>0.94861660079051302</v>
      </c>
      <c r="AW488">
        <v>0.95582329317268999</v>
      </c>
      <c r="AX488">
        <v>0.94605809128630702</v>
      </c>
      <c r="AY488">
        <v>0.67032967032966995</v>
      </c>
      <c r="AZ488">
        <v>0.74916387959866204</v>
      </c>
      <c r="BA488">
        <v>0.97165991902834004</v>
      </c>
      <c r="BB488">
        <v>0.80542986425339302</v>
      </c>
      <c r="BC488">
        <v>0.92549019607843097</v>
      </c>
      <c r="BD488">
        <v>0</v>
      </c>
      <c r="BE488">
        <v>0</v>
      </c>
    </row>
    <row r="489" spans="2:57" x14ac:dyDescent="0.2">
      <c r="B489" t="s">
        <v>1450</v>
      </c>
      <c r="C489">
        <v>1E-3</v>
      </c>
      <c r="D489">
        <v>0.5</v>
      </c>
      <c r="E489">
        <v>20</v>
      </c>
      <c r="F489">
        <v>500</v>
      </c>
      <c r="G489" s="2" t="b">
        <v>1</v>
      </c>
      <c r="H489">
        <v>8</v>
      </c>
      <c r="I489">
        <v>10</v>
      </c>
      <c r="J489">
        <v>256</v>
      </c>
      <c r="K489">
        <v>1000</v>
      </c>
      <c r="L489">
        <v>4</v>
      </c>
      <c r="M489">
        <v>10</v>
      </c>
      <c r="N489">
        <v>460</v>
      </c>
      <c r="O489">
        <v>12</v>
      </c>
      <c r="P489">
        <v>10</v>
      </c>
      <c r="Q489">
        <v>120</v>
      </c>
      <c r="R489">
        <v>1</v>
      </c>
      <c r="S489">
        <v>78</v>
      </c>
      <c r="T489" s="2">
        <v>128</v>
      </c>
      <c r="U489" s="2">
        <v>64</v>
      </c>
      <c r="V489" s="2">
        <v>128</v>
      </c>
      <c r="W489" t="s">
        <v>770</v>
      </c>
      <c r="X489">
        <v>0.98485058593749997</v>
      </c>
      <c r="Y489">
        <v>2.9334122270810998E-3</v>
      </c>
      <c r="Z489">
        <v>0.42241847826086998</v>
      </c>
      <c r="AA489">
        <v>0.42737661433219898</v>
      </c>
      <c r="AB489">
        <v>0.31908034128367502</v>
      </c>
      <c r="AC489">
        <v>0.31908034128367502</v>
      </c>
      <c r="AD489">
        <v>0.30429385450921698</v>
      </c>
      <c r="AE489">
        <v>0.30429385450921698</v>
      </c>
      <c r="AF489">
        <v>0.42241847826086998</v>
      </c>
      <c r="AG489">
        <v>0.42241847826086998</v>
      </c>
      <c r="AH489">
        <v>0.61111111111111105</v>
      </c>
      <c r="AI489">
        <v>0.110353551805019</v>
      </c>
      <c r="AJ489">
        <v>0.58609927001134998</v>
      </c>
      <c r="AK489">
        <v>0.58609927001134998</v>
      </c>
      <c r="AL489">
        <v>0.60514508126731403</v>
      </c>
      <c r="AM489">
        <v>0.60514508126731403</v>
      </c>
      <c r="AN489">
        <v>0.61111111111111105</v>
      </c>
      <c r="AO489">
        <v>0.61111111111111105</v>
      </c>
      <c r="AP489">
        <v>0.493384413596616</v>
      </c>
      <c r="AQ489">
        <v>0.77667542119020705</v>
      </c>
      <c r="AR489">
        <v>3.8856836387715999E-3</v>
      </c>
      <c r="AS489">
        <v>2.3758467091067E-3</v>
      </c>
      <c r="AT489">
        <v>0.30176565008025602</v>
      </c>
      <c r="AU489">
        <v>0</v>
      </c>
      <c r="AV489">
        <v>0.83568075117370799</v>
      </c>
      <c r="AW489">
        <v>0.952380952380952</v>
      </c>
      <c r="AX489">
        <v>0.84897959183673399</v>
      </c>
      <c r="AY489">
        <v>0.70050761421319796</v>
      </c>
      <c r="AZ489">
        <v>0.77235772357723498</v>
      </c>
      <c r="BA489">
        <v>0.83495145631067902</v>
      </c>
      <c r="BB489">
        <v>0.90421455938697304</v>
      </c>
      <c r="BC489">
        <v>0.88235294117647001</v>
      </c>
      <c r="BD489">
        <v>0</v>
      </c>
      <c r="BE489">
        <v>0</v>
      </c>
    </row>
    <row r="490" spans="2:57" x14ac:dyDescent="0.2">
      <c r="B490" t="s">
        <v>909</v>
      </c>
      <c r="C490">
        <v>1E-3</v>
      </c>
      <c r="D490">
        <v>0.1</v>
      </c>
      <c r="E490">
        <v>256</v>
      </c>
      <c r="F490">
        <v>500</v>
      </c>
      <c r="G490" s="2" t="b">
        <v>1</v>
      </c>
      <c r="H490">
        <v>8</v>
      </c>
      <c r="I490">
        <v>50</v>
      </c>
      <c r="J490">
        <v>420</v>
      </c>
      <c r="K490">
        <v>1000</v>
      </c>
      <c r="L490">
        <v>4</v>
      </c>
      <c r="M490">
        <v>50</v>
      </c>
      <c r="N490">
        <v>420</v>
      </c>
      <c r="O490">
        <v>12</v>
      </c>
      <c r="P490">
        <v>50</v>
      </c>
      <c r="Q490">
        <v>80</v>
      </c>
      <c r="R490">
        <v>1</v>
      </c>
      <c r="S490">
        <v>78</v>
      </c>
      <c r="T490" s="2">
        <v>64</v>
      </c>
      <c r="U490" s="2">
        <v>128</v>
      </c>
      <c r="V490" s="2">
        <v>128</v>
      </c>
      <c r="W490" t="s">
        <v>770</v>
      </c>
      <c r="X490">
        <v>0.98012321428571503</v>
      </c>
      <c r="Y490">
        <v>3.1460573757067E-3</v>
      </c>
      <c r="Z490">
        <v>0.42240297619047501</v>
      </c>
      <c r="AA490">
        <v>0.309464336931705</v>
      </c>
      <c r="AB490">
        <v>0.35102402125384002</v>
      </c>
      <c r="AC490">
        <v>0.35102402125384002</v>
      </c>
      <c r="AD490">
        <v>0.44291560059839402</v>
      </c>
      <c r="AE490">
        <v>0.44291560059839402</v>
      </c>
      <c r="AF490">
        <v>0.42240297619047501</v>
      </c>
      <c r="AG490">
        <v>0.42240297619047501</v>
      </c>
      <c r="AH490">
        <v>0.64166666666666605</v>
      </c>
      <c r="AI490">
        <v>0.116112507879734</v>
      </c>
      <c r="AJ490">
        <v>0.62933042509172099</v>
      </c>
      <c r="AK490">
        <v>0.62933042509172099</v>
      </c>
      <c r="AL490">
        <v>0.64741208068304401</v>
      </c>
      <c r="AM490">
        <v>0.64741208068304401</v>
      </c>
      <c r="AN490">
        <v>0.64166666666666605</v>
      </c>
      <c r="AO490">
        <v>0.64166666666666605</v>
      </c>
      <c r="AP490">
        <v>0.68647772718534805</v>
      </c>
      <c r="AQ490">
        <v>0.46786346739686302</v>
      </c>
      <c r="AR490">
        <v>0.124131564195726</v>
      </c>
      <c r="AS490">
        <v>0.12562332623742301</v>
      </c>
      <c r="AT490">
        <v>0.77173913043478204</v>
      </c>
      <c r="AU490">
        <v>0.62809917355371903</v>
      </c>
      <c r="AV490">
        <v>0.84137931034482705</v>
      </c>
      <c r="AW490">
        <v>0.94674556213017702</v>
      </c>
      <c r="AX490">
        <v>0.82758620689655105</v>
      </c>
      <c r="AY490">
        <v>0.12230215827338101</v>
      </c>
      <c r="AZ490">
        <v>7.69230769230769E-2</v>
      </c>
      <c r="BA490">
        <v>0.98750000000000004</v>
      </c>
      <c r="BB490">
        <v>0.88397790055248604</v>
      </c>
      <c r="BC490">
        <v>0.92307692307692302</v>
      </c>
      <c r="BD490">
        <v>0.54263565891472798</v>
      </c>
      <c r="BE490">
        <v>0</v>
      </c>
    </row>
    <row r="491" spans="2:57" x14ac:dyDescent="0.2">
      <c r="B491" t="s">
        <v>801</v>
      </c>
      <c r="C491">
        <v>1E-3</v>
      </c>
      <c r="D491">
        <v>0.5</v>
      </c>
      <c r="E491">
        <v>256</v>
      </c>
      <c r="F491">
        <v>100</v>
      </c>
      <c r="G491" s="2" t="b">
        <v>1</v>
      </c>
      <c r="H491">
        <v>8</v>
      </c>
      <c r="I491">
        <v>25</v>
      </c>
      <c r="J491">
        <v>64</v>
      </c>
      <c r="K491">
        <v>1000</v>
      </c>
      <c r="L491">
        <v>4</v>
      </c>
      <c r="M491">
        <v>25</v>
      </c>
      <c r="N491">
        <v>445</v>
      </c>
      <c r="O491">
        <v>12</v>
      </c>
      <c r="P491">
        <v>25</v>
      </c>
      <c r="Q491">
        <v>105</v>
      </c>
      <c r="R491">
        <v>1</v>
      </c>
      <c r="S491">
        <v>78</v>
      </c>
      <c r="T491" s="2">
        <v>64</v>
      </c>
      <c r="U491" s="2">
        <v>128</v>
      </c>
      <c r="V491" s="2">
        <v>128</v>
      </c>
      <c r="W491" t="s">
        <v>770</v>
      </c>
      <c r="X491">
        <v>0.98009765625</v>
      </c>
      <c r="Y491">
        <v>4.228204494575E-3</v>
      </c>
      <c r="Z491">
        <v>0.42235505617977298</v>
      </c>
      <c r="AA491">
        <v>0.25151737171411498</v>
      </c>
      <c r="AB491">
        <v>0.32436658750284503</v>
      </c>
      <c r="AC491">
        <v>0.32436658750284503</v>
      </c>
      <c r="AD491">
        <v>0.32411038996492803</v>
      </c>
      <c r="AE491">
        <v>0.32411038996492803</v>
      </c>
      <c r="AF491">
        <v>0.42235505617977298</v>
      </c>
      <c r="AG491">
        <v>0.42235505617977298</v>
      </c>
      <c r="AH491">
        <v>0.675396825396825</v>
      </c>
      <c r="AI491">
        <v>7.6651193201541901E-2</v>
      </c>
      <c r="AJ491">
        <v>0.64190092748634198</v>
      </c>
      <c r="AK491">
        <v>0.64190092748634198</v>
      </c>
      <c r="AL491">
        <v>0.67940581279238699</v>
      </c>
      <c r="AM491">
        <v>0.67940581279238699</v>
      </c>
      <c r="AN491">
        <v>0.675396825396825</v>
      </c>
      <c r="AO491">
        <v>0.675396825396825</v>
      </c>
      <c r="AP491">
        <v>0.49642269610519402</v>
      </c>
      <c r="AQ491">
        <v>0.76995754245409997</v>
      </c>
      <c r="AR491">
        <v>3.0771784456350901E-2</v>
      </c>
      <c r="AS491">
        <v>3.1432699573600003E-4</v>
      </c>
      <c r="AT491">
        <v>0.385685884691848</v>
      </c>
      <c r="AU491">
        <v>0.34782608695652101</v>
      </c>
      <c r="AV491">
        <v>0.92929292929292895</v>
      </c>
      <c r="AW491">
        <v>0.95022624434389102</v>
      </c>
      <c r="AX491">
        <v>0.81218274111675104</v>
      </c>
      <c r="AY491">
        <v>0.67499999999999905</v>
      </c>
      <c r="AZ491">
        <v>0.79646017699115002</v>
      </c>
      <c r="BA491">
        <v>0.97607655502392299</v>
      </c>
      <c r="BB491">
        <v>0.88510638297872302</v>
      </c>
      <c r="BC491">
        <v>0.94495412844036697</v>
      </c>
      <c r="BD491">
        <v>0</v>
      </c>
      <c r="BE491">
        <v>0</v>
      </c>
    </row>
    <row r="492" spans="2:57" x14ac:dyDescent="0.2">
      <c r="B492" t="s">
        <v>860</v>
      </c>
      <c r="C492">
        <v>1E-3</v>
      </c>
      <c r="D492">
        <v>0.5</v>
      </c>
      <c r="E492">
        <v>256</v>
      </c>
      <c r="F492">
        <v>500</v>
      </c>
      <c r="G492" s="2" t="b">
        <v>1</v>
      </c>
      <c r="H492">
        <v>8</v>
      </c>
      <c r="I492">
        <v>15</v>
      </c>
      <c r="J492">
        <v>128</v>
      </c>
      <c r="K492">
        <v>1000</v>
      </c>
      <c r="L492">
        <v>4</v>
      </c>
      <c r="M492">
        <v>15</v>
      </c>
      <c r="N492">
        <v>455</v>
      </c>
      <c r="O492">
        <v>12</v>
      </c>
      <c r="P492">
        <v>15</v>
      </c>
      <c r="Q492">
        <v>115</v>
      </c>
      <c r="R492">
        <v>1</v>
      </c>
      <c r="S492">
        <v>78</v>
      </c>
      <c r="T492" s="2">
        <v>64</v>
      </c>
      <c r="U492" s="2">
        <v>128</v>
      </c>
      <c r="V492" s="2">
        <v>128</v>
      </c>
      <c r="W492" t="s">
        <v>770</v>
      </c>
      <c r="X492">
        <v>0.98007812500000002</v>
      </c>
      <c r="Y492">
        <v>4.1989108812994997E-3</v>
      </c>
      <c r="Z492">
        <v>0.421758241758241</v>
      </c>
      <c r="AA492">
        <v>0.29485597644746298</v>
      </c>
      <c r="AB492">
        <v>0.30529587961286903</v>
      </c>
      <c r="AC492">
        <v>0.30529587961286903</v>
      </c>
      <c r="AD492">
        <v>0.26443254595960702</v>
      </c>
      <c r="AE492">
        <v>0.26443254595960702</v>
      </c>
      <c r="AF492">
        <v>0.421758241758241</v>
      </c>
      <c r="AG492">
        <v>0.421758241758241</v>
      </c>
      <c r="AH492">
        <v>0.65797101449275297</v>
      </c>
      <c r="AI492">
        <v>7.0127263665199197E-2</v>
      </c>
      <c r="AJ492">
        <v>0.59339898385826495</v>
      </c>
      <c r="AK492">
        <v>0.59339898385826495</v>
      </c>
      <c r="AL492">
        <v>0.60834634659325104</v>
      </c>
      <c r="AM492">
        <v>0.60834634659325104</v>
      </c>
      <c r="AN492">
        <v>0.65797101449275297</v>
      </c>
      <c r="AO492">
        <v>0.65797101449275297</v>
      </c>
      <c r="AP492">
        <v>0.54610455032347305</v>
      </c>
      <c r="AQ492">
        <v>0.60485893606969898</v>
      </c>
      <c r="AR492">
        <v>5.8824398126225301E-2</v>
      </c>
      <c r="AS492">
        <v>1.13956339320797E-2</v>
      </c>
      <c r="AT492">
        <v>0.66225165562913901</v>
      </c>
      <c r="AU492">
        <v>1.1428571428571401E-2</v>
      </c>
      <c r="AV492">
        <v>0.96995708154506399</v>
      </c>
      <c r="AW492">
        <v>0.95041322314049503</v>
      </c>
      <c r="AX492">
        <v>0.96610169491525399</v>
      </c>
      <c r="AY492">
        <v>6.6115702479338803E-2</v>
      </c>
      <c r="AZ492">
        <v>0.48356807511736999</v>
      </c>
      <c r="BA492">
        <v>0.97457627118643997</v>
      </c>
      <c r="BB492">
        <v>0.90400000000000003</v>
      </c>
      <c r="BC492">
        <v>0.94957983193277296</v>
      </c>
      <c r="BD492">
        <v>0.18279569892473099</v>
      </c>
      <c r="BE492">
        <v>0</v>
      </c>
    </row>
    <row r="493" spans="2:57" x14ac:dyDescent="0.2">
      <c r="B493" t="s">
        <v>1451</v>
      </c>
      <c r="C493">
        <v>1E-3</v>
      </c>
      <c r="D493">
        <v>0.5</v>
      </c>
      <c r="E493">
        <v>15</v>
      </c>
      <c r="F493">
        <v>500</v>
      </c>
      <c r="G493" s="2" t="b">
        <v>1</v>
      </c>
      <c r="H493">
        <v>8</v>
      </c>
      <c r="I493">
        <v>10</v>
      </c>
      <c r="J493">
        <v>420</v>
      </c>
      <c r="K493">
        <v>1000</v>
      </c>
      <c r="L493">
        <v>4</v>
      </c>
      <c r="M493">
        <v>10</v>
      </c>
      <c r="N493">
        <v>460</v>
      </c>
      <c r="O493">
        <v>12</v>
      </c>
      <c r="P493">
        <v>10</v>
      </c>
      <c r="Q493">
        <v>120</v>
      </c>
      <c r="R493">
        <v>1</v>
      </c>
      <c r="S493">
        <v>78</v>
      </c>
      <c r="T493" s="2">
        <v>64</v>
      </c>
      <c r="U493" s="2">
        <v>64</v>
      </c>
      <c r="V493" s="2">
        <v>128</v>
      </c>
      <c r="W493" t="s">
        <v>770</v>
      </c>
      <c r="X493">
        <v>0.98191845238095199</v>
      </c>
      <c r="Y493">
        <v>3.8981800675392001E-3</v>
      </c>
      <c r="Z493">
        <v>0.42175434782608701</v>
      </c>
      <c r="AA493">
        <v>0.27337271858751699</v>
      </c>
      <c r="AB493">
        <v>0.31694485425311703</v>
      </c>
      <c r="AC493">
        <v>0.31694485425311703</v>
      </c>
      <c r="AD493">
        <v>0.32884256860120598</v>
      </c>
      <c r="AE493">
        <v>0.32884256860120598</v>
      </c>
      <c r="AF493">
        <v>0.42175434782608701</v>
      </c>
      <c r="AG493">
        <v>0.42175434782608701</v>
      </c>
      <c r="AH493">
        <v>0.66249999999999998</v>
      </c>
      <c r="AI493">
        <v>7.2086274623870794E-2</v>
      </c>
      <c r="AJ493">
        <v>0.599735175875169</v>
      </c>
      <c r="AK493">
        <v>0.599735175875169</v>
      </c>
      <c r="AL493">
        <v>0.58898220341125895</v>
      </c>
      <c r="AM493">
        <v>0.58898220341125895</v>
      </c>
      <c r="AN493">
        <v>0.66249999999999998</v>
      </c>
      <c r="AO493">
        <v>0.66249999999999998</v>
      </c>
      <c r="AP493">
        <v>0.58572514477918802</v>
      </c>
      <c r="AQ493">
        <v>0.60201986896987802</v>
      </c>
      <c r="AR493">
        <v>6.88072226943343E-2</v>
      </c>
      <c r="AS493">
        <v>1.12271805690693E-2</v>
      </c>
      <c r="AT493">
        <v>0.400770712909441</v>
      </c>
      <c r="AU493">
        <v>0</v>
      </c>
      <c r="AV493">
        <v>0.97560975609756095</v>
      </c>
      <c r="AW493">
        <v>0.94488188976377896</v>
      </c>
      <c r="AX493">
        <v>0.96326530612244798</v>
      </c>
      <c r="AY493">
        <v>0.59283387622149797</v>
      </c>
      <c r="AZ493">
        <v>0.52631578947368396</v>
      </c>
      <c r="BA493">
        <v>0.98347107438016501</v>
      </c>
      <c r="BB493">
        <v>0.89138576779026202</v>
      </c>
      <c r="BC493">
        <v>0.91828793774318995</v>
      </c>
      <c r="BD493">
        <v>0</v>
      </c>
      <c r="BE493">
        <v>0</v>
      </c>
    </row>
    <row r="494" spans="2:57" x14ac:dyDescent="0.2">
      <c r="B494" t="s">
        <v>1452</v>
      </c>
      <c r="C494">
        <v>1E-3</v>
      </c>
      <c r="D494">
        <v>0.5</v>
      </c>
      <c r="E494">
        <v>19</v>
      </c>
      <c r="F494">
        <v>500</v>
      </c>
      <c r="G494" s="2" t="b">
        <v>1</v>
      </c>
      <c r="H494">
        <v>8</v>
      </c>
      <c r="I494">
        <v>50</v>
      </c>
      <c r="J494">
        <v>128</v>
      </c>
      <c r="K494">
        <v>1000</v>
      </c>
      <c r="L494">
        <v>4</v>
      </c>
      <c r="M494">
        <v>50</v>
      </c>
      <c r="N494">
        <v>420</v>
      </c>
      <c r="O494">
        <v>12</v>
      </c>
      <c r="P494">
        <v>50</v>
      </c>
      <c r="Q494">
        <v>80</v>
      </c>
      <c r="R494">
        <v>1</v>
      </c>
      <c r="S494">
        <v>78</v>
      </c>
      <c r="T494" s="2">
        <v>128</v>
      </c>
      <c r="U494" s="2">
        <v>64</v>
      </c>
      <c r="V494" s="2">
        <v>128</v>
      </c>
      <c r="W494" t="s">
        <v>770</v>
      </c>
      <c r="X494">
        <v>0.98186132812500004</v>
      </c>
      <c r="Y494">
        <v>3.5810506010893E-3</v>
      </c>
      <c r="Z494">
        <v>0.42137261904761902</v>
      </c>
      <c r="AA494">
        <v>0.48008728796243599</v>
      </c>
      <c r="AB494">
        <v>0.32242302908173098</v>
      </c>
      <c r="AC494">
        <v>0.32242302908173098</v>
      </c>
      <c r="AD494">
        <v>0.457675554075685</v>
      </c>
      <c r="AE494">
        <v>0.457675554075685</v>
      </c>
      <c r="AF494">
        <v>0.42137261904761902</v>
      </c>
      <c r="AG494">
        <v>0.42137261904761902</v>
      </c>
      <c r="AH494">
        <v>0.57083333333333297</v>
      </c>
      <c r="AI494">
        <v>0.148792713880538</v>
      </c>
      <c r="AJ494">
        <v>0.53215969473837599</v>
      </c>
      <c r="AK494">
        <v>0.53215969473837599</v>
      </c>
      <c r="AL494">
        <v>0.64379979527507802</v>
      </c>
      <c r="AM494">
        <v>0.64379979527507802</v>
      </c>
      <c r="AN494">
        <v>0.57083333333333297</v>
      </c>
      <c r="AO494">
        <v>0.57083333333333297</v>
      </c>
      <c r="AP494">
        <v>0.75924052667765896</v>
      </c>
      <c r="AQ494">
        <v>0.45569091495169001</v>
      </c>
      <c r="AR494">
        <v>7.0213892338723993E-2</v>
      </c>
      <c r="AS494">
        <v>4.5467823588491996E-3</v>
      </c>
      <c r="AT494">
        <v>0.49305555555555503</v>
      </c>
      <c r="AU494">
        <v>0.51200000000000001</v>
      </c>
      <c r="AV494">
        <v>0.91390728476821204</v>
      </c>
      <c r="AW494">
        <v>0.952380952380952</v>
      </c>
      <c r="AX494">
        <v>0.83435582822085796</v>
      </c>
      <c r="AY494">
        <v>0.36413043478260798</v>
      </c>
      <c r="AZ494">
        <v>7.2289156626505993E-2</v>
      </c>
      <c r="BA494">
        <v>0.74809160305343503</v>
      </c>
      <c r="BB494">
        <v>0.89570552147239202</v>
      </c>
      <c r="BC494">
        <v>0.6</v>
      </c>
      <c r="BD494">
        <v>0</v>
      </c>
      <c r="BE494">
        <v>0</v>
      </c>
    </row>
    <row r="495" spans="2:57" x14ac:dyDescent="0.2">
      <c r="B495" t="s">
        <v>1453</v>
      </c>
      <c r="C495">
        <v>1E-3</v>
      </c>
      <c r="D495">
        <v>0.1</v>
      </c>
      <c r="E495">
        <v>15</v>
      </c>
      <c r="F495">
        <v>500</v>
      </c>
      <c r="G495" s="2" t="b">
        <v>1</v>
      </c>
      <c r="H495">
        <v>8</v>
      </c>
      <c r="I495">
        <v>20</v>
      </c>
      <c r="J495">
        <v>420</v>
      </c>
      <c r="K495">
        <v>1000</v>
      </c>
      <c r="L495">
        <v>4</v>
      </c>
      <c r="M495">
        <v>20</v>
      </c>
      <c r="N495">
        <v>450</v>
      </c>
      <c r="O495">
        <v>12</v>
      </c>
      <c r="P495">
        <v>20</v>
      </c>
      <c r="Q495">
        <v>110</v>
      </c>
      <c r="R495">
        <v>1</v>
      </c>
      <c r="S495">
        <v>78</v>
      </c>
      <c r="T495" s="2">
        <v>128</v>
      </c>
      <c r="U495" s="2">
        <v>128</v>
      </c>
      <c r="V495" s="2">
        <v>64</v>
      </c>
      <c r="W495" t="s">
        <v>770</v>
      </c>
      <c r="X495">
        <v>0.98002321428571604</v>
      </c>
      <c r="Y495">
        <v>3.9692941461688998E-3</v>
      </c>
      <c r="Z495">
        <v>0.420976666666666</v>
      </c>
      <c r="AA495">
        <v>0.287409350901842</v>
      </c>
      <c r="AB495">
        <v>0.37113907360040099</v>
      </c>
      <c r="AC495">
        <v>0.37113907360040099</v>
      </c>
      <c r="AD495">
        <v>0.39643718825900798</v>
      </c>
      <c r="AE495">
        <v>0.39643718825900798</v>
      </c>
      <c r="AF495">
        <v>0.420976666666666</v>
      </c>
      <c r="AG495">
        <v>0.420976666666666</v>
      </c>
      <c r="AH495">
        <v>0.66590909090909001</v>
      </c>
      <c r="AI495">
        <v>8.2927487790584495E-2</v>
      </c>
      <c r="AJ495">
        <v>0.60379987736079199</v>
      </c>
      <c r="AK495">
        <v>0.60379987736079199</v>
      </c>
      <c r="AL495">
        <v>0.628510604592594</v>
      </c>
      <c r="AM495">
        <v>0.628510604592594</v>
      </c>
      <c r="AN495">
        <v>0.66590909090909001</v>
      </c>
      <c r="AO495">
        <v>0.66590909090909001</v>
      </c>
      <c r="AP495">
        <v>0.53454346853571399</v>
      </c>
      <c r="AQ495">
        <v>0.51093618418474795</v>
      </c>
      <c r="AR495">
        <v>0.345753021011453</v>
      </c>
      <c r="AS495">
        <v>9.33236206696888E-2</v>
      </c>
      <c r="AT495">
        <v>0.53409090909090895</v>
      </c>
      <c r="AU495">
        <v>3.4782608695652098E-2</v>
      </c>
      <c r="AV495">
        <v>0.986425339366515</v>
      </c>
      <c r="AW495">
        <v>0.952380952380952</v>
      </c>
      <c r="AX495">
        <v>0.96460176991150404</v>
      </c>
      <c r="AY495">
        <v>4.0540540540540501E-2</v>
      </c>
      <c r="AZ495">
        <v>0.51499999999999901</v>
      </c>
      <c r="BA495">
        <v>0.986425339366515</v>
      </c>
      <c r="BB495">
        <v>0.91228070175438603</v>
      </c>
      <c r="BC495">
        <v>0.94323144104803402</v>
      </c>
      <c r="BD495">
        <v>0.37583892617449599</v>
      </c>
      <c r="BE495">
        <v>0</v>
      </c>
    </row>
    <row r="496" spans="2:57" x14ac:dyDescent="0.2">
      <c r="B496" t="s">
        <v>1454</v>
      </c>
      <c r="C496">
        <v>1E-3</v>
      </c>
      <c r="D496">
        <v>0.1</v>
      </c>
      <c r="E496">
        <v>49</v>
      </c>
      <c r="F496">
        <v>500</v>
      </c>
      <c r="G496" s="2" t="b">
        <v>1</v>
      </c>
      <c r="H496">
        <v>8</v>
      </c>
      <c r="I496">
        <v>25</v>
      </c>
      <c r="J496">
        <v>420</v>
      </c>
      <c r="K496">
        <v>1000</v>
      </c>
      <c r="L496">
        <v>4</v>
      </c>
      <c r="M496">
        <v>25</v>
      </c>
      <c r="N496">
        <v>445</v>
      </c>
      <c r="O496">
        <v>12</v>
      </c>
      <c r="P496">
        <v>25</v>
      </c>
      <c r="Q496">
        <v>105</v>
      </c>
      <c r="R496">
        <v>1</v>
      </c>
      <c r="S496">
        <v>78</v>
      </c>
      <c r="T496" s="2">
        <v>128</v>
      </c>
      <c r="U496" s="2">
        <v>128</v>
      </c>
      <c r="V496" s="2">
        <v>64</v>
      </c>
      <c r="W496" t="s">
        <v>770</v>
      </c>
      <c r="X496">
        <v>0.98019226190476305</v>
      </c>
      <c r="Y496">
        <v>3.1567730372771001E-3</v>
      </c>
      <c r="Z496">
        <v>0.42062528089887502</v>
      </c>
      <c r="AA496">
        <v>0.22427217359840801</v>
      </c>
      <c r="AB496">
        <v>0.32231974568384703</v>
      </c>
      <c r="AC496">
        <v>0.32231974568384703</v>
      </c>
      <c r="AD496">
        <v>0.34337333427809502</v>
      </c>
      <c r="AE496">
        <v>0.34337333427809502</v>
      </c>
      <c r="AF496">
        <v>0.42062528089887502</v>
      </c>
      <c r="AG496">
        <v>0.42062528089887502</v>
      </c>
      <c r="AH496">
        <v>0.60555555555555496</v>
      </c>
      <c r="AI496">
        <v>7.4552118778228704E-2</v>
      </c>
      <c r="AJ496">
        <v>0.54957290587475305</v>
      </c>
      <c r="AK496">
        <v>0.54957290587475305</v>
      </c>
      <c r="AL496">
        <v>0.53561506736701703</v>
      </c>
      <c r="AM496">
        <v>0.53561506736701703</v>
      </c>
      <c r="AN496">
        <v>0.60555555555555496</v>
      </c>
      <c r="AO496">
        <v>0.60555555555555496</v>
      </c>
      <c r="AP496">
        <v>0.72486560224111796</v>
      </c>
      <c r="AQ496">
        <v>0.47633340459232398</v>
      </c>
      <c r="AR496">
        <v>7.6199164657864693E-2</v>
      </c>
      <c r="AS496">
        <v>1.18808112440849E-2</v>
      </c>
      <c r="AT496">
        <v>0.45177664974619203</v>
      </c>
      <c r="AU496">
        <v>3.5087719298245598E-2</v>
      </c>
      <c r="AV496">
        <v>0.97142857142857097</v>
      </c>
      <c r="AW496">
        <v>0.96330275229357798</v>
      </c>
      <c r="AX496">
        <v>0.95327102803738295</v>
      </c>
      <c r="AY496">
        <v>0.208835341365461</v>
      </c>
      <c r="AZ496">
        <v>0.35744680851063798</v>
      </c>
      <c r="BA496">
        <v>0.89795918367346905</v>
      </c>
      <c r="BB496">
        <v>0.83199999999999996</v>
      </c>
      <c r="BC496">
        <v>0.92376681614349698</v>
      </c>
      <c r="BD496">
        <v>0</v>
      </c>
      <c r="BE496">
        <v>0</v>
      </c>
    </row>
    <row r="497" spans="2:57" x14ac:dyDescent="0.2">
      <c r="B497" t="s">
        <v>1455</v>
      </c>
      <c r="C497">
        <v>1E-3</v>
      </c>
      <c r="D497">
        <v>0.1</v>
      </c>
      <c r="E497">
        <v>14</v>
      </c>
      <c r="F497">
        <v>500</v>
      </c>
      <c r="G497" s="2" t="b">
        <v>1</v>
      </c>
      <c r="H497">
        <v>8</v>
      </c>
      <c r="I497">
        <v>20</v>
      </c>
      <c r="J497">
        <v>256</v>
      </c>
      <c r="K497">
        <v>1000</v>
      </c>
      <c r="L497">
        <v>4</v>
      </c>
      <c r="M497">
        <v>20</v>
      </c>
      <c r="N497">
        <v>450</v>
      </c>
      <c r="O497">
        <v>12</v>
      </c>
      <c r="P497">
        <v>20</v>
      </c>
      <c r="Q497">
        <v>110</v>
      </c>
      <c r="R497">
        <v>1</v>
      </c>
      <c r="S497">
        <v>78</v>
      </c>
      <c r="T497" s="2">
        <v>128</v>
      </c>
      <c r="U497" s="2">
        <v>64</v>
      </c>
      <c r="V497" s="2">
        <v>128</v>
      </c>
      <c r="W497" t="s">
        <v>770</v>
      </c>
      <c r="X497">
        <v>0.981515625</v>
      </c>
      <c r="Y497">
        <v>3.9314237344078001E-3</v>
      </c>
      <c r="Z497">
        <v>0.420586666666666</v>
      </c>
      <c r="AA497">
        <v>0.23667716450989201</v>
      </c>
      <c r="AB497">
        <v>0.34878018448812897</v>
      </c>
      <c r="AC497">
        <v>0.34878018448812897</v>
      </c>
      <c r="AD497">
        <v>0.41923238993464801</v>
      </c>
      <c r="AE497">
        <v>0.41923238993464801</v>
      </c>
      <c r="AF497">
        <v>0.420586666666666</v>
      </c>
      <c r="AG497">
        <v>0.420586666666666</v>
      </c>
      <c r="AH497">
        <v>0.68409090909090897</v>
      </c>
      <c r="AI497">
        <v>6.6649556159973103E-2</v>
      </c>
      <c r="AJ497">
        <v>0.63963365582642795</v>
      </c>
      <c r="AK497">
        <v>0.63963365582642795</v>
      </c>
      <c r="AL497">
        <v>0.64651424525172996</v>
      </c>
      <c r="AM497">
        <v>0.64651424525172996</v>
      </c>
      <c r="AN497">
        <v>0.68409090909090897</v>
      </c>
      <c r="AO497">
        <v>0.68409090909090897</v>
      </c>
      <c r="AP497">
        <v>0.234339026700043</v>
      </c>
      <c r="AQ497">
        <v>0.66089812880151699</v>
      </c>
      <c r="AR497">
        <v>0.20541849452369801</v>
      </c>
      <c r="AS497">
        <v>0.29446508792725601</v>
      </c>
      <c r="AT497">
        <v>0.54693877551020398</v>
      </c>
      <c r="AU497">
        <v>0.18897637795275499</v>
      </c>
      <c r="AV497">
        <v>0.95535714285714302</v>
      </c>
      <c r="AW497">
        <v>0.94420600858369097</v>
      </c>
      <c r="AX497">
        <v>0.95154185022026405</v>
      </c>
      <c r="AY497">
        <v>0.20320855614973199</v>
      </c>
      <c r="AZ497">
        <v>0.59459459459459396</v>
      </c>
      <c r="BA497">
        <v>0.97777777777777697</v>
      </c>
      <c r="BB497">
        <v>0.88979591836734695</v>
      </c>
      <c r="BC497">
        <v>0.93913043478260805</v>
      </c>
      <c r="BD497">
        <v>0</v>
      </c>
      <c r="BE497">
        <v>0.484076433121019</v>
      </c>
    </row>
    <row r="498" spans="2:57" x14ac:dyDescent="0.2">
      <c r="B498" t="s">
        <v>1779</v>
      </c>
      <c r="C498">
        <v>1E-3</v>
      </c>
      <c r="D498">
        <v>0.5</v>
      </c>
      <c r="E498">
        <v>36</v>
      </c>
      <c r="F498">
        <v>100</v>
      </c>
      <c r="G498" s="2" t="b">
        <v>1</v>
      </c>
      <c r="H498">
        <v>8</v>
      </c>
      <c r="I498">
        <v>20</v>
      </c>
      <c r="J498">
        <v>420</v>
      </c>
      <c r="K498">
        <v>1000</v>
      </c>
      <c r="L498">
        <v>4</v>
      </c>
      <c r="M498">
        <v>20</v>
      </c>
      <c r="N498">
        <v>450</v>
      </c>
      <c r="O498">
        <v>12</v>
      </c>
      <c r="P498">
        <v>20</v>
      </c>
      <c r="Q498">
        <v>110</v>
      </c>
      <c r="R498">
        <v>1</v>
      </c>
      <c r="S498">
        <v>78</v>
      </c>
      <c r="T498" s="2">
        <v>128</v>
      </c>
      <c r="U498" s="2">
        <v>128</v>
      </c>
      <c r="V498" s="2">
        <v>128</v>
      </c>
      <c r="W498" t="s">
        <v>770</v>
      </c>
      <c r="X498">
        <v>0.97845535714285703</v>
      </c>
      <c r="Y498">
        <v>4.3716229475102997E-3</v>
      </c>
      <c r="Z498">
        <v>0.420536666666667</v>
      </c>
      <c r="AA498">
        <v>0.266086302608251</v>
      </c>
      <c r="AB498">
        <v>0.30556899876756799</v>
      </c>
      <c r="AC498">
        <v>0.30556899876756799</v>
      </c>
      <c r="AD498">
        <v>0.27343191209936502</v>
      </c>
      <c r="AE498">
        <v>0.27343191209936502</v>
      </c>
      <c r="AF498">
        <v>0.420536666666667</v>
      </c>
      <c r="AG498">
        <v>0.420536666666667</v>
      </c>
      <c r="AH498">
        <v>0.68409090909090897</v>
      </c>
      <c r="AI498">
        <v>6.8795487284660298E-2</v>
      </c>
      <c r="AJ498">
        <v>0.61818346835646798</v>
      </c>
      <c r="AK498">
        <v>0.61818346835646698</v>
      </c>
      <c r="AL498">
        <v>0.57701308227724701</v>
      </c>
      <c r="AM498">
        <v>0.57701308227724701</v>
      </c>
      <c r="AN498">
        <v>0.68409090909090897</v>
      </c>
      <c r="AO498">
        <v>0.68409090909090897</v>
      </c>
      <c r="AP498">
        <v>0.60103996364942502</v>
      </c>
      <c r="AQ498">
        <v>0.57378985751053802</v>
      </c>
      <c r="AR498">
        <v>2.7890589396982399E-2</v>
      </c>
      <c r="AS498">
        <v>1.9555584513326799E-2</v>
      </c>
      <c r="AT498">
        <v>0.51891891891891895</v>
      </c>
      <c r="AU498">
        <v>0</v>
      </c>
      <c r="AV498">
        <v>0.96069868995633201</v>
      </c>
      <c r="AW498">
        <v>0.94420600858369097</v>
      </c>
      <c r="AX498">
        <v>0.97297297297297303</v>
      </c>
      <c r="AY498">
        <v>0.40404040404040398</v>
      </c>
      <c r="AZ498">
        <v>0.78969957081544995</v>
      </c>
      <c r="BA498">
        <v>0.99099099099098997</v>
      </c>
      <c r="BB498">
        <v>0.893442622950819</v>
      </c>
      <c r="BC498">
        <v>0.94323144104803402</v>
      </c>
      <c r="BD498">
        <v>0</v>
      </c>
      <c r="BE498">
        <v>0</v>
      </c>
    </row>
    <row r="499" spans="2:57" x14ac:dyDescent="0.2">
      <c r="B499" t="s">
        <v>1456</v>
      </c>
      <c r="C499">
        <v>1E-3</v>
      </c>
      <c r="D499">
        <v>0.5</v>
      </c>
      <c r="E499">
        <v>56</v>
      </c>
      <c r="F499">
        <v>100</v>
      </c>
      <c r="G499" s="2" t="b">
        <v>1</v>
      </c>
      <c r="H499">
        <v>8</v>
      </c>
      <c r="I499">
        <v>10</v>
      </c>
      <c r="J499">
        <v>256</v>
      </c>
      <c r="K499">
        <v>1000</v>
      </c>
      <c r="L499">
        <v>4</v>
      </c>
      <c r="M499">
        <v>10</v>
      </c>
      <c r="N499">
        <v>460</v>
      </c>
      <c r="O499">
        <v>12</v>
      </c>
      <c r="P499">
        <v>10</v>
      </c>
      <c r="Q499">
        <v>120</v>
      </c>
      <c r="R499">
        <v>1</v>
      </c>
      <c r="S499">
        <v>78</v>
      </c>
      <c r="T499" s="2">
        <v>128</v>
      </c>
      <c r="U499" s="2">
        <v>64</v>
      </c>
      <c r="V499" s="2">
        <v>64</v>
      </c>
      <c r="W499" t="s">
        <v>770</v>
      </c>
      <c r="X499">
        <v>0.98056640625000002</v>
      </c>
      <c r="Y499">
        <v>4.2128424905240004E-3</v>
      </c>
      <c r="Z499">
        <v>0.419546739130434</v>
      </c>
      <c r="AA499">
        <v>0.42716557943820899</v>
      </c>
      <c r="AB499">
        <v>0.378999854194222</v>
      </c>
      <c r="AC499">
        <v>0.378999854194222</v>
      </c>
      <c r="AD499">
        <v>0.44345272805407399</v>
      </c>
      <c r="AE499">
        <v>0.44345272805407399</v>
      </c>
      <c r="AF499">
        <v>0.419546739130434</v>
      </c>
      <c r="AG499">
        <v>0.419546739130434</v>
      </c>
      <c r="AH499">
        <v>0.47152777777777699</v>
      </c>
      <c r="AI499">
        <v>0.11740826070308601</v>
      </c>
      <c r="AJ499">
        <v>0.43116966970323101</v>
      </c>
      <c r="AK499">
        <v>0.43116966970323101</v>
      </c>
      <c r="AL499">
        <v>0.50451735936445496</v>
      </c>
      <c r="AM499">
        <v>0.50451735936445496</v>
      </c>
      <c r="AN499">
        <v>0.47152777777777699</v>
      </c>
      <c r="AO499">
        <v>0.47152777777777699</v>
      </c>
      <c r="AP499">
        <v>0.53684346301656705</v>
      </c>
      <c r="AQ499">
        <v>0.58102113066848105</v>
      </c>
      <c r="AR499">
        <v>0.27206394870325401</v>
      </c>
      <c r="AS499">
        <v>0.126070874388585</v>
      </c>
      <c r="AT499">
        <v>0.32361516034985399</v>
      </c>
      <c r="AU499">
        <v>1.26582278481012E-2</v>
      </c>
      <c r="AV499">
        <v>0.81188118811881105</v>
      </c>
      <c r="AW499">
        <v>0.952380952380952</v>
      </c>
      <c r="AX499">
        <v>0.66853932584269604</v>
      </c>
      <c r="AY499">
        <v>0.128654970760233</v>
      </c>
      <c r="AZ499">
        <v>0.786885245901639</v>
      </c>
      <c r="BA499">
        <v>0.77551020408163196</v>
      </c>
      <c r="BB499">
        <v>4.7244094488188899E-2</v>
      </c>
      <c r="BC499">
        <v>0.66666666666666596</v>
      </c>
      <c r="BD499">
        <v>0</v>
      </c>
      <c r="BE499">
        <v>0</v>
      </c>
    </row>
    <row r="500" spans="2:57" x14ac:dyDescent="0.2">
      <c r="B500" t="s">
        <v>1457</v>
      </c>
      <c r="C500">
        <v>1E-3</v>
      </c>
      <c r="D500">
        <v>0.1</v>
      </c>
      <c r="E500">
        <v>39</v>
      </c>
      <c r="F500">
        <v>100</v>
      </c>
      <c r="G500" s="2" t="b">
        <v>1</v>
      </c>
      <c r="H500">
        <v>8</v>
      </c>
      <c r="I500">
        <v>25</v>
      </c>
      <c r="J500">
        <v>420</v>
      </c>
      <c r="K500">
        <v>1000</v>
      </c>
      <c r="L500">
        <v>4</v>
      </c>
      <c r="M500">
        <v>25</v>
      </c>
      <c r="N500">
        <v>445</v>
      </c>
      <c r="O500">
        <v>12</v>
      </c>
      <c r="P500">
        <v>25</v>
      </c>
      <c r="Q500">
        <v>105</v>
      </c>
      <c r="R500">
        <v>1</v>
      </c>
      <c r="S500">
        <v>78</v>
      </c>
      <c r="T500" s="2">
        <v>64</v>
      </c>
      <c r="U500" s="2">
        <v>128</v>
      </c>
      <c r="V500" s="2">
        <v>64</v>
      </c>
      <c r="W500" t="s">
        <v>770</v>
      </c>
      <c r="X500">
        <v>0.98007738095237995</v>
      </c>
      <c r="Y500">
        <v>4.1615330195054001E-3</v>
      </c>
      <c r="Z500">
        <v>0.41909325842696399</v>
      </c>
      <c r="AA500">
        <v>0.26702016285061803</v>
      </c>
      <c r="AB500">
        <v>0.30440586161618499</v>
      </c>
      <c r="AC500">
        <v>0.30440586161618499</v>
      </c>
      <c r="AD500">
        <v>0.29390795995362401</v>
      </c>
      <c r="AE500">
        <v>0.29390795995362401</v>
      </c>
      <c r="AF500">
        <v>0.41909325842696399</v>
      </c>
      <c r="AG500">
        <v>0.41909325842696399</v>
      </c>
      <c r="AH500">
        <v>0.66031746031745997</v>
      </c>
      <c r="AI500">
        <v>7.22809582948684E-2</v>
      </c>
      <c r="AJ500">
        <v>0.60818468918116897</v>
      </c>
      <c r="AK500">
        <v>0.60818468918116897</v>
      </c>
      <c r="AL500">
        <v>0.57969998124676503</v>
      </c>
      <c r="AM500">
        <v>0.57969998124676503</v>
      </c>
      <c r="AN500">
        <v>0.66031746031745997</v>
      </c>
      <c r="AO500">
        <v>0.66031746031745997</v>
      </c>
      <c r="AP500">
        <v>0.71597041796082295</v>
      </c>
      <c r="AQ500">
        <v>0.48370355053296299</v>
      </c>
      <c r="AR500">
        <v>1.53070797237691E-2</v>
      </c>
      <c r="AS500">
        <v>2.6423982471859E-3</v>
      </c>
      <c r="AT500">
        <v>0.64285714285714202</v>
      </c>
      <c r="AU500">
        <v>0</v>
      </c>
      <c r="AV500">
        <v>0.976303317535545</v>
      </c>
      <c r="AW500">
        <v>0.94594594594594605</v>
      </c>
      <c r="AX500">
        <v>0.97674418604651103</v>
      </c>
      <c r="AY500">
        <v>0.278728606356968</v>
      </c>
      <c r="AZ500">
        <v>0.66666666666666596</v>
      </c>
      <c r="BA500">
        <v>0.970873786407767</v>
      </c>
      <c r="BB500">
        <v>0.89565217391304297</v>
      </c>
      <c r="BC500">
        <v>0.94444444444444398</v>
      </c>
      <c r="BD500">
        <v>0</v>
      </c>
      <c r="BE500">
        <v>0</v>
      </c>
    </row>
    <row r="501" spans="2:57" x14ac:dyDescent="0.2">
      <c r="B501" t="s">
        <v>1780</v>
      </c>
      <c r="C501">
        <v>1E-3</v>
      </c>
      <c r="D501">
        <v>0.5</v>
      </c>
      <c r="E501">
        <v>82</v>
      </c>
      <c r="F501">
        <v>100</v>
      </c>
      <c r="G501" s="2" t="b">
        <v>1</v>
      </c>
      <c r="H501">
        <v>8</v>
      </c>
      <c r="I501">
        <v>5</v>
      </c>
      <c r="J501">
        <v>64</v>
      </c>
      <c r="K501">
        <v>1000</v>
      </c>
      <c r="L501">
        <v>4</v>
      </c>
      <c r="M501">
        <v>5</v>
      </c>
      <c r="N501">
        <v>465</v>
      </c>
      <c r="O501">
        <v>12</v>
      </c>
      <c r="P501">
        <v>5</v>
      </c>
      <c r="Q501">
        <v>125</v>
      </c>
      <c r="R501">
        <v>1</v>
      </c>
      <c r="S501">
        <v>78</v>
      </c>
      <c r="T501" s="2">
        <v>128</v>
      </c>
      <c r="U501" s="2">
        <v>128</v>
      </c>
      <c r="V501" s="2">
        <v>128</v>
      </c>
      <c r="W501" t="s">
        <v>770</v>
      </c>
      <c r="X501">
        <v>0.98033203125000001</v>
      </c>
      <c r="Y501">
        <v>4.3996588070875997E-3</v>
      </c>
      <c r="Z501">
        <v>0.41862956989247302</v>
      </c>
      <c r="AA501">
        <v>0.218212464556098</v>
      </c>
      <c r="AB501">
        <v>0.359316170116523</v>
      </c>
      <c r="AC501">
        <v>0.359316170116523</v>
      </c>
      <c r="AD501">
        <v>0.44686960849433199</v>
      </c>
      <c r="AE501">
        <v>0.44686960849433199</v>
      </c>
      <c r="AF501">
        <v>0.41862956989247302</v>
      </c>
      <c r="AG501">
        <v>0.41862956989247302</v>
      </c>
      <c r="AH501">
        <v>0.43133333333333301</v>
      </c>
      <c r="AI501">
        <v>0.123422719538211</v>
      </c>
      <c r="AJ501">
        <v>0.41363249681313802</v>
      </c>
      <c r="AK501">
        <v>0.41363249681313802</v>
      </c>
      <c r="AL501">
        <v>0.50106868252511905</v>
      </c>
      <c r="AM501">
        <v>0.50106868252511905</v>
      </c>
      <c r="AN501">
        <v>0.43133333333333301</v>
      </c>
      <c r="AO501">
        <v>0.43133333333333301</v>
      </c>
      <c r="AP501">
        <v>0.25791642888885202</v>
      </c>
      <c r="AQ501">
        <v>0.64950565589257903</v>
      </c>
      <c r="AR501">
        <v>0.20723252251737601</v>
      </c>
      <c r="AS501">
        <v>0.32261007316728402</v>
      </c>
      <c r="AT501">
        <v>0.27945205479452001</v>
      </c>
      <c r="AU501">
        <v>1.06951871657754E-2</v>
      </c>
      <c r="AV501">
        <v>0.26388888888888801</v>
      </c>
      <c r="AW501">
        <v>0.95785440613026795</v>
      </c>
      <c r="AX501">
        <v>0.60805860805860801</v>
      </c>
      <c r="AY501">
        <v>0</v>
      </c>
      <c r="AZ501">
        <v>0.73003802281368801</v>
      </c>
      <c r="BA501">
        <v>0.77358490566037696</v>
      </c>
      <c r="BB501">
        <v>0.72146118721461105</v>
      </c>
      <c r="BC501">
        <v>0.61855670103092697</v>
      </c>
      <c r="BD501">
        <v>0</v>
      </c>
      <c r="BE501">
        <v>0</v>
      </c>
    </row>
    <row r="502" spans="2:57" x14ac:dyDescent="0.2">
      <c r="B502" t="s">
        <v>1458</v>
      </c>
      <c r="C502">
        <v>1E-3</v>
      </c>
      <c r="D502">
        <v>0.5</v>
      </c>
      <c r="E502">
        <v>63</v>
      </c>
      <c r="F502">
        <v>100</v>
      </c>
      <c r="G502" s="2" t="b">
        <v>1</v>
      </c>
      <c r="H502">
        <v>8</v>
      </c>
      <c r="I502">
        <v>5</v>
      </c>
      <c r="J502">
        <v>420</v>
      </c>
      <c r="K502">
        <v>1000</v>
      </c>
      <c r="L502">
        <v>4</v>
      </c>
      <c r="M502">
        <v>5</v>
      </c>
      <c r="N502">
        <v>465</v>
      </c>
      <c r="O502">
        <v>12</v>
      </c>
      <c r="P502">
        <v>5</v>
      </c>
      <c r="Q502">
        <v>125</v>
      </c>
      <c r="R502">
        <v>1</v>
      </c>
      <c r="S502">
        <v>78</v>
      </c>
      <c r="T502" s="2">
        <v>64</v>
      </c>
      <c r="U502" s="2">
        <v>64</v>
      </c>
      <c r="V502" s="2">
        <v>128</v>
      </c>
      <c r="W502" t="s">
        <v>770</v>
      </c>
      <c r="X502">
        <v>0.98013690476190496</v>
      </c>
      <c r="Y502">
        <v>4.1136636142618003E-3</v>
      </c>
      <c r="Z502">
        <v>0.41850430107526598</v>
      </c>
      <c r="AA502">
        <v>0.19286832085251801</v>
      </c>
      <c r="AB502">
        <v>0.32494015292738299</v>
      </c>
      <c r="AC502">
        <v>0.32494015292738299</v>
      </c>
      <c r="AD502">
        <v>0.33179766778738501</v>
      </c>
      <c r="AE502">
        <v>0.33179766778738501</v>
      </c>
      <c r="AF502">
        <v>0.41850430107526598</v>
      </c>
      <c r="AG502">
        <v>0.41850430107526598</v>
      </c>
      <c r="AH502">
        <v>0.584666666666666</v>
      </c>
      <c r="AI502">
        <v>5.4650012403726501E-2</v>
      </c>
      <c r="AJ502">
        <v>0.52513735809812401</v>
      </c>
      <c r="AK502">
        <v>0.52513735809812401</v>
      </c>
      <c r="AL502">
        <v>0.58951024850841205</v>
      </c>
      <c r="AM502">
        <v>0.58951024850841205</v>
      </c>
      <c r="AN502">
        <v>0.584666666666666</v>
      </c>
      <c r="AO502">
        <v>0.584666666666666</v>
      </c>
      <c r="AP502">
        <v>0.44233348961866598</v>
      </c>
      <c r="AQ502">
        <v>0.811023303419938</v>
      </c>
      <c r="AR502">
        <v>3.8642440218191298E-2</v>
      </c>
      <c r="AS502">
        <v>7.7613784527377E-3</v>
      </c>
      <c r="AT502">
        <v>0.10218978102189701</v>
      </c>
      <c r="AU502">
        <v>0.37662337662337603</v>
      </c>
      <c r="AV502">
        <v>0.91525423728813504</v>
      </c>
      <c r="AW502">
        <v>0.94339622641509402</v>
      </c>
      <c r="AX502">
        <v>0.74096385542168597</v>
      </c>
      <c r="AY502">
        <v>0.18918918918918901</v>
      </c>
      <c r="AZ502">
        <v>0.65830721003134796</v>
      </c>
      <c r="BA502">
        <v>0.81690140845070403</v>
      </c>
      <c r="BB502">
        <v>0.90181818181818096</v>
      </c>
      <c r="BC502">
        <v>0.65700483091787398</v>
      </c>
      <c r="BD502">
        <v>0</v>
      </c>
      <c r="BE502">
        <v>0</v>
      </c>
    </row>
    <row r="503" spans="2:57" x14ac:dyDescent="0.2">
      <c r="B503" t="s">
        <v>910</v>
      </c>
      <c r="C503">
        <v>1E-3</v>
      </c>
      <c r="D503">
        <v>0.5</v>
      </c>
      <c r="E503">
        <v>256</v>
      </c>
      <c r="F503">
        <v>100</v>
      </c>
      <c r="G503" s="2" t="b">
        <v>1</v>
      </c>
      <c r="H503">
        <v>8</v>
      </c>
      <c r="I503">
        <v>10</v>
      </c>
      <c r="J503">
        <v>420</v>
      </c>
      <c r="K503">
        <v>1000</v>
      </c>
      <c r="L503">
        <v>4</v>
      </c>
      <c r="M503">
        <v>10</v>
      </c>
      <c r="N503">
        <v>460</v>
      </c>
      <c r="O503">
        <v>12</v>
      </c>
      <c r="P503">
        <v>10</v>
      </c>
      <c r="Q503">
        <v>120</v>
      </c>
      <c r="R503">
        <v>1</v>
      </c>
      <c r="S503">
        <v>78</v>
      </c>
      <c r="T503" s="2">
        <v>64</v>
      </c>
      <c r="U503" s="2">
        <v>128</v>
      </c>
      <c r="V503" s="2">
        <v>128</v>
      </c>
      <c r="W503" t="s">
        <v>770</v>
      </c>
      <c r="X503">
        <v>0.98039583333333302</v>
      </c>
      <c r="Y503">
        <v>3.9365550200453998E-3</v>
      </c>
      <c r="Z503">
        <v>0.41795543478260799</v>
      </c>
      <c r="AA503">
        <v>0.20990812101960099</v>
      </c>
      <c r="AB503">
        <v>0.30247087239787901</v>
      </c>
      <c r="AC503">
        <v>0.30247087239787901</v>
      </c>
      <c r="AD503">
        <v>0.26540839353815399</v>
      </c>
      <c r="AE503">
        <v>0.26540839353815399</v>
      </c>
      <c r="AF503">
        <v>0.41795543478260799</v>
      </c>
      <c r="AG503">
        <v>0.41795543478260799</v>
      </c>
      <c r="AH503">
        <v>0.624305555555555</v>
      </c>
      <c r="AI503">
        <v>5.6345749646425199E-2</v>
      </c>
      <c r="AJ503">
        <v>0.54113678523762798</v>
      </c>
      <c r="AK503">
        <v>0.54113678523762798</v>
      </c>
      <c r="AL503">
        <v>0.50853737998600401</v>
      </c>
      <c r="AM503">
        <v>0.50853737998600401</v>
      </c>
      <c r="AN503">
        <v>0.624305555555555</v>
      </c>
      <c r="AO503">
        <v>0.624305555555555</v>
      </c>
      <c r="AP503">
        <v>0.46149397488448801</v>
      </c>
      <c r="AQ503">
        <v>0.73715540458190498</v>
      </c>
      <c r="AR503">
        <v>9.4230302542924992E-3</v>
      </c>
      <c r="AS503">
        <v>1.8110798708309E-3</v>
      </c>
      <c r="AT503">
        <v>0.41404805914972198</v>
      </c>
      <c r="AU503">
        <v>0</v>
      </c>
      <c r="AV503">
        <v>0.98319327731092399</v>
      </c>
      <c r="AW503">
        <v>0.94488188976377896</v>
      </c>
      <c r="AX503">
        <v>0.92946058091286299</v>
      </c>
      <c r="AY503">
        <v>0</v>
      </c>
      <c r="AZ503">
        <v>0.57777777777777695</v>
      </c>
      <c r="BA503">
        <v>0.89400921658986099</v>
      </c>
      <c r="BB503">
        <v>0.79865771812080499</v>
      </c>
      <c r="BC503">
        <v>0.95161290322580605</v>
      </c>
      <c r="BD503">
        <v>0</v>
      </c>
      <c r="BE503">
        <v>0</v>
      </c>
    </row>
    <row r="504" spans="2:57" x14ac:dyDescent="0.2">
      <c r="B504" t="s">
        <v>802</v>
      </c>
      <c r="C504">
        <v>1E-3</v>
      </c>
      <c r="D504">
        <v>0.5</v>
      </c>
      <c r="E504">
        <v>256</v>
      </c>
      <c r="F504">
        <v>500</v>
      </c>
      <c r="G504" s="2" t="b">
        <v>1</v>
      </c>
      <c r="H504">
        <v>8</v>
      </c>
      <c r="I504">
        <v>50</v>
      </c>
      <c r="J504">
        <v>64</v>
      </c>
      <c r="K504">
        <v>1000</v>
      </c>
      <c r="L504">
        <v>4</v>
      </c>
      <c r="M504">
        <v>50</v>
      </c>
      <c r="N504">
        <v>420</v>
      </c>
      <c r="O504">
        <v>12</v>
      </c>
      <c r="P504">
        <v>50</v>
      </c>
      <c r="Q504">
        <v>80</v>
      </c>
      <c r="R504">
        <v>1</v>
      </c>
      <c r="S504">
        <v>78</v>
      </c>
      <c r="T504" s="2">
        <v>64</v>
      </c>
      <c r="U504" s="2">
        <v>128</v>
      </c>
      <c r="V504" s="2">
        <v>128</v>
      </c>
      <c r="W504" t="s">
        <v>770</v>
      </c>
      <c r="X504">
        <v>0.98266796874999995</v>
      </c>
      <c r="Y504">
        <v>3.5475651238811999E-3</v>
      </c>
      <c r="Z504">
        <v>0.417627380952379</v>
      </c>
      <c r="AA504">
        <v>0.18114834150671899</v>
      </c>
      <c r="AB504">
        <v>0.30917912093989702</v>
      </c>
      <c r="AC504">
        <v>0.30917912093989702</v>
      </c>
      <c r="AD504">
        <v>0.27578091419756101</v>
      </c>
      <c r="AE504">
        <v>0.27578091419756101</v>
      </c>
      <c r="AF504">
        <v>0.417627380952379</v>
      </c>
      <c r="AG504">
        <v>0.417627380952379</v>
      </c>
      <c r="AH504">
        <v>0.66041666666666599</v>
      </c>
      <c r="AI504">
        <v>5.8274615556001601E-2</v>
      </c>
      <c r="AJ504">
        <v>0.60185949384163895</v>
      </c>
      <c r="AK504">
        <v>0.60185949384163895</v>
      </c>
      <c r="AL504">
        <v>0.61177091828654295</v>
      </c>
      <c r="AM504">
        <v>0.61177091828654295</v>
      </c>
      <c r="AN504">
        <v>0.66041666666666599</v>
      </c>
      <c r="AO504">
        <v>0.66041666666666599</v>
      </c>
      <c r="AP504">
        <v>0.395867722200276</v>
      </c>
      <c r="AQ504">
        <v>0.83472036266594196</v>
      </c>
      <c r="AR504">
        <v>2.9710994818921001E-3</v>
      </c>
      <c r="AS504">
        <v>3.1572994114787002E-3</v>
      </c>
      <c r="AT504">
        <v>0.44108761329305102</v>
      </c>
      <c r="AU504">
        <v>0.56140350877192902</v>
      </c>
      <c r="AV504">
        <v>0.92307692307692302</v>
      </c>
      <c r="AW504">
        <v>0.96385542168674698</v>
      </c>
      <c r="AX504">
        <v>0.95121951219512202</v>
      </c>
      <c r="AY504">
        <v>0.52212389380530899</v>
      </c>
      <c r="AZ504">
        <v>4.49438202247191E-2</v>
      </c>
      <c r="BA504">
        <v>0.98159509202453998</v>
      </c>
      <c r="BB504">
        <v>0.898876404494382</v>
      </c>
      <c r="BC504">
        <v>0.93413173652694603</v>
      </c>
      <c r="BD504">
        <v>0</v>
      </c>
      <c r="BE504">
        <v>0</v>
      </c>
    </row>
    <row r="505" spans="2:57" x14ac:dyDescent="0.2">
      <c r="B505" t="s">
        <v>1459</v>
      </c>
      <c r="C505">
        <v>1E-3</v>
      </c>
      <c r="D505">
        <v>0.1</v>
      </c>
      <c r="E505">
        <v>91</v>
      </c>
      <c r="F505">
        <v>100</v>
      </c>
      <c r="G505" s="2" t="b">
        <v>1</v>
      </c>
      <c r="H505">
        <v>8</v>
      </c>
      <c r="I505">
        <v>5</v>
      </c>
      <c r="J505">
        <v>128</v>
      </c>
      <c r="K505">
        <v>1000</v>
      </c>
      <c r="L505">
        <v>4</v>
      </c>
      <c r="M505">
        <v>5</v>
      </c>
      <c r="N505">
        <v>465</v>
      </c>
      <c r="O505">
        <v>12</v>
      </c>
      <c r="P505">
        <v>5</v>
      </c>
      <c r="Q505">
        <v>125</v>
      </c>
      <c r="R505">
        <v>1</v>
      </c>
      <c r="S505">
        <v>78</v>
      </c>
      <c r="T505" s="2">
        <v>64</v>
      </c>
      <c r="U505" s="2">
        <v>64</v>
      </c>
      <c r="V505" s="2">
        <v>128</v>
      </c>
      <c r="W505" t="s">
        <v>770</v>
      </c>
      <c r="X505">
        <v>0.98024414062499998</v>
      </c>
      <c r="Y505">
        <v>4.1139252926222E-3</v>
      </c>
      <c r="Z505">
        <v>0.417606451612903</v>
      </c>
      <c r="AA505">
        <v>0.33936841127276401</v>
      </c>
      <c r="AB505">
        <v>0.36788462081225898</v>
      </c>
      <c r="AC505">
        <v>0.36788462081225898</v>
      </c>
      <c r="AD505">
        <v>0.43436378024890798</v>
      </c>
      <c r="AE505">
        <v>0.43436378024890798</v>
      </c>
      <c r="AF505">
        <v>0.417606451612903</v>
      </c>
      <c r="AG505">
        <v>0.417606451612903</v>
      </c>
      <c r="AH505">
        <v>0.667333333333333</v>
      </c>
      <c r="AI505">
        <v>8.9051485061645494E-2</v>
      </c>
      <c r="AJ505">
        <v>0.616760581967844</v>
      </c>
      <c r="AK505">
        <v>0.616760581967844</v>
      </c>
      <c r="AL505">
        <v>0.64191753978384503</v>
      </c>
      <c r="AM505">
        <v>0.64191753978384503</v>
      </c>
      <c r="AN505">
        <v>0.667333333333333</v>
      </c>
      <c r="AO505">
        <v>0.667333333333333</v>
      </c>
      <c r="AP505">
        <v>0.24146286688732799</v>
      </c>
      <c r="AQ505">
        <v>0.78491181995952997</v>
      </c>
      <c r="AR505">
        <v>0.298950725920344</v>
      </c>
      <c r="AS505">
        <v>0.14621307048183299</v>
      </c>
      <c r="AT505">
        <v>0.41199999999999998</v>
      </c>
      <c r="AU505">
        <v>0.55135135135135105</v>
      </c>
      <c r="AV505">
        <v>0.96850393700787396</v>
      </c>
      <c r="AW505">
        <v>0.95419847328244201</v>
      </c>
      <c r="AX505">
        <v>0.96124031007751898</v>
      </c>
      <c r="AY505">
        <v>0.101449275362318</v>
      </c>
      <c r="AZ505">
        <v>0.62928348909657295</v>
      </c>
      <c r="BA505">
        <v>0.97975708502024195</v>
      </c>
      <c r="BB505">
        <v>0.90441176470588203</v>
      </c>
      <c r="BC505">
        <v>0.93893129770992301</v>
      </c>
      <c r="BD505">
        <v>0</v>
      </c>
      <c r="BE505">
        <v>0</v>
      </c>
    </row>
    <row r="506" spans="2:57" x14ac:dyDescent="0.2">
      <c r="B506" t="s">
        <v>1460</v>
      </c>
      <c r="C506">
        <v>1E-3</v>
      </c>
      <c r="D506">
        <v>0.5</v>
      </c>
      <c r="E506">
        <v>48</v>
      </c>
      <c r="F506">
        <v>500</v>
      </c>
      <c r="G506" s="2" t="b">
        <v>1</v>
      </c>
      <c r="H506">
        <v>8</v>
      </c>
      <c r="I506">
        <v>50</v>
      </c>
      <c r="J506">
        <v>420</v>
      </c>
      <c r="K506">
        <v>1000</v>
      </c>
      <c r="L506">
        <v>4</v>
      </c>
      <c r="M506">
        <v>50</v>
      </c>
      <c r="N506">
        <v>420</v>
      </c>
      <c r="O506">
        <v>12</v>
      </c>
      <c r="P506">
        <v>50</v>
      </c>
      <c r="Q506">
        <v>80</v>
      </c>
      <c r="R506">
        <v>1</v>
      </c>
      <c r="S506">
        <v>78</v>
      </c>
      <c r="T506" s="2">
        <v>128</v>
      </c>
      <c r="U506" s="2">
        <v>64</v>
      </c>
      <c r="V506" s="2">
        <v>128</v>
      </c>
      <c r="W506" t="s">
        <v>770</v>
      </c>
      <c r="X506">
        <v>0.98044464285714195</v>
      </c>
      <c r="Y506">
        <v>3.0275796595960001E-3</v>
      </c>
      <c r="Z506">
        <v>0.41755892857142801</v>
      </c>
      <c r="AA506">
        <v>0.22018426927924101</v>
      </c>
      <c r="AB506">
        <v>0.35368442978139197</v>
      </c>
      <c r="AC506">
        <v>0.35368442978139197</v>
      </c>
      <c r="AD506">
        <v>0.39164262489336699</v>
      </c>
      <c r="AE506">
        <v>0.39164262489336699</v>
      </c>
      <c r="AF506">
        <v>0.41755892857142801</v>
      </c>
      <c r="AG506">
        <v>0.41755892857142801</v>
      </c>
      <c r="AH506">
        <v>0.60520833333333302</v>
      </c>
      <c r="AI506">
        <v>6.0520205646753297E-2</v>
      </c>
      <c r="AJ506">
        <v>0.56095940592785398</v>
      </c>
      <c r="AK506">
        <v>0.56095940592785398</v>
      </c>
      <c r="AL506">
        <v>0.55327170500272205</v>
      </c>
      <c r="AM506">
        <v>0.55327170500272205</v>
      </c>
      <c r="AN506">
        <v>0.60520833333333302</v>
      </c>
      <c r="AO506">
        <v>0.60520833333333302</v>
      </c>
      <c r="AP506">
        <v>0.50799859790047897</v>
      </c>
      <c r="AQ506">
        <v>0.57730973752821002</v>
      </c>
      <c r="AR506">
        <v>0.13771437205428799</v>
      </c>
      <c r="AS506">
        <v>0.191715011642592</v>
      </c>
      <c r="AT506">
        <v>0.56680161943319796</v>
      </c>
      <c r="AU506">
        <v>0</v>
      </c>
      <c r="AV506">
        <v>0.938271604938271</v>
      </c>
      <c r="AW506">
        <v>0.952380952380952</v>
      </c>
      <c r="AX506">
        <v>0.92105263157894701</v>
      </c>
      <c r="AY506">
        <v>5.3571428571428499E-2</v>
      </c>
      <c r="AZ506">
        <v>0.288973384030418</v>
      </c>
      <c r="BA506">
        <v>0.77862595419847302</v>
      </c>
      <c r="BB506">
        <v>0.84210526315789402</v>
      </c>
      <c r="BC506">
        <v>0.92397660818713401</v>
      </c>
      <c r="BD506">
        <v>0.465753424657534</v>
      </c>
      <c r="BE506">
        <v>0</v>
      </c>
    </row>
    <row r="507" spans="2:57" x14ac:dyDescent="0.2">
      <c r="B507" t="s">
        <v>1461</v>
      </c>
      <c r="C507">
        <v>1E-3</v>
      </c>
      <c r="D507">
        <v>0.5</v>
      </c>
      <c r="E507">
        <v>13</v>
      </c>
      <c r="F507">
        <v>500</v>
      </c>
      <c r="G507" s="2" t="b">
        <v>1</v>
      </c>
      <c r="H507">
        <v>8</v>
      </c>
      <c r="I507">
        <v>20</v>
      </c>
      <c r="J507">
        <v>256</v>
      </c>
      <c r="K507">
        <v>1000</v>
      </c>
      <c r="L507">
        <v>4</v>
      </c>
      <c r="M507">
        <v>20</v>
      </c>
      <c r="N507">
        <v>450</v>
      </c>
      <c r="O507">
        <v>12</v>
      </c>
      <c r="P507">
        <v>20</v>
      </c>
      <c r="Q507">
        <v>110</v>
      </c>
      <c r="R507">
        <v>1</v>
      </c>
      <c r="S507">
        <v>78</v>
      </c>
      <c r="T507" s="2">
        <v>128</v>
      </c>
      <c r="U507" s="2">
        <v>64</v>
      </c>
      <c r="V507" s="2">
        <v>64</v>
      </c>
      <c r="W507" t="s">
        <v>770</v>
      </c>
      <c r="X507">
        <v>0.98083300781250005</v>
      </c>
      <c r="Y507">
        <v>4.2227073917165004E-3</v>
      </c>
      <c r="Z507">
        <v>0.41751277777777701</v>
      </c>
      <c r="AA507">
        <v>0.32158218264579702</v>
      </c>
      <c r="AB507">
        <v>0.34645986387576799</v>
      </c>
      <c r="AC507">
        <v>0.34645986387576799</v>
      </c>
      <c r="AD507">
        <v>0.39876805079845301</v>
      </c>
      <c r="AE507">
        <v>0.39876805079845301</v>
      </c>
      <c r="AF507">
        <v>0.41751277777777701</v>
      </c>
      <c r="AG507">
        <v>0.41751277777777701</v>
      </c>
      <c r="AH507">
        <v>0.67424242424242398</v>
      </c>
      <c r="AI507">
        <v>7.5124114751815796E-2</v>
      </c>
      <c r="AJ507">
        <v>0.64542329936404497</v>
      </c>
      <c r="AK507">
        <v>0.64542329936404497</v>
      </c>
      <c r="AL507">
        <v>0.71776200980537297</v>
      </c>
      <c r="AM507">
        <v>0.71776200980537297</v>
      </c>
      <c r="AN507">
        <v>0.67424242424242398</v>
      </c>
      <c r="AO507">
        <v>0.67424242424242398</v>
      </c>
      <c r="AP507">
        <v>0.40349501580605002</v>
      </c>
      <c r="AQ507">
        <v>0.91217556164485802</v>
      </c>
      <c r="AR507">
        <v>6.7396006636481501E-2</v>
      </c>
      <c r="AS507">
        <v>2.7728714156824001E-3</v>
      </c>
      <c r="AT507">
        <v>0.61433447098976102</v>
      </c>
      <c r="AU507">
        <v>0</v>
      </c>
      <c r="AV507">
        <v>0.93212669683257898</v>
      </c>
      <c r="AW507">
        <v>0.95652173913043403</v>
      </c>
      <c r="AX507">
        <v>0.935622317596566</v>
      </c>
      <c r="AY507">
        <v>0.66666666666666596</v>
      </c>
      <c r="AZ507">
        <v>0.78838174273858896</v>
      </c>
      <c r="BA507">
        <v>0.98630136986301298</v>
      </c>
      <c r="BB507">
        <v>0.88617886178861704</v>
      </c>
      <c r="BC507">
        <v>0.94323144104803402</v>
      </c>
      <c r="BD507">
        <v>3.5714285714285698E-2</v>
      </c>
      <c r="BE507">
        <v>0</v>
      </c>
    </row>
    <row r="508" spans="2:57" x14ac:dyDescent="0.2">
      <c r="B508" t="s">
        <v>1462</v>
      </c>
      <c r="C508">
        <v>1E-3</v>
      </c>
      <c r="D508">
        <v>0.5</v>
      </c>
      <c r="E508">
        <v>80</v>
      </c>
      <c r="F508">
        <v>100</v>
      </c>
      <c r="G508" s="2" t="b">
        <v>1</v>
      </c>
      <c r="H508">
        <v>8</v>
      </c>
      <c r="I508">
        <v>10</v>
      </c>
      <c r="J508">
        <v>128</v>
      </c>
      <c r="K508">
        <v>1000</v>
      </c>
      <c r="L508">
        <v>4</v>
      </c>
      <c r="M508">
        <v>10</v>
      </c>
      <c r="N508">
        <v>460</v>
      </c>
      <c r="O508">
        <v>12</v>
      </c>
      <c r="P508">
        <v>10</v>
      </c>
      <c r="Q508">
        <v>120</v>
      </c>
      <c r="R508">
        <v>1</v>
      </c>
      <c r="S508">
        <v>78</v>
      </c>
      <c r="T508" s="2">
        <v>64</v>
      </c>
      <c r="U508" s="2">
        <v>128</v>
      </c>
      <c r="V508" s="2">
        <v>64</v>
      </c>
      <c r="W508" t="s">
        <v>770</v>
      </c>
      <c r="X508">
        <v>0.98055664062500003</v>
      </c>
      <c r="Y508">
        <v>4.0359082026406997E-3</v>
      </c>
      <c r="Z508">
        <v>0.41730706521739003</v>
      </c>
      <c r="AA508">
        <v>0.29000167997181397</v>
      </c>
      <c r="AB508">
        <v>0.34275688019733702</v>
      </c>
      <c r="AC508">
        <v>0.34275688019733702</v>
      </c>
      <c r="AD508">
        <v>0.34499946309561702</v>
      </c>
      <c r="AE508">
        <v>0.34499946309561702</v>
      </c>
      <c r="AF508">
        <v>0.41730706521739003</v>
      </c>
      <c r="AG508">
        <v>0.41730706521739003</v>
      </c>
      <c r="AH508">
        <v>0.63541666666666596</v>
      </c>
      <c r="AI508">
        <v>7.9533204436302102E-2</v>
      </c>
      <c r="AJ508">
        <v>0.55884498391105297</v>
      </c>
      <c r="AK508">
        <v>0.55884498391105297</v>
      </c>
      <c r="AL508">
        <v>0.53105579371107903</v>
      </c>
      <c r="AM508">
        <v>0.53105579371108003</v>
      </c>
      <c r="AN508">
        <v>0.63541666666666596</v>
      </c>
      <c r="AO508">
        <v>0.63541666666666596</v>
      </c>
      <c r="AP508">
        <v>0.47863329359215401</v>
      </c>
      <c r="AQ508">
        <v>0.79478264083025896</v>
      </c>
      <c r="AR508">
        <v>7.9696447650706298E-2</v>
      </c>
      <c r="AS508">
        <v>1.7915138716229202E-2</v>
      </c>
      <c r="AT508">
        <v>0.37379576107899798</v>
      </c>
      <c r="AU508">
        <v>5.7142857142857099E-2</v>
      </c>
      <c r="AV508">
        <v>0.96356275303643701</v>
      </c>
      <c r="AW508">
        <v>0.96</v>
      </c>
      <c r="AX508">
        <v>0.96356275303643701</v>
      </c>
      <c r="AY508">
        <v>0</v>
      </c>
      <c r="AZ508">
        <v>0.58689458689458596</v>
      </c>
      <c r="BA508">
        <v>0.98319327731092399</v>
      </c>
      <c r="BB508">
        <v>0.87822878228782297</v>
      </c>
      <c r="BC508">
        <v>0.93975903614457801</v>
      </c>
      <c r="BD508">
        <v>0</v>
      </c>
      <c r="BE508">
        <v>0</v>
      </c>
    </row>
    <row r="509" spans="2:57" x14ac:dyDescent="0.2">
      <c r="B509" t="s">
        <v>1463</v>
      </c>
      <c r="C509">
        <v>1E-3</v>
      </c>
      <c r="D509">
        <v>0.5</v>
      </c>
      <c r="E509">
        <v>98</v>
      </c>
      <c r="F509">
        <v>100</v>
      </c>
      <c r="G509" s="2" t="b">
        <v>1</v>
      </c>
      <c r="H509">
        <v>8</v>
      </c>
      <c r="I509">
        <v>5</v>
      </c>
      <c r="J509">
        <v>420</v>
      </c>
      <c r="K509">
        <v>1000</v>
      </c>
      <c r="L509">
        <v>4</v>
      </c>
      <c r="M509">
        <v>5</v>
      </c>
      <c r="N509">
        <v>465</v>
      </c>
      <c r="O509">
        <v>12</v>
      </c>
      <c r="P509">
        <v>5</v>
      </c>
      <c r="Q509">
        <v>125</v>
      </c>
      <c r="R509">
        <v>1</v>
      </c>
      <c r="S509">
        <v>78</v>
      </c>
      <c r="T509" s="2">
        <v>128</v>
      </c>
      <c r="U509" s="2">
        <v>64</v>
      </c>
      <c r="V509" s="2">
        <v>64</v>
      </c>
      <c r="W509" t="s">
        <v>770</v>
      </c>
      <c r="X509">
        <v>0.98058333333333203</v>
      </c>
      <c r="Y509">
        <v>4.1767967562191003E-3</v>
      </c>
      <c r="Z509">
        <v>0.41701290322580398</v>
      </c>
      <c r="AA509">
        <v>0.32315440644323801</v>
      </c>
      <c r="AB509">
        <v>0.36351651112537398</v>
      </c>
      <c r="AC509">
        <v>0.36351651112537398</v>
      </c>
      <c r="AD509">
        <v>0.41760438640591702</v>
      </c>
      <c r="AE509">
        <v>0.41760438640591702</v>
      </c>
      <c r="AF509">
        <v>0.41701290322580398</v>
      </c>
      <c r="AG509">
        <v>0.41701290322580398</v>
      </c>
      <c r="AH509">
        <v>0.47133333333333299</v>
      </c>
      <c r="AI509">
        <v>0.12146012485027299</v>
      </c>
      <c r="AJ509">
        <v>0.47145565693885999</v>
      </c>
      <c r="AK509">
        <v>0.47145565693885999</v>
      </c>
      <c r="AL509">
        <v>0.612823659255187</v>
      </c>
      <c r="AM509">
        <v>0.612823659255187</v>
      </c>
      <c r="AN509">
        <v>0.47133333333333299</v>
      </c>
      <c r="AO509">
        <v>0.47133333333333299</v>
      </c>
      <c r="AP509">
        <v>0.36875863957605298</v>
      </c>
      <c r="AQ509">
        <v>0.82909096530814697</v>
      </c>
      <c r="AR509">
        <v>0.16732283152979199</v>
      </c>
      <c r="AS509">
        <v>8.8893608087505099E-2</v>
      </c>
      <c r="AT509">
        <v>0.28672985781990501</v>
      </c>
      <c r="AU509">
        <v>0.36129032258064497</v>
      </c>
      <c r="AV509">
        <v>0.69109947643978997</v>
      </c>
      <c r="AW509">
        <v>0.94696969696969602</v>
      </c>
      <c r="AX509">
        <v>0.77042801556420204</v>
      </c>
      <c r="AY509">
        <v>0.242718446601941</v>
      </c>
      <c r="AZ509">
        <v>0.40157480314960597</v>
      </c>
      <c r="BA509">
        <v>0.52071005917159696</v>
      </c>
      <c r="BB509">
        <v>0.79464285714285698</v>
      </c>
      <c r="BC509">
        <v>0.64130434782608603</v>
      </c>
      <c r="BD509">
        <v>0</v>
      </c>
      <c r="BE509">
        <v>0</v>
      </c>
    </row>
    <row r="510" spans="2:57" x14ac:dyDescent="0.2">
      <c r="B510" t="s">
        <v>1464</v>
      </c>
      <c r="C510">
        <v>1E-3</v>
      </c>
      <c r="D510">
        <v>0.1</v>
      </c>
      <c r="E510">
        <v>75</v>
      </c>
      <c r="F510">
        <v>100</v>
      </c>
      <c r="G510" s="2" t="b">
        <v>1</v>
      </c>
      <c r="H510">
        <v>8</v>
      </c>
      <c r="I510">
        <v>25</v>
      </c>
      <c r="J510">
        <v>64</v>
      </c>
      <c r="K510">
        <v>1000</v>
      </c>
      <c r="L510">
        <v>4</v>
      </c>
      <c r="M510">
        <v>25</v>
      </c>
      <c r="N510">
        <v>445</v>
      </c>
      <c r="O510">
        <v>12</v>
      </c>
      <c r="P510">
        <v>25</v>
      </c>
      <c r="Q510">
        <v>105</v>
      </c>
      <c r="R510">
        <v>1</v>
      </c>
      <c r="S510">
        <v>78</v>
      </c>
      <c r="T510" s="2">
        <v>128</v>
      </c>
      <c r="U510" s="2">
        <v>128</v>
      </c>
      <c r="V510" s="2">
        <v>64</v>
      </c>
      <c r="W510" t="s">
        <v>770</v>
      </c>
      <c r="X510">
        <v>0.98066406250000004</v>
      </c>
      <c r="Y510">
        <v>4.0324267453979001E-3</v>
      </c>
      <c r="Z510">
        <v>0.416773033707866</v>
      </c>
      <c r="AA510">
        <v>0.29774723762273703</v>
      </c>
      <c r="AB510">
        <v>0.36432271849082598</v>
      </c>
      <c r="AC510">
        <v>0.36432271849082598</v>
      </c>
      <c r="AD510">
        <v>0.42252159352308799</v>
      </c>
      <c r="AE510">
        <v>0.42252159352308799</v>
      </c>
      <c r="AF510">
        <v>0.416773033707866</v>
      </c>
      <c r="AG510">
        <v>0.416773033707866</v>
      </c>
      <c r="AH510">
        <v>0.75079365079365001</v>
      </c>
      <c r="AI510">
        <v>7.31217786669731E-2</v>
      </c>
      <c r="AJ510">
        <v>0.69403477521581602</v>
      </c>
      <c r="AK510">
        <v>0.69403477521581602</v>
      </c>
      <c r="AL510">
        <v>0.73825429230951001</v>
      </c>
      <c r="AM510">
        <v>0.73825429230951001</v>
      </c>
      <c r="AN510">
        <v>0.75079365079365001</v>
      </c>
      <c r="AO510">
        <v>0.75079365079365001</v>
      </c>
      <c r="AP510">
        <v>0.46679220472224298</v>
      </c>
      <c r="AQ510">
        <v>0.57387855771096796</v>
      </c>
      <c r="AR510">
        <v>0.29184730545673698</v>
      </c>
      <c r="AS510">
        <v>0.124772806073353</v>
      </c>
      <c r="AT510">
        <v>0.65703971119133497</v>
      </c>
      <c r="AU510">
        <v>1.8867924528301799E-2</v>
      </c>
      <c r="AV510">
        <v>0.98095238095238002</v>
      </c>
      <c r="AW510">
        <v>0.96330275229357798</v>
      </c>
      <c r="AX510">
        <v>0.96296296296296302</v>
      </c>
      <c r="AY510">
        <v>0.62068965517241304</v>
      </c>
      <c r="AZ510">
        <v>0.76190476190476097</v>
      </c>
      <c r="BA510">
        <v>0.92537313432835799</v>
      </c>
      <c r="BB510">
        <v>0.87763713080168704</v>
      </c>
      <c r="BC510">
        <v>0.94063926940639198</v>
      </c>
      <c r="BD510">
        <v>0.61904761904761896</v>
      </c>
      <c r="BE510">
        <v>0</v>
      </c>
    </row>
    <row r="511" spans="2:57" x14ac:dyDescent="0.2">
      <c r="B511" t="s">
        <v>1465</v>
      </c>
      <c r="C511">
        <v>1E-3</v>
      </c>
      <c r="D511">
        <v>0.5</v>
      </c>
      <c r="E511">
        <v>104</v>
      </c>
      <c r="F511">
        <v>100</v>
      </c>
      <c r="G511" s="2" t="b">
        <v>1</v>
      </c>
      <c r="H511">
        <v>8</v>
      </c>
      <c r="I511">
        <v>5</v>
      </c>
      <c r="J511">
        <v>128</v>
      </c>
      <c r="K511">
        <v>1000</v>
      </c>
      <c r="L511">
        <v>4</v>
      </c>
      <c r="M511">
        <v>5</v>
      </c>
      <c r="N511">
        <v>465</v>
      </c>
      <c r="O511">
        <v>12</v>
      </c>
      <c r="P511">
        <v>5</v>
      </c>
      <c r="Q511">
        <v>125</v>
      </c>
      <c r="R511">
        <v>1</v>
      </c>
      <c r="S511">
        <v>78</v>
      </c>
      <c r="T511" s="2">
        <v>128</v>
      </c>
      <c r="U511" s="2">
        <v>64</v>
      </c>
      <c r="V511" s="2">
        <v>64</v>
      </c>
      <c r="W511" t="s">
        <v>770</v>
      </c>
      <c r="X511">
        <v>0.98023437499999999</v>
      </c>
      <c r="Y511">
        <v>4.1218330035916999E-3</v>
      </c>
      <c r="Z511">
        <v>0.41671397849462499</v>
      </c>
      <c r="AA511">
        <v>0.20316215319931499</v>
      </c>
      <c r="AB511">
        <v>0.33490888423054499</v>
      </c>
      <c r="AC511">
        <v>0.33490888423054499</v>
      </c>
      <c r="AD511">
        <v>0.33950754032277197</v>
      </c>
      <c r="AE511">
        <v>0.33950754032277197</v>
      </c>
      <c r="AF511">
        <v>0.41671397849462499</v>
      </c>
      <c r="AG511">
        <v>0.41671397849462499</v>
      </c>
      <c r="AH511">
        <v>0.55400000000000005</v>
      </c>
      <c r="AI511">
        <v>6.88655450940132E-2</v>
      </c>
      <c r="AJ511">
        <v>0.541188761541464</v>
      </c>
      <c r="AK511">
        <v>0.541188761541464</v>
      </c>
      <c r="AL511">
        <v>0.59103464439228304</v>
      </c>
      <c r="AM511">
        <v>0.59103464439228304</v>
      </c>
      <c r="AN511">
        <v>0.55399999999999905</v>
      </c>
      <c r="AO511">
        <v>0.55400000000000005</v>
      </c>
      <c r="AP511">
        <v>0.54578175198371304</v>
      </c>
      <c r="AQ511">
        <v>0.59900355416458095</v>
      </c>
      <c r="AR511">
        <v>0.14781881651920301</v>
      </c>
      <c r="AS511">
        <v>4.7031414254684697E-2</v>
      </c>
      <c r="AT511">
        <v>0.42384105960264801</v>
      </c>
      <c r="AU511">
        <v>0.101492537313432</v>
      </c>
      <c r="AV511">
        <v>0.81516587677725105</v>
      </c>
      <c r="AW511">
        <v>0.95057034220532299</v>
      </c>
      <c r="AX511">
        <v>0.85258964143426197</v>
      </c>
      <c r="AY511">
        <v>0.6</v>
      </c>
      <c r="AZ511">
        <v>0.54911838790931899</v>
      </c>
      <c r="BA511">
        <v>0.82949308755760298</v>
      </c>
      <c r="BB511">
        <v>0.76146788990825598</v>
      </c>
      <c r="BC511">
        <v>0.61052631578947303</v>
      </c>
      <c r="BD511">
        <v>0</v>
      </c>
      <c r="BE511">
        <v>0</v>
      </c>
    </row>
    <row r="512" spans="2:57" x14ac:dyDescent="0.2">
      <c r="B512" t="s">
        <v>1466</v>
      </c>
      <c r="C512">
        <v>1E-3</v>
      </c>
      <c r="D512">
        <v>0.5</v>
      </c>
      <c r="E512">
        <v>20</v>
      </c>
      <c r="F512">
        <v>500</v>
      </c>
      <c r="G512" s="2" t="b">
        <v>1</v>
      </c>
      <c r="H512">
        <v>8</v>
      </c>
      <c r="I512">
        <v>5</v>
      </c>
      <c r="J512">
        <v>64</v>
      </c>
      <c r="K512">
        <v>1000</v>
      </c>
      <c r="L512">
        <v>4</v>
      </c>
      <c r="M512">
        <v>5</v>
      </c>
      <c r="N512">
        <v>465</v>
      </c>
      <c r="O512">
        <v>12</v>
      </c>
      <c r="P512">
        <v>5</v>
      </c>
      <c r="Q512">
        <v>125</v>
      </c>
      <c r="R512">
        <v>1</v>
      </c>
      <c r="S512">
        <v>78</v>
      </c>
      <c r="T512" s="2">
        <v>128</v>
      </c>
      <c r="U512" s="2">
        <v>64</v>
      </c>
      <c r="V512" s="2">
        <v>64</v>
      </c>
      <c r="W512" t="s">
        <v>770</v>
      </c>
      <c r="X512">
        <v>0.98091015625</v>
      </c>
      <c r="Y512">
        <v>4.2595268688164004E-3</v>
      </c>
      <c r="Z512">
        <v>0.41645483870967698</v>
      </c>
      <c r="AA512">
        <v>0.245780312538146</v>
      </c>
      <c r="AB512">
        <v>0.33855115381120898</v>
      </c>
      <c r="AC512">
        <v>0.33855115381120898</v>
      </c>
      <c r="AD512">
        <v>0.38874614953418402</v>
      </c>
      <c r="AE512">
        <v>0.38874614953418402</v>
      </c>
      <c r="AF512">
        <v>0.41645483870967698</v>
      </c>
      <c r="AG512">
        <v>0.41645483870967698</v>
      </c>
      <c r="AH512">
        <v>0.46333333333333299</v>
      </c>
      <c r="AI512">
        <v>0.118442244827747</v>
      </c>
      <c r="AJ512">
        <v>0.43867663667245099</v>
      </c>
      <c r="AK512">
        <v>0.43867663667245099</v>
      </c>
      <c r="AL512">
        <v>0.61949864237113295</v>
      </c>
      <c r="AM512">
        <v>0.61949864237113295</v>
      </c>
      <c r="AN512">
        <v>0.46333333333333299</v>
      </c>
      <c r="AO512">
        <v>0.46333333333333299</v>
      </c>
      <c r="AP512">
        <v>0.237742163549785</v>
      </c>
      <c r="AQ512">
        <v>0.70528897548999603</v>
      </c>
      <c r="AR512">
        <v>0.28099535632484701</v>
      </c>
      <c r="AS512">
        <v>0.130178119880207</v>
      </c>
      <c r="AT512">
        <v>0.27432590855803002</v>
      </c>
      <c r="AU512">
        <v>0</v>
      </c>
      <c r="AV512">
        <v>0.28767123287671198</v>
      </c>
      <c r="AW512">
        <v>0.94339622641509402</v>
      </c>
      <c r="AX512">
        <v>0.63473053892215503</v>
      </c>
      <c r="AY512">
        <v>0.64864864864864802</v>
      </c>
      <c r="AZ512">
        <v>0.76515151515151503</v>
      </c>
      <c r="BA512">
        <v>0.79807692307692302</v>
      </c>
      <c r="BB512">
        <v>0.16176470588235201</v>
      </c>
      <c r="BC512">
        <v>0.61538461538461497</v>
      </c>
      <c r="BD512">
        <v>0.13496932515337401</v>
      </c>
      <c r="BE512">
        <v>0</v>
      </c>
    </row>
    <row r="513" spans="2:57" x14ac:dyDescent="0.2">
      <c r="B513" t="s">
        <v>1781</v>
      </c>
      <c r="C513">
        <v>1E-3</v>
      </c>
      <c r="D513">
        <v>0.5</v>
      </c>
      <c r="E513">
        <v>15</v>
      </c>
      <c r="F513">
        <v>500</v>
      </c>
      <c r="G513" s="2" t="b">
        <v>1</v>
      </c>
      <c r="H513">
        <v>8</v>
      </c>
      <c r="I513">
        <v>15</v>
      </c>
      <c r="J513">
        <v>64</v>
      </c>
      <c r="K513">
        <v>1000</v>
      </c>
      <c r="L513">
        <v>4</v>
      </c>
      <c r="M513">
        <v>15</v>
      </c>
      <c r="N513">
        <v>455</v>
      </c>
      <c r="O513">
        <v>12</v>
      </c>
      <c r="P513">
        <v>15</v>
      </c>
      <c r="Q513">
        <v>115</v>
      </c>
      <c r="R513">
        <v>1</v>
      </c>
      <c r="S513">
        <v>78</v>
      </c>
      <c r="T513" s="2">
        <v>128</v>
      </c>
      <c r="U513" s="2">
        <v>128</v>
      </c>
      <c r="V513" s="2">
        <v>128</v>
      </c>
      <c r="W513" t="s">
        <v>770</v>
      </c>
      <c r="X513">
        <v>0.98040625000000003</v>
      </c>
      <c r="Y513">
        <v>4.1789322239345998E-3</v>
      </c>
      <c r="Z513">
        <v>0.416197802197802</v>
      </c>
      <c r="AA513">
        <v>0.241565381050109</v>
      </c>
      <c r="AB513">
        <v>0.31485388872743503</v>
      </c>
      <c r="AC513">
        <v>0.31485388872743503</v>
      </c>
      <c r="AD513">
        <v>0.32323897137519703</v>
      </c>
      <c r="AE513">
        <v>0.32323897137519703</v>
      </c>
      <c r="AF513">
        <v>0.416197802197802</v>
      </c>
      <c r="AG513">
        <v>0.416197802197802</v>
      </c>
      <c r="AH513">
        <v>0.59202898550724603</v>
      </c>
      <c r="AI513">
        <v>6.9441735744476304E-2</v>
      </c>
      <c r="AJ513">
        <v>0.530739641903895</v>
      </c>
      <c r="AK513">
        <v>0.530739641903895</v>
      </c>
      <c r="AL513">
        <v>0.57411863649591999</v>
      </c>
      <c r="AM513">
        <v>0.57411863649591999</v>
      </c>
      <c r="AN513">
        <v>0.59202898550724603</v>
      </c>
      <c r="AO513">
        <v>0.59202898550724603</v>
      </c>
      <c r="AP513">
        <v>0.47217993232455202</v>
      </c>
      <c r="AQ513">
        <v>0.77917363024901198</v>
      </c>
      <c r="AR513">
        <v>4.8396140038791001E-3</v>
      </c>
      <c r="AS513">
        <v>3.2223783322999E-3</v>
      </c>
      <c r="AT513">
        <v>0.36764705882352899</v>
      </c>
      <c r="AU513">
        <v>3.3613445378151197E-2</v>
      </c>
      <c r="AV513">
        <v>0.93723849372384904</v>
      </c>
      <c r="AW513">
        <v>0.95041322314049503</v>
      </c>
      <c r="AX513">
        <v>0.86852589641434197</v>
      </c>
      <c r="AY513">
        <v>0.27210884353741399</v>
      </c>
      <c r="AZ513">
        <v>0.62975778546712702</v>
      </c>
      <c r="BA513">
        <v>0.82352941176470595</v>
      </c>
      <c r="BB513">
        <v>0.67015706806282704</v>
      </c>
      <c r="BC513">
        <v>0.81588447653429597</v>
      </c>
      <c r="BD513">
        <v>0</v>
      </c>
      <c r="BE513">
        <v>0</v>
      </c>
    </row>
    <row r="514" spans="2:57" x14ac:dyDescent="0.2">
      <c r="B514" t="s">
        <v>803</v>
      </c>
      <c r="C514">
        <v>1E-3</v>
      </c>
      <c r="D514">
        <v>0.1</v>
      </c>
      <c r="E514">
        <v>256</v>
      </c>
      <c r="F514">
        <v>100</v>
      </c>
      <c r="G514" s="2" t="b">
        <v>1</v>
      </c>
      <c r="H514">
        <v>8</v>
      </c>
      <c r="I514">
        <v>50</v>
      </c>
      <c r="J514">
        <v>64</v>
      </c>
      <c r="K514">
        <v>1000</v>
      </c>
      <c r="L514">
        <v>4</v>
      </c>
      <c r="M514">
        <v>50</v>
      </c>
      <c r="N514">
        <v>420</v>
      </c>
      <c r="O514">
        <v>12</v>
      </c>
      <c r="P514">
        <v>50</v>
      </c>
      <c r="Q514">
        <v>80</v>
      </c>
      <c r="R514">
        <v>1</v>
      </c>
      <c r="S514">
        <v>78</v>
      </c>
      <c r="T514" s="2">
        <v>64</v>
      </c>
      <c r="U514" s="2">
        <v>128</v>
      </c>
      <c r="V514" s="2">
        <v>128</v>
      </c>
      <c r="W514" t="s">
        <v>770</v>
      </c>
      <c r="X514">
        <v>0.98015624999999995</v>
      </c>
      <c r="Y514">
        <v>4.5582667132838999E-3</v>
      </c>
      <c r="Z514">
        <v>0.41615773809523798</v>
      </c>
      <c r="AA514">
        <v>0.26964674615859902</v>
      </c>
      <c r="AB514">
        <v>0.324013130703102</v>
      </c>
      <c r="AC514">
        <v>0.324013130703102</v>
      </c>
      <c r="AD514">
        <v>0.39564725101196802</v>
      </c>
      <c r="AE514">
        <v>0.39564725101196802</v>
      </c>
      <c r="AF514">
        <v>0.41615773809523798</v>
      </c>
      <c r="AG514">
        <v>0.41615773809523798</v>
      </c>
      <c r="AH514">
        <v>0.68437499999999996</v>
      </c>
      <c r="AI514">
        <v>7.2849467396736103E-2</v>
      </c>
      <c r="AJ514">
        <v>0.62986992213239101</v>
      </c>
      <c r="AK514">
        <v>0.62986992213239101</v>
      </c>
      <c r="AL514">
        <v>0.66326399048238605</v>
      </c>
      <c r="AM514">
        <v>0.66326399048238605</v>
      </c>
      <c r="AN514">
        <v>0.68437499999999996</v>
      </c>
      <c r="AO514">
        <v>0.68437499999999996</v>
      </c>
      <c r="AP514">
        <v>0.39857907022968297</v>
      </c>
      <c r="AQ514">
        <v>0.83193184195532</v>
      </c>
      <c r="AR514">
        <v>5.5082060982308598E-2</v>
      </c>
      <c r="AS514">
        <v>1.0459549645096799E-2</v>
      </c>
      <c r="AT514">
        <v>0.39886039886039798</v>
      </c>
      <c r="AU514">
        <v>0.13483146067415699</v>
      </c>
      <c r="AV514">
        <v>0.96969696969696895</v>
      </c>
      <c r="AW514">
        <v>0.96385542168674698</v>
      </c>
      <c r="AX514">
        <v>0.95757575757575697</v>
      </c>
      <c r="AY514">
        <v>0.65</v>
      </c>
      <c r="AZ514">
        <v>0.67676767676767602</v>
      </c>
      <c r="BA514">
        <v>0.98750000000000004</v>
      </c>
      <c r="BB514">
        <v>0.86813186813186805</v>
      </c>
      <c r="BC514">
        <v>0.95121951219512202</v>
      </c>
      <c r="BD514">
        <v>0</v>
      </c>
      <c r="BE514">
        <v>0</v>
      </c>
    </row>
    <row r="515" spans="2:57" x14ac:dyDescent="0.2">
      <c r="B515" t="s">
        <v>1467</v>
      </c>
      <c r="C515">
        <v>1E-3</v>
      </c>
      <c r="D515">
        <v>0.5</v>
      </c>
      <c r="E515">
        <v>19</v>
      </c>
      <c r="F515">
        <v>500</v>
      </c>
      <c r="G515" s="2" t="b">
        <v>1</v>
      </c>
      <c r="H515">
        <v>8</v>
      </c>
      <c r="I515">
        <v>10</v>
      </c>
      <c r="J515">
        <v>128</v>
      </c>
      <c r="K515">
        <v>1000</v>
      </c>
      <c r="L515">
        <v>4</v>
      </c>
      <c r="M515">
        <v>10</v>
      </c>
      <c r="N515">
        <v>460</v>
      </c>
      <c r="O515">
        <v>12</v>
      </c>
      <c r="P515">
        <v>10</v>
      </c>
      <c r="Q515">
        <v>120</v>
      </c>
      <c r="R515">
        <v>1</v>
      </c>
      <c r="S515">
        <v>78</v>
      </c>
      <c r="T515" s="2">
        <v>128</v>
      </c>
      <c r="U515" s="2">
        <v>64</v>
      </c>
      <c r="V515" s="2">
        <v>128</v>
      </c>
      <c r="W515" t="s">
        <v>770</v>
      </c>
      <c r="X515">
        <v>0.98046093749999996</v>
      </c>
      <c r="Y515">
        <v>3.9604859254322002E-3</v>
      </c>
      <c r="Z515">
        <v>0.415804347826087</v>
      </c>
      <c r="AA515">
        <v>0.25327676576375902</v>
      </c>
      <c r="AB515">
        <v>0.365226498580418</v>
      </c>
      <c r="AC515">
        <v>0.365226498580418</v>
      </c>
      <c r="AD515">
        <v>0.37436578795946601</v>
      </c>
      <c r="AE515">
        <v>0.37436578795946601</v>
      </c>
      <c r="AF515">
        <v>0.415804347826087</v>
      </c>
      <c r="AG515">
        <v>0.415804347826087</v>
      </c>
      <c r="AH515">
        <v>0.61111111111111105</v>
      </c>
      <c r="AI515">
        <v>0.10919601470232</v>
      </c>
      <c r="AJ515">
        <v>0.59938037997449001</v>
      </c>
      <c r="AK515">
        <v>0.59938037997449001</v>
      </c>
      <c r="AL515">
        <v>0.65314463667568401</v>
      </c>
      <c r="AM515">
        <v>0.65314463667568401</v>
      </c>
      <c r="AN515">
        <v>0.61111111111111105</v>
      </c>
      <c r="AO515">
        <v>0.61111111111111105</v>
      </c>
      <c r="AP515">
        <v>0.36071659260657701</v>
      </c>
      <c r="AQ515">
        <v>0.87159261476827998</v>
      </c>
      <c r="AR515">
        <v>0.13865184901518901</v>
      </c>
      <c r="AS515">
        <v>8.9944937931625807E-2</v>
      </c>
      <c r="AT515">
        <v>0.41262135922330001</v>
      </c>
      <c r="AU515">
        <v>5.0632911392405E-2</v>
      </c>
      <c r="AV515">
        <v>0.83495145631067902</v>
      </c>
      <c r="AW515">
        <v>0.952380952380952</v>
      </c>
      <c r="AX515">
        <v>0.77049180327868805</v>
      </c>
      <c r="AY515">
        <v>0.67403314917127</v>
      </c>
      <c r="AZ515">
        <v>0.64126984126984099</v>
      </c>
      <c r="BA515">
        <v>0.76381909547738602</v>
      </c>
      <c r="BB515">
        <v>0.86692015209125395</v>
      </c>
      <c r="BC515">
        <v>0.64044943820224698</v>
      </c>
      <c r="BD515">
        <v>1.0526315789473601E-2</v>
      </c>
      <c r="BE515">
        <v>0.57446808510638303</v>
      </c>
    </row>
    <row r="516" spans="2:57" x14ac:dyDescent="0.2">
      <c r="B516" t="s">
        <v>1468</v>
      </c>
      <c r="C516">
        <v>1E-3</v>
      </c>
      <c r="D516">
        <v>0.1</v>
      </c>
      <c r="E516">
        <v>60</v>
      </c>
      <c r="F516">
        <v>100</v>
      </c>
      <c r="G516" s="2" t="b">
        <v>1</v>
      </c>
      <c r="H516">
        <v>8</v>
      </c>
      <c r="I516">
        <v>15</v>
      </c>
      <c r="J516">
        <v>256</v>
      </c>
      <c r="K516">
        <v>1000</v>
      </c>
      <c r="L516">
        <v>4</v>
      </c>
      <c r="M516">
        <v>15</v>
      </c>
      <c r="N516">
        <v>455</v>
      </c>
      <c r="O516">
        <v>12</v>
      </c>
      <c r="P516">
        <v>15</v>
      </c>
      <c r="Q516">
        <v>115</v>
      </c>
      <c r="R516">
        <v>1</v>
      </c>
      <c r="S516">
        <v>78</v>
      </c>
      <c r="T516" s="2">
        <v>128</v>
      </c>
      <c r="U516" s="2">
        <v>64</v>
      </c>
      <c r="V516" s="2">
        <v>128</v>
      </c>
      <c r="W516" t="s">
        <v>770</v>
      </c>
      <c r="X516">
        <v>0.98123046874999997</v>
      </c>
      <c r="Y516">
        <v>4.0334438509307003E-3</v>
      </c>
      <c r="Z516">
        <v>0.41553241758241599</v>
      </c>
      <c r="AA516">
        <v>0.29288462923467101</v>
      </c>
      <c r="AB516">
        <v>0.321443255434186</v>
      </c>
      <c r="AC516">
        <v>0.321443255434186</v>
      </c>
      <c r="AD516">
        <v>0.32945187553894101</v>
      </c>
      <c r="AE516">
        <v>0.32945187553894101</v>
      </c>
      <c r="AF516">
        <v>0.41553241758241599</v>
      </c>
      <c r="AG516">
        <v>0.41553241758241599</v>
      </c>
      <c r="AH516">
        <v>0.651449275362318</v>
      </c>
      <c r="AI516">
        <v>7.7425278723239899E-2</v>
      </c>
      <c r="AJ516">
        <v>0.58236517628316298</v>
      </c>
      <c r="AK516">
        <v>0.58236517628316298</v>
      </c>
      <c r="AL516">
        <v>0.59096883616819995</v>
      </c>
      <c r="AM516">
        <v>0.59096883616819995</v>
      </c>
      <c r="AN516">
        <v>0.651449275362319</v>
      </c>
      <c r="AO516">
        <v>0.651449275362318</v>
      </c>
      <c r="AP516">
        <v>0.42669647283435003</v>
      </c>
      <c r="AQ516">
        <v>0.80991306384065698</v>
      </c>
      <c r="AR516">
        <v>4.29291048133928E-2</v>
      </c>
      <c r="AS516">
        <v>6.2343802483463004E-3</v>
      </c>
      <c r="AT516">
        <v>0.44201312910284402</v>
      </c>
      <c r="AU516">
        <v>0</v>
      </c>
      <c r="AV516">
        <v>0.94957983193277296</v>
      </c>
      <c r="AW516">
        <v>0.95435684647302899</v>
      </c>
      <c r="AX516">
        <v>0.96610169491525399</v>
      </c>
      <c r="AY516">
        <v>0.27941176470588203</v>
      </c>
      <c r="AZ516">
        <v>0.60897435897435803</v>
      </c>
      <c r="BA516">
        <v>0.99130434782608701</v>
      </c>
      <c r="BB516">
        <v>0.87356321839080397</v>
      </c>
      <c r="BC516">
        <v>0.92307692307692302</v>
      </c>
      <c r="BD516">
        <v>0</v>
      </c>
      <c r="BE516">
        <v>0</v>
      </c>
    </row>
    <row r="517" spans="2:57" x14ac:dyDescent="0.2">
      <c r="B517" t="s">
        <v>1469</v>
      </c>
      <c r="C517">
        <v>1E-3</v>
      </c>
      <c r="D517">
        <v>0.5</v>
      </c>
      <c r="E517">
        <v>15</v>
      </c>
      <c r="F517">
        <v>500</v>
      </c>
      <c r="G517" s="2" t="b">
        <v>1</v>
      </c>
      <c r="H517">
        <v>8</v>
      </c>
      <c r="I517">
        <v>15</v>
      </c>
      <c r="J517">
        <v>128</v>
      </c>
      <c r="K517">
        <v>1000</v>
      </c>
      <c r="L517">
        <v>4</v>
      </c>
      <c r="M517">
        <v>15</v>
      </c>
      <c r="N517">
        <v>455</v>
      </c>
      <c r="O517">
        <v>12</v>
      </c>
      <c r="P517">
        <v>15</v>
      </c>
      <c r="Q517">
        <v>115</v>
      </c>
      <c r="R517">
        <v>1</v>
      </c>
      <c r="S517">
        <v>78</v>
      </c>
      <c r="T517" s="2">
        <v>64</v>
      </c>
      <c r="U517" s="2">
        <v>128</v>
      </c>
      <c r="V517" s="2">
        <v>64</v>
      </c>
      <c r="W517" t="s">
        <v>770</v>
      </c>
      <c r="X517">
        <v>0.98121679687499996</v>
      </c>
      <c r="Y517">
        <v>4.1037520447280004E-3</v>
      </c>
      <c r="Z517">
        <v>0.41548516483516401</v>
      </c>
      <c r="AA517">
        <v>0.28672936800122201</v>
      </c>
      <c r="AB517">
        <v>0.32146103016202798</v>
      </c>
      <c r="AC517">
        <v>0.32146103016202798</v>
      </c>
      <c r="AD517">
        <v>0.313659878430532</v>
      </c>
      <c r="AE517">
        <v>0.313659878430532</v>
      </c>
      <c r="AF517">
        <v>0.41548516483516401</v>
      </c>
      <c r="AG517">
        <v>0.41548516483516401</v>
      </c>
      <c r="AH517">
        <v>0.63623188405797104</v>
      </c>
      <c r="AI517">
        <v>8.0335088074207306E-2</v>
      </c>
      <c r="AJ517">
        <v>0.55995356562491005</v>
      </c>
      <c r="AK517">
        <v>0.55995356562491005</v>
      </c>
      <c r="AL517">
        <v>0.53563496579476</v>
      </c>
      <c r="AM517">
        <v>0.53563496579476</v>
      </c>
      <c r="AN517">
        <v>0.63623188405797104</v>
      </c>
      <c r="AO517">
        <v>0.63623188405797104</v>
      </c>
      <c r="AP517">
        <v>0.42433308333591302</v>
      </c>
      <c r="AQ517">
        <v>0.73813388061471996</v>
      </c>
      <c r="AR517">
        <v>0.109173939196962</v>
      </c>
      <c r="AS517">
        <v>1.4203217500516801E-2</v>
      </c>
      <c r="AT517">
        <v>0.37804878048780399</v>
      </c>
      <c r="AU517">
        <v>3.2520325203252001E-2</v>
      </c>
      <c r="AV517">
        <v>0.97457627118643997</v>
      </c>
      <c r="AW517">
        <v>0.95</v>
      </c>
      <c r="AX517">
        <v>0.95798319327731096</v>
      </c>
      <c r="AY517">
        <v>0</v>
      </c>
      <c r="AZ517">
        <v>0.62987012987012903</v>
      </c>
      <c r="BA517">
        <v>0.97435897435897401</v>
      </c>
      <c r="BB517">
        <v>0.89147286821705396</v>
      </c>
      <c r="BC517">
        <v>0.93061224489795902</v>
      </c>
      <c r="BD517">
        <v>0</v>
      </c>
      <c r="BE517">
        <v>0</v>
      </c>
    </row>
    <row r="518" spans="2:57" x14ac:dyDescent="0.2">
      <c r="B518" t="s">
        <v>1470</v>
      </c>
      <c r="C518">
        <v>1E-3</v>
      </c>
      <c r="D518">
        <v>0.5</v>
      </c>
      <c r="E518">
        <v>23</v>
      </c>
      <c r="F518">
        <v>500</v>
      </c>
      <c r="G518" s="2" t="b">
        <v>1</v>
      </c>
      <c r="H518">
        <v>8</v>
      </c>
      <c r="I518">
        <v>25</v>
      </c>
      <c r="J518">
        <v>256</v>
      </c>
      <c r="K518">
        <v>1000</v>
      </c>
      <c r="L518">
        <v>4</v>
      </c>
      <c r="M518">
        <v>25</v>
      </c>
      <c r="N518">
        <v>445</v>
      </c>
      <c r="O518">
        <v>12</v>
      </c>
      <c r="P518">
        <v>25</v>
      </c>
      <c r="Q518">
        <v>105</v>
      </c>
      <c r="R518">
        <v>1</v>
      </c>
      <c r="S518">
        <v>78</v>
      </c>
      <c r="T518" s="2">
        <v>128</v>
      </c>
      <c r="U518" s="2">
        <v>64</v>
      </c>
      <c r="V518" s="2">
        <v>128</v>
      </c>
      <c r="W518" t="s">
        <v>770</v>
      </c>
      <c r="X518">
        <v>0.98024902343749998</v>
      </c>
      <c r="Y518">
        <v>4.1443616622126997E-3</v>
      </c>
      <c r="Z518">
        <v>0.41472191011235798</v>
      </c>
      <c r="AA518">
        <v>0.198055984273552</v>
      </c>
      <c r="AB518">
        <v>0.40159796848229501</v>
      </c>
      <c r="AC518">
        <v>0.40159796848229501</v>
      </c>
      <c r="AD518">
        <v>0.47862188748546902</v>
      </c>
      <c r="AE518">
        <v>0.47862188748546902</v>
      </c>
      <c r="AF518">
        <v>0.41472191011235798</v>
      </c>
      <c r="AG518">
        <v>0.41472191011235798</v>
      </c>
      <c r="AH518">
        <v>0.65714285714285703</v>
      </c>
      <c r="AI518">
        <v>6.1023231595754603E-2</v>
      </c>
      <c r="AJ518">
        <v>0.61408982480349805</v>
      </c>
      <c r="AK518">
        <v>0.61408982480349805</v>
      </c>
      <c r="AL518">
        <v>0.607818298554892</v>
      </c>
      <c r="AM518">
        <v>0.607818298554892</v>
      </c>
      <c r="AN518">
        <v>0.65714285714285703</v>
      </c>
      <c r="AO518">
        <v>0.65714285714285703</v>
      </c>
      <c r="AP518">
        <v>0.58141899193618096</v>
      </c>
      <c r="AQ518">
        <v>0.47716548478107501</v>
      </c>
      <c r="AR518">
        <v>0.41011130470923002</v>
      </c>
      <c r="AS518">
        <v>0.13769609250269399</v>
      </c>
      <c r="AT518">
        <v>0.51086956521739102</v>
      </c>
      <c r="AU518">
        <v>0</v>
      </c>
      <c r="AV518">
        <v>0.86419753086419704</v>
      </c>
      <c r="AW518">
        <v>0.95454545454545403</v>
      </c>
      <c r="AX518">
        <v>0.97652582159624401</v>
      </c>
      <c r="AY518">
        <v>0.24137931034482701</v>
      </c>
      <c r="AZ518">
        <v>0.55000000000000004</v>
      </c>
      <c r="BA518">
        <v>0.99526066350710896</v>
      </c>
      <c r="BB518">
        <v>0.88510638297872302</v>
      </c>
      <c r="BC518">
        <v>0.94495412844036697</v>
      </c>
      <c r="BD518">
        <v>0.35532994923857802</v>
      </c>
      <c r="BE518">
        <v>9.0909090909090898E-2</v>
      </c>
    </row>
    <row r="519" spans="2:57" x14ac:dyDescent="0.2">
      <c r="B519" t="s">
        <v>1067</v>
      </c>
      <c r="C519">
        <v>1E-3</v>
      </c>
      <c r="D519">
        <v>0.1</v>
      </c>
      <c r="E519">
        <v>56</v>
      </c>
      <c r="F519">
        <v>100</v>
      </c>
      <c r="G519" s="2" t="b">
        <v>1</v>
      </c>
      <c r="H519">
        <v>8</v>
      </c>
      <c r="I519">
        <v>15</v>
      </c>
      <c r="J519">
        <v>256</v>
      </c>
      <c r="K519">
        <v>1000</v>
      </c>
      <c r="L519">
        <v>4</v>
      </c>
      <c r="M519">
        <v>15</v>
      </c>
      <c r="N519">
        <v>455</v>
      </c>
      <c r="O519">
        <v>12</v>
      </c>
      <c r="P519">
        <v>15</v>
      </c>
      <c r="Q519">
        <v>115</v>
      </c>
      <c r="R519">
        <v>1</v>
      </c>
      <c r="S519">
        <v>78</v>
      </c>
      <c r="T519" s="2">
        <v>64</v>
      </c>
      <c r="U519" s="2">
        <v>64</v>
      </c>
      <c r="V519" s="2">
        <v>64</v>
      </c>
      <c r="W519" t="s">
        <v>770</v>
      </c>
      <c r="X519">
        <v>0.98046875</v>
      </c>
      <c r="Y519">
        <v>4.2647008690983E-3</v>
      </c>
      <c r="Z519">
        <v>0.41456153846153798</v>
      </c>
      <c r="AA519">
        <v>0.20198659259080801</v>
      </c>
      <c r="AB519">
        <v>0.33427343365894002</v>
      </c>
      <c r="AC519">
        <v>0.33427343365894002</v>
      </c>
      <c r="AD519">
        <v>0.35177259440752001</v>
      </c>
      <c r="AE519">
        <v>0.35177259440752001</v>
      </c>
      <c r="AF519">
        <v>0.41456153846153798</v>
      </c>
      <c r="AG519">
        <v>0.41456153846153798</v>
      </c>
      <c r="AH519">
        <v>0.68043478260869505</v>
      </c>
      <c r="AI519">
        <v>6.1127934604883097E-2</v>
      </c>
      <c r="AJ519">
        <v>0.62711741103756802</v>
      </c>
      <c r="AK519">
        <v>0.62711741103756802</v>
      </c>
      <c r="AL519">
        <v>0.63789311230690504</v>
      </c>
      <c r="AM519">
        <v>0.63789311230690504</v>
      </c>
      <c r="AN519">
        <v>0.68043478260869505</v>
      </c>
      <c r="AO519">
        <v>0.68043478260869505</v>
      </c>
      <c r="AP519">
        <v>0.41308239435234001</v>
      </c>
      <c r="AQ519">
        <v>0.88541510358102504</v>
      </c>
      <c r="AR519">
        <v>3.2803616497601003E-2</v>
      </c>
      <c r="AS519">
        <v>5.7926202047931998E-3</v>
      </c>
      <c r="AT519">
        <v>0.41458733205374199</v>
      </c>
      <c r="AU519">
        <v>1.6949152542372801E-2</v>
      </c>
      <c r="AV519">
        <v>0.96069868995633101</v>
      </c>
      <c r="AW519">
        <v>0.95435684647302899</v>
      </c>
      <c r="AX519">
        <v>0.962025316455696</v>
      </c>
      <c r="AY519">
        <v>0.67015706806282704</v>
      </c>
      <c r="AZ519">
        <v>0.73728813559322004</v>
      </c>
      <c r="BA519">
        <v>0.97835497835497798</v>
      </c>
      <c r="BB519">
        <v>0.90476190476190399</v>
      </c>
      <c r="BC519">
        <v>0.92622950819672101</v>
      </c>
      <c r="BD519">
        <v>0</v>
      </c>
      <c r="BE519">
        <v>0</v>
      </c>
    </row>
    <row r="520" spans="2:57" x14ac:dyDescent="0.2">
      <c r="B520" t="s">
        <v>1471</v>
      </c>
      <c r="C520">
        <v>1E-3</v>
      </c>
      <c r="D520">
        <v>0.5</v>
      </c>
      <c r="E520">
        <v>75</v>
      </c>
      <c r="F520">
        <v>100</v>
      </c>
      <c r="G520" s="2" t="b">
        <v>1</v>
      </c>
      <c r="H520">
        <v>8</v>
      </c>
      <c r="I520">
        <v>15</v>
      </c>
      <c r="J520">
        <v>420</v>
      </c>
      <c r="K520">
        <v>1000</v>
      </c>
      <c r="L520">
        <v>4</v>
      </c>
      <c r="M520">
        <v>15</v>
      </c>
      <c r="N520">
        <v>455</v>
      </c>
      <c r="O520">
        <v>12</v>
      </c>
      <c r="P520">
        <v>15</v>
      </c>
      <c r="Q520">
        <v>115</v>
      </c>
      <c r="R520">
        <v>1</v>
      </c>
      <c r="S520">
        <v>78</v>
      </c>
      <c r="T520" s="2">
        <v>128</v>
      </c>
      <c r="U520" s="2">
        <v>64</v>
      </c>
      <c r="V520" s="2">
        <v>64</v>
      </c>
      <c r="W520" t="s">
        <v>770</v>
      </c>
      <c r="X520">
        <v>0.98010714285714196</v>
      </c>
      <c r="Y520">
        <v>4.1140242875552999E-3</v>
      </c>
      <c r="Z520">
        <v>0.41399835164835003</v>
      </c>
      <c r="AA520">
        <v>0.26780835019052002</v>
      </c>
      <c r="AB520">
        <v>0.31255153025518201</v>
      </c>
      <c r="AC520">
        <v>0.31255153025518201</v>
      </c>
      <c r="AD520">
        <v>0.31073585531674902</v>
      </c>
      <c r="AE520">
        <v>0.31073585531674902</v>
      </c>
      <c r="AF520">
        <v>0.41399835164835003</v>
      </c>
      <c r="AG520">
        <v>0.41399835164835003</v>
      </c>
      <c r="AH520">
        <v>0.64057971014492698</v>
      </c>
      <c r="AI520">
        <v>8.1660829484462696E-2</v>
      </c>
      <c r="AJ520">
        <v>0.60862095321798204</v>
      </c>
      <c r="AK520">
        <v>0.60862095321798204</v>
      </c>
      <c r="AL520">
        <v>0.59802971586050602</v>
      </c>
      <c r="AM520">
        <v>0.59802971586050602</v>
      </c>
      <c r="AN520">
        <v>0.64057971014492698</v>
      </c>
      <c r="AO520">
        <v>0.64057971014492698</v>
      </c>
      <c r="AP520">
        <v>0.68151925440151295</v>
      </c>
      <c r="AQ520">
        <v>0.50914308041172496</v>
      </c>
      <c r="AR520">
        <v>4.4548221500960501E-2</v>
      </c>
      <c r="AS520">
        <v>1.49955647065304E-2</v>
      </c>
      <c r="AT520">
        <v>0.49454545454545401</v>
      </c>
      <c r="AU520">
        <v>0.30088495575221202</v>
      </c>
      <c r="AV520">
        <v>0.88461538461538403</v>
      </c>
      <c r="AW520">
        <v>0.938271604938271</v>
      </c>
      <c r="AX520">
        <v>0.83620689655172398</v>
      </c>
      <c r="AY520">
        <v>0.35351089588377699</v>
      </c>
      <c r="AZ520">
        <v>0.78969957081544995</v>
      </c>
      <c r="BA520">
        <v>0.91509433962264097</v>
      </c>
      <c r="BB520">
        <v>0.88627450980392097</v>
      </c>
      <c r="BC520">
        <v>0.90434782608695596</v>
      </c>
      <c r="BD520">
        <v>0</v>
      </c>
      <c r="BE520">
        <v>0</v>
      </c>
    </row>
    <row r="521" spans="2:57" x14ac:dyDescent="0.2">
      <c r="B521" t="s">
        <v>1068</v>
      </c>
      <c r="C521">
        <v>1E-3</v>
      </c>
      <c r="D521">
        <v>0.1</v>
      </c>
      <c r="E521">
        <v>17</v>
      </c>
      <c r="F521">
        <v>500</v>
      </c>
      <c r="G521" s="2" t="b">
        <v>1</v>
      </c>
      <c r="H521">
        <v>8</v>
      </c>
      <c r="I521">
        <v>25</v>
      </c>
      <c r="J521">
        <v>420</v>
      </c>
      <c r="K521">
        <v>1000</v>
      </c>
      <c r="L521">
        <v>4</v>
      </c>
      <c r="M521">
        <v>25</v>
      </c>
      <c r="N521">
        <v>445</v>
      </c>
      <c r="O521">
        <v>12</v>
      </c>
      <c r="P521">
        <v>25</v>
      </c>
      <c r="Q521">
        <v>105</v>
      </c>
      <c r="R521">
        <v>1</v>
      </c>
      <c r="S521">
        <v>78</v>
      </c>
      <c r="T521" s="2">
        <v>64</v>
      </c>
      <c r="U521" s="2">
        <v>64</v>
      </c>
      <c r="V521" s="2">
        <v>64</v>
      </c>
      <c r="W521" t="s">
        <v>770</v>
      </c>
      <c r="X521">
        <v>0.98043690476190404</v>
      </c>
      <c r="Y521">
        <v>4.2056362777947998E-3</v>
      </c>
      <c r="Z521">
        <v>0.41352528089887503</v>
      </c>
      <c r="AA521">
        <v>0.19817928148805999</v>
      </c>
      <c r="AB521">
        <v>0.30376176710170499</v>
      </c>
      <c r="AC521">
        <v>0.30376176710170499</v>
      </c>
      <c r="AD521">
        <v>0.32970038223924802</v>
      </c>
      <c r="AE521">
        <v>0.32970038223924802</v>
      </c>
      <c r="AF521">
        <v>0.41352528089887503</v>
      </c>
      <c r="AG521">
        <v>0.41352528089887503</v>
      </c>
      <c r="AH521">
        <v>0.51904761904761898</v>
      </c>
      <c r="AI521">
        <v>6.6561251878738403E-2</v>
      </c>
      <c r="AJ521">
        <v>0.48155845380000201</v>
      </c>
      <c r="AK521">
        <v>0.48155845380000201</v>
      </c>
      <c r="AL521">
        <v>0.57336985427814402</v>
      </c>
      <c r="AM521">
        <v>0.57336985427814402</v>
      </c>
      <c r="AN521">
        <v>0.51904761904761898</v>
      </c>
      <c r="AO521">
        <v>0.51904761904761898</v>
      </c>
      <c r="AP521">
        <v>0.462957962361638</v>
      </c>
      <c r="AQ521">
        <v>0.68654044275736603</v>
      </c>
      <c r="AR521">
        <v>6.0442349220343201E-2</v>
      </c>
      <c r="AS521">
        <v>5.106314067472E-3</v>
      </c>
      <c r="AT521">
        <v>0.312703583061889</v>
      </c>
      <c r="AU521">
        <v>7.1428571428571397E-2</v>
      </c>
      <c r="AV521">
        <v>0.73493975903614395</v>
      </c>
      <c r="AW521">
        <v>0.95454545454545403</v>
      </c>
      <c r="AX521">
        <v>0.81767955801104897</v>
      </c>
      <c r="AY521">
        <v>0</v>
      </c>
      <c r="AZ521">
        <v>0.51253481894150399</v>
      </c>
      <c r="BA521">
        <v>0.78160919540229801</v>
      </c>
      <c r="BB521">
        <v>0.92237442922374402</v>
      </c>
      <c r="BC521">
        <v>0.670886075949367</v>
      </c>
      <c r="BD521">
        <v>0</v>
      </c>
      <c r="BE521">
        <v>0</v>
      </c>
    </row>
    <row r="522" spans="2:57" x14ac:dyDescent="0.2">
      <c r="B522" t="s">
        <v>1472</v>
      </c>
      <c r="C522">
        <v>1E-3</v>
      </c>
      <c r="D522">
        <v>0.5</v>
      </c>
      <c r="E522">
        <v>67</v>
      </c>
      <c r="F522">
        <v>100</v>
      </c>
      <c r="G522" s="2" t="b">
        <v>1</v>
      </c>
      <c r="H522">
        <v>8</v>
      </c>
      <c r="I522">
        <v>15</v>
      </c>
      <c r="J522">
        <v>256</v>
      </c>
      <c r="K522">
        <v>1000</v>
      </c>
      <c r="L522">
        <v>4</v>
      </c>
      <c r="M522">
        <v>15</v>
      </c>
      <c r="N522">
        <v>455</v>
      </c>
      <c r="O522">
        <v>12</v>
      </c>
      <c r="P522">
        <v>15</v>
      </c>
      <c r="Q522">
        <v>115</v>
      </c>
      <c r="R522">
        <v>1</v>
      </c>
      <c r="S522">
        <v>78</v>
      </c>
      <c r="T522" s="2">
        <v>128</v>
      </c>
      <c r="U522" s="2">
        <v>64</v>
      </c>
      <c r="V522" s="2">
        <v>64</v>
      </c>
      <c r="W522" t="s">
        <v>770</v>
      </c>
      <c r="X522">
        <v>0.98013671874999997</v>
      </c>
      <c r="Y522">
        <v>4.2120583471842001E-3</v>
      </c>
      <c r="Z522">
        <v>0.41334670329670298</v>
      </c>
      <c r="AA522">
        <v>0.18401524426043001</v>
      </c>
      <c r="AB522">
        <v>0.30269320884373502</v>
      </c>
      <c r="AC522">
        <v>0.30269320884373502</v>
      </c>
      <c r="AD522">
        <v>0.28795277933478702</v>
      </c>
      <c r="AE522">
        <v>0.28795277933478702</v>
      </c>
      <c r="AF522">
        <v>0.41334670329670298</v>
      </c>
      <c r="AG522">
        <v>0.41334670329670298</v>
      </c>
      <c r="AH522">
        <v>0.65</v>
      </c>
      <c r="AI522">
        <v>5.1474962383508599E-2</v>
      </c>
      <c r="AJ522">
        <v>0.62396105083485998</v>
      </c>
      <c r="AK522">
        <v>0.62396105083485998</v>
      </c>
      <c r="AL522">
        <v>0.62262177785265005</v>
      </c>
      <c r="AM522">
        <v>0.62262177785264905</v>
      </c>
      <c r="AN522">
        <v>0.65</v>
      </c>
      <c r="AO522">
        <v>0.65</v>
      </c>
      <c r="AP522">
        <v>0.49101848358913802</v>
      </c>
      <c r="AQ522">
        <v>0.667546818499826</v>
      </c>
      <c r="AR522">
        <v>3.96940200127908E-2</v>
      </c>
      <c r="AS522">
        <v>1.2513513273185801E-2</v>
      </c>
      <c r="AT522">
        <v>0.55319148936170204</v>
      </c>
      <c r="AU522">
        <v>0.24434389140271401</v>
      </c>
      <c r="AV522">
        <v>0.962025316455696</v>
      </c>
      <c r="AW522">
        <v>0.93877551020408101</v>
      </c>
      <c r="AX522">
        <v>0.96610169491525399</v>
      </c>
      <c r="AY522">
        <v>0.65573770491803196</v>
      </c>
      <c r="AZ522">
        <v>0.51851851851851805</v>
      </c>
      <c r="BA522">
        <v>0.80829015544041405</v>
      </c>
      <c r="BB522">
        <v>0.89494163424124495</v>
      </c>
      <c r="BC522">
        <v>0.94560669456066904</v>
      </c>
      <c r="BD522">
        <v>0</v>
      </c>
      <c r="BE522">
        <v>0</v>
      </c>
    </row>
    <row r="523" spans="2:57" x14ac:dyDescent="0.2">
      <c r="B523" t="s">
        <v>1069</v>
      </c>
      <c r="C523">
        <v>1E-3</v>
      </c>
      <c r="D523">
        <v>0.1</v>
      </c>
      <c r="E523">
        <v>14</v>
      </c>
      <c r="F523">
        <v>500</v>
      </c>
      <c r="G523" s="2" t="b">
        <v>1</v>
      </c>
      <c r="H523">
        <v>8</v>
      </c>
      <c r="I523">
        <v>25</v>
      </c>
      <c r="J523">
        <v>128</v>
      </c>
      <c r="K523">
        <v>1000</v>
      </c>
      <c r="L523">
        <v>4</v>
      </c>
      <c r="M523">
        <v>25</v>
      </c>
      <c r="N523">
        <v>445</v>
      </c>
      <c r="O523">
        <v>12</v>
      </c>
      <c r="P523">
        <v>25</v>
      </c>
      <c r="Q523">
        <v>105</v>
      </c>
      <c r="R523">
        <v>1</v>
      </c>
      <c r="S523">
        <v>78</v>
      </c>
      <c r="T523" s="2">
        <v>64</v>
      </c>
      <c r="U523" s="2">
        <v>64</v>
      </c>
      <c r="V523" s="2">
        <v>64</v>
      </c>
      <c r="W523" t="s">
        <v>770</v>
      </c>
      <c r="X523">
        <v>0.98007031249999998</v>
      </c>
      <c r="Y523">
        <v>4.1340595460496003E-3</v>
      </c>
      <c r="Z523">
        <v>0.41320112359550398</v>
      </c>
      <c r="AA523">
        <v>0.390406251966953</v>
      </c>
      <c r="AB523">
        <v>0.32221437261444102</v>
      </c>
      <c r="AC523">
        <v>0.32221437261444102</v>
      </c>
      <c r="AD523">
        <v>0.31810543360140597</v>
      </c>
      <c r="AE523">
        <v>0.31810543360140597</v>
      </c>
      <c r="AF523">
        <v>0.41320112359550398</v>
      </c>
      <c r="AG523">
        <v>0.41320112359550398</v>
      </c>
      <c r="AH523">
        <v>0.59761904761904705</v>
      </c>
      <c r="AI523">
        <v>9.9759593605995095E-2</v>
      </c>
      <c r="AJ523">
        <v>0.54250899066263403</v>
      </c>
      <c r="AK523">
        <v>0.54250899066263403</v>
      </c>
      <c r="AL523">
        <v>0.52096049113004905</v>
      </c>
      <c r="AM523">
        <v>0.52096049113004905</v>
      </c>
      <c r="AN523">
        <v>0.59761904761904705</v>
      </c>
      <c r="AO523">
        <v>0.59761904761904705</v>
      </c>
      <c r="AP523">
        <v>0.403982396062043</v>
      </c>
      <c r="AQ523">
        <v>0.79182661806869603</v>
      </c>
      <c r="AR523">
        <v>7.7665972653226695E-2</v>
      </c>
      <c r="AS523">
        <v>1.5382503673803199E-2</v>
      </c>
      <c r="AT523">
        <v>0.43855421686746898</v>
      </c>
      <c r="AU523">
        <v>0.188888888888888</v>
      </c>
      <c r="AV523">
        <v>0.93518518518518501</v>
      </c>
      <c r="AW523">
        <v>0.95890410958904104</v>
      </c>
      <c r="AX523">
        <v>0.94930875576036799</v>
      </c>
      <c r="AY523">
        <v>2.68456375838926E-2</v>
      </c>
      <c r="AZ523">
        <v>0.37121212121212099</v>
      </c>
      <c r="BA523">
        <v>0.83243243243243203</v>
      </c>
      <c r="BB523">
        <v>0.90128755364806801</v>
      </c>
      <c r="BC523">
        <v>0.90748898678414103</v>
      </c>
      <c r="BD523">
        <v>0</v>
      </c>
      <c r="BE523">
        <v>0</v>
      </c>
    </row>
    <row r="524" spans="2:57" x14ac:dyDescent="0.2">
      <c r="B524" t="s">
        <v>1473</v>
      </c>
      <c r="C524">
        <v>1E-3</v>
      </c>
      <c r="D524">
        <v>0.5</v>
      </c>
      <c r="E524">
        <v>19</v>
      </c>
      <c r="F524">
        <v>500</v>
      </c>
      <c r="G524" s="2" t="b">
        <v>1</v>
      </c>
      <c r="H524">
        <v>8</v>
      </c>
      <c r="I524">
        <v>25</v>
      </c>
      <c r="J524">
        <v>420</v>
      </c>
      <c r="K524">
        <v>1000</v>
      </c>
      <c r="L524">
        <v>4</v>
      </c>
      <c r="M524">
        <v>25</v>
      </c>
      <c r="N524">
        <v>445</v>
      </c>
      <c r="O524">
        <v>12</v>
      </c>
      <c r="P524">
        <v>25</v>
      </c>
      <c r="Q524">
        <v>105</v>
      </c>
      <c r="R524">
        <v>1</v>
      </c>
      <c r="S524">
        <v>78</v>
      </c>
      <c r="T524" s="2">
        <v>128</v>
      </c>
      <c r="U524" s="2">
        <v>64</v>
      </c>
      <c r="V524" s="2">
        <v>64</v>
      </c>
      <c r="W524" t="s">
        <v>770</v>
      </c>
      <c r="X524">
        <v>0.98145714285714203</v>
      </c>
      <c r="Y524">
        <v>3.5024674301966999E-3</v>
      </c>
      <c r="Z524">
        <v>0.41306853932584098</v>
      </c>
      <c r="AA524">
        <v>0.28105270861089199</v>
      </c>
      <c r="AB524">
        <v>0.32450936674421998</v>
      </c>
      <c r="AC524">
        <v>0.32450936674421998</v>
      </c>
      <c r="AD524">
        <v>0.32597036744617502</v>
      </c>
      <c r="AE524">
        <v>0.32597036744617502</v>
      </c>
      <c r="AF524">
        <v>0.41306853932584098</v>
      </c>
      <c r="AG524">
        <v>0.41306853932584098</v>
      </c>
      <c r="AH524">
        <v>0.56111111111111101</v>
      </c>
      <c r="AI524">
        <v>0.100560598075389</v>
      </c>
      <c r="AJ524">
        <v>0.524348875307734</v>
      </c>
      <c r="AK524">
        <v>0.524348875307735</v>
      </c>
      <c r="AL524">
        <v>0.57937124267305795</v>
      </c>
      <c r="AM524">
        <v>0.57937124267305795</v>
      </c>
      <c r="AN524">
        <v>0.56111111111111101</v>
      </c>
      <c r="AO524">
        <v>0.56111111111111101</v>
      </c>
      <c r="AP524">
        <v>0.41086780376722398</v>
      </c>
      <c r="AQ524">
        <v>0.86203142577534497</v>
      </c>
      <c r="AR524">
        <v>1.7727892118668698E-2</v>
      </c>
      <c r="AS524">
        <v>7.4103453156413E-3</v>
      </c>
      <c r="AT524">
        <v>0.314285714285714</v>
      </c>
      <c r="AU524">
        <v>0</v>
      </c>
      <c r="AV524">
        <v>0.87368421052631495</v>
      </c>
      <c r="AW524">
        <v>0.95412844036697197</v>
      </c>
      <c r="AX524">
        <v>0.70355731225296403</v>
      </c>
      <c r="AY524">
        <v>0.65882352941176403</v>
      </c>
      <c r="AZ524">
        <v>0.402985074626865</v>
      </c>
      <c r="BA524">
        <v>0.83333333333333304</v>
      </c>
      <c r="BB524">
        <v>0.88888888888888795</v>
      </c>
      <c r="BC524">
        <v>0.66249999999999998</v>
      </c>
      <c r="BD524">
        <v>0</v>
      </c>
      <c r="BE524">
        <v>0</v>
      </c>
    </row>
    <row r="525" spans="2:57" x14ac:dyDescent="0.2">
      <c r="B525" t="s">
        <v>1474</v>
      </c>
      <c r="C525">
        <v>1E-3</v>
      </c>
      <c r="D525">
        <v>0.1</v>
      </c>
      <c r="E525">
        <v>91</v>
      </c>
      <c r="F525">
        <v>100</v>
      </c>
      <c r="G525" s="2" t="b">
        <v>1</v>
      </c>
      <c r="H525">
        <v>8</v>
      </c>
      <c r="I525">
        <v>10</v>
      </c>
      <c r="J525">
        <v>256</v>
      </c>
      <c r="K525">
        <v>1000</v>
      </c>
      <c r="L525">
        <v>4</v>
      </c>
      <c r="M525">
        <v>10</v>
      </c>
      <c r="N525">
        <v>460</v>
      </c>
      <c r="O525">
        <v>12</v>
      </c>
      <c r="P525">
        <v>10</v>
      </c>
      <c r="Q525">
        <v>120</v>
      </c>
      <c r="R525">
        <v>1</v>
      </c>
      <c r="S525">
        <v>78</v>
      </c>
      <c r="T525" s="2">
        <v>128</v>
      </c>
      <c r="U525" s="2">
        <v>64</v>
      </c>
      <c r="V525" s="2">
        <v>64</v>
      </c>
      <c r="W525" t="s">
        <v>770</v>
      </c>
      <c r="X525">
        <v>0.97881835937499995</v>
      </c>
      <c r="Y525">
        <v>4.0825637034139998E-3</v>
      </c>
      <c r="Z525">
        <v>0.41277065217391201</v>
      </c>
      <c r="AA525">
        <v>0.29404272218048499</v>
      </c>
      <c r="AB525">
        <v>0.36527685331863002</v>
      </c>
      <c r="AC525">
        <v>0.36527685331863002</v>
      </c>
      <c r="AD525">
        <v>0.48743500838764803</v>
      </c>
      <c r="AE525">
        <v>0.48743500838764803</v>
      </c>
      <c r="AF525">
        <v>0.41277065217391201</v>
      </c>
      <c r="AG525">
        <v>0.41277065217391201</v>
      </c>
      <c r="AH525">
        <v>0.55972222222222201</v>
      </c>
      <c r="AI525">
        <v>8.2977756857871995E-2</v>
      </c>
      <c r="AJ525">
        <v>0.49138229991776999</v>
      </c>
      <c r="AK525">
        <v>0.49138229991776999</v>
      </c>
      <c r="AL525">
        <v>0.497622578663655</v>
      </c>
      <c r="AM525">
        <v>0.497622578663655</v>
      </c>
      <c r="AN525">
        <v>0.55972222222222201</v>
      </c>
      <c r="AO525">
        <v>0.55972222222222201</v>
      </c>
      <c r="AP525">
        <v>0.52799772241805598</v>
      </c>
      <c r="AQ525">
        <v>0.342891097254727</v>
      </c>
      <c r="AR525">
        <v>0.177528182012059</v>
      </c>
      <c r="AS525">
        <v>0.41269041158967901</v>
      </c>
      <c r="AT525">
        <v>0.489898989898989</v>
      </c>
      <c r="AU525">
        <v>0</v>
      </c>
      <c r="AV525">
        <v>0.85171102661596898</v>
      </c>
      <c r="AW525">
        <v>0.952380952380952</v>
      </c>
      <c r="AX525">
        <v>0.65146579804560201</v>
      </c>
      <c r="AY525">
        <v>0</v>
      </c>
      <c r="AZ525">
        <v>0.74576271186440601</v>
      </c>
      <c r="BA525">
        <v>0.65142857142857102</v>
      </c>
      <c r="BB525">
        <v>0.472727272727272</v>
      </c>
      <c r="BC525">
        <v>0.61878453038673997</v>
      </c>
      <c r="BD525">
        <v>0</v>
      </c>
      <c r="BE525">
        <v>0.46242774566473899</v>
      </c>
    </row>
    <row r="526" spans="2:57" x14ac:dyDescent="0.2">
      <c r="B526" t="s">
        <v>1475</v>
      </c>
      <c r="C526">
        <v>1E-3</v>
      </c>
      <c r="D526">
        <v>0.1</v>
      </c>
      <c r="E526">
        <v>18</v>
      </c>
      <c r="F526">
        <v>500</v>
      </c>
      <c r="G526" s="2" t="b">
        <v>1</v>
      </c>
      <c r="H526">
        <v>8</v>
      </c>
      <c r="I526">
        <v>10</v>
      </c>
      <c r="J526">
        <v>256</v>
      </c>
      <c r="K526">
        <v>1000</v>
      </c>
      <c r="L526">
        <v>4</v>
      </c>
      <c r="M526">
        <v>10</v>
      </c>
      <c r="N526">
        <v>460</v>
      </c>
      <c r="O526">
        <v>12</v>
      </c>
      <c r="P526">
        <v>10</v>
      </c>
      <c r="Q526">
        <v>120</v>
      </c>
      <c r="R526">
        <v>1</v>
      </c>
      <c r="S526">
        <v>78</v>
      </c>
      <c r="T526" s="2">
        <v>128</v>
      </c>
      <c r="U526" s="2">
        <v>64</v>
      </c>
      <c r="V526" s="2">
        <v>128</v>
      </c>
      <c r="W526" t="s">
        <v>770</v>
      </c>
      <c r="X526">
        <v>0.98111425781249995</v>
      </c>
      <c r="Y526">
        <v>4.0136780599132E-3</v>
      </c>
      <c r="Z526">
        <v>0.41268695652173898</v>
      </c>
      <c r="AA526">
        <v>0.239099455863237</v>
      </c>
      <c r="AB526">
        <v>0.33945569437207501</v>
      </c>
      <c r="AC526">
        <v>0.33945569437207501</v>
      </c>
      <c r="AD526">
        <v>0.35496046010354998</v>
      </c>
      <c r="AE526">
        <v>0.35496046010354998</v>
      </c>
      <c r="AF526">
        <v>0.41268695652173898</v>
      </c>
      <c r="AG526">
        <v>0.41268695652173898</v>
      </c>
      <c r="AH526">
        <v>0.563888888888888</v>
      </c>
      <c r="AI526">
        <v>7.1809902787208502E-2</v>
      </c>
      <c r="AJ526">
        <v>0.52215263759583097</v>
      </c>
      <c r="AK526">
        <v>0.52215263759583097</v>
      </c>
      <c r="AL526">
        <v>0.52483297087280401</v>
      </c>
      <c r="AM526">
        <v>0.52483297087280401</v>
      </c>
      <c r="AN526">
        <v>0.56388888888888899</v>
      </c>
      <c r="AO526">
        <v>0.563888888888888</v>
      </c>
      <c r="AP526">
        <v>0.37110781286307098</v>
      </c>
      <c r="AQ526">
        <v>0.92279715743676205</v>
      </c>
      <c r="AR526">
        <v>5.5812507904516001E-2</v>
      </c>
      <c r="AS526">
        <v>8.1052992839546999E-3</v>
      </c>
      <c r="AT526">
        <v>0.37392795883361901</v>
      </c>
      <c r="AU526">
        <v>1.42857142857142E-2</v>
      </c>
      <c r="AV526">
        <v>0.88073394495412805</v>
      </c>
      <c r="AW526">
        <v>0.952380952380952</v>
      </c>
      <c r="AX526">
        <v>0.79487179487179405</v>
      </c>
      <c r="AY526">
        <v>0.33333333333333298</v>
      </c>
      <c r="AZ526">
        <v>0.29107981220657198</v>
      </c>
      <c r="BA526">
        <v>0.82125603864734298</v>
      </c>
      <c r="BB526">
        <v>0.88148148148148098</v>
      </c>
      <c r="BC526">
        <v>0.92248062015503796</v>
      </c>
      <c r="BD526">
        <v>0</v>
      </c>
      <c r="BE526">
        <v>0</v>
      </c>
    </row>
    <row r="527" spans="2:57" x14ac:dyDescent="0.2">
      <c r="B527" t="s">
        <v>1476</v>
      </c>
      <c r="C527">
        <v>1E-3</v>
      </c>
      <c r="D527">
        <v>0.5</v>
      </c>
      <c r="E527">
        <v>92</v>
      </c>
      <c r="F527">
        <v>100</v>
      </c>
      <c r="G527" s="2" t="b">
        <v>1</v>
      </c>
      <c r="H527">
        <v>8</v>
      </c>
      <c r="I527">
        <v>50</v>
      </c>
      <c r="J527">
        <v>64</v>
      </c>
      <c r="K527">
        <v>1000</v>
      </c>
      <c r="L527">
        <v>4</v>
      </c>
      <c r="M527">
        <v>50</v>
      </c>
      <c r="N527">
        <v>420</v>
      </c>
      <c r="O527">
        <v>12</v>
      </c>
      <c r="P527">
        <v>50</v>
      </c>
      <c r="Q527">
        <v>80</v>
      </c>
      <c r="R527">
        <v>1</v>
      </c>
      <c r="S527">
        <v>78</v>
      </c>
      <c r="T527" s="2">
        <v>128</v>
      </c>
      <c r="U527" s="2">
        <v>128</v>
      </c>
      <c r="V527" s="2">
        <v>64</v>
      </c>
      <c r="W527" t="s">
        <v>770</v>
      </c>
      <c r="X527">
        <v>0.98101562499999995</v>
      </c>
      <c r="Y527">
        <v>4.0730950376017998E-3</v>
      </c>
      <c r="Z527">
        <v>0.41266964285714203</v>
      </c>
      <c r="AA527">
        <v>0.27053599098324699</v>
      </c>
      <c r="AB527">
        <v>0.33665461564348798</v>
      </c>
      <c r="AC527">
        <v>0.33665461564348798</v>
      </c>
      <c r="AD527">
        <v>0.425704200826302</v>
      </c>
      <c r="AE527">
        <v>0.425704200826302</v>
      </c>
      <c r="AF527">
        <v>0.41266964285714203</v>
      </c>
      <c r="AG527">
        <v>0.41266964285714203</v>
      </c>
      <c r="AH527">
        <v>0.69583333333333297</v>
      </c>
      <c r="AI527">
        <v>7.4464567005634294E-2</v>
      </c>
      <c r="AJ527">
        <v>0.65700438630742397</v>
      </c>
      <c r="AK527">
        <v>0.65700438630742397</v>
      </c>
      <c r="AL527">
        <v>0.67639419881928897</v>
      </c>
      <c r="AM527">
        <v>0.67639419881928897</v>
      </c>
      <c r="AN527">
        <v>0.69583333333333297</v>
      </c>
      <c r="AO527">
        <v>0.69583333333333297</v>
      </c>
      <c r="AP527">
        <v>0.323765275093852</v>
      </c>
      <c r="AQ527">
        <v>0.59841057950838095</v>
      </c>
      <c r="AR527">
        <v>0.31762122538489201</v>
      </c>
      <c r="AS527">
        <v>0.10682138258682899</v>
      </c>
      <c r="AT527">
        <v>0.67027027027026997</v>
      </c>
      <c r="AU527">
        <v>0.236559139784946</v>
      </c>
      <c r="AV527">
        <v>0.96250000000000002</v>
      </c>
      <c r="AW527">
        <v>0.93491124260354996</v>
      </c>
      <c r="AX527">
        <v>0.97530864197530798</v>
      </c>
      <c r="AY527">
        <v>0.45967741935483802</v>
      </c>
      <c r="AZ527">
        <v>0.53503184713375795</v>
      </c>
      <c r="BA527">
        <v>0.97530864197530798</v>
      </c>
      <c r="BB527">
        <v>0.89265536723163796</v>
      </c>
      <c r="BC527">
        <v>0.94117647058823495</v>
      </c>
      <c r="BD527">
        <v>0</v>
      </c>
      <c r="BE527">
        <v>0.30065359477124098</v>
      </c>
    </row>
    <row r="528" spans="2:57" x14ac:dyDescent="0.2">
      <c r="B528" t="s">
        <v>1477</v>
      </c>
      <c r="C528">
        <v>1E-3</v>
      </c>
      <c r="D528">
        <v>0.1</v>
      </c>
      <c r="E528">
        <v>84</v>
      </c>
      <c r="F528">
        <v>100</v>
      </c>
      <c r="G528" s="2" t="b">
        <v>1</v>
      </c>
      <c r="H528">
        <v>8</v>
      </c>
      <c r="I528">
        <v>5</v>
      </c>
      <c r="J528">
        <v>420</v>
      </c>
      <c r="K528">
        <v>1000</v>
      </c>
      <c r="L528">
        <v>4</v>
      </c>
      <c r="M528">
        <v>5</v>
      </c>
      <c r="N528">
        <v>465</v>
      </c>
      <c r="O528">
        <v>12</v>
      </c>
      <c r="P528">
        <v>5</v>
      </c>
      <c r="Q528">
        <v>125</v>
      </c>
      <c r="R528">
        <v>1</v>
      </c>
      <c r="S528">
        <v>78</v>
      </c>
      <c r="T528" s="2">
        <v>64</v>
      </c>
      <c r="U528" s="2">
        <v>64</v>
      </c>
      <c r="V528" s="2">
        <v>128</v>
      </c>
      <c r="W528" t="s">
        <v>770</v>
      </c>
      <c r="X528">
        <v>0.98060714285714201</v>
      </c>
      <c r="Y528">
        <v>3.8204615633002999E-3</v>
      </c>
      <c r="Z528">
        <v>0.41243010752687698</v>
      </c>
      <c r="AA528">
        <v>0.26286447751522002</v>
      </c>
      <c r="AB528">
        <v>0.32232717715093401</v>
      </c>
      <c r="AC528">
        <v>0.32232717715093401</v>
      </c>
      <c r="AD528">
        <v>0.31284085463136402</v>
      </c>
      <c r="AE528">
        <v>0.31284085463136402</v>
      </c>
      <c r="AF528">
        <v>0.41243010752687698</v>
      </c>
      <c r="AG528">
        <v>0.41243010752687698</v>
      </c>
      <c r="AH528">
        <v>0.45933333333333298</v>
      </c>
      <c r="AI528">
        <v>0.109823450446128</v>
      </c>
      <c r="AJ528">
        <v>0.42280498775425801</v>
      </c>
      <c r="AK528">
        <v>0.42280498775425801</v>
      </c>
      <c r="AL528">
        <v>0.49543008282593598</v>
      </c>
      <c r="AM528">
        <v>0.49543008282593598</v>
      </c>
      <c r="AN528">
        <v>0.45933333333333298</v>
      </c>
      <c r="AO528">
        <v>0.45933333333333298</v>
      </c>
      <c r="AP528">
        <v>0.41941471924184998</v>
      </c>
      <c r="AQ528">
        <v>0.85037258293923401</v>
      </c>
      <c r="AR528">
        <v>1.67552155593946E-2</v>
      </c>
      <c r="AS528">
        <v>2.7661908632594999E-3</v>
      </c>
      <c r="AT528">
        <v>0.28035043804755899</v>
      </c>
      <c r="AU528">
        <v>0</v>
      </c>
      <c r="AV528">
        <v>0.42767295597484201</v>
      </c>
      <c r="AW528">
        <v>0.91699604743082996</v>
      </c>
      <c r="AX528">
        <v>0.59936908517350096</v>
      </c>
      <c r="AY528">
        <v>0.61349693251533699</v>
      </c>
      <c r="AZ528">
        <v>0</v>
      </c>
      <c r="BA528">
        <v>0.82949308755760298</v>
      </c>
      <c r="BB528">
        <v>0.76497695852534497</v>
      </c>
      <c r="BC528">
        <v>0.64130434782608603</v>
      </c>
      <c r="BD528">
        <v>0</v>
      </c>
      <c r="BE528">
        <v>0</v>
      </c>
    </row>
    <row r="529" spans="2:57" x14ac:dyDescent="0.2">
      <c r="B529" t="s">
        <v>1070</v>
      </c>
      <c r="C529">
        <v>1E-3</v>
      </c>
      <c r="D529">
        <v>0.1</v>
      </c>
      <c r="E529">
        <v>15</v>
      </c>
      <c r="F529">
        <v>500</v>
      </c>
      <c r="G529" s="2" t="b">
        <v>1</v>
      </c>
      <c r="H529">
        <v>8</v>
      </c>
      <c r="I529">
        <v>50</v>
      </c>
      <c r="J529">
        <v>128</v>
      </c>
      <c r="K529">
        <v>1000</v>
      </c>
      <c r="L529">
        <v>4</v>
      </c>
      <c r="M529">
        <v>50</v>
      </c>
      <c r="N529">
        <v>420</v>
      </c>
      <c r="O529">
        <v>12</v>
      </c>
      <c r="P529">
        <v>50</v>
      </c>
      <c r="Q529">
        <v>80</v>
      </c>
      <c r="R529">
        <v>1</v>
      </c>
      <c r="S529">
        <v>78</v>
      </c>
      <c r="T529" s="2">
        <v>64</v>
      </c>
      <c r="U529" s="2">
        <v>64</v>
      </c>
      <c r="V529" s="2">
        <v>64</v>
      </c>
      <c r="W529" t="s">
        <v>770</v>
      </c>
      <c r="X529">
        <v>0.98000195312500005</v>
      </c>
      <c r="Y529">
        <v>4.3658807084430004E-3</v>
      </c>
      <c r="Z529">
        <v>0.41182142857142801</v>
      </c>
      <c r="AA529">
        <v>0.27970761284232099</v>
      </c>
      <c r="AB529">
        <v>0.319510689120314</v>
      </c>
      <c r="AC529">
        <v>0.319510689120314</v>
      </c>
      <c r="AD529">
        <v>0.34620143557238597</v>
      </c>
      <c r="AE529">
        <v>0.34620143557238597</v>
      </c>
      <c r="AF529">
        <v>0.41182142857142801</v>
      </c>
      <c r="AG529">
        <v>0.41182142857142801</v>
      </c>
      <c r="AH529">
        <v>0.65833333333333299</v>
      </c>
      <c r="AI529">
        <v>9.0779997408390004E-2</v>
      </c>
      <c r="AJ529">
        <v>0.61038130480621799</v>
      </c>
      <c r="AK529">
        <v>0.61038130480621799</v>
      </c>
      <c r="AL529">
        <v>0.59233201366344002</v>
      </c>
      <c r="AM529">
        <v>0.59233201366344002</v>
      </c>
      <c r="AN529">
        <v>0.65833333333333299</v>
      </c>
      <c r="AO529">
        <v>0.65833333333333299</v>
      </c>
      <c r="AP529">
        <v>0.41826189598806601</v>
      </c>
      <c r="AQ529">
        <v>0.79228682665421801</v>
      </c>
      <c r="AR529">
        <v>5.9103849108705302E-2</v>
      </c>
      <c r="AS529">
        <v>8.390184730269E-3</v>
      </c>
      <c r="AT529">
        <v>0.38827838827838801</v>
      </c>
      <c r="AU529">
        <v>0.28318584070796399</v>
      </c>
      <c r="AV529">
        <v>0.93421052631578905</v>
      </c>
      <c r="AW529">
        <v>0.952380952380952</v>
      </c>
      <c r="AX529">
        <v>0.92121212121212104</v>
      </c>
      <c r="AY529">
        <v>0.63829787234042501</v>
      </c>
      <c r="AZ529">
        <v>0.43274853801169499</v>
      </c>
      <c r="BA529">
        <v>0.96969696969696895</v>
      </c>
      <c r="BB529">
        <v>0.86338797814207602</v>
      </c>
      <c r="BC529">
        <v>0.94117647058823495</v>
      </c>
      <c r="BD529">
        <v>0</v>
      </c>
      <c r="BE529">
        <v>0</v>
      </c>
    </row>
    <row r="530" spans="2:57" x14ac:dyDescent="0.2">
      <c r="B530" t="s">
        <v>804</v>
      </c>
      <c r="C530">
        <v>1E-3</v>
      </c>
      <c r="D530">
        <v>0.1</v>
      </c>
      <c r="E530">
        <v>256</v>
      </c>
      <c r="F530">
        <v>500</v>
      </c>
      <c r="G530" s="2" t="b">
        <v>1</v>
      </c>
      <c r="H530">
        <v>8</v>
      </c>
      <c r="I530">
        <v>5</v>
      </c>
      <c r="J530">
        <v>64</v>
      </c>
      <c r="K530">
        <v>1000</v>
      </c>
      <c r="L530">
        <v>4</v>
      </c>
      <c r="M530">
        <v>5</v>
      </c>
      <c r="N530">
        <v>465</v>
      </c>
      <c r="O530">
        <v>12</v>
      </c>
      <c r="P530">
        <v>5</v>
      </c>
      <c r="Q530">
        <v>125</v>
      </c>
      <c r="R530">
        <v>1</v>
      </c>
      <c r="S530">
        <v>78</v>
      </c>
      <c r="T530" s="2">
        <v>64</v>
      </c>
      <c r="U530" s="2">
        <v>128</v>
      </c>
      <c r="V530" s="2">
        <v>128</v>
      </c>
      <c r="W530" t="s">
        <v>770</v>
      </c>
      <c r="X530">
        <v>0.98266015625000003</v>
      </c>
      <c r="Y530">
        <v>3.6559705296531002E-3</v>
      </c>
      <c r="Z530">
        <v>0.41163817204300901</v>
      </c>
      <c r="AA530">
        <v>0.22746167740225701</v>
      </c>
      <c r="AB530">
        <v>0.34121241354714998</v>
      </c>
      <c r="AC530">
        <v>0.34121241354714898</v>
      </c>
      <c r="AD530">
        <v>0.37101135603330798</v>
      </c>
      <c r="AE530">
        <v>0.37101135603330798</v>
      </c>
      <c r="AF530">
        <v>0.41163817204300901</v>
      </c>
      <c r="AG530">
        <v>0.41163817204300901</v>
      </c>
      <c r="AH530">
        <v>0.63933333333333298</v>
      </c>
      <c r="AI530">
        <v>6.5459869801998097E-2</v>
      </c>
      <c r="AJ530">
        <v>0.59505255720368</v>
      </c>
      <c r="AK530">
        <v>0.59505255720368</v>
      </c>
      <c r="AL530">
        <v>0.67777119351076398</v>
      </c>
      <c r="AM530">
        <v>0.67777119351076398</v>
      </c>
      <c r="AN530">
        <v>0.63933333333333298</v>
      </c>
      <c r="AO530">
        <v>0.63933333333333298</v>
      </c>
      <c r="AP530">
        <v>0.277149781893823</v>
      </c>
      <c r="AQ530">
        <v>0.72452176752628294</v>
      </c>
      <c r="AR530">
        <v>0.240781809909557</v>
      </c>
      <c r="AS530">
        <v>0.122396294858934</v>
      </c>
      <c r="AT530">
        <v>0.36908517350157699</v>
      </c>
      <c r="AU530">
        <v>1.5873015873015799E-2</v>
      </c>
      <c r="AV530">
        <v>0.91525423728813504</v>
      </c>
      <c r="AW530">
        <v>0.95019157088122597</v>
      </c>
      <c r="AX530">
        <v>0.87649402390438202</v>
      </c>
      <c r="AY530">
        <v>0.67669172932330801</v>
      </c>
      <c r="AZ530">
        <v>0.77192982456140302</v>
      </c>
      <c r="BA530">
        <v>0.8</v>
      </c>
      <c r="BB530">
        <v>0.86111111111111105</v>
      </c>
      <c r="BC530">
        <v>0.90400000000000003</v>
      </c>
      <c r="BD530">
        <v>0</v>
      </c>
      <c r="BE530">
        <v>0</v>
      </c>
    </row>
    <row r="531" spans="2:57" x14ac:dyDescent="0.2">
      <c r="B531" t="s">
        <v>1478</v>
      </c>
      <c r="C531">
        <v>1E-3</v>
      </c>
      <c r="D531">
        <v>0.1</v>
      </c>
      <c r="E531">
        <v>68</v>
      </c>
      <c r="F531">
        <v>100</v>
      </c>
      <c r="G531" s="2" t="b">
        <v>1</v>
      </c>
      <c r="H531">
        <v>8</v>
      </c>
      <c r="I531">
        <v>10</v>
      </c>
      <c r="J531">
        <v>128</v>
      </c>
      <c r="K531">
        <v>1000</v>
      </c>
      <c r="L531">
        <v>4</v>
      </c>
      <c r="M531">
        <v>10</v>
      </c>
      <c r="N531">
        <v>460</v>
      </c>
      <c r="O531">
        <v>12</v>
      </c>
      <c r="P531">
        <v>10</v>
      </c>
      <c r="Q531">
        <v>120</v>
      </c>
      <c r="R531">
        <v>1</v>
      </c>
      <c r="S531">
        <v>78</v>
      </c>
      <c r="T531" s="2">
        <v>128</v>
      </c>
      <c r="U531" s="2">
        <v>128</v>
      </c>
      <c r="V531" s="2">
        <v>128</v>
      </c>
      <c r="W531" t="s">
        <v>770</v>
      </c>
      <c r="X531">
        <v>0.98012695312499998</v>
      </c>
      <c r="Y531">
        <v>4.0624827286228002E-3</v>
      </c>
      <c r="Z531">
        <v>0.41157391304347801</v>
      </c>
      <c r="AA531">
        <v>0.22153001260757399</v>
      </c>
      <c r="AB531">
        <v>0.30491715290971499</v>
      </c>
      <c r="AC531">
        <v>0.30491715290971499</v>
      </c>
      <c r="AD531">
        <v>0.33638313503737499</v>
      </c>
      <c r="AE531">
        <v>0.33638313503737499</v>
      </c>
      <c r="AF531">
        <v>0.41157391304347801</v>
      </c>
      <c r="AG531">
        <v>0.41157391304347801</v>
      </c>
      <c r="AH531">
        <v>0.50763888888888797</v>
      </c>
      <c r="AI531">
        <v>8.0563962459564195E-2</v>
      </c>
      <c r="AJ531">
        <v>0.463742613732473</v>
      </c>
      <c r="AK531">
        <v>0.463742613732473</v>
      </c>
      <c r="AL531">
        <v>0.55475183551012996</v>
      </c>
      <c r="AM531">
        <v>0.55475183551012996</v>
      </c>
      <c r="AN531">
        <v>0.50763888888888797</v>
      </c>
      <c r="AO531">
        <v>0.50763888888888797</v>
      </c>
      <c r="AP531">
        <v>0.65831128163417996</v>
      </c>
      <c r="AQ531">
        <v>0.52229106257308</v>
      </c>
      <c r="AR531">
        <v>3.5771167310572997E-2</v>
      </c>
      <c r="AS531">
        <v>3.2951001210287001E-3</v>
      </c>
      <c r="AT531">
        <v>0.60576923076922995</v>
      </c>
      <c r="AU531">
        <v>0.26589595375722502</v>
      </c>
      <c r="AV531">
        <v>0.26086956521739102</v>
      </c>
      <c r="AW531">
        <v>0.94117647058823495</v>
      </c>
      <c r="AX531">
        <v>0.648484848484848</v>
      </c>
      <c r="AY531">
        <v>0.39999999999999902</v>
      </c>
      <c r="AZ531">
        <v>0.43523316062176098</v>
      </c>
      <c r="BA531">
        <v>0.81904761904761902</v>
      </c>
      <c r="BB531">
        <v>0.62637362637362604</v>
      </c>
      <c r="BC531">
        <v>0.56206088992974201</v>
      </c>
      <c r="BD531">
        <v>0</v>
      </c>
      <c r="BE531">
        <v>0</v>
      </c>
    </row>
    <row r="532" spans="2:57" x14ac:dyDescent="0.2">
      <c r="B532" t="s">
        <v>805</v>
      </c>
      <c r="C532">
        <v>1E-3</v>
      </c>
      <c r="D532">
        <v>0.1</v>
      </c>
      <c r="E532">
        <v>256</v>
      </c>
      <c r="F532">
        <v>500</v>
      </c>
      <c r="G532" s="2" t="b">
        <v>1</v>
      </c>
      <c r="H532">
        <v>8</v>
      </c>
      <c r="I532">
        <v>15</v>
      </c>
      <c r="J532">
        <v>64</v>
      </c>
      <c r="K532">
        <v>1000</v>
      </c>
      <c r="L532">
        <v>4</v>
      </c>
      <c r="M532">
        <v>15</v>
      </c>
      <c r="N532">
        <v>455</v>
      </c>
      <c r="O532">
        <v>12</v>
      </c>
      <c r="P532">
        <v>15</v>
      </c>
      <c r="Q532">
        <v>115</v>
      </c>
      <c r="R532">
        <v>1</v>
      </c>
      <c r="S532">
        <v>78</v>
      </c>
      <c r="T532" s="2">
        <v>64</v>
      </c>
      <c r="U532" s="2">
        <v>128</v>
      </c>
      <c r="V532" s="2">
        <v>128</v>
      </c>
      <c r="W532" t="s">
        <v>770</v>
      </c>
      <c r="X532">
        <v>0.98008593749999995</v>
      </c>
      <c r="Y532">
        <v>4.2058449448085997E-3</v>
      </c>
      <c r="Z532">
        <v>0.41148571428571401</v>
      </c>
      <c r="AA532">
        <v>0.37038000407814903</v>
      </c>
      <c r="AB532">
        <v>0.340869179363816</v>
      </c>
      <c r="AC532">
        <v>0.340869179363816</v>
      </c>
      <c r="AD532">
        <v>0.40505067635997999</v>
      </c>
      <c r="AE532">
        <v>0.40505067635997999</v>
      </c>
      <c r="AF532">
        <v>0.41148571428571401</v>
      </c>
      <c r="AG532">
        <v>0.41148571428571401</v>
      </c>
      <c r="AH532">
        <v>0.67681159420289805</v>
      </c>
      <c r="AI532">
        <v>9.4033427536487496E-2</v>
      </c>
      <c r="AJ532">
        <v>0.60912209173920295</v>
      </c>
      <c r="AK532">
        <v>0.60912209173920295</v>
      </c>
      <c r="AL532">
        <v>0.57248470780008098</v>
      </c>
      <c r="AM532">
        <v>0.57248470780008098</v>
      </c>
      <c r="AN532">
        <v>0.67681159420289805</v>
      </c>
      <c r="AO532">
        <v>0.67681159420289805</v>
      </c>
      <c r="AP532">
        <v>0.366950098941354</v>
      </c>
      <c r="AQ532">
        <v>0.83187017648605599</v>
      </c>
      <c r="AR532">
        <v>0.13288509041295499</v>
      </c>
      <c r="AS532">
        <v>3.1771351614900002E-2</v>
      </c>
      <c r="AT532">
        <v>0.40421052631578902</v>
      </c>
      <c r="AU532">
        <v>0</v>
      </c>
      <c r="AV532">
        <v>0.95435684647302899</v>
      </c>
      <c r="AW532">
        <v>0.96234309623430903</v>
      </c>
      <c r="AX532">
        <v>0.875</v>
      </c>
      <c r="AY532">
        <v>0.55769230769230704</v>
      </c>
      <c r="AZ532">
        <v>0.76984126984126999</v>
      </c>
      <c r="BA532">
        <v>0.98701298701298601</v>
      </c>
      <c r="BB532">
        <v>0.88030888030887999</v>
      </c>
      <c r="BC532">
        <v>0.91869918699186903</v>
      </c>
      <c r="BD532">
        <v>0</v>
      </c>
      <c r="BE532">
        <v>0</v>
      </c>
    </row>
    <row r="533" spans="2:57" x14ac:dyDescent="0.2">
      <c r="B533" t="s">
        <v>1071</v>
      </c>
      <c r="C533">
        <v>1E-3</v>
      </c>
      <c r="D533">
        <v>0.5</v>
      </c>
      <c r="E533">
        <v>22</v>
      </c>
      <c r="F533">
        <v>500</v>
      </c>
      <c r="G533" s="2" t="b">
        <v>1</v>
      </c>
      <c r="H533">
        <v>8</v>
      </c>
      <c r="I533">
        <v>10</v>
      </c>
      <c r="J533">
        <v>64</v>
      </c>
      <c r="K533">
        <v>1000</v>
      </c>
      <c r="L533">
        <v>4</v>
      </c>
      <c r="M533">
        <v>10</v>
      </c>
      <c r="N533">
        <v>460</v>
      </c>
      <c r="O533">
        <v>12</v>
      </c>
      <c r="P533">
        <v>10</v>
      </c>
      <c r="Q533">
        <v>120</v>
      </c>
      <c r="R533">
        <v>1</v>
      </c>
      <c r="S533">
        <v>78</v>
      </c>
      <c r="T533" s="2">
        <v>64</v>
      </c>
      <c r="U533" s="2">
        <v>64</v>
      </c>
      <c r="V533" s="2">
        <v>64</v>
      </c>
      <c r="W533" t="s">
        <v>770</v>
      </c>
      <c r="X533">
        <v>0.98114843750000003</v>
      </c>
      <c r="Y533">
        <v>3.7685203256551001E-3</v>
      </c>
      <c r="Z533">
        <v>0.41107663043478299</v>
      </c>
      <c r="AA533">
        <v>0.23911801934242199</v>
      </c>
      <c r="AB533">
        <v>0.33714525525708799</v>
      </c>
      <c r="AC533">
        <v>0.33714525525708799</v>
      </c>
      <c r="AD533">
        <v>0.33581435776988</v>
      </c>
      <c r="AE533">
        <v>0.33581435776988</v>
      </c>
      <c r="AF533">
        <v>0.41107663043478299</v>
      </c>
      <c r="AG533">
        <v>0.41107663043478299</v>
      </c>
      <c r="AH533">
        <v>0.65347222222222201</v>
      </c>
      <c r="AI533">
        <v>7.3127940297126701E-2</v>
      </c>
      <c r="AJ533">
        <v>0.62235017102573897</v>
      </c>
      <c r="AK533">
        <v>0.62235017102573897</v>
      </c>
      <c r="AL533">
        <v>0.63811470807016202</v>
      </c>
      <c r="AM533">
        <v>0.63811470807016202</v>
      </c>
      <c r="AN533">
        <v>0.65347222222222201</v>
      </c>
      <c r="AO533">
        <v>0.65347222222222201</v>
      </c>
      <c r="AP533">
        <v>0.40791679594816699</v>
      </c>
      <c r="AQ533">
        <v>0.86104163770244802</v>
      </c>
      <c r="AR533">
        <v>6.6173400604095697E-2</v>
      </c>
      <c r="AS533">
        <v>1.34491867736444E-2</v>
      </c>
      <c r="AT533">
        <v>0.15172413793103401</v>
      </c>
      <c r="AU533">
        <v>0.29019607843137202</v>
      </c>
      <c r="AV533">
        <v>0.94468085106382904</v>
      </c>
      <c r="AW533">
        <v>0.96</v>
      </c>
      <c r="AX533">
        <v>0.80519480519480502</v>
      </c>
      <c r="AY533">
        <v>0.79090909090909101</v>
      </c>
      <c r="AZ533">
        <v>0.71653543307086598</v>
      </c>
      <c r="BA533">
        <v>0.96638655462184797</v>
      </c>
      <c r="BB533">
        <v>0.90494296577946698</v>
      </c>
      <c r="BC533">
        <v>0.92248062015503796</v>
      </c>
      <c r="BD533">
        <v>0</v>
      </c>
      <c r="BE533">
        <v>1.51515151515151E-2</v>
      </c>
    </row>
    <row r="534" spans="2:57" x14ac:dyDescent="0.2">
      <c r="B534" t="s">
        <v>1479</v>
      </c>
      <c r="C534">
        <v>1E-3</v>
      </c>
      <c r="D534">
        <v>0.1</v>
      </c>
      <c r="E534">
        <v>50</v>
      </c>
      <c r="F534">
        <v>100</v>
      </c>
      <c r="G534" s="2" t="b">
        <v>1</v>
      </c>
      <c r="H534">
        <v>8</v>
      </c>
      <c r="I534">
        <v>20</v>
      </c>
      <c r="J534">
        <v>256</v>
      </c>
      <c r="K534">
        <v>1000</v>
      </c>
      <c r="L534">
        <v>4</v>
      </c>
      <c r="M534">
        <v>20</v>
      </c>
      <c r="N534">
        <v>450</v>
      </c>
      <c r="O534">
        <v>12</v>
      </c>
      <c r="P534">
        <v>20</v>
      </c>
      <c r="Q534">
        <v>110</v>
      </c>
      <c r="R534">
        <v>1</v>
      </c>
      <c r="S534">
        <v>78</v>
      </c>
      <c r="T534" s="2">
        <v>64</v>
      </c>
      <c r="U534" s="2">
        <v>128</v>
      </c>
      <c r="V534" s="2">
        <v>64</v>
      </c>
      <c r="W534" t="s">
        <v>770</v>
      </c>
      <c r="X534">
        <v>0.98045410156250001</v>
      </c>
      <c r="Y534">
        <v>4.2203512298873997E-3</v>
      </c>
      <c r="Z534">
        <v>0.41023722222222198</v>
      </c>
      <c r="AA534">
        <v>0.30840344415604998</v>
      </c>
      <c r="AB534">
        <v>0.31705803248786701</v>
      </c>
      <c r="AC534">
        <v>0.31705803248786701</v>
      </c>
      <c r="AD534">
        <v>0.316339135707497</v>
      </c>
      <c r="AE534">
        <v>0.316339135707497</v>
      </c>
      <c r="AF534">
        <v>0.41023722222222198</v>
      </c>
      <c r="AG534">
        <v>0.41023722222222198</v>
      </c>
      <c r="AH534">
        <v>0.68181818181818099</v>
      </c>
      <c r="AI534">
        <v>8.1628389656543704E-2</v>
      </c>
      <c r="AJ534">
        <v>0.63236538332550296</v>
      </c>
      <c r="AK534">
        <v>0.63236538332550296</v>
      </c>
      <c r="AL534">
        <v>0.60950799764106101</v>
      </c>
      <c r="AM534">
        <v>0.60950799764106101</v>
      </c>
      <c r="AN534">
        <v>0.68181818181818099</v>
      </c>
      <c r="AO534">
        <v>0.68181818181818099</v>
      </c>
      <c r="AP534">
        <v>0.64166440804716396</v>
      </c>
      <c r="AQ534">
        <v>0.50408750956036497</v>
      </c>
      <c r="AR534">
        <v>2.9682127872254299E-2</v>
      </c>
      <c r="AS534">
        <v>9.2798084471684195E-2</v>
      </c>
      <c r="AT534">
        <v>0.65467625899280502</v>
      </c>
      <c r="AU534">
        <v>0.161073825503355</v>
      </c>
      <c r="AV534">
        <v>0.94883720930232496</v>
      </c>
      <c r="AW534">
        <v>0.95652173913043403</v>
      </c>
      <c r="AX534">
        <v>0.96</v>
      </c>
      <c r="AY534">
        <v>0.31099195710455702</v>
      </c>
      <c r="AZ534">
        <v>0.78991596638655404</v>
      </c>
      <c r="BA534">
        <v>0.98165137614678899</v>
      </c>
      <c r="BB534">
        <v>0.90163934426229497</v>
      </c>
      <c r="BC534">
        <v>0.92307692307692302</v>
      </c>
      <c r="BD534">
        <v>0</v>
      </c>
      <c r="BE534">
        <v>0</v>
      </c>
    </row>
    <row r="535" spans="2:57" x14ac:dyDescent="0.2">
      <c r="B535" t="s">
        <v>1072</v>
      </c>
      <c r="C535">
        <v>1E-3</v>
      </c>
      <c r="D535">
        <v>0.5</v>
      </c>
      <c r="E535">
        <v>16</v>
      </c>
      <c r="F535">
        <v>500</v>
      </c>
      <c r="G535" s="2" t="b">
        <v>1</v>
      </c>
      <c r="H535">
        <v>8</v>
      </c>
      <c r="I535">
        <v>25</v>
      </c>
      <c r="J535">
        <v>256</v>
      </c>
      <c r="K535">
        <v>1000</v>
      </c>
      <c r="L535">
        <v>4</v>
      </c>
      <c r="M535">
        <v>25</v>
      </c>
      <c r="N535">
        <v>445</v>
      </c>
      <c r="O535">
        <v>12</v>
      </c>
      <c r="P535">
        <v>25</v>
      </c>
      <c r="Q535">
        <v>105</v>
      </c>
      <c r="R535">
        <v>1</v>
      </c>
      <c r="S535">
        <v>78</v>
      </c>
      <c r="T535" s="2">
        <v>64</v>
      </c>
      <c r="U535" s="2">
        <v>64</v>
      </c>
      <c r="V535" s="2">
        <v>64</v>
      </c>
      <c r="W535" t="s">
        <v>770</v>
      </c>
      <c r="X535">
        <v>0.98102734375</v>
      </c>
      <c r="Y535">
        <v>3.4131678678095E-3</v>
      </c>
      <c r="Z535">
        <v>0.41018651685393098</v>
      </c>
      <c r="AA535">
        <v>0.25080117644369598</v>
      </c>
      <c r="AB535">
        <v>0.29638450769980501</v>
      </c>
      <c r="AC535">
        <v>0.29638450769980501</v>
      </c>
      <c r="AD535">
        <v>0.30911374809099901</v>
      </c>
      <c r="AE535">
        <v>0.30911374809099901</v>
      </c>
      <c r="AF535">
        <v>0.41018651685393098</v>
      </c>
      <c r="AG535">
        <v>0.41018651685393098</v>
      </c>
      <c r="AH535">
        <v>0.64682539682539597</v>
      </c>
      <c r="AI535">
        <v>7.2542451322078705E-2</v>
      </c>
      <c r="AJ535">
        <v>0.57127130926849001</v>
      </c>
      <c r="AK535">
        <v>0.57127130926849001</v>
      </c>
      <c r="AL535">
        <v>0.61070439951487099</v>
      </c>
      <c r="AM535">
        <v>0.61070439951487099</v>
      </c>
      <c r="AN535">
        <v>0.64682539682539597</v>
      </c>
      <c r="AO535">
        <v>0.64682539682539597</v>
      </c>
      <c r="AP535">
        <v>0.48235833435893899</v>
      </c>
      <c r="AQ535">
        <v>0.61026783194756096</v>
      </c>
      <c r="AR535">
        <v>6.7722532667618698E-2</v>
      </c>
      <c r="AS535">
        <v>2.5189331825102398E-2</v>
      </c>
      <c r="AT535">
        <v>0.495867768595041</v>
      </c>
      <c r="AU535">
        <v>6.6666666666666596E-2</v>
      </c>
      <c r="AV535">
        <v>0.99047619047618995</v>
      </c>
      <c r="AW535">
        <v>0.95022624434389102</v>
      </c>
      <c r="AX535">
        <v>0.96744186046511604</v>
      </c>
      <c r="AY535">
        <v>9.0090090090090003E-2</v>
      </c>
      <c r="AZ535">
        <v>0.44717444717444699</v>
      </c>
      <c r="BA535">
        <v>0.98578199052132698</v>
      </c>
      <c r="BB535">
        <v>0.92035398230088405</v>
      </c>
      <c r="BC535">
        <v>0.94117647058823495</v>
      </c>
      <c r="BD535">
        <v>0</v>
      </c>
      <c r="BE535">
        <v>0</v>
      </c>
    </row>
    <row r="536" spans="2:57" x14ac:dyDescent="0.2">
      <c r="B536" t="s">
        <v>1480</v>
      </c>
      <c r="C536">
        <v>1E-3</v>
      </c>
      <c r="D536">
        <v>0.1</v>
      </c>
      <c r="E536">
        <v>21</v>
      </c>
      <c r="F536">
        <v>500</v>
      </c>
      <c r="G536" s="2" t="b">
        <v>1</v>
      </c>
      <c r="H536">
        <v>8</v>
      </c>
      <c r="I536">
        <v>5</v>
      </c>
      <c r="J536">
        <v>64</v>
      </c>
      <c r="K536">
        <v>1000</v>
      </c>
      <c r="L536">
        <v>4</v>
      </c>
      <c r="M536">
        <v>5</v>
      </c>
      <c r="N536">
        <v>465</v>
      </c>
      <c r="O536">
        <v>12</v>
      </c>
      <c r="P536">
        <v>5</v>
      </c>
      <c r="Q536">
        <v>125</v>
      </c>
      <c r="R536">
        <v>1</v>
      </c>
      <c r="S536">
        <v>78</v>
      </c>
      <c r="T536" s="2">
        <v>128</v>
      </c>
      <c r="U536" s="2">
        <v>128</v>
      </c>
      <c r="V536" s="2">
        <v>64</v>
      </c>
      <c r="W536" t="s">
        <v>770</v>
      </c>
      <c r="X536">
        <v>0.98005468750000002</v>
      </c>
      <c r="Y536">
        <v>4.3219860910903001E-3</v>
      </c>
      <c r="Z536">
        <v>0.41012365591397798</v>
      </c>
      <c r="AA536">
        <v>0.255294361755251</v>
      </c>
      <c r="AB536">
        <v>0.335253485345061</v>
      </c>
      <c r="AC536">
        <v>0.335253485345061</v>
      </c>
      <c r="AD536">
        <v>0.39069046521699302</v>
      </c>
      <c r="AE536">
        <v>0.39069046521699302</v>
      </c>
      <c r="AF536">
        <v>0.41012365591397798</v>
      </c>
      <c r="AG536">
        <v>0.41012365591397798</v>
      </c>
      <c r="AH536">
        <v>0.44333333333333302</v>
      </c>
      <c r="AI536">
        <v>0.10581786930561</v>
      </c>
      <c r="AJ536">
        <v>0.441296408141783</v>
      </c>
      <c r="AK536">
        <v>0.441296408141783</v>
      </c>
      <c r="AL536">
        <v>0.53684237379289701</v>
      </c>
      <c r="AM536">
        <v>0.53684237379289701</v>
      </c>
      <c r="AN536">
        <v>0.44333333333333302</v>
      </c>
      <c r="AO536">
        <v>0.44333333333333302</v>
      </c>
      <c r="AP536">
        <v>0.48365176717707398</v>
      </c>
      <c r="AQ536">
        <v>0.53815635795519701</v>
      </c>
      <c r="AR536">
        <v>0.204359957585899</v>
      </c>
      <c r="AS536">
        <v>0.114845858662074</v>
      </c>
      <c r="AT536">
        <v>0.22924901185770699</v>
      </c>
      <c r="AU536">
        <v>7.7419354838709598E-2</v>
      </c>
      <c r="AV536">
        <v>0.61878453038673997</v>
      </c>
      <c r="AW536">
        <v>0.95785440613026795</v>
      </c>
      <c r="AX536">
        <v>0.73867595818815301</v>
      </c>
      <c r="AY536">
        <v>0.33821138211382101</v>
      </c>
      <c r="AZ536">
        <v>0.117021276595744</v>
      </c>
      <c r="BA536">
        <v>0.81818181818181801</v>
      </c>
      <c r="BB536">
        <v>0.65306122448979498</v>
      </c>
      <c r="BC536">
        <v>0.64893617021276495</v>
      </c>
      <c r="BD536">
        <v>6.8750000000000006E-2</v>
      </c>
      <c r="BE536">
        <v>2.94117647058823E-2</v>
      </c>
    </row>
    <row r="537" spans="2:57" x14ac:dyDescent="0.2">
      <c r="B537" t="s">
        <v>1481</v>
      </c>
      <c r="C537">
        <v>1E-3</v>
      </c>
      <c r="D537">
        <v>0.1</v>
      </c>
      <c r="E537">
        <v>58</v>
      </c>
      <c r="F537">
        <v>100</v>
      </c>
      <c r="G537" s="2" t="b">
        <v>1</v>
      </c>
      <c r="H537">
        <v>8</v>
      </c>
      <c r="I537">
        <v>10</v>
      </c>
      <c r="J537">
        <v>128</v>
      </c>
      <c r="K537">
        <v>1000</v>
      </c>
      <c r="L537">
        <v>4</v>
      </c>
      <c r="M537">
        <v>10</v>
      </c>
      <c r="N537">
        <v>460</v>
      </c>
      <c r="O537">
        <v>12</v>
      </c>
      <c r="P537">
        <v>10</v>
      </c>
      <c r="Q537">
        <v>120</v>
      </c>
      <c r="R537">
        <v>1</v>
      </c>
      <c r="S537">
        <v>78</v>
      </c>
      <c r="T537" s="2">
        <v>128</v>
      </c>
      <c r="U537" s="2">
        <v>64</v>
      </c>
      <c r="V537" s="2">
        <v>128</v>
      </c>
      <c r="W537" t="s">
        <v>770</v>
      </c>
      <c r="X537">
        <v>0.98104492187500003</v>
      </c>
      <c r="Y537">
        <v>4.0936517878434999E-3</v>
      </c>
      <c r="Z537">
        <v>0.410113586956521</v>
      </c>
      <c r="AA537">
        <v>0.32363158543407899</v>
      </c>
      <c r="AB537">
        <v>0.34752410176046999</v>
      </c>
      <c r="AC537">
        <v>0.34752410176046999</v>
      </c>
      <c r="AD537">
        <v>0.35178357614709699</v>
      </c>
      <c r="AE537">
        <v>0.35178357614709699</v>
      </c>
      <c r="AF537">
        <v>0.410113586956521</v>
      </c>
      <c r="AG537">
        <v>0.410113586956521</v>
      </c>
      <c r="AH537">
        <v>0.54791666666666605</v>
      </c>
      <c r="AI537">
        <v>0.106503121554851</v>
      </c>
      <c r="AJ537">
        <v>0.51614536732407101</v>
      </c>
      <c r="AK537">
        <v>0.51614536732407101</v>
      </c>
      <c r="AL537">
        <v>0.52796733668594098</v>
      </c>
      <c r="AM537">
        <v>0.52796733668594098</v>
      </c>
      <c r="AN537">
        <v>0.54791666666666605</v>
      </c>
      <c r="AO537">
        <v>0.54791666666666605</v>
      </c>
      <c r="AP537">
        <v>0.41037971047896898</v>
      </c>
      <c r="AQ537">
        <v>0.87002629365542705</v>
      </c>
      <c r="AR537">
        <v>9.3281091655214796E-2</v>
      </c>
      <c r="AS537">
        <v>1.64093112522689E-2</v>
      </c>
      <c r="AT537">
        <v>0.495145631067961</v>
      </c>
      <c r="AU537">
        <v>2.5773195876288599E-2</v>
      </c>
      <c r="AV537">
        <v>0.91555555555555501</v>
      </c>
      <c r="AW537">
        <v>0.952380952380952</v>
      </c>
      <c r="AX537">
        <v>0.818965517241379</v>
      </c>
      <c r="AY537">
        <v>0</v>
      </c>
      <c r="AZ537">
        <v>0.63384615384615295</v>
      </c>
      <c r="BA537">
        <v>0.82352941176470495</v>
      </c>
      <c r="BB537">
        <v>0.89811320754716895</v>
      </c>
      <c r="BC537">
        <v>0.63043478260869501</v>
      </c>
      <c r="BD537">
        <v>0</v>
      </c>
      <c r="BE537">
        <v>0</v>
      </c>
    </row>
    <row r="538" spans="2:57" x14ac:dyDescent="0.2">
      <c r="B538" t="s">
        <v>911</v>
      </c>
      <c r="C538">
        <v>1E-3</v>
      </c>
      <c r="D538">
        <v>0.5</v>
      </c>
      <c r="E538">
        <v>256</v>
      </c>
      <c r="F538">
        <v>500</v>
      </c>
      <c r="G538" s="2" t="b">
        <v>1</v>
      </c>
      <c r="H538">
        <v>8</v>
      </c>
      <c r="I538">
        <v>25</v>
      </c>
      <c r="J538">
        <v>256</v>
      </c>
      <c r="K538">
        <v>1000</v>
      </c>
      <c r="L538">
        <v>4</v>
      </c>
      <c r="M538">
        <v>25</v>
      </c>
      <c r="N538">
        <v>445</v>
      </c>
      <c r="O538">
        <v>12</v>
      </c>
      <c r="P538">
        <v>25</v>
      </c>
      <c r="Q538">
        <v>105</v>
      </c>
      <c r="R538">
        <v>1</v>
      </c>
      <c r="S538">
        <v>78</v>
      </c>
      <c r="T538" s="2">
        <v>64</v>
      </c>
      <c r="U538" s="2">
        <v>128</v>
      </c>
      <c r="V538" s="2">
        <v>128</v>
      </c>
      <c r="W538" t="s">
        <v>770</v>
      </c>
      <c r="X538">
        <v>0.98048632812500003</v>
      </c>
      <c r="Y538">
        <v>3.9766743890941002E-3</v>
      </c>
      <c r="Z538">
        <v>0.40941741573033502</v>
      </c>
      <c r="AA538">
        <v>0.28725442397594397</v>
      </c>
      <c r="AB538">
        <v>0.29750987632201598</v>
      </c>
      <c r="AC538">
        <v>0.29750987632201598</v>
      </c>
      <c r="AD538">
        <v>0.33577345404433701</v>
      </c>
      <c r="AE538">
        <v>0.33577345404433701</v>
      </c>
      <c r="AF538">
        <v>0.40941741573033502</v>
      </c>
      <c r="AG538">
        <v>0.40941741573033502</v>
      </c>
      <c r="AH538">
        <v>0.61428571428571399</v>
      </c>
      <c r="AI538">
        <v>7.5284153223037706E-2</v>
      </c>
      <c r="AJ538">
        <v>0.55494645885973004</v>
      </c>
      <c r="AK538">
        <v>0.55494645885973004</v>
      </c>
      <c r="AL538">
        <v>0.53504541770689695</v>
      </c>
      <c r="AM538">
        <v>0.53504541770689695</v>
      </c>
      <c r="AN538">
        <v>0.61428571428571399</v>
      </c>
      <c r="AO538">
        <v>0.61428571428571399</v>
      </c>
      <c r="AP538">
        <v>0.69560506741969297</v>
      </c>
      <c r="AQ538">
        <v>0.46810476277068702</v>
      </c>
      <c r="AR538">
        <v>2.5375081466598601E-2</v>
      </c>
      <c r="AS538">
        <v>9.5459363108839996E-4</v>
      </c>
      <c r="AT538">
        <v>0.659498207885304</v>
      </c>
      <c r="AU538">
        <v>9.3959731543624095E-2</v>
      </c>
      <c r="AV538">
        <v>0.96226415094339601</v>
      </c>
      <c r="AW538">
        <v>0.95022624434389102</v>
      </c>
      <c r="AX538">
        <v>0.93693693693693603</v>
      </c>
      <c r="AY538">
        <v>0.38497652582159603</v>
      </c>
      <c r="AZ538">
        <v>1.1764705882352899E-2</v>
      </c>
      <c r="BA538">
        <v>0.82681564245810002</v>
      </c>
      <c r="BB538">
        <v>0.89655172413793105</v>
      </c>
      <c r="BC538">
        <v>0.93636363636363595</v>
      </c>
      <c r="BD538">
        <v>0</v>
      </c>
      <c r="BE538">
        <v>0</v>
      </c>
    </row>
    <row r="539" spans="2:57" x14ac:dyDescent="0.2">
      <c r="B539" t="s">
        <v>1482</v>
      </c>
      <c r="C539">
        <v>1E-3</v>
      </c>
      <c r="D539">
        <v>0.1</v>
      </c>
      <c r="E539">
        <v>22</v>
      </c>
      <c r="F539">
        <v>500</v>
      </c>
      <c r="G539" s="2" t="b">
        <v>1</v>
      </c>
      <c r="H539">
        <v>8</v>
      </c>
      <c r="I539">
        <v>5</v>
      </c>
      <c r="J539">
        <v>256</v>
      </c>
      <c r="K539">
        <v>1000</v>
      </c>
      <c r="L539">
        <v>4</v>
      </c>
      <c r="M539">
        <v>5</v>
      </c>
      <c r="N539">
        <v>465</v>
      </c>
      <c r="O539">
        <v>12</v>
      </c>
      <c r="P539">
        <v>5</v>
      </c>
      <c r="Q539">
        <v>125</v>
      </c>
      <c r="R539">
        <v>1</v>
      </c>
      <c r="S539">
        <v>78</v>
      </c>
      <c r="T539" s="2">
        <v>128</v>
      </c>
      <c r="U539" s="2">
        <v>128</v>
      </c>
      <c r="V539" s="2">
        <v>128</v>
      </c>
      <c r="W539" t="s">
        <v>770</v>
      </c>
      <c r="X539">
        <v>0.98043652343749998</v>
      </c>
      <c r="Y539">
        <v>4.4522288185544004E-3</v>
      </c>
      <c r="Z539">
        <v>0.40897150537634203</v>
      </c>
      <c r="AA539">
        <v>0.28329147648811298</v>
      </c>
      <c r="AB539">
        <v>0.338287186593836</v>
      </c>
      <c r="AC539">
        <v>0.338287186593836</v>
      </c>
      <c r="AD539">
        <v>0.34474172049333002</v>
      </c>
      <c r="AE539">
        <v>0.34474172049333002</v>
      </c>
      <c r="AF539">
        <v>0.40897150537634203</v>
      </c>
      <c r="AG539">
        <v>0.40897150537634203</v>
      </c>
      <c r="AH539">
        <v>0.59066666666666601</v>
      </c>
      <c r="AI539">
        <v>8.6940869688987704E-2</v>
      </c>
      <c r="AJ539">
        <v>0.52297063658218101</v>
      </c>
      <c r="AK539">
        <v>0.52297063658218101</v>
      </c>
      <c r="AL539">
        <v>0.50861041599483403</v>
      </c>
      <c r="AM539">
        <v>0.50861041599483403</v>
      </c>
      <c r="AN539">
        <v>0.59066666666666601</v>
      </c>
      <c r="AO539">
        <v>0.59066666666666601</v>
      </c>
      <c r="AP539">
        <v>0.37989336716989203</v>
      </c>
      <c r="AQ539">
        <v>0.83977049799939996</v>
      </c>
      <c r="AR539">
        <v>9.0030619657952005E-2</v>
      </c>
      <c r="AS539">
        <v>4.3454261548098901E-2</v>
      </c>
      <c r="AT539">
        <v>0.38965517241379299</v>
      </c>
      <c r="AU539">
        <v>5.6818181818181802E-2</v>
      </c>
      <c r="AV539">
        <v>0.82790697674418601</v>
      </c>
      <c r="AW539">
        <v>0.96153846153846101</v>
      </c>
      <c r="AX539">
        <v>0.83582089552238803</v>
      </c>
      <c r="AY539">
        <v>0</v>
      </c>
      <c r="AZ539">
        <v>0.63473053892215503</v>
      </c>
      <c r="BA539">
        <v>0.83177570093457898</v>
      </c>
      <c r="BB539">
        <v>0.84931506849314997</v>
      </c>
      <c r="BC539">
        <v>0.88808664259927805</v>
      </c>
      <c r="BD539">
        <v>0</v>
      </c>
      <c r="BE539">
        <v>0</v>
      </c>
    </row>
    <row r="540" spans="2:57" x14ac:dyDescent="0.2">
      <c r="B540" t="s">
        <v>1483</v>
      </c>
      <c r="C540">
        <v>1E-3</v>
      </c>
      <c r="D540">
        <v>0.1</v>
      </c>
      <c r="E540">
        <v>15</v>
      </c>
      <c r="F540">
        <v>500</v>
      </c>
      <c r="G540" s="2" t="b">
        <v>1</v>
      </c>
      <c r="H540">
        <v>8</v>
      </c>
      <c r="I540">
        <v>15</v>
      </c>
      <c r="J540">
        <v>420</v>
      </c>
      <c r="K540">
        <v>1000</v>
      </c>
      <c r="L540">
        <v>4</v>
      </c>
      <c r="M540">
        <v>15</v>
      </c>
      <c r="N540">
        <v>455</v>
      </c>
      <c r="O540">
        <v>12</v>
      </c>
      <c r="P540">
        <v>15</v>
      </c>
      <c r="Q540">
        <v>115</v>
      </c>
      <c r="R540">
        <v>1</v>
      </c>
      <c r="S540">
        <v>78</v>
      </c>
      <c r="T540" s="2">
        <v>128</v>
      </c>
      <c r="U540" s="2">
        <v>64</v>
      </c>
      <c r="V540" s="2">
        <v>64</v>
      </c>
      <c r="W540" t="s">
        <v>770</v>
      </c>
      <c r="X540">
        <v>0.98103571428571201</v>
      </c>
      <c r="Y540">
        <v>3.9264892386271996E-3</v>
      </c>
      <c r="Z540">
        <v>0.40833021978021899</v>
      </c>
      <c r="AA540">
        <v>0.31226696524024</v>
      </c>
      <c r="AB540">
        <v>0.31438833882696199</v>
      </c>
      <c r="AC540">
        <v>0.31438833882696199</v>
      </c>
      <c r="AD540">
        <v>0.30515393010528902</v>
      </c>
      <c r="AE540">
        <v>0.30515393010528902</v>
      </c>
      <c r="AF540">
        <v>0.40833021978021899</v>
      </c>
      <c r="AG540">
        <v>0.40833021978021899</v>
      </c>
      <c r="AH540">
        <v>0.61521739130434705</v>
      </c>
      <c r="AI540">
        <v>8.5661828517913804E-2</v>
      </c>
      <c r="AJ540">
        <v>0.59561760670299102</v>
      </c>
      <c r="AK540">
        <v>0.59561760670299102</v>
      </c>
      <c r="AL540">
        <v>0.62266635485449795</v>
      </c>
      <c r="AM540">
        <v>0.62266635485449795</v>
      </c>
      <c r="AN540">
        <v>0.61521739130434705</v>
      </c>
      <c r="AO540">
        <v>0.61521739130434705</v>
      </c>
      <c r="AP540">
        <v>0.41482592716049799</v>
      </c>
      <c r="AQ540">
        <v>0.81791944511044801</v>
      </c>
      <c r="AR540">
        <v>2.0314426832933E-2</v>
      </c>
      <c r="AS540">
        <v>4.4935562039705003E-3</v>
      </c>
      <c r="AT540">
        <v>0.44009779951100197</v>
      </c>
      <c r="AU540">
        <v>0.113095238095238</v>
      </c>
      <c r="AV540">
        <v>0.95964125560538105</v>
      </c>
      <c r="AW540">
        <v>0.93877551020408101</v>
      </c>
      <c r="AX540">
        <v>0.90829694323144095</v>
      </c>
      <c r="AY540">
        <v>0.677966101694915</v>
      </c>
      <c r="AZ540">
        <v>0.69718309859154903</v>
      </c>
      <c r="BA540">
        <v>0.80808080808080796</v>
      </c>
      <c r="BB540">
        <v>0.905349794238683</v>
      </c>
      <c r="BC540">
        <v>0.69892473118279497</v>
      </c>
      <c r="BD540">
        <v>0</v>
      </c>
      <c r="BE540">
        <v>0</v>
      </c>
    </row>
    <row r="541" spans="2:57" x14ac:dyDescent="0.2">
      <c r="B541" t="s">
        <v>1484</v>
      </c>
      <c r="C541">
        <v>1E-3</v>
      </c>
      <c r="D541">
        <v>0.5</v>
      </c>
      <c r="E541">
        <v>18</v>
      </c>
      <c r="F541">
        <v>500</v>
      </c>
      <c r="G541" s="2" t="b">
        <v>1</v>
      </c>
      <c r="H541">
        <v>8</v>
      </c>
      <c r="I541">
        <v>10</v>
      </c>
      <c r="J541">
        <v>64</v>
      </c>
      <c r="K541">
        <v>1000</v>
      </c>
      <c r="L541">
        <v>4</v>
      </c>
      <c r="M541">
        <v>10</v>
      </c>
      <c r="N541">
        <v>460</v>
      </c>
      <c r="O541">
        <v>12</v>
      </c>
      <c r="P541">
        <v>10</v>
      </c>
      <c r="Q541">
        <v>120</v>
      </c>
      <c r="R541">
        <v>1</v>
      </c>
      <c r="S541">
        <v>78</v>
      </c>
      <c r="T541" s="2">
        <v>64</v>
      </c>
      <c r="U541" s="2">
        <v>128</v>
      </c>
      <c r="V541" s="2">
        <v>64</v>
      </c>
      <c r="W541" t="s">
        <v>770</v>
      </c>
      <c r="X541">
        <v>0.98223046874999997</v>
      </c>
      <c r="Y541">
        <v>3.9150465627898999E-3</v>
      </c>
      <c r="Z541">
        <v>0.40797663043478299</v>
      </c>
      <c r="AA541">
        <v>0.18776130503416</v>
      </c>
      <c r="AB541">
        <v>0.31326759334556398</v>
      </c>
      <c r="AC541">
        <v>0.31326759334556398</v>
      </c>
      <c r="AD541">
        <v>0.33259213724043801</v>
      </c>
      <c r="AE541">
        <v>0.33259213724043801</v>
      </c>
      <c r="AF541">
        <v>0.40797663043478299</v>
      </c>
      <c r="AG541">
        <v>0.40797663043478299</v>
      </c>
      <c r="AH541">
        <v>0.56111111111111101</v>
      </c>
      <c r="AI541">
        <v>5.9950452297925901E-2</v>
      </c>
      <c r="AJ541">
        <v>0.49887144519648302</v>
      </c>
      <c r="AK541">
        <v>0.49887144519648302</v>
      </c>
      <c r="AL541">
        <v>0.49849193010252602</v>
      </c>
      <c r="AM541">
        <v>0.49849193010252602</v>
      </c>
      <c r="AN541">
        <v>0.56111111111111101</v>
      </c>
      <c r="AO541">
        <v>0.56111111111111101</v>
      </c>
      <c r="AP541">
        <v>0.40181367496680898</v>
      </c>
      <c r="AQ541">
        <v>0.80982590636472496</v>
      </c>
      <c r="AR541">
        <v>3.00900475430637E-2</v>
      </c>
      <c r="AS541">
        <v>1.1340744507662599E-2</v>
      </c>
      <c r="AT541">
        <v>0.61627906976744096</v>
      </c>
      <c r="AU541">
        <v>1.5873015873015799E-2</v>
      </c>
      <c r="AV541">
        <v>0.74345549738219896</v>
      </c>
      <c r="AW541">
        <v>0.95617529880478003</v>
      </c>
      <c r="AX541">
        <v>0.8203125</v>
      </c>
      <c r="AY541">
        <v>0.265682656826568</v>
      </c>
      <c r="AZ541">
        <v>0.18</v>
      </c>
      <c r="BA541">
        <v>0.97457627118643997</v>
      </c>
      <c r="BB541">
        <v>0.488612836438923</v>
      </c>
      <c r="BC541">
        <v>0.92549019607843097</v>
      </c>
      <c r="BD541">
        <v>0</v>
      </c>
      <c r="BE541">
        <v>0</v>
      </c>
    </row>
    <row r="542" spans="2:57" x14ac:dyDescent="0.2">
      <c r="B542" t="s">
        <v>912</v>
      </c>
      <c r="C542">
        <v>1E-3</v>
      </c>
      <c r="D542">
        <v>0.5</v>
      </c>
      <c r="E542">
        <v>256</v>
      </c>
      <c r="F542">
        <v>100</v>
      </c>
      <c r="G542" s="2" t="b">
        <v>1</v>
      </c>
      <c r="H542">
        <v>8</v>
      </c>
      <c r="I542">
        <v>20</v>
      </c>
      <c r="J542">
        <v>256</v>
      </c>
      <c r="K542">
        <v>1000</v>
      </c>
      <c r="L542">
        <v>4</v>
      </c>
      <c r="M542">
        <v>20</v>
      </c>
      <c r="N542">
        <v>450</v>
      </c>
      <c r="O542">
        <v>12</v>
      </c>
      <c r="P542">
        <v>20</v>
      </c>
      <c r="Q542">
        <v>110</v>
      </c>
      <c r="R542">
        <v>1</v>
      </c>
      <c r="S542">
        <v>78</v>
      </c>
      <c r="T542" s="2">
        <v>64</v>
      </c>
      <c r="U542" s="2">
        <v>128</v>
      </c>
      <c r="V542" s="2">
        <v>128</v>
      </c>
      <c r="W542" t="s">
        <v>770</v>
      </c>
      <c r="X542">
        <v>0.98004882812500005</v>
      </c>
      <c r="Y542">
        <v>3.5209333547389999E-3</v>
      </c>
      <c r="Z542">
        <v>0.40771888888888802</v>
      </c>
      <c r="AA542">
        <v>0.379199891537427</v>
      </c>
      <c r="AB542">
        <v>0.35730066023333501</v>
      </c>
      <c r="AC542">
        <v>0.35730066023333501</v>
      </c>
      <c r="AD542">
        <v>0.399381365565941</v>
      </c>
      <c r="AE542">
        <v>0.399381365565941</v>
      </c>
      <c r="AF542">
        <v>0.40771888888888802</v>
      </c>
      <c r="AG542">
        <v>0.40771888888888802</v>
      </c>
      <c r="AH542">
        <v>0.59393939393939399</v>
      </c>
      <c r="AI542">
        <v>0.12599830329418099</v>
      </c>
      <c r="AJ542">
        <v>0.56300439793242396</v>
      </c>
      <c r="AK542">
        <v>0.56300439793242296</v>
      </c>
      <c r="AL542">
        <v>0.57248703664504796</v>
      </c>
      <c r="AM542">
        <v>0.57248703664504796</v>
      </c>
      <c r="AN542">
        <v>0.59393939393939399</v>
      </c>
      <c r="AO542">
        <v>0.59393939393939399</v>
      </c>
      <c r="AP542">
        <v>0.47706906747425598</v>
      </c>
      <c r="AQ542">
        <v>0.55926552830702303</v>
      </c>
      <c r="AR542">
        <v>0.30004236950311203</v>
      </c>
      <c r="AS542">
        <v>9.2825675648949904E-2</v>
      </c>
      <c r="AT542">
        <v>0.59589041095890405</v>
      </c>
      <c r="AU542">
        <v>0.14444444444444399</v>
      </c>
      <c r="AV542">
        <v>0.94736842105263097</v>
      </c>
      <c r="AW542">
        <v>0.95652173913043403</v>
      </c>
      <c r="AX542">
        <v>0.94170403587443896</v>
      </c>
      <c r="AY542">
        <v>3.125E-2</v>
      </c>
      <c r="AZ542">
        <v>0.36320754716981102</v>
      </c>
      <c r="BA542">
        <v>0.81914893617021201</v>
      </c>
      <c r="BB542">
        <v>0.65945945945945905</v>
      </c>
      <c r="BC542">
        <v>0.91244239631336399</v>
      </c>
      <c r="BD542">
        <v>0.38461538461538403</v>
      </c>
      <c r="BE542">
        <v>0</v>
      </c>
    </row>
    <row r="543" spans="2:57" x14ac:dyDescent="0.2">
      <c r="B543" t="s">
        <v>1485</v>
      </c>
      <c r="C543">
        <v>1E-3</v>
      </c>
      <c r="D543">
        <v>0.5</v>
      </c>
      <c r="E543">
        <v>66</v>
      </c>
      <c r="F543">
        <v>100</v>
      </c>
      <c r="G543" s="2" t="b">
        <v>1</v>
      </c>
      <c r="H543">
        <v>8</v>
      </c>
      <c r="I543">
        <v>50</v>
      </c>
      <c r="J543">
        <v>128</v>
      </c>
      <c r="K543">
        <v>1000</v>
      </c>
      <c r="L543">
        <v>4</v>
      </c>
      <c r="M543">
        <v>50</v>
      </c>
      <c r="N543">
        <v>420</v>
      </c>
      <c r="O543">
        <v>12</v>
      </c>
      <c r="P543">
        <v>50</v>
      </c>
      <c r="Q543">
        <v>80</v>
      </c>
      <c r="R543">
        <v>1</v>
      </c>
      <c r="S543">
        <v>78</v>
      </c>
      <c r="T543" s="2">
        <v>128</v>
      </c>
      <c r="U543" s="2">
        <v>128</v>
      </c>
      <c r="V543" s="2">
        <v>128</v>
      </c>
      <c r="W543" t="s">
        <v>770</v>
      </c>
      <c r="X543">
        <v>0.98015624999999995</v>
      </c>
      <c r="Y543">
        <v>4.0811013104394001E-3</v>
      </c>
      <c r="Z543">
        <v>0.40751309523809498</v>
      </c>
      <c r="AA543">
        <v>0.31582546949386597</v>
      </c>
      <c r="AB543">
        <v>0.32048377332782602</v>
      </c>
      <c r="AC543">
        <v>0.32048377332782602</v>
      </c>
      <c r="AD543">
        <v>0.31256791150287599</v>
      </c>
      <c r="AE543">
        <v>0.31256791150287599</v>
      </c>
      <c r="AF543">
        <v>0.40751309523809498</v>
      </c>
      <c r="AG543">
        <v>0.40751309523809498</v>
      </c>
      <c r="AH543">
        <v>0.65833333333333299</v>
      </c>
      <c r="AI543">
        <v>7.6714694499969399E-2</v>
      </c>
      <c r="AJ543">
        <v>0.59054980392178302</v>
      </c>
      <c r="AK543">
        <v>0.59054980392178302</v>
      </c>
      <c r="AL543">
        <v>0.568942792199572</v>
      </c>
      <c r="AM543">
        <v>0.568942792199572</v>
      </c>
      <c r="AN543">
        <v>0.65833333333333299</v>
      </c>
      <c r="AO543">
        <v>0.65833333333333299</v>
      </c>
      <c r="AP543">
        <v>0.77307875517134705</v>
      </c>
      <c r="AQ543">
        <v>0.47587117243377203</v>
      </c>
      <c r="AR543">
        <v>2.22784363496011E-2</v>
      </c>
      <c r="AS543">
        <v>1.07067293565815E-2</v>
      </c>
      <c r="AT543">
        <v>0.46710526315789402</v>
      </c>
      <c r="AU543">
        <v>0</v>
      </c>
      <c r="AV543">
        <v>0.95652173913043403</v>
      </c>
      <c r="AW543">
        <v>0.94117647058823495</v>
      </c>
      <c r="AX543">
        <v>0.83870967741935398</v>
      </c>
      <c r="AY543">
        <v>0.493506493506493</v>
      </c>
      <c r="AZ543">
        <v>0.57377049180327799</v>
      </c>
      <c r="BA543">
        <v>0.95541401273885296</v>
      </c>
      <c r="BB543">
        <v>0.91428571428571404</v>
      </c>
      <c r="BC543">
        <v>0.94610778443113697</v>
      </c>
      <c r="BD543">
        <v>0</v>
      </c>
      <c r="BE543">
        <v>0</v>
      </c>
    </row>
    <row r="544" spans="2:57" x14ac:dyDescent="0.2">
      <c r="B544" t="s">
        <v>806</v>
      </c>
      <c r="C544">
        <v>1E-3</v>
      </c>
      <c r="D544">
        <v>0.1</v>
      </c>
      <c r="E544">
        <v>256</v>
      </c>
      <c r="F544">
        <v>500</v>
      </c>
      <c r="G544" s="2" t="b">
        <v>1</v>
      </c>
      <c r="H544">
        <v>8</v>
      </c>
      <c r="I544">
        <v>50</v>
      </c>
      <c r="J544">
        <v>64</v>
      </c>
      <c r="K544">
        <v>1000</v>
      </c>
      <c r="L544">
        <v>4</v>
      </c>
      <c r="M544">
        <v>50</v>
      </c>
      <c r="N544">
        <v>420</v>
      </c>
      <c r="O544">
        <v>12</v>
      </c>
      <c r="P544">
        <v>50</v>
      </c>
      <c r="Q544">
        <v>80</v>
      </c>
      <c r="R544">
        <v>1</v>
      </c>
      <c r="S544">
        <v>78</v>
      </c>
      <c r="T544" s="2">
        <v>64</v>
      </c>
      <c r="U544" s="2">
        <v>128</v>
      </c>
      <c r="V544" s="2">
        <v>128</v>
      </c>
      <c r="W544" t="s">
        <v>770</v>
      </c>
      <c r="X544">
        <v>0.98121093749999999</v>
      </c>
      <c r="Y544">
        <v>4.0591841747518002E-3</v>
      </c>
      <c r="Z544">
        <v>0.40691904761904701</v>
      </c>
      <c r="AA544">
        <v>0.25368508647382199</v>
      </c>
      <c r="AB544">
        <v>0.33087874439965398</v>
      </c>
      <c r="AC544">
        <v>0.33087874439965398</v>
      </c>
      <c r="AD544">
        <v>0.32434617545863198</v>
      </c>
      <c r="AE544">
        <v>0.32434617545863198</v>
      </c>
      <c r="AF544">
        <v>0.40691904761904701</v>
      </c>
      <c r="AG544">
        <v>0.40691904761904701</v>
      </c>
      <c r="AH544">
        <v>0.63958333333333295</v>
      </c>
      <c r="AI544">
        <v>5.9757508337497697E-2</v>
      </c>
      <c r="AJ544">
        <v>0.58218770810290799</v>
      </c>
      <c r="AK544">
        <v>0.58218770810290799</v>
      </c>
      <c r="AL544">
        <v>0.54690400579828602</v>
      </c>
      <c r="AM544">
        <v>0.54690400579828602</v>
      </c>
      <c r="AN544">
        <v>0.63958333333333295</v>
      </c>
      <c r="AO544">
        <v>0.63958333333333295</v>
      </c>
      <c r="AP544">
        <v>0.72678471271772704</v>
      </c>
      <c r="AQ544">
        <v>0.47828589891484002</v>
      </c>
      <c r="AR544">
        <v>8.4587146393733895E-2</v>
      </c>
      <c r="AS544">
        <v>3.3857219572315099E-2</v>
      </c>
      <c r="AT544">
        <v>0.5</v>
      </c>
      <c r="AU544">
        <v>0</v>
      </c>
      <c r="AV544">
        <v>0.98159509202453998</v>
      </c>
      <c r="AW544">
        <v>0.97560975609756095</v>
      </c>
      <c r="AX544">
        <v>0.94047619047619002</v>
      </c>
      <c r="AY544">
        <v>0.13793103448275801</v>
      </c>
      <c r="AZ544">
        <v>0.593749999999999</v>
      </c>
      <c r="BA544">
        <v>0.99378881987577605</v>
      </c>
      <c r="BB544">
        <v>0.91764705882352904</v>
      </c>
      <c r="BC544">
        <v>0.94545454545454499</v>
      </c>
      <c r="BD544">
        <v>0</v>
      </c>
      <c r="BE544">
        <v>0</v>
      </c>
    </row>
    <row r="545" spans="2:57" x14ac:dyDescent="0.2">
      <c r="B545" t="s">
        <v>1486</v>
      </c>
      <c r="C545">
        <v>1E-3</v>
      </c>
      <c r="D545">
        <v>0.1</v>
      </c>
      <c r="E545">
        <v>70</v>
      </c>
      <c r="F545">
        <v>100</v>
      </c>
      <c r="G545" s="2" t="b">
        <v>1</v>
      </c>
      <c r="H545">
        <v>8</v>
      </c>
      <c r="I545">
        <v>5</v>
      </c>
      <c r="J545">
        <v>128</v>
      </c>
      <c r="K545">
        <v>1000</v>
      </c>
      <c r="L545">
        <v>4</v>
      </c>
      <c r="M545">
        <v>5</v>
      </c>
      <c r="N545">
        <v>465</v>
      </c>
      <c r="O545">
        <v>12</v>
      </c>
      <c r="P545">
        <v>5</v>
      </c>
      <c r="Q545">
        <v>125</v>
      </c>
      <c r="R545">
        <v>1</v>
      </c>
      <c r="S545">
        <v>78</v>
      </c>
      <c r="T545" s="2">
        <v>64</v>
      </c>
      <c r="U545" s="2">
        <v>128</v>
      </c>
      <c r="V545" s="2">
        <v>64</v>
      </c>
      <c r="W545" t="s">
        <v>770</v>
      </c>
      <c r="X545">
        <v>0.98000976562499997</v>
      </c>
      <c r="Y545">
        <v>4.4750010571442001E-3</v>
      </c>
      <c r="Z545">
        <v>0.40675376344085901</v>
      </c>
      <c r="AA545">
        <v>0.33774289281666198</v>
      </c>
      <c r="AB545">
        <v>0.366886157905636</v>
      </c>
      <c r="AC545">
        <v>0.366886157905636</v>
      </c>
      <c r="AD545">
        <v>0.40440969369278601</v>
      </c>
      <c r="AE545">
        <v>0.40440969369278601</v>
      </c>
      <c r="AF545">
        <v>0.40675376344085901</v>
      </c>
      <c r="AG545">
        <v>0.40675376344085901</v>
      </c>
      <c r="AH545">
        <v>0.61533333333333295</v>
      </c>
      <c r="AI545">
        <v>0.10225810855627</v>
      </c>
      <c r="AJ545">
        <v>0.57882952734621196</v>
      </c>
      <c r="AK545">
        <v>0.57882952734621196</v>
      </c>
      <c r="AL545">
        <v>0.59408052307966297</v>
      </c>
      <c r="AM545">
        <v>0.59408052307966297</v>
      </c>
      <c r="AN545">
        <v>0.61533333333333295</v>
      </c>
      <c r="AO545">
        <v>0.61533333333333295</v>
      </c>
      <c r="AP545">
        <v>0.331487927434925</v>
      </c>
      <c r="AQ545">
        <v>0.87393830786456606</v>
      </c>
      <c r="AR545">
        <v>0.16270457659509999</v>
      </c>
      <c r="AS545">
        <v>9.9413819727952796E-2</v>
      </c>
      <c r="AT545">
        <v>0.34077079107504998</v>
      </c>
      <c r="AU545">
        <v>0.5</v>
      </c>
      <c r="AV545">
        <v>0.87234042553191404</v>
      </c>
      <c r="AW545">
        <v>0.94339622641509402</v>
      </c>
      <c r="AX545">
        <v>0.89711934156378503</v>
      </c>
      <c r="AY545">
        <v>0.54074074074073997</v>
      </c>
      <c r="AZ545">
        <v>0.50666666666666604</v>
      </c>
      <c r="BA545">
        <v>0.80263157894736803</v>
      </c>
      <c r="BB545">
        <v>0.616915422885572</v>
      </c>
      <c r="BC545">
        <v>0.92537313432835799</v>
      </c>
      <c r="BD545">
        <v>0</v>
      </c>
      <c r="BE545">
        <v>0</v>
      </c>
    </row>
    <row r="546" spans="2:57" x14ac:dyDescent="0.2">
      <c r="B546" t="s">
        <v>1782</v>
      </c>
      <c r="C546">
        <v>1E-3</v>
      </c>
      <c r="D546">
        <v>0.5</v>
      </c>
      <c r="E546">
        <v>114</v>
      </c>
      <c r="F546">
        <v>100</v>
      </c>
      <c r="G546" s="2" t="b">
        <v>1</v>
      </c>
      <c r="H546">
        <v>8</v>
      </c>
      <c r="I546">
        <v>25</v>
      </c>
      <c r="J546">
        <v>64</v>
      </c>
      <c r="K546">
        <v>1000</v>
      </c>
      <c r="L546">
        <v>4</v>
      </c>
      <c r="M546">
        <v>25</v>
      </c>
      <c r="N546">
        <v>445</v>
      </c>
      <c r="O546">
        <v>12</v>
      </c>
      <c r="P546">
        <v>25</v>
      </c>
      <c r="Q546">
        <v>105</v>
      </c>
      <c r="R546">
        <v>1</v>
      </c>
      <c r="S546">
        <v>78</v>
      </c>
      <c r="T546" s="2">
        <v>128</v>
      </c>
      <c r="U546" s="2">
        <v>128</v>
      </c>
      <c r="V546" s="2">
        <v>128</v>
      </c>
      <c r="W546" t="s">
        <v>770</v>
      </c>
      <c r="X546">
        <v>0.98013671874999997</v>
      </c>
      <c r="Y546">
        <v>4.0800376865081003E-3</v>
      </c>
      <c r="Z546">
        <v>0.40660617977527902</v>
      </c>
      <c r="AA546">
        <v>0.20593658211827201</v>
      </c>
      <c r="AB546">
        <v>0.33374267468831598</v>
      </c>
      <c r="AC546">
        <v>0.33374267468831598</v>
      </c>
      <c r="AD546">
        <v>0.343254576484326</v>
      </c>
      <c r="AE546">
        <v>0.343254576484326</v>
      </c>
      <c r="AF546">
        <v>0.40660617977527902</v>
      </c>
      <c r="AG546">
        <v>0.40660617977527902</v>
      </c>
      <c r="AH546">
        <v>0.61825396825396794</v>
      </c>
      <c r="AI546">
        <v>6.2740705907344804E-2</v>
      </c>
      <c r="AJ546">
        <v>0.555171024352905</v>
      </c>
      <c r="AK546">
        <v>0.555171024352905</v>
      </c>
      <c r="AL546">
        <v>0.56664321976361698</v>
      </c>
      <c r="AM546">
        <v>0.56664321976361698</v>
      </c>
      <c r="AN546">
        <v>0.61825396825396794</v>
      </c>
      <c r="AO546">
        <v>0.61825396825396794</v>
      </c>
      <c r="AP546">
        <v>0.235011219314055</v>
      </c>
      <c r="AQ546">
        <v>0.84648979230850196</v>
      </c>
      <c r="AR546">
        <v>0.21322052934213101</v>
      </c>
      <c r="AS546">
        <v>4.0249157788572902E-2</v>
      </c>
      <c r="AT546">
        <v>0.39232409381663103</v>
      </c>
      <c r="AU546">
        <v>0</v>
      </c>
      <c r="AV546">
        <v>0.97196261682243001</v>
      </c>
      <c r="AW546">
        <v>0.95454545454545403</v>
      </c>
      <c r="AX546">
        <v>0.96296296296296302</v>
      </c>
      <c r="AY546">
        <v>0.214285714285714</v>
      </c>
      <c r="AZ546">
        <v>0.35102040816326502</v>
      </c>
      <c r="BA546">
        <v>0.99526066350710896</v>
      </c>
      <c r="BB546">
        <v>0.88135593220338904</v>
      </c>
      <c r="BC546">
        <v>0.91964285714285698</v>
      </c>
      <c r="BD546">
        <v>1.86915887850467E-2</v>
      </c>
      <c r="BE546">
        <v>0</v>
      </c>
    </row>
    <row r="547" spans="2:57" x14ac:dyDescent="0.2">
      <c r="B547" t="s">
        <v>1487</v>
      </c>
      <c r="C547">
        <v>1E-3</v>
      </c>
      <c r="D547">
        <v>0.1</v>
      </c>
      <c r="E547">
        <v>86</v>
      </c>
      <c r="F547">
        <v>100</v>
      </c>
      <c r="G547" s="2" t="b">
        <v>1</v>
      </c>
      <c r="H547">
        <v>8</v>
      </c>
      <c r="I547">
        <v>20</v>
      </c>
      <c r="J547">
        <v>64</v>
      </c>
      <c r="K547">
        <v>1000</v>
      </c>
      <c r="L547">
        <v>4</v>
      </c>
      <c r="M547">
        <v>20</v>
      </c>
      <c r="N547">
        <v>450</v>
      </c>
      <c r="O547">
        <v>12</v>
      </c>
      <c r="P547">
        <v>20</v>
      </c>
      <c r="Q547">
        <v>110</v>
      </c>
      <c r="R547">
        <v>1</v>
      </c>
      <c r="S547">
        <v>78</v>
      </c>
      <c r="T547" s="2">
        <v>128</v>
      </c>
      <c r="U547" s="2">
        <v>64</v>
      </c>
      <c r="V547" s="2">
        <v>128</v>
      </c>
      <c r="W547" t="s">
        <v>770</v>
      </c>
      <c r="X547">
        <v>0.98228515625000001</v>
      </c>
      <c r="Y547">
        <v>3.6833869153633002E-3</v>
      </c>
      <c r="Z547">
        <v>0.40651388888888801</v>
      </c>
      <c r="AA547">
        <v>0.34048901812732202</v>
      </c>
      <c r="AB547">
        <v>0.322528999114508</v>
      </c>
      <c r="AC547">
        <v>0.322528999114508</v>
      </c>
      <c r="AD547">
        <v>0.30584033228657798</v>
      </c>
      <c r="AE547">
        <v>0.30584033228657798</v>
      </c>
      <c r="AF547">
        <v>0.40651388888888801</v>
      </c>
      <c r="AG547">
        <v>0.40651388888888801</v>
      </c>
      <c r="AH547">
        <v>0.65757575757575704</v>
      </c>
      <c r="AI547">
        <v>8.3845414221286704E-2</v>
      </c>
      <c r="AJ547">
        <v>0.59371913493411699</v>
      </c>
      <c r="AK547">
        <v>0.59371913493411699</v>
      </c>
      <c r="AL547">
        <v>0.56806765793603897</v>
      </c>
      <c r="AM547">
        <v>0.56806765793603797</v>
      </c>
      <c r="AN547">
        <v>0.65757575757575704</v>
      </c>
      <c r="AO547">
        <v>0.65757575757575704</v>
      </c>
      <c r="AP547">
        <v>0.43931323180537901</v>
      </c>
      <c r="AQ547">
        <v>0.707941069635321</v>
      </c>
      <c r="AR547">
        <v>0.12656683261573701</v>
      </c>
      <c r="AS547">
        <v>1.6294862401595101E-2</v>
      </c>
      <c r="AT547">
        <v>0.39756592292089199</v>
      </c>
      <c r="AU547">
        <v>0</v>
      </c>
      <c r="AV547">
        <v>0.96</v>
      </c>
      <c r="AW547">
        <v>0.94827586206896497</v>
      </c>
      <c r="AX547">
        <v>0.859375</v>
      </c>
      <c r="AY547">
        <v>0.58878504672897103</v>
      </c>
      <c r="AZ547">
        <v>0.54838709677419295</v>
      </c>
      <c r="BA547">
        <v>0.99547511312217196</v>
      </c>
      <c r="BB547">
        <v>0.88353413654618396</v>
      </c>
      <c r="BC547">
        <v>0.94323144104803402</v>
      </c>
      <c r="BD547">
        <v>0</v>
      </c>
      <c r="BE547">
        <v>0</v>
      </c>
    </row>
    <row r="548" spans="2:57" x14ac:dyDescent="0.2">
      <c r="B548" t="s">
        <v>1488</v>
      </c>
      <c r="C548">
        <v>1E-3</v>
      </c>
      <c r="D548">
        <v>0.1</v>
      </c>
      <c r="E548">
        <v>13</v>
      </c>
      <c r="F548">
        <v>500</v>
      </c>
      <c r="G548" s="2" t="b">
        <v>1</v>
      </c>
      <c r="H548">
        <v>8</v>
      </c>
      <c r="I548">
        <v>15</v>
      </c>
      <c r="J548">
        <v>128</v>
      </c>
      <c r="K548">
        <v>1000</v>
      </c>
      <c r="L548">
        <v>4</v>
      </c>
      <c r="M548">
        <v>15</v>
      </c>
      <c r="N548">
        <v>455</v>
      </c>
      <c r="O548">
        <v>12</v>
      </c>
      <c r="P548">
        <v>15</v>
      </c>
      <c r="Q548">
        <v>115</v>
      </c>
      <c r="R548">
        <v>1</v>
      </c>
      <c r="S548">
        <v>78</v>
      </c>
      <c r="T548" s="2">
        <v>64</v>
      </c>
      <c r="U548" s="2">
        <v>128</v>
      </c>
      <c r="V548" s="2">
        <v>64</v>
      </c>
      <c r="W548" t="s">
        <v>770</v>
      </c>
      <c r="X548">
        <v>0.98024999999999995</v>
      </c>
      <c r="Y548">
        <v>4.0689793345517998E-3</v>
      </c>
      <c r="Z548">
        <v>0.40620109890109901</v>
      </c>
      <c r="AA548">
        <v>0.31078341054916298</v>
      </c>
      <c r="AB548">
        <v>0.32632455156094697</v>
      </c>
      <c r="AC548">
        <v>0.32632455156094697</v>
      </c>
      <c r="AD548">
        <v>0.32156759760637899</v>
      </c>
      <c r="AE548">
        <v>0.32156759760637899</v>
      </c>
      <c r="AF548">
        <v>0.40620109890109901</v>
      </c>
      <c r="AG548">
        <v>0.40620109890109901</v>
      </c>
      <c r="AH548">
        <v>0.59710144927536202</v>
      </c>
      <c r="AI548">
        <v>8.7486930191516807E-2</v>
      </c>
      <c r="AJ548">
        <v>0.57040823093876103</v>
      </c>
      <c r="AK548">
        <v>0.57040823093876103</v>
      </c>
      <c r="AL548">
        <v>0.61455857966601501</v>
      </c>
      <c r="AM548">
        <v>0.61455857966601501</v>
      </c>
      <c r="AN548">
        <v>0.59710144927536202</v>
      </c>
      <c r="AO548">
        <v>0.59710144927536202</v>
      </c>
      <c r="AP548">
        <v>0.427008555815103</v>
      </c>
      <c r="AQ548">
        <v>0.73571282531519899</v>
      </c>
      <c r="AR548">
        <v>0.12826167954082601</v>
      </c>
      <c r="AS548">
        <v>1.4315145572659E-2</v>
      </c>
      <c r="AT548">
        <v>0.337579617834394</v>
      </c>
      <c r="AU548">
        <v>0</v>
      </c>
      <c r="AV548">
        <v>0.95575221238938002</v>
      </c>
      <c r="AW548">
        <v>0.96234309623430903</v>
      </c>
      <c r="AX548">
        <v>0.91891891891891797</v>
      </c>
      <c r="AY548">
        <v>0.67816091954022895</v>
      </c>
      <c r="AZ548">
        <v>0.71794871794871795</v>
      </c>
      <c r="BA548">
        <v>0.77319587628865905</v>
      </c>
      <c r="BB548">
        <v>0.87242798353909401</v>
      </c>
      <c r="BC548">
        <v>0.628571428571428</v>
      </c>
      <c r="BD548">
        <v>0</v>
      </c>
      <c r="BE548">
        <v>0</v>
      </c>
    </row>
    <row r="549" spans="2:57" x14ac:dyDescent="0.2">
      <c r="B549" t="s">
        <v>913</v>
      </c>
      <c r="C549">
        <v>1E-3</v>
      </c>
      <c r="D549">
        <v>0.1</v>
      </c>
      <c r="E549">
        <v>256</v>
      </c>
      <c r="F549">
        <v>100</v>
      </c>
      <c r="G549" s="2" t="b">
        <v>1</v>
      </c>
      <c r="H549">
        <v>8</v>
      </c>
      <c r="I549">
        <v>25</v>
      </c>
      <c r="J549">
        <v>420</v>
      </c>
      <c r="K549">
        <v>1000</v>
      </c>
      <c r="L549">
        <v>4</v>
      </c>
      <c r="M549">
        <v>25</v>
      </c>
      <c r="N549">
        <v>445</v>
      </c>
      <c r="O549">
        <v>12</v>
      </c>
      <c r="P549">
        <v>25</v>
      </c>
      <c r="Q549">
        <v>105</v>
      </c>
      <c r="R549">
        <v>1</v>
      </c>
      <c r="S549">
        <v>78</v>
      </c>
      <c r="T549" s="2">
        <v>64</v>
      </c>
      <c r="U549" s="2">
        <v>128</v>
      </c>
      <c r="V549" s="2">
        <v>128</v>
      </c>
      <c r="W549" t="s">
        <v>770</v>
      </c>
      <c r="X549">
        <v>0.97665773809523804</v>
      </c>
      <c r="Y549">
        <v>3.7033627624622999E-3</v>
      </c>
      <c r="Z549">
        <v>0.40617921348314501</v>
      </c>
      <c r="AA549">
        <v>0.35226842595636798</v>
      </c>
      <c r="AB549">
        <v>0.28385730001918802</v>
      </c>
      <c r="AC549">
        <v>0.28385730001918802</v>
      </c>
      <c r="AD549">
        <v>0.252844976094803</v>
      </c>
      <c r="AE549">
        <v>0.252844976094803</v>
      </c>
      <c r="AF549">
        <v>0.40617921348314501</v>
      </c>
      <c r="AG549">
        <v>0.40617921348314501</v>
      </c>
      <c r="AH549">
        <v>0.634920634920634</v>
      </c>
      <c r="AI549">
        <v>8.49298685789108E-2</v>
      </c>
      <c r="AJ549">
        <v>0.57233781350359803</v>
      </c>
      <c r="AK549">
        <v>0.57233781350359803</v>
      </c>
      <c r="AL549">
        <v>0.55816745695575198</v>
      </c>
      <c r="AM549">
        <v>0.55816745695575198</v>
      </c>
      <c r="AN549">
        <v>0.634920634920634</v>
      </c>
      <c r="AO549">
        <v>0.634920634920634</v>
      </c>
      <c r="AP549">
        <v>0.461028132857494</v>
      </c>
      <c r="AQ549">
        <v>0.64108773731637902</v>
      </c>
      <c r="AR549">
        <v>1.6458970289652299E-2</v>
      </c>
      <c r="AS549">
        <v>1.68543596132271E-2</v>
      </c>
      <c r="AT549">
        <v>0.63571428571428501</v>
      </c>
      <c r="AU549">
        <v>1.45454545454545E-2</v>
      </c>
      <c r="AV549">
        <v>0.94594594594594605</v>
      </c>
      <c r="AW549">
        <v>0.95022624434389102</v>
      </c>
      <c r="AX549">
        <v>0.96296296296296302</v>
      </c>
      <c r="AY549">
        <v>1.85185185185185E-2</v>
      </c>
      <c r="AZ549">
        <v>0.53293413173652704</v>
      </c>
      <c r="BA549">
        <v>0.89497716894977097</v>
      </c>
      <c r="BB549">
        <v>0.95852534562212</v>
      </c>
      <c r="BC549">
        <v>0.95370370370370305</v>
      </c>
      <c r="BD549">
        <v>0</v>
      </c>
      <c r="BE549">
        <v>0</v>
      </c>
    </row>
    <row r="550" spans="2:57" x14ac:dyDescent="0.2">
      <c r="B550" t="s">
        <v>1489</v>
      </c>
      <c r="C550">
        <v>1E-3</v>
      </c>
      <c r="D550">
        <v>0.5</v>
      </c>
      <c r="E550">
        <v>8</v>
      </c>
      <c r="F550">
        <v>500</v>
      </c>
      <c r="G550" s="2" t="b">
        <v>1</v>
      </c>
      <c r="H550">
        <v>8</v>
      </c>
      <c r="I550">
        <v>20</v>
      </c>
      <c r="J550">
        <v>420</v>
      </c>
      <c r="K550">
        <v>1000</v>
      </c>
      <c r="L550">
        <v>4</v>
      </c>
      <c r="M550">
        <v>20</v>
      </c>
      <c r="N550">
        <v>450</v>
      </c>
      <c r="O550">
        <v>12</v>
      </c>
      <c r="P550">
        <v>20</v>
      </c>
      <c r="Q550">
        <v>110</v>
      </c>
      <c r="R550">
        <v>1</v>
      </c>
      <c r="S550">
        <v>78</v>
      </c>
      <c r="T550" s="2">
        <v>64</v>
      </c>
      <c r="U550" s="2">
        <v>128</v>
      </c>
      <c r="V550" s="2">
        <v>64</v>
      </c>
      <c r="W550" t="s">
        <v>770</v>
      </c>
      <c r="X550">
        <v>0.98036785714285701</v>
      </c>
      <c r="Y550">
        <v>4.2115207621826996E-3</v>
      </c>
      <c r="Z550">
        <v>0.40601055555555499</v>
      </c>
      <c r="AA550">
        <v>0.27194572873413497</v>
      </c>
      <c r="AB550">
        <v>0.33416812674553598</v>
      </c>
      <c r="AC550">
        <v>0.33416812674553598</v>
      </c>
      <c r="AD550">
        <v>0.41113065678437399</v>
      </c>
      <c r="AE550">
        <v>0.41113065678437399</v>
      </c>
      <c r="AF550">
        <v>0.40601055555555499</v>
      </c>
      <c r="AG550">
        <v>0.40601055555555499</v>
      </c>
      <c r="AH550">
        <v>0.64242424242424201</v>
      </c>
      <c r="AI550">
        <v>7.30316787958145E-2</v>
      </c>
      <c r="AJ550">
        <v>0.59303196496198096</v>
      </c>
      <c r="AK550">
        <v>0.59303196496198096</v>
      </c>
      <c r="AL550">
        <v>0.61689199124670102</v>
      </c>
      <c r="AM550">
        <v>0.61689199124670102</v>
      </c>
      <c r="AN550">
        <v>0.64242424242424201</v>
      </c>
      <c r="AO550">
        <v>0.64242424242424201</v>
      </c>
      <c r="AP550">
        <v>0.20111271816606099</v>
      </c>
      <c r="AQ550">
        <v>0.674185520932711</v>
      </c>
      <c r="AR550">
        <v>0.20788086104508299</v>
      </c>
      <c r="AS550">
        <v>0.25349340683829003</v>
      </c>
      <c r="AT550">
        <v>0.54313099041533497</v>
      </c>
      <c r="AU550">
        <v>6.83760683760683E-2</v>
      </c>
      <c r="AV550">
        <v>0.96</v>
      </c>
      <c r="AW550">
        <v>0.952380952380952</v>
      </c>
      <c r="AX550">
        <v>0.96460176991150404</v>
      </c>
      <c r="AY550">
        <v>0.41860465116279</v>
      </c>
      <c r="AZ550">
        <v>0.45614035087719301</v>
      </c>
      <c r="BA550">
        <v>0.90909090909090895</v>
      </c>
      <c r="BB550">
        <v>0.90082644628099096</v>
      </c>
      <c r="BC550">
        <v>0.94323144104803402</v>
      </c>
      <c r="BD550">
        <v>0</v>
      </c>
      <c r="BE550">
        <v>0</v>
      </c>
    </row>
    <row r="551" spans="2:57" x14ac:dyDescent="0.2">
      <c r="B551" t="s">
        <v>1490</v>
      </c>
      <c r="C551">
        <v>1E-3</v>
      </c>
      <c r="D551">
        <v>0.1</v>
      </c>
      <c r="E551">
        <v>112</v>
      </c>
      <c r="F551">
        <v>100</v>
      </c>
      <c r="G551" s="2" t="b">
        <v>1</v>
      </c>
      <c r="H551">
        <v>8</v>
      </c>
      <c r="I551">
        <v>15</v>
      </c>
      <c r="J551">
        <v>420</v>
      </c>
      <c r="K551">
        <v>1000</v>
      </c>
      <c r="L551">
        <v>4</v>
      </c>
      <c r="M551">
        <v>15</v>
      </c>
      <c r="N551">
        <v>455</v>
      </c>
      <c r="O551">
        <v>12</v>
      </c>
      <c r="P551">
        <v>15</v>
      </c>
      <c r="Q551">
        <v>115</v>
      </c>
      <c r="R551">
        <v>1</v>
      </c>
      <c r="S551">
        <v>78</v>
      </c>
      <c r="T551" s="2">
        <v>128</v>
      </c>
      <c r="U551" s="2">
        <v>64</v>
      </c>
      <c r="V551" s="2">
        <v>64</v>
      </c>
      <c r="W551" t="s">
        <v>770</v>
      </c>
      <c r="X551">
        <v>0.98076190476190395</v>
      </c>
      <c r="Y551">
        <v>3.855175753124E-3</v>
      </c>
      <c r="Z551">
        <v>0.405995604395604</v>
      </c>
      <c r="AA551">
        <v>0.20118739545345299</v>
      </c>
      <c r="AB551">
        <v>0.30210295761299799</v>
      </c>
      <c r="AC551">
        <v>0.30210295761299799</v>
      </c>
      <c r="AD551">
        <v>0.27173319464484902</v>
      </c>
      <c r="AE551">
        <v>0.27173319464484902</v>
      </c>
      <c r="AF551">
        <v>0.405995604395604</v>
      </c>
      <c r="AG551">
        <v>0.405995604395604</v>
      </c>
      <c r="AH551">
        <v>0.63478260869565195</v>
      </c>
      <c r="AI551">
        <v>5.46552203595638E-2</v>
      </c>
      <c r="AJ551">
        <v>0.56028239439942595</v>
      </c>
      <c r="AK551">
        <v>0.56028239439942595</v>
      </c>
      <c r="AL551">
        <v>0.55032865471048498</v>
      </c>
      <c r="AM551">
        <v>0.55032865471048498</v>
      </c>
      <c r="AN551">
        <v>0.63478260869565195</v>
      </c>
      <c r="AO551">
        <v>0.63478260869565195</v>
      </c>
      <c r="AP551">
        <v>0.72160468386395504</v>
      </c>
      <c r="AQ551">
        <v>0.45749907964723602</v>
      </c>
      <c r="AR551">
        <v>5.8638412843441999E-3</v>
      </c>
      <c r="AS551">
        <v>2.3444225656462099E-2</v>
      </c>
      <c r="AT551">
        <v>0.64285714285714202</v>
      </c>
      <c r="AU551">
        <v>4.9180327868852403E-2</v>
      </c>
      <c r="AV551">
        <v>0.96234309623430903</v>
      </c>
      <c r="AW551">
        <v>0.94650205761316797</v>
      </c>
      <c r="AX551">
        <v>0.97021276595744599</v>
      </c>
      <c r="AY551">
        <v>0.34782608695652101</v>
      </c>
      <c r="AZ551">
        <v>0</v>
      </c>
      <c r="BA551">
        <v>0.98701298701298601</v>
      </c>
      <c r="BB551">
        <v>0.890624999999999</v>
      </c>
      <c r="BC551">
        <v>0.92682926829268297</v>
      </c>
      <c r="BD551">
        <v>0</v>
      </c>
      <c r="BE551">
        <v>0</v>
      </c>
    </row>
    <row r="552" spans="2:57" x14ac:dyDescent="0.2">
      <c r="B552" t="s">
        <v>1073</v>
      </c>
      <c r="C552">
        <v>1E-3</v>
      </c>
      <c r="D552">
        <v>0.5</v>
      </c>
      <c r="E552">
        <v>61</v>
      </c>
      <c r="F552">
        <v>100</v>
      </c>
      <c r="G552" s="2" t="b">
        <v>1</v>
      </c>
      <c r="H552">
        <v>8</v>
      </c>
      <c r="I552">
        <v>25</v>
      </c>
      <c r="J552">
        <v>256</v>
      </c>
      <c r="K552">
        <v>1000</v>
      </c>
      <c r="L552">
        <v>4</v>
      </c>
      <c r="M552">
        <v>25</v>
      </c>
      <c r="N552">
        <v>445</v>
      </c>
      <c r="O552">
        <v>12</v>
      </c>
      <c r="P552">
        <v>25</v>
      </c>
      <c r="Q552">
        <v>105</v>
      </c>
      <c r="R552">
        <v>1</v>
      </c>
      <c r="S552">
        <v>78</v>
      </c>
      <c r="T552" s="2">
        <v>64</v>
      </c>
      <c r="U552" s="2">
        <v>64</v>
      </c>
      <c r="V552" s="2">
        <v>64</v>
      </c>
      <c r="W552" t="s">
        <v>770</v>
      </c>
      <c r="X552">
        <v>0.97784667968750005</v>
      </c>
      <c r="Y552">
        <v>4.5158254238775999E-3</v>
      </c>
      <c r="Z552">
        <v>0.405555056179774</v>
      </c>
      <c r="AA552">
        <v>0.35938402378559098</v>
      </c>
      <c r="AB552">
        <v>0.37211390352398099</v>
      </c>
      <c r="AC552">
        <v>0.37211390352398099</v>
      </c>
      <c r="AD552">
        <v>0.45559610141117302</v>
      </c>
      <c r="AE552">
        <v>0.45559610141117302</v>
      </c>
      <c r="AF552">
        <v>0.405555056179774</v>
      </c>
      <c r="AG552">
        <v>0.405555056179774</v>
      </c>
      <c r="AH552">
        <v>0.61349206349206298</v>
      </c>
      <c r="AI552">
        <v>9.2587165534496293E-2</v>
      </c>
      <c r="AJ552">
        <v>0.56333495903511299</v>
      </c>
      <c r="AK552">
        <v>0.56333495903511299</v>
      </c>
      <c r="AL552">
        <v>0.54450386863486799</v>
      </c>
      <c r="AM552">
        <v>0.54450386863486799</v>
      </c>
      <c r="AN552">
        <v>0.61349206349206298</v>
      </c>
      <c r="AO552">
        <v>0.61349206349206298</v>
      </c>
      <c r="AP552">
        <v>0.525261429878354</v>
      </c>
      <c r="AQ552">
        <v>0.42678125173637599</v>
      </c>
      <c r="AR552">
        <v>0.19961524280804599</v>
      </c>
      <c r="AS552">
        <v>0.33679768967314699</v>
      </c>
      <c r="AT552">
        <v>0.39816933638443902</v>
      </c>
      <c r="AU552">
        <v>0</v>
      </c>
      <c r="AV552">
        <v>0.976303317535545</v>
      </c>
      <c r="AW552">
        <v>0.95454545454545403</v>
      </c>
      <c r="AX552">
        <v>0.93693693693693603</v>
      </c>
      <c r="AY552">
        <v>0</v>
      </c>
      <c r="AZ552">
        <v>0.78341013824884698</v>
      </c>
      <c r="BA552">
        <v>0.81111111111111101</v>
      </c>
      <c r="BB552">
        <v>0.90434782608695596</v>
      </c>
      <c r="BC552">
        <v>0.92376681614349698</v>
      </c>
      <c r="BD552">
        <v>0</v>
      </c>
      <c r="BE552">
        <v>7.1428571428571397E-2</v>
      </c>
    </row>
    <row r="553" spans="2:57" x14ac:dyDescent="0.2">
      <c r="B553" t="s">
        <v>1783</v>
      </c>
      <c r="C553">
        <v>1E-3</v>
      </c>
      <c r="D553">
        <v>0.1</v>
      </c>
      <c r="E553">
        <v>87</v>
      </c>
      <c r="F553">
        <v>100</v>
      </c>
      <c r="G553" s="2" t="b">
        <v>1</v>
      </c>
      <c r="H553">
        <v>8</v>
      </c>
      <c r="I553">
        <v>5</v>
      </c>
      <c r="J553">
        <v>64</v>
      </c>
      <c r="K553">
        <v>1000</v>
      </c>
      <c r="L553">
        <v>4</v>
      </c>
      <c r="M553">
        <v>5</v>
      </c>
      <c r="N553">
        <v>465</v>
      </c>
      <c r="O553">
        <v>12</v>
      </c>
      <c r="P553">
        <v>5</v>
      </c>
      <c r="Q553">
        <v>125</v>
      </c>
      <c r="R553">
        <v>1</v>
      </c>
      <c r="S553">
        <v>78</v>
      </c>
      <c r="T553" s="2">
        <v>128</v>
      </c>
      <c r="U553" s="2">
        <v>128</v>
      </c>
      <c r="V553" s="2">
        <v>128</v>
      </c>
      <c r="W553" t="s">
        <v>770</v>
      </c>
      <c r="X553">
        <v>0.98093750000000002</v>
      </c>
      <c r="Y553">
        <v>4.3281449144705999E-3</v>
      </c>
      <c r="Z553">
        <v>0.405196236559137</v>
      </c>
      <c r="AA553">
        <v>0.31010744312405503</v>
      </c>
      <c r="AB553">
        <v>0.33037194308314799</v>
      </c>
      <c r="AC553">
        <v>0.33037194308314799</v>
      </c>
      <c r="AD553">
        <v>0.37132215735010499</v>
      </c>
      <c r="AE553">
        <v>0.37132215735010499</v>
      </c>
      <c r="AF553">
        <v>0.405196236559137</v>
      </c>
      <c r="AG553">
        <v>0.405196236559137</v>
      </c>
      <c r="AH553">
        <v>0.60399999999999998</v>
      </c>
      <c r="AI553">
        <v>9.3175172805786105E-2</v>
      </c>
      <c r="AJ553">
        <v>0.59106182271796504</v>
      </c>
      <c r="AK553">
        <v>0.59106182271796504</v>
      </c>
      <c r="AL553">
        <v>0.61276188128429798</v>
      </c>
      <c r="AM553">
        <v>0.61276188128429798</v>
      </c>
      <c r="AN553">
        <v>0.60399999999999998</v>
      </c>
      <c r="AO553">
        <v>0.60399999999999998</v>
      </c>
      <c r="AP553">
        <v>0.40111439153383399</v>
      </c>
      <c r="AQ553">
        <v>0.76886074432387796</v>
      </c>
      <c r="AR553">
        <v>0.12557599547494</v>
      </c>
      <c r="AS553">
        <v>2.5936640999939399E-2</v>
      </c>
      <c r="AT553">
        <v>4.5226130653266298E-2</v>
      </c>
      <c r="AU553">
        <v>0.52132701421800898</v>
      </c>
      <c r="AV553">
        <v>0.78640776699029102</v>
      </c>
      <c r="AW553">
        <v>0.95419847328244201</v>
      </c>
      <c r="AX553">
        <v>0.80341880341880301</v>
      </c>
      <c r="AY553">
        <v>0.74358974358974295</v>
      </c>
      <c r="AZ553">
        <v>0.69565217391304301</v>
      </c>
      <c r="BA553">
        <v>0.794258373205741</v>
      </c>
      <c r="BB553">
        <v>0.879432624113475</v>
      </c>
      <c r="BC553">
        <v>0.86923076923076903</v>
      </c>
      <c r="BD553">
        <v>0</v>
      </c>
      <c r="BE553">
        <v>0</v>
      </c>
    </row>
    <row r="554" spans="2:57" x14ac:dyDescent="0.2">
      <c r="B554" t="s">
        <v>1491</v>
      </c>
      <c r="C554">
        <v>1E-3</v>
      </c>
      <c r="D554">
        <v>0.5</v>
      </c>
      <c r="E554">
        <v>50</v>
      </c>
      <c r="F554">
        <v>100</v>
      </c>
      <c r="G554" s="2" t="b">
        <v>1</v>
      </c>
      <c r="H554">
        <v>8</v>
      </c>
      <c r="I554">
        <v>10</v>
      </c>
      <c r="J554">
        <v>256</v>
      </c>
      <c r="K554">
        <v>1000</v>
      </c>
      <c r="L554">
        <v>4</v>
      </c>
      <c r="M554">
        <v>10</v>
      </c>
      <c r="N554">
        <v>460</v>
      </c>
      <c r="O554">
        <v>12</v>
      </c>
      <c r="P554">
        <v>10</v>
      </c>
      <c r="Q554">
        <v>120</v>
      </c>
      <c r="R554">
        <v>1</v>
      </c>
      <c r="S554">
        <v>78</v>
      </c>
      <c r="T554" s="2">
        <v>128</v>
      </c>
      <c r="U554" s="2">
        <v>128</v>
      </c>
      <c r="V554" s="2">
        <v>128</v>
      </c>
      <c r="W554" t="s">
        <v>770</v>
      </c>
      <c r="X554">
        <v>0.98056640625000002</v>
      </c>
      <c r="Y554">
        <v>4.1583857941441E-3</v>
      </c>
      <c r="Z554">
        <v>0.405042934782608</v>
      </c>
      <c r="AA554">
        <v>0.26329398716986102</v>
      </c>
      <c r="AB554">
        <v>0.31190773548862799</v>
      </c>
      <c r="AC554">
        <v>0.31190773548862799</v>
      </c>
      <c r="AD554">
        <v>0.35589586124183298</v>
      </c>
      <c r="AE554">
        <v>0.35589586124183298</v>
      </c>
      <c r="AF554">
        <v>0.405042934782608</v>
      </c>
      <c r="AG554">
        <v>0.405042934782608</v>
      </c>
      <c r="AH554">
        <v>0.52638888888888802</v>
      </c>
      <c r="AI554">
        <v>7.9953275620937306E-2</v>
      </c>
      <c r="AJ554">
        <v>0.51262958378673296</v>
      </c>
      <c r="AK554">
        <v>0.51262958378673296</v>
      </c>
      <c r="AL554">
        <v>0.60976803234922305</v>
      </c>
      <c r="AM554">
        <v>0.60976803234922305</v>
      </c>
      <c r="AN554">
        <v>0.52638888888888802</v>
      </c>
      <c r="AO554">
        <v>0.52638888888888802</v>
      </c>
      <c r="AP554">
        <v>0.47237248722062197</v>
      </c>
      <c r="AQ554">
        <v>0.75217484706956295</v>
      </c>
      <c r="AR554">
        <v>2.2677454714457999E-2</v>
      </c>
      <c r="AS554">
        <v>4.0615294987049997E-4</v>
      </c>
      <c r="AT554">
        <v>0.30791788856304902</v>
      </c>
      <c r="AU554">
        <v>0.45454545454545398</v>
      </c>
      <c r="AV554">
        <v>0.41059602649006599</v>
      </c>
      <c r="AW554">
        <v>0.95617529880478003</v>
      </c>
      <c r="AX554">
        <v>0.69230769230769196</v>
      </c>
      <c r="AY554">
        <v>0.56799999999999995</v>
      </c>
      <c r="AZ554">
        <v>0.39130434782608597</v>
      </c>
      <c r="BA554">
        <v>0.82296650717703301</v>
      </c>
      <c r="BB554">
        <v>0.88475836431226695</v>
      </c>
      <c r="BC554">
        <v>0.66298342541436395</v>
      </c>
      <c r="BD554">
        <v>0</v>
      </c>
      <c r="BE554">
        <v>0</v>
      </c>
    </row>
    <row r="555" spans="2:57" x14ac:dyDescent="0.2">
      <c r="B555" t="s">
        <v>1492</v>
      </c>
      <c r="C555">
        <v>1E-3</v>
      </c>
      <c r="D555">
        <v>0.5</v>
      </c>
      <c r="E555">
        <v>52</v>
      </c>
      <c r="F555">
        <v>100</v>
      </c>
      <c r="G555" s="2" t="b">
        <v>1</v>
      </c>
      <c r="H555">
        <v>8</v>
      </c>
      <c r="I555">
        <v>25</v>
      </c>
      <c r="J555">
        <v>420</v>
      </c>
      <c r="K555">
        <v>1000</v>
      </c>
      <c r="L555">
        <v>4</v>
      </c>
      <c r="M555">
        <v>25</v>
      </c>
      <c r="N555">
        <v>445</v>
      </c>
      <c r="O555">
        <v>12</v>
      </c>
      <c r="P555">
        <v>25</v>
      </c>
      <c r="Q555">
        <v>105</v>
      </c>
      <c r="R555">
        <v>1</v>
      </c>
      <c r="S555">
        <v>78</v>
      </c>
      <c r="T555" s="2">
        <v>64</v>
      </c>
      <c r="U555" s="2">
        <v>64</v>
      </c>
      <c r="V555" s="2">
        <v>128</v>
      </c>
      <c r="W555" t="s">
        <v>770</v>
      </c>
      <c r="X555">
        <v>0.97562499999999996</v>
      </c>
      <c r="Y555">
        <v>4.7580291749908998E-3</v>
      </c>
      <c r="Z555">
        <v>0.404957303370785</v>
      </c>
      <c r="AA555">
        <v>0.344425650060176</v>
      </c>
      <c r="AB555">
        <v>0.35335204046243701</v>
      </c>
      <c r="AC555">
        <v>0.35335204046243701</v>
      </c>
      <c r="AD555">
        <v>0.42170452277860199</v>
      </c>
      <c r="AE555">
        <v>0.42170452277860299</v>
      </c>
      <c r="AF555">
        <v>0.404957303370785</v>
      </c>
      <c r="AG555">
        <v>0.404957303370785</v>
      </c>
      <c r="AH555">
        <v>0.67619047619047601</v>
      </c>
      <c r="AI555">
        <v>9.04128924012184E-2</v>
      </c>
      <c r="AJ555">
        <v>0.60678493646450904</v>
      </c>
      <c r="AK555">
        <v>0.60678493646450904</v>
      </c>
      <c r="AL555">
        <v>0.56269557533641201</v>
      </c>
      <c r="AM555">
        <v>0.56269557533641201</v>
      </c>
      <c r="AN555">
        <v>0.67619047619047601</v>
      </c>
      <c r="AO555">
        <v>0.67619047619047601</v>
      </c>
      <c r="AP555">
        <v>0.53355861082146006</v>
      </c>
      <c r="AQ555">
        <v>0.52667061688615402</v>
      </c>
      <c r="AR555">
        <v>0.24000519489392699</v>
      </c>
      <c r="AS555">
        <v>0.113173739248209</v>
      </c>
      <c r="AT555">
        <v>0.502857142857142</v>
      </c>
      <c r="AU555">
        <v>0</v>
      </c>
      <c r="AV555">
        <v>0.95852534562212</v>
      </c>
      <c r="AW555">
        <v>0.94170403587443896</v>
      </c>
      <c r="AX555">
        <v>0.95852534562212</v>
      </c>
      <c r="AY555">
        <v>0.36120401337792601</v>
      </c>
      <c r="AZ555">
        <v>0.76106194690265405</v>
      </c>
      <c r="BA555">
        <v>0.97652582159624401</v>
      </c>
      <c r="BB555">
        <v>0.88888888888888795</v>
      </c>
      <c r="BC555">
        <v>0.93212669683257898</v>
      </c>
      <c r="BD555">
        <v>0</v>
      </c>
      <c r="BE555">
        <v>0</v>
      </c>
    </row>
    <row r="556" spans="2:57" x14ac:dyDescent="0.2">
      <c r="B556" t="s">
        <v>1493</v>
      </c>
      <c r="C556">
        <v>1E-3</v>
      </c>
      <c r="D556">
        <v>0.1</v>
      </c>
      <c r="E556">
        <v>22</v>
      </c>
      <c r="F556">
        <v>500</v>
      </c>
      <c r="G556" s="2" t="b">
        <v>1</v>
      </c>
      <c r="H556">
        <v>8</v>
      </c>
      <c r="I556">
        <v>25</v>
      </c>
      <c r="J556">
        <v>256</v>
      </c>
      <c r="K556">
        <v>1000</v>
      </c>
      <c r="L556">
        <v>4</v>
      </c>
      <c r="M556">
        <v>25</v>
      </c>
      <c r="N556">
        <v>445</v>
      </c>
      <c r="O556">
        <v>12</v>
      </c>
      <c r="P556">
        <v>25</v>
      </c>
      <c r="Q556">
        <v>105</v>
      </c>
      <c r="R556">
        <v>1</v>
      </c>
      <c r="S556">
        <v>78</v>
      </c>
      <c r="T556" s="2">
        <v>128</v>
      </c>
      <c r="U556" s="2">
        <v>64</v>
      </c>
      <c r="V556" s="2">
        <v>64</v>
      </c>
      <c r="W556" t="s">
        <v>770</v>
      </c>
      <c r="X556">
        <v>0.98046191406250005</v>
      </c>
      <c r="Y556">
        <v>3.9086963641457003E-3</v>
      </c>
      <c r="Z556">
        <v>0.40477134831460598</v>
      </c>
      <c r="AA556">
        <v>0.248573756620287</v>
      </c>
      <c r="AB556">
        <v>0.316327148556868</v>
      </c>
      <c r="AC556">
        <v>0.316327148556868</v>
      </c>
      <c r="AD556">
        <v>0.32649853438648102</v>
      </c>
      <c r="AE556">
        <v>0.32649853438648202</v>
      </c>
      <c r="AF556">
        <v>0.40477134831460598</v>
      </c>
      <c r="AG556">
        <v>0.40477134831460598</v>
      </c>
      <c r="AH556">
        <v>0.682539682539682</v>
      </c>
      <c r="AI556">
        <v>7.5478591024875599E-2</v>
      </c>
      <c r="AJ556">
        <v>0.64536065660966602</v>
      </c>
      <c r="AK556">
        <v>0.64536065660966502</v>
      </c>
      <c r="AL556">
        <v>0.65053544807307495</v>
      </c>
      <c r="AM556">
        <v>0.65053544807307495</v>
      </c>
      <c r="AN556">
        <v>0.682539682539682</v>
      </c>
      <c r="AO556">
        <v>0.682539682539682</v>
      </c>
      <c r="AP556">
        <v>0.371665381836153</v>
      </c>
      <c r="AQ556">
        <v>0.66492092701067496</v>
      </c>
      <c r="AR556">
        <v>0.199447841192124</v>
      </c>
      <c r="AS556">
        <v>2.92744441885209E-2</v>
      </c>
      <c r="AT556">
        <v>0.40732265446224197</v>
      </c>
      <c r="AU556">
        <v>0.48684210526315702</v>
      </c>
      <c r="AV556">
        <v>0.95852534562212</v>
      </c>
      <c r="AW556">
        <v>0.95454545454545403</v>
      </c>
      <c r="AX556">
        <v>0.94527363184079605</v>
      </c>
      <c r="AY556">
        <v>0.72972972972972905</v>
      </c>
      <c r="AZ556">
        <v>0.5</v>
      </c>
      <c r="BA556">
        <v>0.92929292929292895</v>
      </c>
      <c r="BB556">
        <v>0.89270386266094404</v>
      </c>
      <c r="BC556">
        <v>0.94009216589861699</v>
      </c>
      <c r="BD556">
        <v>0</v>
      </c>
      <c r="BE556">
        <v>0</v>
      </c>
    </row>
    <row r="557" spans="2:57" x14ac:dyDescent="0.2">
      <c r="B557" t="s">
        <v>1494</v>
      </c>
      <c r="C557">
        <v>1E-3</v>
      </c>
      <c r="D557">
        <v>0.5</v>
      </c>
      <c r="E557">
        <v>16</v>
      </c>
      <c r="F557">
        <v>500</v>
      </c>
      <c r="G557" s="2" t="b">
        <v>1</v>
      </c>
      <c r="H557">
        <v>8</v>
      </c>
      <c r="I557">
        <v>5</v>
      </c>
      <c r="J557">
        <v>420</v>
      </c>
      <c r="K557">
        <v>1000</v>
      </c>
      <c r="L557">
        <v>4</v>
      </c>
      <c r="M557">
        <v>5</v>
      </c>
      <c r="N557">
        <v>465</v>
      </c>
      <c r="O557">
        <v>12</v>
      </c>
      <c r="P557">
        <v>5</v>
      </c>
      <c r="Q557">
        <v>125</v>
      </c>
      <c r="R557">
        <v>1</v>
      </c>
      <c r="S557">
        <v>78</v>
      </c>
      <c r="T557" s="2">
        <v>64</v>
      </c>
      <c r="U557" s="2">
        <v>64</v>
      </c>
      <c r="V557" s="2">
        <v>128</v>
      </c>
      <c r="W557" t="s">
        <v>770</v>
      </c>
      <c r="X557">
        <v>0.98019226190476205</v>
      </c>
      <c r="Y557">
        <v>4.6235197922214E-3</v>
      </c>
      <c r="Z557">
        <v>0.40474892473118201</v>
      </c>
      <c r="AA557">
        <v>0.36143996292352598</v>
      </c>
      <c r="AB557">
        <v>0.32418564854165299</v>
      </c>
      <c r="AC557">
        <v>0.32418564854165299</v>
      </c>
      <c r="AD557">
        <v>0.35335823099834202</v>
      </c>
      <c r="AE557">
        <v>0.35335823099834202</v>
      </c>
      <c r="AF557">
        <v>0.40474892473118201</v>
      </c>
      <c r="AG557">
        <v>0.40474892473118201</v>
      </c>
      <c r="AH557">
        <v>0.57133333333333303</v>
      </c>
      <c r="AI557">
        <v>9.8320886492729104E-2</v>
      </c>
      <c r="AJ557">
        <v>0.54777142494297404</v>
      </c>
      <c r="AK557">
        <v>0.54777142494297404</v>
      </c>
      <c r="AL557">
        <v>0.61567459945820802</v>
      </c>
      <c r="AM557">
        <v>0.61567459945820802</v>
      </c>
      <c r="AN557">
        <v>0.57133333333333303</v>
      </c>
      <c r="AO557">
        <v>0.57133333333333303</v>
      </c>
      <c r="AP557">
        <v>0.36502128695932701</v>
      </c>
      <c r="AQ557">
        <v>0.71797121081988302</v>
      </c>
      <c r="AR557">
        <v>0.156751694335028</v>
      </c>
      <c r="AS557">
        <v>5.6998402052375198E-2</v>
      </c>
      <c r="AT557">
        <v>0.188405797101449</v>
      </c>
      <c r="AU557">
        <v>0.25959780621572198</v>
      </c>
      <c r="AV557">
        <v>0.93775933609958495</v>
      </c>
      <c r="AW557">
        <v>0.95419847328244201</v>
      </c>
      <c r="AX557">
        <v>0.91983122362869196</v>
      </c>
      <c r="AY557">
        <v>0.19289340101522801</v>
      </c>
      <c r="AZ557">
        <v>0.58193979933110296</v>
      </c>
      <c r="BA557">
        <v>0.96062992125984203</v>
      </c>
      <c r="BB557">
        <v>0.87323943661971803</v>
      </c>
      <c r="BC557">
        <v>0.70476190476190403</v>
      </c>
      <c r="BD557">
        <v>0</v>
      </c>
      <c r="BE557">
        <v>0</v>
      </c>
    </row>
    <row r="558" spans="2:57" x14ac:dyDescent="0.2">
      <c r="B558" t="s">
        <v>1495</v>
      </c>
      <c r="C558">
        <v>1E-3</v>
      </c>
      <c r="D558">
        <v>0.5</v>
      </c>
      <c r="E558">
        <v>19</v>
      </c>
      <c r="F558">
        <v>500</v>
      </c>
      <c r="G558" s="2" t="b">
        <v>1</v>
      </c>
      <c r="H558">
        <v>8</v>
      </c>
      <c r="I558">
        <v>5</v>
      </c>
      <c r="J558">
        <v>420</v>
      </c>
      <c r="K558">
        <v>1000</v>
      </c>
      <c r="L558">
        <v>4</v>
      </c>
      <c r="M558">
        <v>5</v>
      </c>
      <c r="N558">
        <v>465</v>
      </c>
      <c r="O558">
        <v>12</v>
      </c>
      <c r="P558">
        <v>5</v>
      </c>
      <c r="Q558">
        <v>125</v>
      </c>
      <c r="R558">
        <v>1</v>
      </c>
      <c r="S558">
        <v>78</v>
      </c>
      <c r="T558" s="2">
        <v>128</v>
      </c>
      <c r="U558" s="2">
        <v>128</v>
      </c>
      <c r="V558" s="2">
        <v>64</v>
      </c>
      <c r="W558" t="s">
        <v>770</v>
      </c>
      <c r="X558">
        <v>0.98071904761904805</v>
      </c>
      <c r="Y558">
        <v>4.3820747570133996E-3</v>
      </c>
      <c r="Z558">
        <v>0.40445806451612798</v>
      </c>
      <c r="AA558">
        <v>0.37463968089222899</v>
      </c>
      <c r="AB558">
        <v>0.32551370853941197</v>
      </c>
      <c r="AC558">
        <v>0.32551370853941197</v>
      </c>
      <c r="AD558">
        <v>0.33707971587006202</v>
      </c>
      <c r="AE558">
        <v>0.33707971587006202</v>
      </c>
      <c r="AF558">
        <v>0.40445806451612798</v>
      </c>
      <c r="AG558">
        <v>0.40445806451612798</v>
      </c>
      <c r="AH558">
        <v>0.47066666666666601</v>
      </c>
      <c r="AI558">
        <v>0.18507093191146801</v>
      </c>
      <c r="AJ558">
        <v>0.451541319178975</v>
      </c>
      <c r="AK558">
        <v>0.451541319178975</v>
      </c>
      <c r="AL558">
        <v>0.46688353894691298</v>
      </c>
      <c r="AM558">
        <v>0.46688353894691298</v>
      </c>
      <c r="AN558">
        <v>0.47066666666666601</v>
      </c>
      <c r="AO558">
        <v>0.47066666666666601</v>
      </c>
      <c r="AP558">
        <v>0.38951659524170701</v>
      </c>
      <c r="AQ558">
        <v>0.84606782864000796</v>
      </c>
      <c r="AR558">
        <v>6.0032585925357498E-2</v>
      </c>
      <c r="AS558">
        <v>6.4378243505745E-3</v>
      </c>
      <c r="AT558">
        <v>9.6385542168674704E-2</v>
      </c>
      <c r="AU558">
        <v>0.21381578947368399</v>
      </c>
      <c r="AV558">
        <v>0.88235294117647001</v>
      </c>
      <c r="AW558">
        <v>0.94696969696969602</v>
      </c>
      <c r="AX558">
        <v>0.79681274900398302</v>
      </c>
      <c r="AY558">
        <v>0.23107569721115501</v>
      </c>
      <c r="AZ558">
        <v>0.105263157894736</v>
      </c>
      <c r="BA558">
        <v>0.80188679245283001</v>
      </c>
      <c r="BB558">
        <v>0.80821917808219101</v>
      </c>
      <c r="BC558">
        <v>0.53571428571428503</v>
      </c>
      <c r="BD558">
        <v>0</v>
      </c>
      <c r="BE558">
        <v>0</v>
      </c>
    </row>
    <row r="559" spans="2:57" x14ac:dyDescent="0.2">
      <c r="B559" t="s">
        <v>1496</v>
      </c>
      <c r="C559">
        <v>1E-3</v>
      </c>
      <c r="D559">
        <v>0.1</v>
      </c>
      <c r="E559">
        <v>24</v>
      </c>
      <c r="F559">
        <v>500</v>
      </c>
      <c r="G559" s="2" t="b">
        <v>1</v>
      </c>
      <c r="H559">
        <v>8</v>
      </c>
      <c r="I559">
        <v>5</v>
      </c>
      <c r="J559">
        <v>256</v>
      </c>
      <c r="K559">
        <v>1000</v>
      </c>
      <c r="L559">
        <v>4</v>
      </c>
      <c r="M559">
        <v>5</v>
      </c>
      <c r="N559">
        <v>465</v>
      </c>
      <c r="O559">
        <v>12</v>
      </c>
      <c r="P559">
        <v>5</v>
      </c>
      <c r="Q559">
        <v>125</v>
      </c>
      <c r="R559">
        <v>1</v>
      </c>
      <c r="S559">
        <v>78</v>
      </c>
      <c r="T559" s="2">
        <v>128</v>
      </c>
      <c r="U559" s="2">
        <v>64</v>
      </c>
      <c r="V559" s="2">
        <v>64</v>
      </c>
      <c r="W559" t="s">
        <v>770</v>
      </c>
      <c r="X559">
        <v>0.98046093749999996</v>
      </c>
      <c r="Y559">
        <v>4.4006455135531001E-3</v>
      </c>
      <c r="Z559">
        <v>0.40444892473118199</v>
      </c>
      <c r="AA559">
        <v>0.27001259937882399</v>
      </c>
      <c r="AB559">
        <v>0.33566217320827701</v>
      </c>
      <c r="AC559">
        <v>0.33566217320827701</v>
      </c>
      <c r="AD559">
        <v>0.37926548381824099</v>
      </c>
      <c r="AE559">
        <v>0.37926548381824099</v>
      </c>
      <c r="AF559">
        <v>0.40444892473118199</v>
      </c>
      <c r="AG559">
        <v>0.40444892473118199</v>
      </c>
      <c r="AH559">
        <v>0.64533333333333298</v>
      </c>
      <c r="AI559">
        <v>8.0462835729122106E-2</v>
      </c>
      <c r="AJ559">
        <v>0.58125205374821798</v>
      </c>
      <c r="AK559">
        <v>0.58125205374821798</v>
      </c>
      <c r="AL559">
        <v>0.55324024462593802</v>
      </c>
      <c r="AM559">
        <v>0.55324024462593802</v>
      </c>
      <c r="AN559">
        <v>0.64533333333333298</v>
      </c>
      <c r="AO559">
        <v>0.64533333333333298</v>
      </c>
      <c r="AP559">
        <v>0.39043171658469</v>
      </c>
      <c r="AQ559">
        <v>0.74023394462504499</v>
      </c>
      <c r="AR559">
        <v>0.158849868314899</v>
      </c>
      <c r="AS559">
        <v>5.3133163308476498E-2</v>
      </c>
      <c r="AT559">
        <v>0.45493562231759599</v>
      </c>
      <c r="AU559">
        <v>0.19819819819819801</v>
      </c>
      <c r="AV559">
        <v>0.95719844357976602</v>
      </c>
      <c r="AW559">
        <v>0.95419847328244201</v>
      </c>
      <c r="AX559">
        <v>0.96498054474708095</v>
      </c>
      <c r="AY559">
        <v>0.60493827160493796</v>
      </c>
      <c r="AZ559">
        <v>9.5808383233532898E-2</v>
      </c>
      <c r="BA559">
        <v>0.95833333333333304</v>
      </c>
      <c r="BB559">
        <v>0.85813148788927296</v>
      </c>
      <c r="BC559">
        <v>0.92830188679245196</v>
      </c>
      <c r="BD559">
        <v>0</v>
      </c>
      <c r="BE559">
        <v>0</v>
      </c>
    </row>
    <row r="560" spans="2:57" x14ac:dyDescent="0.2">
      <c r="B560" t="s">
        <v>1497</v>
      </c>
      <c r="C560">
        <v>1E-3</v>
      </c>
      <c r="D560">
        <v>0.1</v>
      </c>
      <c r="E560">
        <v>11</v>
      </c>
      <c r="F560">
        <v>500</v>
      </c>
      <c r="G560" s="2" t="b">
        <v>1</v>
      </c>
      <c r="H560">
        <v>8</v>
      </c>
      <c r="I560">
        <v>20</v>
      </c>
      <c r="J560">
        <v>420</v>
      </c>
      <c r="K560">
        <v>1000</v>
      </c>
      <c r="L560">
        <v>4</v>
      </c>
      <c r="M560">
        <v>20</v>
      </c>
      <c r="N560">
        <v>450</v>
      </c>
      <c r="O560">
        <v>12</v>
      </c>
      <c r="P560">
        <v>20</v>
      </c>
      <c r="Q560">
        <v>110</v>
      </c>
      <c r="R560">
        <v>1</v>
      </c>
      <c r="S560">
        <v>78</v>
      </c>
      <c r="T560" s="2">
        <v>128</v>
      </c>
      <c r="U560" s="2">
        <v>64</v>
      </c>
      <c r="V560" s="2">
        <v>64</v>
      </c>
      <c r="W560" t="s">
        <v>770</v>
      </c>
      <c r="X560">
        <v>0.98097083333333401</v>
      </c>
      <c r="Y560">
        <v>3.8819627044721998E-3</v>
      </c>
      <c r="Z560">
        <v>0.40427055555555502</v>
      </c>
      <c r="AA560">
        <v>0.39118673288822098</v>
      </c>
      <c r="AB560">
        <v>0.37480680977588798</v>
      </c>
      <c r="AC560">
        <v>0.37480680977588798</v>
      </c>
      <c r="AD560">
        <v>0.51684140092233399</v>
      </c>
      <c r="AE560">
        <v>0.51684140092233399</v>
      </c>
      <c r="AF560">
        <v>0.40427055555555502</v>
      </c>
      <c r="AG560">
        <v>0.40427055555555502</v>
      </c>
      <c r="AH560">
        <v>0.66666666666666596</v>
      </c>
      <c r="AI560">
        <v>0.104120880365371</v>
      </c>
      <c r="AJ560">
        <v>0.62688925547154595</v>
      </c>
      <c r="AK560">
        <v>0.62688925547154495</v>
      </c>
      <c r="AL560">
        <v>0.6417757570996</v>
      </c>
      <c r="AM560">
        <v>0.6417757570996</v>
      </c>
      <c r="AN560">
        <v>0.66666666666666596</v>
      </c>
      <c r="AO560">
        <v>0.66666666666666596</v>
      </c>
      <c r="AP560">
        <v>0.38457501903622898</v>
      </c>
      <c r="AQ560">
        <v>0.55930893837933804</v>
      </c>
      <c r="AR560">
        <v>0.35027936356509498</v>
      </c>
      <c r="AS560">
        <v>0.20506391812288699</v>
      </c>
      <c r="AT560">
        <v>0.53278688524590101</v>
      </c>
      <c r="AU560">
        <v>0.11267605633802801</v>
      </c>
      <c r="AV560">
        <v>0.90990990990991005</v>
      </c>
      <c r="AW560">
        <v>0.94420600858369097</v>
      </c>
      <c r="AX560">
        <v>0.94736842105263097</v>
      </c>
      <c r="AY560">
        <v>6.5573770491803199E-2</v>
      </c>
      <c r="AZ560">
        <v>0.76106194690265405</v>
      </c>
      <c r="BA560">
        <v>0.92307692307692302</v>
      </c>
      <c r="BB560">
        <v>0.89215686274509798</v>
      </c>
      <c r="BC560">
        <v>0.93506493506493504</v>
      </c>
      <c r="BD560">
        <v>0</v>
      </c>
      <c r="BE560">
        <v>0.49878934624697302</v>
      </c>
    </row>
    <row r="561" spans="2:57" x14ac:dyDescent="0.2">
      <c r="B561" t="s">
        <v>1498</v>
      </c>
      <c r="C561">
        <v>1E-3</v>
      </c>
      <c r="D561">
        <v>0.1</v>
      </c>
      <c r="E561">
        <v>80</v>
      </c>
      <c r="F561">
        <v>100</v>
      </c>
      <c r="G561" s="2" t="b">
        <v>1</v>
      </c>
      <c r="H561">
        <v>8</v>
      </c>
      <c r="I561">
        <v>15</v>
      </c>
      <c r="J561">
        <v>256</v>
      </c>
      <c r="K561">
        <v>1000</v>
      </c>
      <c r="L561">
        <v>4</v>
      </c>
      <c r="M561">
        <v>15</v>
      </c>
      <c r="N561">
        <v>455</v>
      </c>
      <c r="O561">
        <v>12</v>
      </c>
      <c r="P561">
        <v>15</v>
      </c>
      <c r="Q561">
        <v>115</v>
      </c>
      <c r="R561">
        <v>1</v>
      </c>
      <c r="S561">
        <v>78</v>
      </c>
      <c r="T561" s="2">
        <v>64</v>
      </c>
      <c r="U561" s="2">
        <v>128</v>
      </c>
      <c r="V561" s="2">
        <v>64</v>
      </c>
      <c r="W561" t="s">
        <v>770</v>
      </c>
      <c r="X561">
        <v>0.98005859375000004</v>
      </c>
      <c r="Y561">
        <v>4.1002334398216999E-3</v>
      </c>
      <c r="Z561">
        <v>0.40419285714285702</v>
      </c>
      <c r="AA561">
        <v>0.26297799137234601</v>
      </c>
      <c r="AB561">
        <v>0.333521706249507</v>
      </c>
      <c r="AC561">
        <v>0.333521706249507</v>
      </c>
      <c r="AD561">
        <v>0.32502853209620203</v>
      </c>
      <c r="AE561">
        <v>0.32502853209620203</v>
      </c>
      <c r="AF561">
        <v>0.40419285714285702</v>
      </c>
      <c r="AG561">
        <v>0.40419285714285702</v>
      </c>
      <c r="AH561">
        <v>0.58913043478260796</v>
      </c>
      <c r="AI561">
        <v>6.8184234201908098E-2</v>
      </c>
      <c r="AJ561">
        <v>0.532209485942993</v>
      </c>
      <c r="AK561">
        <v>0.532209485942993</v>
      </c>
      <c r="AL561">
        <v>0.55193528762392496</v>
      </c>
      <c r="AM561">
        <v>0.55193528762392496</v>
      </c>
      <c r="AN561">
        <v>0.58913043478260796</v>
      </c>
      <c r="AO561">
        <v>0.58913043478260796</v>
      </c>
      <c r="AP561">
        <v>0.38314403426531501</v>
      </c>
      <c r="AQ561">
        <v>0.88792711469448804</v>
      </c>
      <c r="AR561">
        <v>5.4185406933451398E-2</v>
      </c>
      <c r="AS561">
        <v>8.8302691047734E-3</v>
      </c>
      <c r="AT561">
        <v>0.40074906367041102</v>
      </c>
      <c r="AU561">
        <v>0.32432432432432401</v>
      </c>
      <c r="AV561">
        <v>0.86407766990291202</v>
      </c>
      <c r="AW561">
        <v>0.92369477911646503</v>
      </c>
      <c r="AX561">
        <v>0.787610619469026</v>
      </c>
      <c r="AY561">
        <v>0</v>
      </c>
      <c r="AZ561">
        <v>0.58503401360544205</v>
      </c>
      <c r="BA561">
        <v>0.80208333333333304</v>
      </c>
      <c r="BB561">
        <v>0.75333333333333297</v>
      </c>
      <c r="BC561">
        <v>0.94560669456066904</v>
      </c>
      <c r="BD561">
        <v>0</v>
      </c>
      <c r="BE561">
        <v>0</v>
      </c>
    </row>
    <row r="562" spans="2:57" x14ac:dyDescent="0.2">
      <c r="B562" t="s">
        <v>862</v>
      </c>
      <c r="C562">
        <v>1E-3</v>
      </c>
      <c r="D562">
        <v>0.5</v>
      </c>
      <c r="E562">
        <v>256</v>
      </c>
      <c r="F562">
        <v>500</v>
      </c>
      <c r="G562" s="2" t="b">
        <v>1</v>
      </c>
      <c r="H562">
        <v>8</v>
      </c>
      <c r="I562">
        <v>10</v>
      </c>
      <c r="J562">
        <v>128</v>
      </c>
      <c r="K562">
        <v>1000</v>
      </c>
      <c r="L562">
        <v>4</v>
      </c>
      <c r="M562">
        <v>10</v>
      </c>
      <c r="N562">
        <v>460</v>
      </c>
      <c r="O562">
        <v>12</v>
      </c>
      <c r="P562">
        <v>10</v>
      </c>
      <c r="Q562">
        <v>120</v>
      </c>
      <c r="R562">
        <v>1</v>
      </c>
      <c r="S562">
        <v>78</v>
      </c>
      <c r="T562" s="2">
        <v>64</v>
      </c>
      <c r="U562" s="2">
        <v>128</v>
      </c>
      <c r="V562" s="2">
        <v>128</v>
      </c>
      <c r="W562" t="s">
        <v>770</v>
      </c>
      <c r="X562">
        <v>0.98087109375000003</v>
      </c>
      <c r="Y562">
        <v>4.0192866472060999E-3</v>
      </c>
      <c r="Z562">
        <v>0.403947282608695</v>
      </c>
      <c r="AA562">
        <v>0.245232918843626</v>
      </c>
      <c r="AB562">
        <v>0.303391715348931</v>
      </c>
      <c r="AC562">
        <v>0.303391715348931</v>
      </c>
      <c r="AD562">
        <v>0.292467171282765</v>
      </c>
      <c r="AE562">
        <v>0.292467171282765</v>
      </c>
      <c r="AF562">
        <v>0.403947282608695</v>
      </c>
      <c r="AG562">
        <v>0.403947282608695</v>
      </c>
      <c r="AH562">
        <v>0.54583333333333295</v>
      </c>
      <c r="AI562">
        <v>7.2775803506374304E-2</v>
      </c>
      <c r="AJ562">
        <v>0.54307607495134103</v>
      </c>
      <c r="AK562">
        <v>0.54307607495134103</v>
      </c>
      <c r="AL562">
        <v>0.62125494057566</v>
      </c>
      <c r="AM562">
        <v>0.62125494057566</v>
      </c>
      <c r="AN562">
        <v>0.54583333333333295</v>
      </c>
      <c r="AO562">
        <v>0.54583333333333295</v>
      </c>
      <c r="AP562">
        <v>0.41356529344454901</v>
      </c>
      <c r="AQ562">
        <v>0.77149195120136105</v>
      </c>
      <c r="AR562">
        <v>2.58461895952166E-2</v>
      </c>
      <c r="AS562">
        <v>2.6634271545977E-3</v>
      </c>
      <c r="AT562">
        <v>0.32400589101619998</v>
      </c>
      <c r="AU562">
        <v>6.22222222222222E-2</v>
      </c>
      <c r="AV562">
        <v>0.81188118811881105</v>
      </c>
      <c r="AW562">
        <v>0.952380952380952</v>
      </c>
      <c r="AX562">
        <v>0.831372549019607</v>
      </c>
      <c r="AY562">
        <v>0.66315789473684195</v>
      </c>
      <c r="AZ562">
        <v>0.75098814229249</v>
      </c>
      <c r="BA562">
        <v>0.77073170731707297</v>
      </c>
      <c r="BB562">
        <v>0.70212765957446799</v>
      </c>
      <c r="BC562">
        <v>0.64804469273743004</v>
      </c>
      <c r="BD562">
        <v>0</v>
      </c>
      <c r="BE562">
        <v>0</v>
      </c>
    </row>
    <row r="563" spans="2:57" x14ac:dyDescent="0.2">
      <c r="B563" t="s">
        <v>1499</v>
      </c>
      <c r="C563">
        <v>1E-3</v>
      </c>
      <c r="D563">
        <v>0.5</v>
      </c>
      <c r="E563">
        <v>74</v>
      </c>
      <c r="F563">
        <v>100</v>
      </c>
      <c r="G563" s="2" t="b">
        <v>1</v>
      </c>
      <c r="H563">
        <v>8</v>
      </c>
      <c r="I563">
        <v>20</v>
      </c>
      <c r="J563">
        <v>420</v>
      </c>
      <c r="K563">
        <v>1000</v>
      </c>
      <c r="L563">
        <v>4</v>
      </c>
      <c r="M563">
        <v>20</v>
      </c>
      <c r="N563">
        <v>450</v>
      </c>
      <c r="O563">
        <v>12</v>
      </c>
      <c r="P563">
        <v>20</v>
      </c>
      <c r="Q563">
        <v>110</v>
      </c>
      <c r="R563">
        <v>1</v>
      </c>
      <c r="S563">
        <v>78</v>
      </c>
      <c r="T563" s="2">
        <v>128</v>
      </c>
      <c r="U563" s="2">
        <v>128</v>
      </c>
      <c r="V563" s="2">
        <v>64</v>
      </c>
      <c r="W563" t="s">
        <v>770</v>
      </c>
      <c r="X563">
        <v>0.98007142857142804</v>
      </c>
      <c r="Y563">
        <v>3.9968442847020001E-3</v>
      </c>
      <c r="Z563">
        <v>0.40366333333333299</v>
      </c>
      <c r="AA563">
        <v>0.271092145606875</v>
      </c>
      <c r="AB563">
        <v>0.321416858081359</v>
      </c>
      <c r="AC563">
        <v>0.321416858081359</v>
      </c>
      <c r="AD563">
        <v>0.37051624516819998</v>
      </c>
      <c r="AE563">
        <v>0.37051624516819998</v>
      </c>
      <c r="AF563">
        <v>0.40366333333333299</v>
      </c>
      <c r="AG563">
        <v>0.40366333333333299</v>
      </c>
      <c r="AH563">
        <v>0.61060606060606004</v>
      </c>
      <c r="AI563">
        <v>7.5381211936473805E-2</v>
      </c>
      <c r="AJ563">
        <v>0.57344165165509797</v>
      </c>
      <c r="AK563">
        <v>0.57344165165509797</v>
      </c>
      <c r="AL563">
        <v>0.54867120043084805</v>
      </c>
      <c r="AM563">
        <v>0.54867120043084805</v>
      </c>
      <c r="AN563">
        <v>0.61060606060606004</v>
      </c>
      <c r="AO563">
        <v>0.61060606060606004</v>
      </c>
      <c r="AP563">
        <v>0.397064202740255</v>
      </c>
      <c r="AQ563">
        <v>0.81627820999108502</v>
      </c>
      <c r="AR563">
        <v>6.8782880891917003E-2</v>
      </c>
      <c r="AS563">
        <v>3.5421387021829002E-3</v>
      </c>
      <c r="AT563">
        <v>0.56088560885608796</v>
      </c>
      <c r="AU563">
        <v>5.2830188679245202E-2</v>
      </c>
      <c r="AV563">
        <v>0.97737556561085903</v>
      </c>
      <c r="AW563">
        <v>0.94420600858369097</v>
      </c>
      <c r="AX563">
        <v>0.96460176991150404</v>
      </c>
      <c r="AY563">
        <v>0.25842696629213402</v>
      </c>
      <c r="AZ563">
        <v>0.32653061224489699</v>
      </c>
      <c r="BA563">
        <v>0.96832579185520296</v>
      </c>
      <c r="BB563">
        <v>0.91286307053941895</v>
      </c>
      <c r="BC563">
        <v>0.91525423728813504</v>
      </c>
      <c r="BD563">
        <v>0</v>
      </c>
      <c r="BE563">
        <v>0</v>
      </c>
    </row>
    <row r="564" spans="2:57" x14ac:dyDescent="0.2">
      <c r="B564" t="s">
        <v>1500</v>
      </c>
      <c r="C564">
        <v>1E-3</v>
      </c>
      <c r="D564">
        <v>0.1</v>
      </c>
      <c r="E564">
        <v>19</v>
      </c>
      <c r="F564">
        <v>500</v>
      </c>
      <c r="G564" s="2" t="b">
        <v>1</v>
      </c>
      <c r="H564">
        <v>8</v>
      </c>
      <c r="I564">
        <v>25</v>
      </c>
      <c r="J564">
        <v>256</v>
      </c>
      <c r="K564">
        <v>1000</v>
      </c>
      <c r="L564">
        <v>4</v>
      </c>
      <c r="M564">
        <v>25</v>
      </c>
      <c r="N564">
        <v>445</v>
      </c>
      <c r="O564">
        <v>12</v>
      </c>
      <c r="P564">
        <v>25</v>
      </c>
      <c r="Q564">
        <v>105</v>
      </c>
      <c r="R564">
        <v>1</v>
      </c>
      <c r="S564">
        <v>78</v>
      </c>
      <c r="T564" s="2">
        <v>128</v>
      </c>
      <c r="U564" s="2">
        <v>128</v>
      </c>
      <c r="V564" s="2">
        <v>128</v>
      </c>
      <c r="W564" t="s">
        <v>770</v>
      </c>
      <c r="X564">
        <v>0.98004101562500001</v>
      </c>
      <c r="Y564">
        <v>3.7451790799386E-3</v>
      </c>
      <c r="Z564">
        <v>0.40346853932584198</v>
      </c>
      <c r="AA564">
        <v>0.34087477104365799</v>
      </c>
      <c r="AB564">
        <v>0.33188261284584702</v>
      </c>
      <c r="AC564">
        <v>0.33188261284584702</v>
      </c>
      <c r="AD564">
        <v>0.33908543313889999</v>
      </c>
      <c r="AE564">
        <v>0.33908543313889999</v>
      </c>
      <c r="AF564">
        <v>0.40346853932584198</v>
      </c>
      <c r="AG564">
        <v>0.40346853932584198</v>
      </c>
      <c r="AH564">
        <v>0.65317460317460296</v>
      </c>
      <c r="AI564">
        <v>8.3881765604019096E-2</v>
      </c>
      <c r="AJ564">
        <v>0.599770746232548</v>
      </c>
      <c r="AK564">
        <v>0.599770746232548</v>
      </c>
      <c r="AL564">
        <v>0.58717389859742197</v>
      </c>
      <c r="AM564">
        <v>0.58717389859742197</v>
      </c>
      <c r="AN564">
        <v>0.65317460317460296</v>
      </c>
      <c r="AO564">
        <v>0.65317460317460296</v>
      </c>
      <c r="AP564">
        <v>0.656254883610216</v>
      </c>
      <c r="AQ564">
        <v>0.40046314980223302</v>
      </c>
      <c r="AR564">
        <v>0.187556952778797</v>
      </c>
      <c r="AS564">
        <v>8.3255465192140402E-2</v>
      </c>
      <c r="AT564">
        <v>0.47340425531914898</v>
      </c>
      <c r="AU564">
        <v>0.28272251308900498</v>
      </c>
      <c r="AV564">
        <v>0.94786729857819896</v>
      </c>
      <c r="AW564">
        <v>0.95454545454545403</v>
      </c>
      <c r="AX564">
        <v>0.96296296296296302</v>
      </c>
      <c r="AY564">
        <v>0.26760563380281599</v>
      </c>
      <c r="AZ564">
        <v>0.494699646643109</v>
      </c>
      <c r="BA564">
        <v>0.97142857142857097</v>
      </c>
      <c r="BB564">
        <v>0.89270386266094404</v>
      </c>
      <c r="BC564">
        <v>0.94930875576036799</v>
      </c>
      <c r="BD564">
        <v>0</v>
      </c>
      <c r="BE564">
        <v>0</v>
      </c>
    </row>
    <row r="565" spans="2:57" x14ac:dyDescent="0.2">
      <c r="B565" t="s">
        <v>1501</v>
      </c>
      <c r="C565">
        <v>1E-3</v>
      </c>
      <c r="D565">
        <v>0.1</v>
      </c>
      <c r="E565">
        <v>24</v>
      </c>
      <c r="F565">
        <v>500</v>
      </c>
      <c r="G565" s="2" t="b">
        <v>1</v>
      </c>
      <c r="H565">
        <v>8</v>
      </c>
      <c r="I565">
        <v>15</v>
      </c>
      <c r="J565">
        <v>256</v>
      </c>
      <c r="K565">
        <v>1000</v>
      </c>
      <c r="L565">
        <v>4</v>
      </c>
      <c r="M565">
        <v>15</v>
      </c>
      <c r="N565">
        <v>455</v>
      </c>
      <c r="O565">
        <v>12</v>
      </c>
      <c r="P565">
        <v>15</v>
      </c>
      <c r="Q565">
        <v>115</v>
      </c>
      <c r="R565">
        <v>1</v>
      </c>
      <c r="S565">
        <v>78</v>
      </c>
      <c r="T565" s="2">
        <v>128</v>
      </c>
      <c r="U565" s="2">
        <v>128</v>
      </c>
      <c r="V565" s="2">
        <v>128</v>
      </c>
      <c r="W565" t="s">
        <v>770</v>
      </c>
      <c r="X565">
        <v>0.98117187500000003</v>
      </c>
      <c r="Y565">
        <v>4.1024042777717002E-3</v>
      </c>
      <c r="Z565">
        <v>0.40339450549450401</v>
      </c>
      <c r="AA565">
        <v>0.32875857360660998</v>
      </c>
      <c r="AB565">
        <v>0.29076781821018099</v>
      </c>
      <c r="AC565">
        <v>0.29076781821018099</v>
      </c>
      <c r="AD565">
        <v>0.24385534796790101</v>
      </c>
      <c r="AE565">
        <v>0.24385534796790101</v>
      </c>
      <c r="AF565">
        <v>0.40339450549450401</v>
      </c>
      <c r="AG565">
        <v>0.40339450549450401</v>
      </c>
      <c r="AH565">
        <v>0.63695652173912998</v>
      </c>
      <c r="AI565">
        <v>8.998454362154E-2</v>
      </c>
      <c r="AJ565">
        <v>0.56883812107032705</v>
      </c>
      <c r="AK565">
        <v>0.56883812107032705</v>
      </c>
      <c r="AL565">
        <v>0.52694593155422098</v>
      </c>
      <c r="AM565">
        <v>0.52694593155422098</v>
      </c>
      <c r="AN565">
        <v>0.63695652173912998</v>
      </c>
      <c r="AO565">
        <v>0.63695652173912998</v>
      </c>
      <c r="AP565">
        <v>0.61960705460978305</v>
      </c>
      <c r="AQ565">
        <v>0.54076685902923605</v>
      </c>
      <c r="AR565">
        <v>1.2771928242159001E-3</v>
      </c>
      <c r="AS565">
        <v>1.4201663774887001E-3</v>
      </c>
      <c r="AT565">
        <v>0.65175718849840203</v>
      </c>
      <c r="AU565">
        <v>0</v>
      </c>
      <c r="AV565">
        <v>0.927659574468085</v>
      </c>
      <c r="AW565">
        <v>0.94262295081967196</v>
      </c>
      <c r="AX565">
        <v>0.96610169491525399</v>
      </c>
      <c r="AY565">
        <v>9.3896713615023008E-3</v>
      </c>
      <c r="AZ565">
        <v>0.50793650793650702</v>
      </c>
      <c r="BA565">
        <v>0.99567099567099504</v>
      </c>
      <c r="BB565">
        <v>0.88715953307392903</v>
      </c>
      <c r="BC565">
        <v>0.93775933609958495</v>
      </c>
      <c r="BD565">
        <v>0</v>
      </c>
      <c r="BE565">
        <v>0</v>
      </c>
    </row>
    <row r="566" spans="2:57" x14ac:dyDescent="0.2">
      <c r="B566" t="s">
        <v>1502</v>
      </c>
      <c r="C566">
        <v>1E-3</v>
      </c>
      <c r="D566">
        <v>0.1</v>
      </c>
      <c r="E566">
        <v>72</v>
      </c>
      <c r="F566">
        <v>100</v>
      </c>
      <c r="G566" s="2" t="b">
        <v>1</v>
      </c>
      <c r="H566">
        <v>8</v>
      </c>
      <c r="I566">
        <v>25</v>
      </c>
      <c r="J566">
        <v>64</v>
      </c>
      <c r="K566">
        <v>1000</v>
      </c>
      <c r="L566">
        <v>4</v>
      </c>
      <c r="M566">
        <v>25</v>
      </c>
      <c r="N566">
        <v>445</v>
      </c>
      <c r="O566">
        <v>12</v>
      </c>
      <c r="P566">
        <v>25</v>
      </c>
      <c r="Q566">
        <v>105</v>
      </c>
      <c r="R566">
        <v>1</v>
      </c>
      <c r="S566">
        <v>78</v>
      </c>
      <c r="T566" s="2">
        <v>64</v>
      </c>
      <c r="U566" s="2">
        <v>128</v>
      </c>
      <c r="V566" s="2">
        <v>64</v>
      </c>
      <c r="W566" t="s">
        <v>770</v>
      </c>
      <c r="X566">
        <v>0.9803515625</v>
      </c>
      <c r="Y566">
        <v>4.3443381495307997E-3</v>
      </c>
      <c r="Z566">
        <v>0.403391011235954</v>
      </c>
      <c r="AA566">
        <v>0.27708352807164099</v>
      </c>
      <c r="AB566">
        <v>0.29481682584892299</v>
      </c>
      <c r="AC566">
        <v>0.29481682584892299</v>
      </c>
      <c r="AD566">
        <v>0.30114797896732198</v>
      </c>
      <c r="AE566">
        <v>0.30114797896732198</v>
      </c>
      <c r="AF566">
        <v>0.403391011235954</v>
      </c>
      <c r="AG566">
        <v>0.403391011235954</v>
      </c>
      <c r="AH566">
        <v>0.67063492063492003</v>
      </c>
      <c r="AI566">
        <v>6.6625922918319702E-2</v>
      </c>
      <c r="AJ566">
        <v>0.61569302346105703</v>
      </c>
      <c r="AK566">
        <v>0.61569302346105703</v>
      </c>
      <c r="AL566">
        <v>0.60745087462778302</v>
      </c>
      <c r="AM566">
        <v>0.60745087462778302</v>
      </c>
      <c r="AN566">
        <v>0.67063492063492003</v>
      </c>
      <c r="AO566">
        <v>0.67063492063492003</v>
      </c>
      <c r="AP566">
        <v>0.42966047457175</v>
      </c>
      <c r="AQ566">
        <v>0.71282951619427004</v>
      </c>
      <c r="AR566">
        <v>3.5449259199991298E-2</v>
      </c>
      <c r="AS566">
        <v>1.3280534296823999E-3</v>
      </c>
      <c r="AT566">
        <v>0.38095238095237999</v>
      </c>
      <c r="AU566">
        <v>4.9180327868852403E-2</v>
      </c>
      <c r="AV566">
        <v>0.95370370370370305</v>
      </c>
      <c r="AW566">
        <v>0.95890410958904104</v>
      </c>
      <c r="AX566">
        <v>0.95852534562212</v>
      </c>
      <c r="AY566">
        <v>0.60355029585798803</v>
      </c>
      <c r="AZ566">
        <v>0.66938775510203996</v>
      </c>
      <c r="BA566">
        <v>0.98076923076922995</v>
      </c>
      <c r="BB566">
        <v>0.89270386266094404</v>
      </c>
      <c r="BC566">
        <v>0.94063926940639198</v>
      </c>
      <c r="BD566">
        <v>0</v>
      </c>
      <c r="BE566">
        <v>0</v>
      </c>
    </row>
    <row r="567" spans="2:57" x14ac:dyDescent="0.2">
      <c r="B567" t="s">
        <v>1503</v>
      </c>
      <c r="C567">
        <v>1E-3</v>
      </c>
      <c r="D567">
        <v>0.5</v>
      </c>
      <c r="E567">
        <v>17</v>
      </c>
      <c r="F567">
        <v>500</v>
      </c>
      <c r="G567" s="2" t="b">
        <v>1</v>
      </c>
      <c r="H567">
        <v>8</v>
      </c>
      <c r="I567">
        <v>50</v>
      </c>
      <c r="J567">
        <v>128</v>
      </c>
      <c r="K567">
        <v>1000</v>
      </c>
      <c r="L567">
        <v>4</v>
      </c>
      <c r="M567">
        <v>50</v>
      </c>
      <c r="N567">
        <v>420</v>
      </c>
      <c r="O567">
        <v>12</v>
      </c>
      <c r="P567">
        <v>50</v>
      </c>
      <c r="Q567">
        <v>80</v>
      </c>
      <c r="R567">
        <v>1</v>
      </c>
      <c r="S567">
        <v>78</v>
      </c>
      <c r="T567" s="2">
        <v>128</v>
      </c>
      <c r="U567" s="2">
        <v>128</v>
      </c>
      <c r="V567" s="2">
        <v>128</v>
      </c>
      <c r="W567" t="s">
        <v>770</v>
      </c>
      <c r="X567">
        <v>0.98025585937500004</v>
      </c>
      <c r="Y567">
        <v>4.1042902483604E-3</v>
      </c>
      <c r="Z567">
        <v>0.40326547619047598</v>
      </c>
      <c r="AA567">
        <v>0.40070758223533598</v>
      </c>
      <c r="AB567">
        <v>0.36609536817879601</v>
      </c>
      <c r="AC567">
        <v>0.36609536817879601</v>
      </c>
      <c r="AD567">
        <v>0.41471592198907298</v>
      </c>
      <c r="AE567">
        <v>0.41471592198907298</v>
      </c>
      <c r="AF567">
        <v>0.40326547619047598</v>
      </c>
      <c r="AG567">
        <v>0.40326547619047598</v>
      </c>
      <c r="AH567">
        <v>0.64375000000000004</v>
      </c>
      <c r="AI567">
        <v>9.6034027636051095E-2</v>
      </c>
      <c r="AJ567">
        <v>0.58897984750250398</v>
      </c>
      <c r="AK567">
        <v>0.58897984750250398</v>
      </c>
      <c r="AL567">
        <v>0.575082403442846</v>
      </c>
      <c r="AM567">
        <v>0.575082403442846</v>
      </c>
      <c r="AN567">
        <v>0.64374999999999905</v>
      </c>
      <c r="AO567">
        <v>0.64375000000000004</v>
      </c>
      <c r="AP567">
        <v>0.49338994408342202</v>
      </c>
      <c r="AQ567">
        <v>0.40140262111460301</v>
      </c>
      <c r="AR567">
        <v>0.310152440105738</v>
      </c>
      <c r="AS567">
        <v>0.25943646741142301</v>
      </c>
      <c r="AT567">
        <v>0.41818181818181799</v>
      </c>
      <c r="AU567">
        <v>2.2222222222222199E-2</v>
      </c>
      <c r="AV567">
        <v>0.98750000000000004</v>
      </c>
      <c r="AW567">
        <v>0.96385542168674698</v>
      </c>
      <c r="AX567">
        <v>0.91390728476821204</v>
      </c>
      <c r="AY567">
        <v>0</v>
      </c>
      <c r="AZ567">
        <v>0.69696969696969602</v>
      </c>
      <c r="BA567">
        <v>0.98159509202453998</v>
      </c>
      <c r="BB567">
        <v>0.91860465116279</v>
      </c>
      <c r="BC567">
        <v>0.95180722891566205</v>
      </c>
      <c r="BD567">
        <v>0.21311475409836</v>
      </c>
      <c r="BE567">
        <v>0</v>
      </c>
    </row>
    <row r="568" spans="2:57" x14ac:dyDescent="0.2">
      <c r="B568" t="s">
        <v>1784</v>
      </c>
      <c r="C568">
        <v>1E-3</v>
      </c>
      <c r="D568">
        <v>0.5</v>
      </c>
      <c r="E568">
        <v>66</v>
      </c>
      <c r="F568">
        <v>100</v>
      </c>
      <c r="G568" s="2" t="b">
        <v>1</v>
      </c>
      <c r="H568">
        <v>8</v>
      </c>
      <c r="I568">
        <v>15</v>
      </c>
      <c r="J568">
        <v>64</v>
      </c>
      <c r="K568">
        <v>1000</v>
      </c>
      <c r="L568">
        <v>4</v>
      </c>
      <c r="M568">
        <v>15</v>
      </c>
      <c r="N568">
        <v>455</v>
      </c>
      <c r="O568">
        <v>12</v>
      </c>
      <c r="P568">
        <v>15</v>
      </c>
      <c r="Q568">
        <v>115</v>
      </c>
      <c r="R568">
        <v>1</v>
      </c>
      <c r="S568">
        <v>78</v>
      </c>
      <c r="T568" s="2">
        <v>128</v>
      </c>
      <c r="U568" s="2">
        <v>128</v>
      </c>
      <c r="V568" s="2">
        <v>128</v>
      </c>
      <c r="W568" t="s">
        <v>770</v>
      </c>
      <c r="X568">
        <v>0.98025390624999997</v>
      </c>
      <c r="Y568">
        <v>4.3088006915058003E-3</v>
      </c>
      <c r="Z568">
        <v>0.40286043956043899</v>
      </c>
      <c r="AA568">
        <v>0.33902923524379702</v>
      </c>
      <c r="AB568">
        <v>0.317493540373114</v>
      </c>
      <c r="AC568">
        <v>0.317493540373115</v>
      </c>
      <c r="AD568">
        <v>0.29649567061411197</v>
      </c>
      <c r="AE568">
        <v>0.29649567061411197</v>
      </c>
      <c r="AF568">
        <v>0.40286043956043899</v>
      </c>
      <c r="AG568">
        <v>0.40286043956043899</v>
      </c>
      <c r="AH568">
        <v>0.62028985507246304</v>
      </c>
      <c r="AI568">
        <v>8.8260516524314797E-2</v>
      </c>
      <c r="AJ568">
        <v>0.56943773507284701</v>
      </c>
      <c r="AK568">
        <v>0.56943773507284701</v>
      </c>
      <c r="AL568">
        <v>0.53765881062841503</v>
      </c>
      <c r="AM568">
        <v>0.53765881062841503</v>
      </c>
      <c r="AN568">
        <v>0.62028985507246304</v>
      </c>
      <c r="AO568">
        <v>0.62028985507246304</v>
      </c>
      <c r="AP568">
        <v>0.42474639377104201</v>
      </c>
      <c r="AQ568">
        <v>0.81355631833338404</v>
      </c>
      <c r="AR568">
        <v>2.2611992473121002E-2</v>
      </c>
      <c r="AS568">
        <v>9.0594569149137008E-3</v>
      </c>
      <c r="AT568">
        <v>0.53731343283582</v>
      </c>
      <c r="AU568">
        <v>0.162303664921466</v>
      </c>
      <c r="AV568">
        <v>0.92237442922374402</v>
      </c>
      <c r="AW568">
        <v>0.96638655462184797</v>
      </c>
      <c r="AX568">
        <v>0.91964285714285698</v>
      </c>
      <c r="AY568">
        <v>0.59047619047619004</v>
      </c>
      <c r="AZ568">
        <v>0</v>
      </c>
      <c r="BA568">
        <v>0.97413793103448199</v>
      </c>
      <c r="BB568">
        <v>0.88030888030887999</v>
      </c>
      <c r="BC568">
        <v>0.88030888030887999</v>
      </c>
      <c r="BD568">
        <v>0</v>
      </c>
      <c r="BE568">
        <v>0</v>
      </c>
    </row>
    <row r="569" spans="2:57" x14ac:dyDescent="0.2">
      <c r="B569" t="s">
        <v>863</v>
      </c>
      <c r="C569">
        <v>1E-3</v>
      </c>
      <c r="D569">
        <v>0.1</v>
      </c>
      <c r="E569">
        <v>256</v>
      </c>
      <c r="F569">
        <v>500</v>
      </c>
      <c r="G569" s="2" t="b">
        <v>1</v>
      </c>
      <c r="H569">
        <v>8</v>
      </c>
      <c r="I569">
        <v>10</v>
      </c>
      <c r="J569">
        <v>128</v>
      </c>
      <c r="K569">
        <v>1000</v>
      </c>
      <c r="L569">
        <v>4</v>
      </c>
      <c r="M569">
        <v>10</v>
      </c>
      <c r="N569">
        <v>460</v>
      </c>
      <c r="O569">
        <v>12</v>
      </c>
      <c r="P569">
        <v>10</v>
      </c>
      <c r="Q569">
        <v>120</v>
      </c>
      <c r="R569">
        <v>1</v>
      </c>
      <c r="S569">
        <v>78</v>
      </c>
      <c r="T569" s="2">
        <v>64</v>
      </c>
      <c r="U569" s="2">
        <v>128</v>
      </c>
      <c r="V569" s="2">
        <v>128</v>
      </c>
      <c r="W569" t="s">
        <v>770</v>
      </c>
      <c r="X569">
        <v>0.98192382812500001</v>
      </c>
      <c r="Y569">
        <v>3.7128785552922E-3</v>
      </c>
      <c r="Z569">
        <v>0.40199945652173902</v>
      </c>
      <c r="AA569">
        <v>0.27638352887332401</v>
      </c>
      <c r="AB569">
        <v>0.32531459402777202</v>
      </c>
      <c r="AC569">
        <v>0.32531459402777202</v>
      </c>
      <c r="AD569">
        <v>0.36503822753698001</v>
      </c>
      <c r="AE569">
        <v>0.36503822753698001</v>
      </c>
      <c r="AF569">
        <v>0.40199945652173902</v>
      </c>
      <c r="AG569">
        <v>0.40199945652173902</v>
      </c>
      <c r="AH569">
        <v>0.60486111111111096</v>
      </c>
      <c r="AI569">
        <v>6.9948635995388003E-2</v>
      </c>
      <c r="AJ569">
        <v>0.56193586439674903</v>
      </c>
      <c r="AK569">
        <v>0.56193586439674903</v>
      </c>
      <c r="AL569">
        <v>0.55858476644421295</v>
      </c>
      <c r="AM569">
        <v>0.55858476644421295</v>
      </c>
      <c r="AN569">
        <v>0.60486111111111096</v>
      </c>
      <c r="AO569">
        <v>0.60486111111111096</v>
      </c>
      <c r="AP569">
        <v>0.43164328996198198</v>
      </c>
      <c r="AQ569">
        <v>0.76178387796029801</v>
      </c>
      <c r="AR569">
        <v>7.3878615615641796E-2</v>
      </c>
      <c r="AS569">
        <v>3.3952592573169502E-2</v>
      </c>
      <c r="AT569">
        <v>0.358870967741935</v>
      </c>
      <c r="AU569">
        <v>0.22929936305732401</v>
      </c>
      <c r="AV569">
        <v>0.96694214876033002</v>
      </c>
      <c r="AW569">
        <v>0.96</v>
      </c>
      <c r="AX569">
        <v>0.95199999999999996</v>
      </c>
      <c r="AY569">
        <v>0.28685258964143401</v>
      </c>
      <c r="AZ569">
        <v>0.16915422885572101</v>
      </c>
      <c r="BA569">
        <v>0.98765432098765404</v>
      </c>
      <c r="BB569">
        <v>0.91119691119691104</v>
      </c>
      <c r="BC569">
        <v>0.92125984251968496</v>
      </c>
      <c r="BD569">
        <v>0</v>
      </c>
      <c r="BE569">
        <v>0</v>
      </c>
    </row>
    <row r="570" spans="2:57" x14ac:dyDescent="0.2">
      <c r="B570" t="s">
        <v>1504</v>
      </c>
      <c r="C570">
        <v>1E-3</v>
      </c>
      <c r="D570">
        <v>0.5</v>
      </c>
      <c r="E570">
        <v>82</v>
      </c>
      <c r="F570">
        <v>100</v>
      </c>
      <c r="G570" s="2" t="b">
        <v>1</v>
      </c>
      <c r="H570">
        <v>8</v>
      </c>
      <c r="I570">
        <v>15</v>
      </c>
      <c r="J570">
        <v>420</v>
      </c>
      <c r="K570">
        <v>1000</v>
      </c>
      <c r="L570">
        <v>4</v>
      </c>
      <c r="M570">
        <v>15</v>
      </c>
      <c r="N570">
        <v>455</v>
      </c>
      <c r="O570">
        <v>12</v>
      </c>
      <c r="P570">
        <v>15</v>
      </c>
      <c r="Q570">
        <v>115</v>
      </c>
      <c r="R570">
        <v>1</v>
      </c>
      <c r="S570">
        <v>78</v>
      </c>
      <c r="T570" s="2">
        <v>64</v>
      </c>
      <c r="U570" s="2">
        <v>64</v>
      </c>
      <c r="V570" s="2">
        <v>128</v>
      </c>
      <c r="W570" t="s">
        <v>770</v>
      </c>
      <c r="X570">
        <v>0.98052678571428598</v>
      </c>
      <c r="Y570">
        <v>3.788527357392E-3</v>
      </c>
      <c r="Z570">
        <v>0.40111373626373598</v>
      </c>
      <c r="AA570">
        <v>0.31408891880512202</v>
      </c>
      <c r="AB570">
        <v>0.301538929181211</v>
      </c>
      <c r="AC570">
        <v>0.301538929181211</v>
      </c>
      <c r="AD570">
        <v>0.27758629955646702</v>
      </c>
      <c r="AE570">
        <v>0.27758629955646702</v>
      </c>
      <c r="AF570">
        <v>0.40111373626373598</v>
      </c>
      <c r="AG570">
        <v>0.40111373626373598</v>
      </c>
      <c r="AH570">
        <v>0.64275362318840501</v>
      </c>
      <c r="AI570">
        <v>7.9639457166194902E-2</v>
      </c>
      <c r="AJ570">
        <v>0.55819233716971395</v>
      </c>
      <c r="AK570">
        <v>0.55819233716971395</v>
      </c>
      <c r="AL570">
        <v>0.51154629697787302</v>
      </c>
      <c r="AM570">
        <v>0.51154629697787302</v>
      </c>
      <c r="AN570">
        <v>0.64275362318840501</v>
      </c>
      <c r="AO570">
        <v>0.64275362318840501</v>
      </c>
      <c r="AP570">
        <v>0.44832979876904899</v>
      </c>
      <c r="AQ570">
        <v>0.70012117687781295</v>
      </c>
      <c r="AR570">
        <v>5.2889333557081399E-2</v>
      </c>
      <c r="AS570">
        <v>4.8154075209011996E-3</v>
      </c>
      <c r="AT570">
        <v>0.46049661399548503</v>
      </c>
      <c r="AU570">
        <v>0</v>
      </c>
      <c r="AV570">
        <v>0.95</v>
      </c>
      <c r="AW570">
        <v>0.95833333333333304</v>
      </c>
      <c r="AX570">
        <v>0.86259541984732802</v>
      </c>
      <c r="AY570">
        <v>2.64900662251655E-2</v>
      </c>
      <c r="AZ570">
        <v>0.61635220125786105</v>
      </c>
      <c r="BA570">
        <v>0.98290598290598197</v>
      </c>
      <c r="BB570">
        <v>0.88715953307392903</v>
      </c>
      <c r="BC570">
        <v>0.95397489539748903</v>
      </c>
      <c r="BD570">
        <v>0</v>
      </c>
      <c r="BE570">
        <v>0</v>
      </c>
    </row>
    <row r="571" spans="2:57" x14ac:dyDescent="0.2">
      <c r="B571" t="s">
        <v>1074</v>
      </c>
      <c r="C571">
        <v>1E-3</v>
      </c>
      <c r="D571">
        <v>0.1</v>
      </c>
      <c r="E571">
        <v>65</v>
      </c>
      <c r="F571">
        <v>100</v>
      </c>
      <c r="G571" s="2" t="b">
        <v>1</v>
      </c>
      <c r="H571">
        <v>8</v>
      </c>
      <c r="I571">
        <v>20</v>
      </c>
      <c r="J571">
        <v>420</v>
      </c>
      <c r="K571">
        <v>1000</v>
      </c>
      <c r="L571">
        <v>4</v>
      </c>
      <c r="M571">
        <v>20</v>
      </c>
      <c r="N571">
        <v>450</v>
      </c>
      <c r="O571">
        <v>12</v>
      </c>
      <c r="P571">
        <v>20</v>
      </c>
      <c r="Q571">
        <v>110</v>
      </c>
      <c r="R571">
        <v>1</v>
      </c>
      <c r="S571">
        <v>78</v>
      </c>
      <c r="T571" s="2">
        <v>64</v>
      </c>
      <c r="U571" s="2">
        <v>64</v>
      </c>
      <c r="V571" s="2">
        <v>64</v>
      </c>
      <c r="W571" t="s">
        <v>770</v>
      </c>
      <c r="X571">
        <v>0.98079761904761897</v>
      </c>
      <c r="Y571">
        <v>4.3286700593306998E-3</v>
      </c>
      <c r="Z571">
        <v>0.40064166666666601</v>
      </c>
      <c r="AA571">
        <v>0.29715193496644499</v>
      </c>
      <c r="AB571">
        <v>0.35784026405781799</v>
      </c>
      <c r="AC571">
        <v>0.35784026405781799</v>
      </c>
      <c r="AD571">
        <v>0.35748104457697799</v>
      </c>
      <c r="AE571">
        <v>0.35748104457697799</v>
      </c>
      <c r="AF571">
        <v>0.40064166666666601</v>
      </c>
      <c r="AG571">
        <v>0.40064166666666601</v>
      </c>
      <c r="AH571">
        <v>0.67121212121212104</v>
      </c>
      <c r="AI571">
        <v>6.8708717823028495E-2</v>
      </c>
      <c r="AJ571">
        <v>0.60731791616516895</v>
      </c>
      <c r="AK571">
        <v>0.60731791616516895</v>
      </c>
      <c r="AL571">
        <v>0.565384550848404</v>
      </c>
      <c r="AM571">
        <v>0.565384550848403</v>
      </c>
      <c r="AN571">
        <v>0.67121212121212104</v>
      </c>
      <c r="AO571">
        <v>0.67121212121212104</v>
      </c>
      <c r="AP571">
        <v>0.55718043983213295</v>
      </c>
      <c r="AQ571">
        <v>0.39395025314759802</v>
      </c>
      <c r="AR571">
        <v>0.24692929594638699</v>
      </c>
      <c r="AS571">
        <v>0.23330106730515501</v>
      </c>
      <c r="AT571">
        <v>0.56707317073170704</v>
      </c>
      <c r="AU571">
        <v>0</v>
      </c>
      <c r="AV571">
        <v>0.96035242290748901</v>
      </c>
      <c r="AW571">
        <v>0.95652173913043403</v>
      </c>
      <c r="AX571">
        <v>0.96888888888888802</v>
      </c>
      <c r="AY571">
        <v>1.34228187919463E-2</v>
      </c>
      <c r="AZ571">
        <v>0.57439446366781999</v>
      </c>
      <c r="BA571">
        <v>0.990825688073394</v>
      </c>
      <c r="BB571">
        <v>0.90082644628099096</v>
      </c>
      <c r="BC571">
        <v>0.92307692307692302</v>
      </c>
      <c r="BD571">
        <v>0</v>
      </c>
      <c r="BE571">
        <v>0.43243243243243201</v>
      </c>
    </row>
    <row r="572" spans="2:57" x14ac:dyDescent="0.2">
      <c r="B572" t="s">
        <v>1075</v>
      </c>
      <c r="C572">
        <v>1E-3</v>
      </c>
      <c r="D572">
        <v>0.1</v>
      </c>
      <c r="E572">
        <v>95</v>
      </c>
      <c r="F572">
        <v>100</v>
      </c>
      <c r="G572" s="2" t="b">
        <v>1</v>
      </c>
      <c r="H572">
        <v>8</v>
      </c>
      <c r="I572">
        <v>10</v>
      </c>
      <c r="J572">
        <v>256</v>
      </c>
      <c r="K572">
        <v>1000</v>
      </c>
      <c r="L572">
        <v>4</v>
      </c>
      <c r="M572">
        <v>10</v>
      </c>
      <c r="N572">
        <v>460</v>
      </c>
      <c r="O572">
        <v>12</v>
      </c>
      <c r="P572">
        <v>10</v>
      </c>
      <c r="Q572">
        <v>120</v>
      </c>
      <c r="R572">
        <v>1</v>
      </c>
      <c r="S572">
        <v>78</v>
      </c>
      <c r="T572" s="2">
        <v>64</v>
      </c>
      <c r="U572" s="2">
        <v>64</v>
      </c>
      <c r="V572" s="2">
        <v>64</v>
      </c>
      <c r="W572" t="s">
        <v>770</v>
      </c>
      <c r="X572">
        <v>0.98117675781250002</v>
      </c>
      <c r="Y572">
        <v>3.5545299598014998E-3</v>
      </c>
      <c r="Z572">
        <v>0.40029184782608601</v>
      </c>
      <c r="AA572">
        <v>0.31627877268195098</v>
      </c>
      <c r="AB572">
        <v>0.33446209892600498</v>
      </c>
      <c r="AC572">
        <v>0.33446209892600498</v>
      </c>
      <c r="AD572">
        <v>0.38813934130575301</v>
      </c>
      <c r="AE572">
        <v>0.38813934130575301</v>
      </c>
      <c r="AF572">
        <v>0.40029184782608601</v>
      </c>
      <c r="AG572">
        <v>0.40029184782608601</v>
      </c>
      <c r="AH572">
        <v>0.67777777777777704</v>
      </c>
      <c r="AI572">
        <v>8.2232229411602006E-2</v>
      </c>
      <c r="AJ572">
        <v>0.61697843122018603</v>
      </c>
      <c r="AK572">
        <v>0.61697843122018603</v>
      </c>
      <c r="AL572">
        <v>0.59451949165506501</v>
      </c>
      <c r="AM572">
        <v>0.59451949165506501</v>
      </c>
      <c r="AN572">
        <v>0.67777777777777704</v>
      </c>
      <c r="AO572">
        <v>0.67777777777777704</v>
      </c>
      <c r="AP572">
        <v>0.39640600720811098</v>
      </c>
      <c r="AQ572">
        <v>0.81973886552529396</v>
      </c>
      <c r="AR572">
        <v>8.0667127141513098E-2</v>
      </c>
      <c r="AS572">
        <v>4.1036395829105003E-2</v>
      </c>
      <c r="AT572">
        <v>0.57647058823529396</v>
      </c>
      <c r="AU572">
        <v>0</v>
      </c>
      <c r="AV572">
        <v>0.83216783216783197</v>
      </c>
      <c r="AW572">
        <v>0.94488188976377896</v>
      </c>
      <c r="AX572">
        <v>0.95967741935483797</v>
      </c>
      <c r="AY572">
        <v>0.67403314917127</v>
      </c>
      <c r="AZ572">
        <v>0.60766961651917395</v>
      </c>
      <c r="BA572">
        <v>0.99581589958159</v>
      </c>
      <c r="BB572">
        <v>0.89473684210526305</v>
      </c>
      <c r="BC572">
        <v>0.91828793774318995</v>
      </c>
      <c r="BD572">
        <v>0</v>
      </c>
      <c r="BE572">
        <v>0</v>
      </c>
    </row>
    <row r="573" spans="2:57" x14ac:dyDescent="0.2">
      <c r="B573" t="s">
        <v>914</v>
      </c>
      <c r="C573">
        <v>1E-3</v>
      </c>
      <c r="D573">
        <v>0.1</v>
      </c>
      <c r="E573">
        <v>256</v>
      </c>
      <c r="F573">
        <v>100</v>
      </c>
      <c r="G573" s="2" t="b">
        <v>1</v>
      </c>
      <c r="H573">
        <v>8</v>
      </c>
      <c r="I573">
        <v>5</v>
      </c>
      <c r="J573">
        <v>420</v>
      </c>
      <c r="K573">
        <v>1000</v>
      </c>
      <c r="L573">
        <v>4</v>
      </c>
      <c r="M573">
        <v>5</v>
      </c>
      <c r="N573">
        <v>465</v>
      </c>
      <c r="O573">
        <v>12</v>
      </c>
      <c r="P573">
        <v>5</v>
      </c>
      <c r="Q573">
        <v>125</v>
      </c>
      <c r="R573">
        <v>1</v>
      </c>
      <c r="S573">
        <v>78</v>
      </c>
      <c r="T573" s="2">
        <v>64</v>
      </c>
      <c r="U573" s="2">
        <v>128</v>
      </c>
      <c r="V573" s="2">
        <v>128</v>
      </c>
      <c r="W573" t="s">
        <v>770</v>
      </c>
      <c r="X573">
        <v>0.98010119047619004</v>
      </c>
      <c r="Y573">
        <v>4.1282406565733001E-3</v>
      </c>
      <c r="Z573">
        <v>0.39900645161290199</v>
      </c>
      <c r="AA573">
        <v>0.21489988976716901</v>
      </c>
      <c r="AB573">
        <v>0.30730077111566301</v>
      </c>
      <c r="AC573">
        <v>0.30730077111566301</v>
      </c>
      <c r="AD573">
        <v>0.34482817820830097</v>
      </c>
      <c r="AE573">
        <v>0.34482817820830097</v>
      </c>
      <c r="AF573">
        <v>0.39900645161290199</v>
      </c>
      <c r="AG573">
        <v>0.39900645161290199</v>
      </c>
      <c r="AH573">
        <v>0.65800000000000003</v>
      </c>
      <c r="AI573">
        <v>6.02459572255611E-2</v>
      </c>
      <c r="AJ573">
        <v>0.62129723506911805</v>
      </c>
      <c r="AK573">
        <v>0.62129723506911805</v>
      </c>
      <c r="AL573">
        <v>0.62068109614196698</v>
      </c>
      <c r="AM573">
        <v>0.62068109614196698</v>
      </c>
      <c r="AN573">
        <v>0.65799999999999903</v>
      </c>
      <c r="AO573">
        <v>0.65800000000000003</v>
      </c>
      <c r="AP573">
        <v>0.46104606663242298</v>
      </c>
      <c r="AQ573">
        <v>0.680215179132871</v>
      </c>
      <c r="AR573">
        <v>7.0291374255383898E-2</v>
      </c>
      <c r="AS573">
        <v>1.7650464441977501E-2</v>
      </c>
      <c r="AT573">
        <v>0.587096774193548</v>
      </c>
      <c r="AU573">
        <v>0.22368421052631501</v>
      </c>
      <c r="AV573">
        <v>0.84931506849314997</v>
      </c>
      <c r="AW573">
        <v>0.94339622641509402</v>
      </c>
      <c r="AX573">
        <v>0.874999999999999</v>
      </c>
      <c r="AY573">
        <v>0.66315789473684195</v>
      </c>
      <c r="AZ573">
        <v>0.58152173913043403</v>
      </c>
      <c r="BA573">
        <v>0.97975708502024195</v>
      </c>
      <c r="BB573">
        <v>0.87719298245613997</v>
      </c>
      <c r="BC573">
        <v>0.87544483985765098</v>
      </c>
      <c r="BD573">
        <v>0</v>
      </c>
      <c r="BE573">
        <v>0</v>
      </c>
    </row>
    <row r="574" spans="2:57" x14ac:dyDescent="0.2">
      <c r="B574" t="s">
        <v>1505</v>
      </c>
      <c r="C574">
        <v>1E-3</v>
      </c>
      <c r="D574">
        <v>0.1</v>
      </c>
      <c r="E574">
        <v>38</v>
      </c>
      <c r="F574">
        <v>500</v>
      </c>
      <c r="G574" s="2" t="b">
        <v>1</v>
      </c>
      <c r="H574">
        <v>8</v>
      </c>
      <c r="I574">
        <v>20</v>
      </c>
      <c r="J574">
        <v>420</v>
      </c>
      <c r="K574">
        <v>1000</v>
      </c>
      <c r="L574">
        <v>4</v>
      </c>
      <c r="M574">
        <v>20</v>
      </c>
      <c r="N574">
        <v>450</v>
      </c>
      <c r="O574">
        <v>12</v>
      </c>
      <c r="P574">
        <v>20</v>
      </c>
      <c r="Q574">
        <v>110</v>
      </c>
      <c r="R574">
        <v>1</v>
      </c>
      <c r="S574">
        <v>78</v>
      </c>
      <c r="T574" s="2">
        <v>128</v>
      </c>
      <c r="U574" s="2">
        <v>64</v>
      </c>
      <c r="V574" s="2">
        <v>128</v>
      </c>
      <c r="W574" t="s">
        <v>770</v>
      </c>
      <c r="X574">
        <v>0.98055238095237895</v>
      </c>
      <c r="Y574">
        <v>3.2115741143934002E-3</v>
      </c>
      <c r="Z574">
        <v>0.39871444444444398</v>
      </c>
      <c r="AA574">
        <v>0.47133167144656102</v>
      </c>
      <c r="AB574">
        <v>0.33493060698562599</v>
      </c>
      <c r="AC574">
        <v>0.33493060698562599</v>
      </c>
      <c r="AD574">
        <v>0.36946521215676198</v>
      </c>
      <c r="AE574">
        <v>0.36946521215676198</v>
      </c>
      <c r="AF574">
        <v>0.39871444444444398</v>
      </c>
      <c r="AG574">
        <v>0.39871444444444398</v>
      </c>
      <c r="AH574">
        <v>0.57348484848484804</v>
      </c>
      <c r="AI574">
        <v>0.125287160277366</v>
      </c>
      <c r="AJ574">
        <v>0.52835069045437399</v>
      </c>
      <c r="AK574">
        <v>0.52835069045437399</v>
      </c>
      <c r="AL574">
        <v>0.55482541270576102</v>
      </c>
      <c r="AM574">
        <v>0.55482541270576102</v>
      </c>
      <c r="AN574">
        <v>0.57348484848484804</v>
      </c>
      <c r="AO574">
        <v>0.57348484848484804</v>
      </c>
      <c r="AP574">
        <v>0.58921079240421204</v>
      </c>
      <c r="AQ574">
        <v>0.52645405514906896</v>
      </c>
      <c r="AR574">
        <v>9.9910677695856695E-2</v>
      </c>
      <c r="AS574">
        <v>0.12414690269336499</v>
      </c>
      <c r="AT574">
        <v>0.51928020565552702</v>
      </c>
      <c r="AU574">
        <v>3.5087719298245598E-2</v>
      </c>
      <c r="AV574">
        <v>0.94977168949771695</v>
      </c>
      <c r="AW574">
        <v>0.95652173913043403</v>
      </c>
      <c r="AX574">
        <v>0.90410958904109495</v>
      </c>
      <c r="AY574">
        <v>0.15909090909090901</v>
      </c>
      <c r="AZ574">
        <v>0.199524940617577</v>
      </c>
      <c r="BA574">
        <v>0.83248730964466999</v>
      </c>
      <c r="BB574">
        <v>0.82819383259911805</v>
      </c>
      <c r="BC574">
        <v>0.95614035087719296</v>
      </c>
      <c r="BD574">
        <v>0</v>
      </c>
      <c r="BE574">
        <v>0</v>
      </c>
    </row>
    <row r="575" spans="2:57" x14ac:dyDescent="0.2">
      <c r="B575" t="s">
        <v>1506</v>
      </c>
      <c r="C575">
        <v>1E-3</v>
      </c>
      <c r="D575">
        <v>0.1</v>
      </c>
      <c r="E575">
        <v>11</v>
      </c>
      <c r="F575">
        <v>500</v>
      </c>
      <c r="G575" s="2" t="b">
        <v>1</v>
      </c>
      <c r="H575">
        <v>8</v>
      </c>
      <c r="I575">
        <v>15</v>
      </c>
      <c r="J575">
        <v>420</v>
      </c>
      <c r="K575">
        <v>1000</v>
      </c>
      <c r="L575">
        <v>4</v>
      </c>
      <c r="M575">
        <v>15</v>
      </c>
      <c r="N575">
        <v>455</v>
      </c>
      <c r="O575">
        <v>12</v>
      </c>
      <c r="P575">
        <v>15</v>
      </c>
      <c r="Q575">
        <v>115</v>
      </c>
      <c r="R575">
        <v>1</v>
      </c>
      <c r="S575">
        <v>78</v>
      </c>
      <c r="T575" s="2">
        <v>64</v>
      </c>
      <c r="U575" s="2">
        <v>128</v>
      </c>
      <c r="V575" s="2">
        <v>64</v>
      </c>
      <c r="W575" t="s">
        <v>770</v>
      </c>
      <c r="X575">
        <v>0.98001309523809599</v>
      </c>
      <c r="Y575">
        <v>4.1729419389738998E-3</v>
      </c>
      <c r="Z575">
        <v>0.39863516483516398</v>
      </c>
      <c r="AA575">
        <v>0.36195063385367299</v>
      </c>
      <c r="AB575">
        <v>0.30064612466372698</v>
      </c>
      <c r="AC575">
        <v>0.30064612466372698</v>
      </c>
      <c r="AD575">
        <v>0.266801469726901</v>
      </c>
      <c r="AE575">
        <v>0.266801469726901</v>
      </c>
      <c r="AF575">
        <v>0.39863516483516398</v>
      </c>
      <c r="AG575">
        <v>0.39863516483516398</v>
      </c>
      <c r="AH575">
        <v>0.684782608695652</v>
      </c>
      <c r="AI575">
        <v>8.4819242358207703E-2</v>
      </c>
      <c r="AJ575">
        <v>0.61546434275457296</v>
      </c>
      <c r="AK575">
        <v>0.61546434275457296</v>
      </c>
      <c r="AL575">
        <v>0.60731610720708595</v>
      </c>
      <c r="AM575">
        <v>0.60731610720708595</v>
      </c>
      <c r="AN575">
        <v>0.684782608695652</v>
      </c>
      <c r="AO575">
        <v>0.684782608695652</v>
      </c>
      <c r="AP575">
        <v>0.50264212096819105</v>
      </c>
      <c r="AQ575">
        <v>0.66279206219264897</v>
      </c>
      <c r="AR575">
        <v>3.1498527309515703E-2</v>
      </c>
      <c r="AS575">
        <v>5.6517881845543003E-3</v>
      </c>
      <c r="AT575">
        <v>0.49156626506024098</v>
      </c>
      <c r="AU575">
        <v>9.5238095238095205E-2</v>
      </c>
      <c r="AV575">
        <v>0.95358649789029504</v>
      </c>
      <c r="AW575">
        <v>0.95833333333333304</v>
      </c>
      <c r="AX575">
        <v>0.97021276595744599</v>
      </c>
      <c r="AY575">
        <v>0.41897233201581002</v>
      </c>
      <c r="AZ575">
        <v>0.78431372549019596</v>
      </c>
      <c r="BA575">
        <v>0.98290598290598197</v>
      </c>
      <c r="BB575">
        <v>0.88715953307392903</v>
      </c>
      <c r="BC575">
        <v>0.84328358208955201</v>
      </c>
      <c r="BD575">
        <v>0</v>
      </c>
      <c r="BE575">
        <v>0</v>
      </c>
    </row>
    <row r="576" spans="2:57" x14ac:dyDescent="0.2">
      <c r="B576" t="s">
        <v>1076</v>
      </c>
      <c r="C576">
        <v>1E-3</v>
      </c>
      <c r="D576">
        <v>0.5</v>
      </c>
      <c r="E576">
        <v>17</v>
      </c>
      <c r="F576">
        <v>500</v>
      </c>
      <c r="G576" s="2" t="b">
        <v>1</v>
      </c>
      <c r="H576">
        <v>8</v>
      </c>
      <c r="I576">
        <v>5</v>
      </c>
      <c r="J576">
        <v>256</v>
      </c>
      <c r="K576">
        <v>1000</v>
      </c>
      <c r="L576">
        <v>4</v>
      </c>
      <c r="M576">
        <v>5</v>
      </c>
      <c r="N576">
        <v>465</v>
      </c>
      <c r="O576">
        <v>12</v>
      </c>
      <c r="P576">
        <v>5</v>
      </c>
      <c r="Q576">
        <v>125</v>
      </c>
      <c r="R576">
        <v>1</v>
      </c>
      <c r="S576">
        <v>78</v>
      </c>
      <c r="T576" s="2">
        <v>64</v>
      </c>
      <c r="U576" s="2">
        <v>64</v>
      </c>
      <c r="V576" s="2">
        <v>64</v>
      </c>
      <c r="W576" t="s">
        <v>770</v>
      </c>
      <c r="X576">
        <v>0.98019726562499998</v>
      </c>
      <c r="Y576">
        <v>4.4855325804090997E-3</v>
      </c>
      <c r="Z576">
        <v>0.39816129032257702</v>
      </c>
      <c r="AA576">
        <v>0.26185235719382699</v>
      </c>
      <c r="AB576">
        <v>0.29810188909339902</v>
      </c>
      <c r="AC576">
        <v>0.29810188909339902</v>
      </c>
      <c r="AD576">
        <v>0.34987816546518602</v>
      </c>
      <c r="AE576">
        <v>0.34987816546518602</v>
      </c>
      <c r="AF576">
        <v>0.39816129032257702</v>
      </c>
      <c r="AG576">
        <v>0.39816129032257702</v>
      </c>
      <c r="AH576">
        <v>0.51266666666666605</v>
      </c>
      <c r="AI576">
        <v>0.10024312138557399</v>
      </c>
      <c r="AJ576">
        <v>0.49828130852746799</v>
      </c>
      <c r="AK576">
        <v>0.49828130852746799</v>
      </c>
      <c r="AL576">
        <v>0.59775947576440702</v>
      </c>
      <c r="AM576">
        <v>0.59775947576440702</v>
      </c>
      <c r="AN576">
        <v>0.51266666666666605</v>
      </c>
      <c r="AO576">
        <v>0.51266666666666605</v>
      </c>
      <c r="AP576">
        <v>0.48672840035064602</v>
      </c>
      <c r="AQ576">
        <v>0.65226915299969301</v>
      </c>
      <c r="AR576">
        <v>4.69715393343779E-2</v>
      </c>
      <c r="AS576">
        <v>6.4384636888780997E-3</v>
      </c>
      <c r="AT576">
        <v>0.24556213017751399</v>
      </c>
      <c r="AU576">
        <v>0.74181818181818104</v>
      </c>
      <c r="AV576">
        <v>0.39743589743589702</v>
      </c>
      <c r="AW576">
        <v>0.94696969696969602</v>
      </c>
      <c r="AX576">
        <v>0.71469740634005696</v>
      </c>
      <c r="AY576">
        <v>0.26540284360189498</v>
      </c>
      <c r="AZ576">
        <v>0.48554913294797603</v>
      </c>
      <c r="BA576">
        <v>0.78640776699029102</v>
      </c>
      <c r="BB576">
        <v>0.76666666666666605</v>
      </c>
      <c r="BC576">
        <v>0.62886597938144295</v>
      </c>
      <c r="BD576">
        <v>0</v>
      </c>
      <c r="BE576">
        <v>0</v>
      </c>
    </row>
    <row r="577" spans="2:57" x14ac:dyDescent="0.2">
      <c r="B577" t="s">
        <v>1507</v>
      </c>
      <c r="C577">
        <v>1E-3</v>
      </c>
      <c r="D577">
        <v>0.1</v>
      </c>
      <c r="E577">
        <v>72</v>
      </c>
      <c r="F577">
        <v>100</v>
      </c>
      <c r="G577" s="2" t="b">
        <v>1</v>
      </c>
      <c r="H577">
        <v>8</v>
      </c>
      <c r="I577">
        <v>10</v>
      </c>
      <c r="J577">
        <v>256</v>
      </c>
      <c r="K577">
        <v>1000</v>
      </c>
      <c r="L577">
        <v>4</v>
      </c>
      <c r="M577">
        <v>10</v>
      </c>
      <c r="N577">
        <v>460</v>
      </c>
      <c r="O577">
        <v>12</v>
      </c>
      <c r="P577">
        <v>10</v>
      </c>
      <c r="Q577">
        <v>120</v>
      </c>
      <c r="R577">
        <v>1</v>
      </c>
      <c r="S577">
        <v>78</v>
      </c>
      <c r="T577" s="2">
        <v>64</v>
      </c>
      <c r="U577" s="2">
        <v>64</v>
      </c>
      <c r="V577" s="2">
        <v>128</v>
      </c>
      <c r="W577" t="s">
        <v>770</v>
      </c>
      <c r="X577">
        <v>0.98102050781250005</v>
      </c>
      <c r="Y577">
        <v>3.9788524573668004E-3</v>
      </c>
      <c r="Z577">
        <v>0.398103804347826</v>
      </c>
      <c r="AA577">
        <v>0.29996960499882602</v>
      </c>
      <c r="AB577">
        <v>0.34321252064853602</v>
      </c>
      <c r="AC577">
        <v>0.34321252064853602</v>
      </c>
      <c r="AD577">
        <v>0.36802704143332798</v>
      </c>
      <c r="AE577">
        <v>0.36802704143332798</v>
      </c>
      <c r="AF577">
        <v>0.398103804347826</v>
      </c>
      <c r="AG577">
        <v>0.398103804347826</v>
      </c>
      <c r="AH577">
        <v>0.61250000000000004</v>
      </c>
      <c r="AI577">
        <v>8.7642721831798498E-2</v>
      </c>
      <c r="AJ577">
        <v>0.557961832654432</v>
      </c>
      <c r="AK577">
        <v>0.557961832654432</v>
      </c>
      <c r="AL577">
        <v>0.56784738757872399</v>
      </c>
      <c r="AM577">
        <v>0.56784738757872399</v>
      </c>
      <c r="AN577">
        <v>0.61250000000000004</v>
      </c>
      <c r="AO577">
        <v>0.61250000000000004</v>
      </c>
      <c r="AP577">
        <v>0.34003205238633</v>
      </c>
      <c r="AQ577">
        <v>0.89987482926548101</v>
      </c>
      <c r="AR577">
        <v>8.9775773636939796E-2</v>
      </c>
      <c r="AS577">
        <v>4.3167427305395002E-2</v>
      </c>
      <c r="AT577">
        <v>0.37007874015747999</v>
      </c>
      <c r="AU577">
        <v>2.53164556962025E-2</v>
      </c>
      <c r="AV577">
        <v>0.93277310924369705</v>
      </c>
      <c r="AW577">
        <v>0.95617529880478003</v>
      </c>
      <c r="AX577">
        <v>0.91891891891891897</v>
      </c>
      <c r="AY577">
        <v>0.31578947368421001</v>
      </c>
      <c r="AZ577">
        <v>0.65306122448979498</v>
      </c>
      <c r="BA577">
        <v>0.82125603864734298</v>
      </c>
      <c r="BB577">
        <v>0.85931558935361196</v>
      </c>
      <c r="BC577">
        <v>0.84285714285714297</v>
      </c>
      <c r="BD577">
        <v>0</v>
      </c>
      <c r="BE577">
        <v>0</v>
      </c>
    </row>
    <row r="578" spans="2:57" x14ac:dyDescent="0.2">
      <c r="B578" t="s">
        <v>1508</v>
      </c>
      <c r="C578">
        <v>1E-3</v>
      </c>
      <c r="D578">
        <v>0.1</v>
      </c>
      <c r="E578">
        <v>37</v>
      </c>
      <c r="F578">
        <v>500</v>
      </c>
      <c r="G578" s="2" t="b">
        <v>1</v>
      </c>
      <c r="H578">
        <v>8</v>
      </c>
      <c r="I578">
        <v>50</v>
      </c>
      <c r="J578">
        <v>420</v>
      </c>
      <c r="K578">
        <v>1000</v>
      </c>
      <c r="L578">
        <v>4</v>
      </c>
      <c r="M578">
        <v>50</v>
      </c>
      <c r="N578">
        <v>420</v>
      </c>
      <c r="O578">
        <v>12</v>
      </c>
      <c r="P578">
        <v>50</v>
      </c>
      <c r="Q578">
        <v>80</v>
      </c>
      <c r="R578">
        <v>1</v>
      </c>
      <c r="S578">
        <v>78</v>
      </c>
      <c r="T578" s="2">
        <v>64</v>
      </c>
      <c r="U578" s="2">
        <v>64</v>
      </c>
      <c r="V578" s="2">
        <v>128</v>
      </c>
      <c r="W578" t="s">
        <v>770</v>
      </c>
      <c r="X578">
        <v>0.98004226190476396</v>
      </c>
      <c r="Y578">
        <v>3.2715894896537001E-3</v>
      </c>
      <c r="Z578">
        <v>0.39798630952380898</v>
      </c>
      <c r="AA578">
        <v>0.39607787808775902</v>
      </c>
      <c r="AB578">
        <v>0.337069840881215</v>
      </c>
      <c r="AC578">
        <v>0.337069840881215</v>
      </c>
      <c r="AD578">
        <v>0.44893283355787</v>
      </c>
      <c r="AE578">
        <v>0.44893283355787</v>
      </c>
      <c r="AF578">
        <v>0.39798630952380898</v>
      </c>
      <c r="AG578">
        <v>0.39798630952380898</v>
      </c>
      <c r="AH578">
        <v>0.67916666666666603</v>
      </c>
      <c r="AI578">
        <v>9.3374490737914997E-2</v>
      </c>
      <c r="AJ578">
        <v>0.62688687470098703</v>
      </c>
      <c r="AK578">
        <v>0.62688687470098703</v>
      </c>
      <c r="AL578">
        <v>0.68104507269597003</v>
      </c>
      <c r="AM578">
        <v>0.68104507269597003</v>
      </c>
      <c r="AN578">
        <v>0.67916666666666603</v>
      </c>
      <c r="AO578">
        <v>0.67916666666666603</v>
      </c>
      <c r="AP578">
        <v>0.57506947036275802</v>
      </c>
      <c r="AQ578">
        <v>0.48526585466916</v>
      </c>
      <c r="AR578">
        <v>0.113885863350939</v>
      </c>
      <c r="AS578">
        <v>0.174058175142005</v>
      </c>
      <c r="AT578">
        <v>0.48965517241379303</v>
      </c>
      <c r="AU578">
        <v>0.38</v>
      </c>
      <c r="AV578">
        <v>0.98765432098765404</v>
      </c>
      <c r="AW578">
        <v>0.952380952380952</v>
      </c>
      <c r="AX578">
        <v>0.96385542168674698</v>
      </c>
      <c r="AY578">
        <v>0.44444444444444398</v>
      </c>
      <c r="AZ578">
        <v>0.452554744525547</v>
      </c>
      <c r="BA578">
        <v>0.98765432098765404</v>
      </c>
      <c r="BB578">
        <v>0.898876404494382</v>
      </c>
      <c r="BC578">
        <v>0.94117647058823495</v>
      </c>
      <c r="BD578">
        <v>2.4390243902439001E-2</v>
      </c>
      <c r="BE578">
        <v>0</v>
      </c>
    </row>
    <row r="579" spans="2:57" x14ac:dyDescent="0.2">
      <c r="B579" t="s">
        <v>915</v>
      </c>
      <c r="C579">
        <v>1E-3</v>
      </c>
      <c r="D579">
        <v>0.1</v>
      </c>
      <c r="E579">
        <v>256</v>
      </c>
      <c r="F579">
        <v>500</v>
      </c>
      <c r="G579" s="2" t="b">
        <v>1</v>
      </c>
      <c r="H579">
        <v>8</v>
      </c>
      <c r="I579">
        <v>20</v>
      </c>
      <c r="J579">
        <v>128</v>
      </c>
      <c r="K579">
        <v>1000</v>
      </c>
      <c r="L579">
        <v>4</v>
      </c>
      <c r="M579">
        <v>20</v>
      </c>
      <c r="N579">
        <v>450</v>
      </c>
      <c r="O579">
        <v>12</v>
      </c>
      <c r="P579">
        <v>20</v>
      </c>
      <c r="Q579">
        <v>110</v>
      </c>
      <c r="R579">
        <v>1</v>
      </c>
      <c r="S579">
        <v>78</v>
      </c>
      <c r="T579" s="2">
        <v>64</v>
      </c>
      <c r="U579" s="2">
        <v>128</v>
      </c>
      <c r="V579" s="2">
        <v>128</v>
      </c>
      <c r="W579" t="s">
        <v>770</v>
      </c>
      <c r="X579">
        <v>0.98074218749999997</v>
      </c>
      <c r="Y579">
        <v>3.9952876623718997E-3</v>
      </c>
      <c r="Z579">
        <v>0.39782388888888698</v>
      </c>
      <c r="AA579">
        <v>0.243471845597028</v>
      </c>
      <c r="AB579">
        <v>0.33214041910763997</v>
      </c>
      <c r="AC579">
        <v>0.33214041910763997</v>
      </c>
      <c r="AD579">
        <v>0.34138820819240701</v>
      </c>
      <c r="AE579">
        <v>0.34138820819240701</v>
      </c>
      <c r="AF579">
        <v>0.39782388888888698</v>
      </c>
      <c r="AG579">
        <v>0.39782388888888698</v>
      </c>
      <c r="AH579">
        <v>0.62575757575757496</v>
      </c>
      <c r="AI579">
        <v>6.8119786679744707E-2</v>
      </c>
      <c r="AJ579">
        <v>0.55687039641887903</v>
      </c>
      <c r="AK579">
        <v>0.55687039641887903</v>
      </c>
      <c r="AL579">
        <v>0.54103235407949601</v>
      </c>
      <c r="AM579">
        <v>0.54103235407949601</v>
      </c>
      <c r="AN579">
        <v>0.62575757575757496</v>
      </c>
      <c r="AO579">
        <v>0.62575757575757496</v>
      </c>
      <c r="AP579">
        <v>0.38106970780662702</v>
      </c>
      <c r="AQ579">
        <v>0.90427323261641601</v>
      </c>
      <c r="AR579">
        <v>3.9215247474559102E-2</v>
      </c>
      <c r="AS579">
        <v>4.0034885329555004E-3</v>
      </c>
      <c r="AT579">
        <v>0.382812499999999</v>
      </c>
      <c r="AU579">
        <v>0.111888111888111</v>
      </c>
      <c r="AV579">
        <v>0.94323144104803402</v>
      </c>
      <c r="AW579">
        <v>0.96491228070175405</v>
      </c>
      <c r="AX579">
        <v>0.95454545454545403</v>
      </c>
      <c r="AY579">
        <v>0</v>
      </c>
      <c r="AZ579">
        <v>0.65217391304347805</v>
      </c>
      <c r="BA579">
        <v>0.98654708520179302</v>
      </c>
      <c r="BB579">
        <v>0.75126903553299396</v>
      </c>
      <c r="BC579">
        <v>0.93506493506493504</v>
      </c>
      <c r="BD579">
        <v>0</v>
      </c>
      <c r="BE579">
        <v>0</v>
      </c>
    </row>
    <row r="580" spans="2:57" x14ac:dyDescent="0.2">
      <c r="B580" t="s">
        <v>916</v>
      </c>
      <c r="C580">
        <v>1E-3</v>
      </c>
      <c r="D580">
        <v>0.5</v>
      </c>
      <c r="E580">
        <v>256</v>
      </c>
      <c r="F580">
        <v>500</v>
      </c>
      <c r="G580" s="2" t="b">
        <v>1</v>
      </c>
      <c r="H580">
        <v>8</v>
      </c>
      <c r="I580">
        <v>15</v>
      </c>
      <c r="J580">
        <v>256</v>
      </c>
      <c r="K580">
        <v>1000</v>
      </c>
      <c r="L580">
        <v>4</v>
      </c>
      <c r="M580">
        <v>15</v>
      </c>
      <c r="N580">
        <v>455</v>
      </c>
      <c r="O580">
        <v>12</v>
      </c>
      <c r="P580">
        <v>15</v>
      </c>
      <c r="Q580">
        <v>115</v>
      </c>
      <c r="R580">
        <v>1</v>
      </c>
      <c r="S580">
        <v>78</v>
      </c>
      <c r="T580" s="2">
        <v>64</v>
      </c>
      <c r="U580" s="2">
        <v>128</v>
      </c>
      <c r="V580" s="2">
        <v>128</v>
      </c>
      <c r="W580" t="s">
        <v>770</v>
      </c>
      <c r="X580">
        <v>0.98108496093749997</v>
      </c>
      <c r="Y580">
        <v>3.836020514369E-3</v>
      </c>
      <c r="Z580">
        <v>0.397332967032966</v>
      </c>
      <c r="AA580">
        <v>0.23444029529392699</v>
      </c>
      <c r="AB580">
        <v>0.34713021148659001</v>
      </c>
      <c r="AC580">
        <v>0.34713021148659001</v>
      </c>
      <c r="AD580">
        <v>0.36045765572266197</v>
      </c>
      <c r="AE580">
        <v>0.36045765572266197</v>
      </c>
      <c r="AF580">
        <v>0.397332967032966</v>
      </c>
      <c r="AG580">
        <v>0.397332967032966</v>
      </c>
      <c r="AH580">
        <v>0.413768115942029</v>
      </c>
      <c r="AI580">
        <v>7.4217125773429801E-2</v>
      </c>
      <c r="AJ580">
        <v>0.386915839528088</v>
      </c>
      <c r="AK580">
        <v>0.386915839528088</v>
      </c>
      <c r="AL580">
        <v>0.50068966961016703</v>
      </c>
      <c r="AM580">
        <v>0.50068966961016703</v>
      </c>
      <c r="AN580">
        <v>0.413768115942029</v>
      </c>
      <c r="AO580">
        <v>0.413768115942029</v>
      </c>
      <c r="AP580">
        <v>0.79218146418014701</v>
      </c>
      <c r="AQ580">
        <v>0.28971916703110201</v>
      </c>
      <c r="AR580">
        <v>0.23901672685095601</v>
      </c>
      <c r="AS580">
        <v>6.7603487884156294E-2</v>
      </c>
      <c r="AT580">
        <v>0.36832412523020203</v>
      </c>
      <c r="AU580">
        <v>1.5748031496062902E-2</v>
      </c>
      <c r="AV580">
        <v>0.58024691358024605</v>
      </c>
      <c r="AW580">
        <v>0.90987124463519298</v>
      </c>
      <c r="AX580">
        <v>0.67333333333333301</v>
      </c>
      <c r="AY580">
        <v>0.28282828282828198</v>
      </c>
      <c r="AZ580">
        <v>0.226130653266331</v>
      </c>
      <c r="BA580">
        <v>0.71844660194174703</v>
      </c>
      <c r="BB580">
        <v>0.229007633587786</v>
      </c>
      <c r="BC580">
        <v>0.63905325443786898</v>
      </c>
      <c r="BD580">
        <v>0</v>
      </c>
      <c r="BE580">
        <v>0</v>
      </c>
    </row>
    <row r="581" spans="2:57" x14ac:dyDescent="0.2">
      <c r="B581" t="s">
        <v>1509</v>
      </c>
      <c r="C581">
        <v>1E-3</v>
      </c>
      <c r="D581">
        <v>0.5</v>
      </c>
      <c r="E581">
        <v>10</v>
      </c>
      <c r="F581">
        <v>500</v>
      </c>
      <c r="G581" s="2" t="b">
        <v>1</v>
      </c>
      <c r="H581">
        <v>8</v>
      </c>
      <c r="I581">
        <v>10</v>
      </c>
      <c r="J581">
        <v>420</v>
      </c>
      <c r="K581">
        <v>1000</v>
      </c>
      <c r="L581">
        <v>4</v>
      </c>
      <c r="M581">
        <v>10</v>
      </c>
      <c r="N581">
        <v>460</v>
      </c>
      <c r="O581">
        <v>12</v>
      </c>
      <c r="P581">
        <v>10</v>
      </c>
      <c r="Q581">
        <v>120</v>
      </c>
      <c r="R581">
        <v>1</v>
      </c>
      <c r="S581">
        <v>78</v>
      </c>
      <c r="T581" s="2">
        <v>128</v>
      </c>
      <c r="U581" s="2">
        <v>128</v>
      </c>
      <c r="V581" s="2">
        <v>64</v>
      </c>
      <c r="W581" t="s">
        <v>770</v>
      </c>
      <c r="X581">
        <v>0.98000654761904704</v>
      </c>
      <c r="Y581">
        <v>4.3226971421389997E-3</v>
      </c>
      <c r="Z581">
        <v>0.39723967391304299</v>
      </c>
      <c r="AA581">
        <v>0.21882580062747001</v>
      </c>
      <c r="AB581">
        <v>0.28377865196280699</v>
      </c>
      <c r="AC581">
        <v>0.28377865196280699</v>
      </c>
      <c r="AD581">
        <v>0.26675901006687502</v>
      </c>
      <c r="AE581">
        <v>0.26675901006687502</v>
      </c>
      <c r="AF581">
        <v>0.39723967391304299</v>
      </c>
      <c r="AG581">
        <v>0.39723967391304299</v>
      </c>
      <c r="AH581">
        <v>0.51319444444444395</v>
      </c>
      <c r="AI581">
        <v>5.9378515928983598E-2</v>
      </c>
      <c r="AJ581">
        <v>0.48136136367920401</v>
      </c>
      <c r="AK581">
        <v>0.48136136367920401</v>
      </c>
      <c r="AL581">
        <v>0.55201486777764097</v>
      </c>
      <c r="AM581">
        <v>0.55201486777764097</v>
      </c>
      <c r="AN581">
        <v>0.51319444444444395</v>
      </c>
      <c r="AO581">
        <v>0.51319444444444395</v>
      </c>
      <c r="AP581">
        <v>0.53891910525948605</v>
      </c>
      <c r="AQ581">
        <v>0.56289974711753799</v>
      </c>
      <c r="AR581">
        <v>3.1814430808090301E-2</v>
      </c>
      <c r="AS581">
        <v>1.4813246661157999E-3</v>
      </c>
      <c r="AT581">
        <v>0.38198198198198202</v>
      </c>
      <c r="AU581">
        <v>0.13235294117647001</v>
      </c>
      <c r="AV581">
        <v>0.59649122807017496</v>
      </c>
      <c r="AW581">
        <v>0.96</v>
      </c>
      <c r="AX581">
        <v>0.76642335766423297</v>
      </c>
      <c r="AY581">
        <v>0.58566978193146402</v>
      </c>
      <c r="AZ581">
        <v>7.0175438596491004E-3</v>
      </c>
      <c r="BA581">
        <v>0.78431372549019596</v>
      </c>
      <c r="BB581">
        <v>0.93442622950819598</v>
      </c>
      <c r="BC581">
        <v>0.62765957446808496</v>
      </c>
      <c r="BD581">
        <v>0</v>
      </c>
      <c r="BE581">
        <v>0</v>
      </c>
    </row>
    <row r="582" spans="2:57" x14ac:dyDescent="0.2">
      <c r="B582" t="s">
        <v>1077</v>
      </c>
      <c r="C582">
        <v>1E-3</v>
      </c>
      <c r="D582">
        <v>0.1</v>
      </c>
      <c r="E582">
        <v>13</v>
      </c>
      <c r="F582">
        <v>500</v>
      </c>
      <c r="G582" s="2" t="b">
        <v>1</v>
      </c>
      <c r="H582">
        <v>8</v>
      </c>
      <c r="I582">
        <v>10</v>
      </c>
      <c r="J582">
        <v>256</v>
      </c>
      <c r="K582">
        <v>1000</v>
      </c>
      <c r="L582">
        <v>4</v>
      </c>
      <c r="M582">
        <v>10</v>
      </c>
      <c r="N582">
        <v>460</v>
      </c>
      <c r="O582">
        <v>12</v>
      </c>
      <c r="P582">
        <v>10</v>
      </c>
      <c r="Q582">
        <v>120</v>
      </c>
      <c r="R582">
        <v>1</v>
      </c>
      <c r="S582">
        <v>78</v>
      </c>
      <c r="T582" s="2">
        <v>64</v>
      </c>
      <c r="U582" s="2">
        <v>64</v>
      </c>
      <c r="V582" s="2">
        <v>64</v>
      </c>
      <c r="W582" t="s">
        <v>770</v>
      </c>
      <c r="X582">
        <v>0.98250000000000004</v>
      </c>
      <c r="Y582">
        <v>3.7394230463542E-3</v>
      </c>
      <c r="Z582">
        <v>0.39707173913043398</v>
      </c>
      <c r="AA582">
        <v>0.249797855988144</v>
      </c>
      <c r="AB582">
        <v>0.28517157205695498</v>
      </c>
      <c r="AC582">
        <v>0.28517157205695498</v>
      </c>
      <c r="AD582">
        <v>0.29863879917249098</v>
      </c>
      <c r="AE582">
        <v>0.29863879917249098</v>
      </c>
      <c r="AF582">
        <v>0.39707173913043398</v>
      </c>
      <c r="AG582">
        <v>0.39707173913043398</v>
      </c>
      <c r="AH582">
        <v>0.56666666666666599</v>
      </c>
      <c r="AI582">
        <v>9.6804864704608903E-2</v>
      </c>
      <c r="AJ582">
        <v>0.523068502871046</v>
      </c>
      <c r="AK582">
        <v>0.523068502871046</v>
      </c>
      <c r="AL582">
        <v>0.55055302677405205</v>
      </c>
      <c r="AM582">
        <v>0.55055302677405205</v>
      </c>
      <c r="AN582">
        <v>0.56666666666666599</v>
      </c>
      <c r="AO582">
        <v>0.56666666666666599</v>
      </c>
      <c r="AP582">
        <v>0.60550232336424703</v>
      </c>
      <c r="AQ582">
        <v>0.44881641255841198</v>
      </c>
      <c r="AR582">
        <v>8.0477721314445999E-2</v>
      </c>
      <c r="AS582">
        <v>5.8898309907152004E-3</v>
      </c>
      <c r="AT582">
        <v>0.512820512820512</v>
      </c>
      <c r="AU582">
        <v>0.292682926829268</v>
      </c>
      <c r="AV582">
        <v>0.97925311203319498</v>
      </c>
      <c r="AW582">
        <v>0.952380952380952</v>
      </c>
      <c r="AX582">
        <v>0.92511013215858995</v>
      </c>
      <c r="AY582">
        <v>0</v>
      </c>
      <c r="AZ582">
        <v>0.422764227642276</v>
      </c>
      <c r="BA582">
        <v>0.88479262672810999</v>
      </c>
      <c r="BB582">
        <v>0.673684210526315</v>
      </c>
      <c r="BC582">
        <v>0.63333333333333297</v>
      </c>
      <c r="BD582">
        <v>0</v>
      </c>
      <c r="BE582">
        <v>0</v>
      </c>
    </row>
    <row r="583" spans="2:57" x14ac:dyDescent="0.2">
      <c r="B583" t="s">
        <v>1510</v>
      </c>
      <c r="C583">
        <v>1E-3</v>
      </c>
      <c r="D583">
        <v>0.1</v>
      </c>
      <c r="E583">
        <v>14</v>
      </c>
      <c r="F583">
        <v>500</v>
      </c>
      <c r="G583" s="2" t="b">
        <v>1</v>
      </c>
      <c r="H583">
        <v>8</v>
      </c>
      <c r="I583">
        <v>10</v>
      </c>
      <c r="J583">
        <v>256</v>
      </c>
      <c r="K583">
        <v>1000</v>
      </c>
      <c r="L583">
        <v>4</v>
      </c>
      <c r="M583">
        <v>10</v>
      </c>
      <c r="N583">
        <v>460</v>
      </c>
      <c r="O583">
        <v>12</v>
      </c>
      <c r="P583">
        <v>10</v>
      </c>
      <c r="Q583">
        <v>120</v>
      </c>
      <c r="R583">
        <v>1</v>
      </c>
      <c r="S583">
        <v>78</v>
      </c>
      <c r="T583" s="2">
        <v>64</v>
      </c>
      <c r="U583" s="2">
        <v>64</v>
      </c>
      <c r="V583" s="2">
        <v>128</v>
      </c>
      <c r="W583" t="s">
        <v>770</v>
      </c>
      <c r="X583">
        <v>0.9806611328125</v>
      </c>
      <c r="Y583">
        <v>4.1807898906989997E-3</v>
      </c>
      <c r="Z583">
        <v>0.39653749999999999</v>
      </c>
      <c r="AA583">
        <v>0.34633399941027099</v>
      </c>
      <c r="AB583">
        <v>0.28701899740151399</v>
      </c>
      <c r="AC583">
        <v>0.28701899740151399</v>
      </c>
      <c r="AD583">
        <v>0.240303837981865</v>
      </c>
      <c r="AE583">
        <v>0.240303837981865</v>
      </c>
      <c r="AF583">
        <v>0.39653749999999999</v>
      </c>
      <c r="AG583">
        <v>0.39653749999999999</v>
      </c>
      <c r="AH583">
        <v>0.65138888888888802</v>
      </c>
      <c r="AI583">
        <v>9.3742653727531405E-2</v>
      </c>
      <c r="AJ583">
        <v>0.60140241204539602</v>
      </c>
      <c r="AK583">
        <v>0.60140241204539602</v>
      </c>
      <c r="AL583">
        <v>0.56727819759429798</v>
      </c>
      <c r="AM583">
        <v>0.56727819759429798</v>
      </c>
      <c r="AN583">
        <v>0.65138888888888802</v>
      </c>
      <c r="AO583">
        <v>0.65138888888888802</v>
      </c>
      <c r="AP583">
        <v>0.48127313723752901</v>
      </c>
      <c r="AQ583">
        <v>0.63668027437276498</v>
      </c>
      <c r="AR583">
        <v>2.8267108607533099E-2</v>
      </c>
      <c r="AS583">
        <v>1.8554693882316001E-3</v>
      </c>
      <c r="AT583">
        <v>0.60623229461756301</v>
      </c>
      <c r="AU583">
        <v>0</v>
      </c>
      <c r="AV583">
        <v>0.96234309623430903</v>
      </c>
      <c r="AW583">
        <v>0.95617529880478003</v>
      </c>
      <c r="AX583">
        <v>0.92607003891050599</v>
      </c>
      <c r="AY583">
        <v>0.625</v>
      </c>
      <c r="AZ583">
        <v>0.32743362831858402</v>
      </c>
      <c r="BA583">
        <v>0.97925311203319498</v>
      </c>
      <c r="BB583">
        <v>0.90151515151515105</v>
      </c>
      <c r="BC583">
        <v>0.93280632411067199</v>
      </c>
      <c r="BD583">
        <v>0</v>
      </c>
      <c r="BE583">
        <v>0</v>
      </c>
    </row>
    <row r="584" spans="2:57" x14ac:dyDescent="0.2">
      <c r="B584" t="s">
        <v>1078</v>
      </c>
      <c r="C584">
        <v>1E-3</v>
      </c>
      <c r="D584">
        <v>0.1</v>
      </c>
      <c r="E584">
        <v>52</v>
      </c>
      <c r="F584">
        <v>100</v>
      </c>
      <c r="G584" s="2" t="b">
        <v>1</v>
      </c>
      <c r="H584">
        <v>8</v>
      </c>
      <c r="I584">
        <v>10</v>
      </c>
      <c r="J584">
        <v>420</v>
      </c>
      <c r="K584">
        <v>1000</v>
      </c>
      <c r="L584">
        <v>4</v>
      </c>
      <c r="M584">
        <v>10</v>
      </c>
      <c r="N584">
        <v>460</v>
      </c>
      <c r="O584">
        <v>12</v>
      </c>
      <c r="P584">
        <v>10</v>
      </c>
      <c r="Q584">
        <v>120</v>
      </c>
      <c r="R584">
        <v>1</v>
      </c>
      <c r="S584">
        <v>78</v>
      </c>
      <c r="T584" s="2">
        <v>64</v>
      </c>
      <c r="U584" s="2">
        <v>64</v>
      </c>
      <c r="V584" s="2">
        <v>64</v>
      </c>
      <c r="W584" t="s">
        <v>770</v>
      </c>
      <c r="X584">
        <v>0.98072321428571396</v>
      </c>
      <c r="Y584">
        <v>4.1764969076029E-3</v>
      </c>
      <c r="Z584">
        <v>0.39615108695652201</v>
      </c>
      <c r="AA584">
        <v>0.38012905368208799</v>
      </c>
      <c r="AB584">
        <v>0.31149278776060801</v>
      </c>
      <c r="AC584">
        <v>0.31149278776060801</v>
      </c>
      <c r="AD584">
        <v>0.296691966613983</v>
      </c>
      <c r="AE584">
        <v>0.296691966613983</v>
      </c>
      <c r="AF584">
        <v>0.39615108695652201</v>
      </c>
      <c r="AG584">
        <v>0.39615108695652201</v>
      </c>
      <c r="AH584">
        <v>0.66111111111111098</v>
      </c>
      <c r="AI584">
        <v>8.4197595715522697E-2</v>
      </c>
      <c r="AJ584">
        <v>0.63493861485493797</v>
      </c>
      <c r="AK584">
        <v>0.63493861485493697</v>
      </c>
      <c r="AL584">
        <v>0.61942161479895697</v>
      </c>
      <c r="AM584">
        <v>0.61942161479895697</v>
      </c>
      <c r="AN584">
        <v>0.66111111111111098</v>
      </c>
      <c r="AO584">
        <v>0.66111111111111098</v>
      </c>
      <c r="AP584">
        <v>0.55170051784047802</v>
      </c>
      <c r="AQ584">
        <v>0.57286642800113097</v>
      </c>
      <c r="AR584">
        <v>7.0885337443699098E-2</v>
      </c>
      <c r="AS584">
        <v>5.0518867757122499E-2</v>
      </c>
      <c r="AT584">
        <v>0.60344827586206895</v>
      </c>
      <c r="AU584">
        <v>0.239067055393586</v>
      </c>
      <c r="AV584">
        <v>0.93333333333333302</v>
      </c>
      <c r="AW584">
        <v>0.95617529880478003</v>
      </c>
      <c r="AX584">
        <v>0.92549019607843097</v>
      </c>
      <c r="AY584">
        <v>0.54347826086956497</v>
      </c>
      <c r="AZ584">
        <v>0.69058295964125505</v>
      </c>
      <c r="BA584">
        <v>0.92307692307692302</v>
      </c>
      <c r="BB584">
        <v>0.879120879120879</v>
      </c>
      <c r="BC584">
        <v>0.92549019607843097</v>
      </c>
      <c r="BD584">
        <v>0</v>
      </c>
      <c r="BE584">
        <v>0</v>
      </c>
    </row>
    <row r="585" spans="2:57" x14ac:dyDescent="0.2">
      <c r="B585" t="s">
        <v>1511</v>
      </c>
      <c r="C585">
        <v>1E-3</v>
      </c>
      <c r="D585">
        <v>0.1</v>
      </c>
      <c r="E585">
        <v>19</v>
      </c>
      <c r="F585">
        <v>500</v>
      </c>
      <c r="G585" s="2" t="b">
        <v>1</v>
      </c>
      <c r="H585">
        <v>8</v>
      </c>
      <c r="I585">
        <v>10</v>
      </c>
      <c r="J585">
        <v>256</v>
      </c>
      <c r="K585">
        <v>1000</v>
      </c>
      <c r="L585">
        <v>4</v>
      </c>
      <c r="M585">
        <v>10</v>
      </c>
      <c r="N585">
        <v>460</v>
      </c>
      <c r="O585">
        <v>12</v>
      </c>
      <c r="P585">
        <v>10</v>
      </c>
      <c r="Q585">
        <v>120</v>
      </c>
      <c r="R585">
        <v>1</v>
      </c>
      <c r="S585">
        <v>78</v>
      </c>
      <c r="T585" s="2">
        <v>128</v>
      </c>
      <c r="U585" s="2">
        <v>128</v>
      </c>
      <c r="V585" s="2">
        <v>128</v>
      </c>
      <c r="W585" t="s">
        <v>770</v>
      </c>
      <c r="X585">
        <v>0.98040136718750004</v>
      </c>
      <c r="Y585">
        <v>4.1680927285923999E-3</v>
      </c>
      <c r="Z585">
        <v>0.39615108695652101</v>
      </c>
      <c r="AA585">
        <v>0.25572701239585799</v>
      </c>
      <c r="AB585">
        <v>0.30409859076302698</v>
      </c>
      <c r="AC585">
        <v>0.30409859076302698</v>
      </c>
      <c r="AD585">
        <v>0.33826793951386902</v>
      </c>
      <c r="AE585">
        <v>0.33826793951386802</v>
      </c>
      <c r="AF585">
        <v>0.39615108695652101</v>
      </c>
      <c r="AG585">
        <v>0.39615108695652101</v>
      </c>
      <c r="AH585">
        <v>0.61319444444444404</v>
      </c>
      <c r="AI585">
        <v>7.5981974601745605E-2</v>
      </c>
      <c r="AJ585">
        <v>0.55280064851880495</v>
      </c>
      <c r="AK585">
        <v>0.55280064851880495</v>
      </c>
      <c r="AL585">
        <v>0.52595685918824397</v>
      </c>
      <c r="AM585">
        <v>0.52595685918824397</v>
      </c>
      <c r="AN585">
        <v>0.61319444444444404</v>
      </c>
      <c r="AO585">
        <v>0.61319444444444404</v>
      </c>
      <c r="AP585">
        <v>0.136462869659705</v>
      </c>
      <c r="AQ585">
        <v>0.69017469138599896</v>
      </c>
      <c r="AR585">
        <v>0.26487970671097899</v>
      </c>
      <c r="AS585">
        <v>0.124877095295426</v>
      </c>
      <c r="AT585">
        <v>0.41666666666666602</v>
      </c>
      <c r="AU585">
        <v>0</v>
      </c>
      <c r="AV585">
        <v>0.96356275303643701</v>
      </c>
      <c r="AW585">
        <v>0.952380952380952</v>
      </c>
      <c r="AX585">
        <v>0.96385542168674698</v>
      </c>
      <c r="AY585">
        <v>0.243654822335025</v>
      </c>
      <c r="AZ585">
        <v>0.33112582781456901</v>
      </c>
      <c r="BA585">
        <v>0.93913043478260805</v>
      </c>
      <c r="BB585">
        <v>0.90494296577946698</v>
      </c>
      <c r="BC585">
        <v>0.91828793774318995</v>
      </c>
      <c r="BD585">
        <v>0</v>
      </c>
      <c r="BE585">
        <v>0</v>
      </c>
    </row>
    <row r="586" spans="2:57" x14ac:dyDescent="0.2">
      <c r="B586" t="s">
        <v>1079</v>
      </c>
      <c r="C586">
        <v>1E-3</v>
      </c>
      <c r="D586">
        <v>0.1</v>
      </c>
      <c r="E586">
        <v>112</v>
      </c>
      <c r="F586">
        <v>100</v>
      </c>
      <c r="G586" s="2" t="b">
        <v>1</v>
      </c>
      <c r="H586">
        <v>8</v>
      </c>
      <c r="I586">
        <v>15</v>
      </c>
      <c r="J586">
        <v>128</v>
      </c>
      <c r="K586">
        <v>1000</v>
      </c>
      <c r="L586">
        <v>4</v>
      </c>
      <c r="M586">
        <v>15</v>
      </c>
      <c r="N586">
        <v>455</v>
      </c>
      <c r="O586">
        <v>12</v>
      </c>
      <c r="P586">
        <v>15</v>
      </c>
      <c r="Q586">
        <v>115</v>
      </c>
      <c r="R586">
        <v>1</v>
      </c>
      <c r="S586">
        <v>78</v>
      </c>
      <c r="T586" s="2">
        <v>64</v>
      </c>
      <c r="U586" s="2">
        <v>64</v>
      </c>
      <c r="V586" s="2">
        <v>64</v>
      </c>
      <c r="W586" t="s">
        <v>770</v>
      </c>
      <c r="X586">
        <v>0.98231445312499999</v>
      </c>
      <c r="Y586">
        <v>3.6251025344245002E-3</v>
      </c>
      <c r="Z586">
        <v>0.39550824175824101</v>
      </c>
      <c r="AA586">
        <v>0.23990362291038</v>
      </c>
      <c r="AB586">
        <v>0.30973110519059799</v>
      </c>
      <c r="AC586">
        <v>0.30973110519059799</v>
      </c>
      <c r="AD586">
        <v>0.33325999162582998</v>
      </c>
      <c r="AE586">
        <v>0.33325999162582998</v>
      </c>
      <c r="AF586">
        <v>0.39550824175824101</v>
      </c>
      <c r="AG586">
        <v>0.39550824175824101</v>
      </c>
      <c r="AH586">
        <v>0.59637681159420197</v>
      </c>
      <c r="AI586">
        <v>7.7074095606803894E-2</v>
      </c>
      <c r="AJ586">
        <v>0.55832300796157397</v>
      </c>
      <c r="AK586">
        <v>0.55832300796157397</v>
      </c>
      <c r="AL586">
        <v>0.54797695079868303</v>
      </c>
      <c r="AM586">
        <v>0.54797695079868303</v>
      </c>
      <c r="AN586">
        <v>0.59637681159420197</v>
      </c>
      <c r="AO586">
        <v>0.59637681159420197</v>
      </c>
      <c r="AP586">
        <v>0.65517736056475395</v>
      </c>
      <c r="AQ586">
        <v>0.47258728103942399</v>
      </c>
      <c r="AR586">
        <v>4.5724393543479902E-2</v>
      </c>
      <c r="AS586">
        <v>6.54353856147325E-2</v>
      </c>
      <c r="AT586">
        <v>0.60841423948219997</v>
      </c>
      <c r="AU586">
        <v>1.6260162601626001E-2</v>
      </c>
      <c r="AV586">
        <v>0.83333333333333304</v>
      </c>
      <c r="AW586">
        <v>0.94262295081967196</v>
      </c>
      <c r="AX586">
        <v>0.89285714285714202</v>
      </c>
      <c r="AY586">
        <v>0</v>
      </c>
      <c r="AZ586">
        <v>0.63461538461538403</v>
      </c>
      <c r="BA586">
        <v>0.94170403587443896</v>
      </c>
      <c r="BB586">
        <v>0.88446215139442197</v>
      </c>
      <c r="BC586">
        <v>0.94560669456066904</v>
      </c>
      <c r="BD586">
        <v>0</v>
      </c>
      <c r="BE586">
        <v>0</v>
      </c>
    </row>
    <row r="587" spans="2:57" x14ac:dyDescent="0.2">
      <c r="B587" t="s">
        <v>1512</v>
      </c>
      <c r="C587">
        <v>1E-3</v>
      </c>
      <c r="D587">
        <v>0.1</v>
      </c>
      <c r="E587">
        <v>23</v>
      </c>
      <c r="F587">
        <v>500</v>
      </c>
      <c r="G587" s="2" t="b">
        <v>1</v>
      </c>
      <c r="H587">
        <v>8</v>
      </c>
      <c r="I587">
        <v>5</v>
      </c>
      <c r="J587">
        <v>128</v>
      </c>
      <c r="K587">
        <v>1000</v>
      </c>
      <c r="L587">
        <v>4</v>
      </c>
      <c r="M587">
        <v>5</v>
      </c>
      <c r="N587">
        <v>465</v>
      </c>
      <c r="O587">
        <v>12</v>
      </c>
      <c r="P587">
        <v>5</v>
      </c>
      <c r="Q587">
        <v>125</v>
      </c>
      <c r="R587">
        <v>1</v>
      </c>
      <c r="S587">
        <v>78</v>
      </c>
      <c r="T587" s="2">
        <v>64</v>
      </c>
      <c r="U587" s="2">
        <v>128</v>
      </c>
      <c r="V587" s="2">
        <v>64</v>
      </c>
      <c r="W587" t="s">
        <v>770</v>
      </c>
      <c r="X587">
        <v>0.98058789062499996</v>
      </c>
      <c r="Y587">
        <v>4.0996985384262998E-3</v>
      </c>
      <c r="Z587">
        <v>0.395282258064516</v>
      </c>
      <c r="AA587">
        <v>0.32526473997533301</v>
      </c>
      <c r="AB587">
        <v>0.34707227478977398</v>
      </c>
      <c r="AC587">
        <v>0.34707227478977398</v>
      </c>
      <c r="AD587">
        <v>0.37586140863011902</v>
      </c>
      <c r="AE587">
        <v>0.37586140863011902</v>
      </c>
      <c r="AF587">
        <v>0.395282258064516</v>
      </c>
      <c r="AG587">
        <v>0.395282258064516</v>
      </c>
      <c r="AH587">
        <v>0.62733333333333297</v>
      </c>
      <c r="AI587">
        <v>9.2416018247604301E-2</v>
      </c>
      <c r="AJ587">
        <v>0.57795515454785595</v>
      </c>
      <c r="AK587">
        <v>0.57795515454785595</v>
      </c>
      <c r="AL587">
        <v>0.56160765588474404</v>
      </c>
      <c r="AM587">
        <v>0.56160765588474404</v>
      </c>
      <c r="AN587">
        <v>0.62733333333333297</v>
      </c>
      <c r="AO587">
        <v>0.62733333333333297</v>
      </c>
      <c r="AP587">
        <v>0.27589323716014702</v>
      </c>
      <c r="AQ587">
        <v>0.89073184290853302</v>
      </c>
      <c r="AR587">
        <v>0.171601467025222</v>
      </c>
      <c r="AS587">
        <v>5.0062552065197698E-2</v>
      </c>
      <c r="AT587">
        <v>0.43388429752066099</v>
      </c>
      <c r="AU587">
        <v>6.7961165048543604E-2</v>
      </c>
      <c r="AV587">
        <v>0.91525423728813504</v>
      </c>
      <c r="AW587">
        <v>0.95057034220532299</v>
      </c>
      <c r="AX587">
        <v>0.86925795053003496</v>
      </c>
      <c r="AY587">
        <v>0.341968911917098</v>
      </c>
      <c r="AZ587">
        <v>0.53932584269662898</v>
      </c>
      <c r="BA587">
        <v>0.97975708502024195</v>
      </c>
      <c r="BB587">
        <v>0.89855072463768104</v>
      </c>
      <c r="BC587">
        <v>0.93893129770992301</v>
      </c>
      <c r="BD587">
        <v>0</v>
      </c>
      <c r="BE587">
        <v>0</v>
      </c>
    </row>
    <row r="588" spans="2:57" x14ac:dyDescent="0.2">
      <c r="B588" t="s">
        <v>1080</v>
      </c>
      <c r="C588">
        <v>1E-3</v>
      </c>
      <c r="D588">
        <v>0.1</v>
      </c>
      <c r="E588">
        <v>23</v>
      </c>
      <c r="F588">
        <v>500</v>
      </c>
      <c r="G588" s="2" t="b">
        <v>1</v>
      </c>
      <c r="H588">
        <v>8</v>
      </c>
      <c r="I588">
        <v>10</v>
      </c>
      <c r="J588">
        <v>128</v>
      </c>
      <c r="K588">
        <v>1000</v>
      </c>
      <c r="L588">
        <v>4</v>
      </c>
      <c r="M588">
        <v>10</v>
      </c>
      <c r="N588">
        <v>460</v>
      </c>
      <c r="O588">
        <v>12</v>
      </c>
      <c r="P588">
        <v>10</v>
      </c>
      <c r="Q588">
        <v>120</v>
      </c>
      <c r="R588">
        <v>1</v>
      </c>
      <c r="S588">
        <v>78</v>
      </c>
      <c r="T588" s="2">
        <v>64</v>
      </c>
      <c r="U588" s="2">
        <v>64</v>
      </c>
      <c r="V588" s="2">
        <v>64</v>
      </c>
      <c r="W588" t="s">
        <v>770</v>
      </c>
      <c r="X588">
        <v>0.98103320312499998</v>
      </c>
      <c r="Y588">
        <v>3.8933547185733002E-3</v>
      </c>
      <c r="Z588">
        <v>0.39515815217391298</v>
      </c>
      <c r="AA588">
        <v>0.30336116351187198</v>
      </c>
      <c r="AB588">
        <v>0.33476277009236699</v>
      </c>
      <c r="AC588">
        <v>0.33476277009236699</v>
      </c>
      <c r="AD588">
        <v>0.32422769569929499</v>
      </c>
      <c r="AE588">
        <v>0.32422769569929499</v>
      </c>
      <c r="AF588">
        <v>0.39515815217391298</v>
      </c>
      <c r="AG588">
        <v>0.39515815217391298</v>
      </c>
      <c r="AH588">
        <v>0.64444444444444404</v>
      </c>
      <c r="AI588">
        <v>8.3144702017307198E-2</v>
      </c>
      <c r="AJ588">
        <v>0.586519270432453</v>
      </c>
      <c r="AK588">
        <v>0.586519270432453</v>
      </c>
      <c r="AL588">
        <v>0.55127063466828896</v>
      </c>
      <c r="AM588">
        <v>0.55127063466828896</v>
      </c>
      <c r="AN588">
        <v>0.64444444444444404</v>
      </c>
      <c r="AO588">
        <v>0.64444444444444404</v>
      </c>
      <c r="AP588">
        <v>0.30051270828903298</v>
      </c>
      <c r="AQ588">
        <v>0.80044187622778196</v>
      </c>
      <c r="AR588">
        <v>0.200769890218437</v>
      </c>
      <c r="AS588">
        <v>3.7326605634216803E-2</v>
      </c>
      <c r="AT588">
        <v>0.604982206405693</v>
      </c>
      <c r="AU588">
        <v>9.2024539877300596E-2</v>
      </c>
      <c r="AV588">
        <v>0.82352941176470495</v>
      </c>
      <c r="AW588">
        <v>0.96385542168674698</v>
      </c>
      <c r="AX588">
        <v>0.94820717131474097</v>
      </c>
      <c r="AY588">
        <v>0.64516129032257996</v>
      </c>
      <c r="AZ588">
        <v>0.146341463414634</v>
      </c>
      <c r="BA588">
        <v>1</v>
      </c>
      <c r="BB588">
        <v>0.88805970149253699</v>
      </c>
      <c r="BC588">
        <v>0.92607003891050599</v>
      </c>
      <c r="BD588">
        <v>0</v>
      </c>
      <c r="BE588">
        <v>0</v>
      </c>
    </row>
    <row r="589" spans="2:57" x14ac:dyDescent="0.2">
      <c r="B589" t="s">
        <v>1513</v>
      </c>
      <c r="C589">
        <v>1E-3</v>
      </c>
      <c r="D589">
        <v>0.1</v>
      </c>
      <c r="E589">
        <v>68</v>
      </c>
      <c r="F589">
        <v>100</v>
      </c>
      <c r="G589" s="2" t="b">
        <v>1</v>
      </c>
      <c r="H589">
        <v>8</v>
      </c>
      <c r="I589">
        <v>10</v>
      </c>
      <c r="J589">
        <v>64</v>
      </c>
      <c r="K589">
        <v>1000</v>
      </c>
      <c r="L589">
        <v>4</v>
      </c>
      <c r="M589">
        <v>10</v>
      </c>
      <c r="N589">
        <v>460</v>
      </c>
      <c r="O589">
        <v>12</v>
      </c>
      <c r="P589">
        <v>10</v>
      </c>
      <c r="Q589">
        <v>120</v>
      </c>
      <c r="R589">
        <v>1</v>
      </c>
      <c r="S589">
        <v>78</v>
      </c>
      <c r="T589" s="2">
        <v>64</v>
      </c>
      <c r="U589" s="2">
        <v>128</v>
      </c>
      <c r="V589" s="2">
        <v>64</v>
      </c>
      <c r="W589" t="s">
        <v>770</v>
      </c>
      <c r="X589">
        <v>0.98015624999999995</v>
      </c>
      <c r="Y589">
        <v>4.2343828640877997E-3</v>
      </c>
      <c r="Z589">
        <v>0.394796739130434</v>
      </c>
      <c r="AA589">
        <v>0.200305891364812</v>
      </c>
      <c r="AB589">
        <v>0.33690290690181302</v>
      </c>
      <c r="AC589">
        <v>0.33690290690181302</v>
      </c>
      <c r="AD589">
        <v>0.36252328131849099</v>
      </c>
      <c r="AE589">
        <v>0.36252328131849099</v>
      </c>
      <c r="AF589">
        <v>0.394796739130434</v>
      </c>
      <c r="AG589">
        <v>0.394796739130434</v>
      </c>
      <c r="AH589">
        <v>0.55000000000000004</v>
      </c>
      <c r="AI589">
        <v>6.8244181573390905E-2</v>
      </c>
      <c r="AJ589">
        <v>0.53050096281477099</v>
      </c>
      <c r="AK589">
        <v>0.53050096281477099</v>
      </c>
      <c r="AL589">
        <v>0.61844848080883597</v>
      </c>
      <c r="AM589">
        <v>0.61844848080883696</v>
      </c>
      <c r="AN589">
        <v>0.54999999999999905</v>
      </c>
      <c r="AO589">
        <v>0.55000000000000004</v>
      </c>
      <c r="AP589">
        <v>0.250112040335768</v>
      </c>
      <c r="AQ589">
        <v>0.774684425868578</v>
      </c>
      <c r="AR589">
        <v>0.24862777427862501</v>
      </c>
      <c r="AS589">
        <v>7.4187387124283799E-2</v>
      </c>
      <c r="AT589">
        <v>0.35294117647058798</v>
      </c>
      <c r="AU589">
        <v>8.7591240875912399E-2</v>
      </c>
      <c r="AV589">
        <v>0.94957983193277296</v>
      </c>
      <c r="AW589">
        <v>0.95582329317268999</v>
      </c>
      <c r="AX589">
        <v>0.70860927152317799</v>
      </c>
      <c r="AY589">
        <v>0.64768683274021299</v>
      </c>
      <c r="AZ589">
        <v>0.66666666666666596</v>
      </c>
      <c r="BA589">
        <v>0.75257731958762797</v>
      </c>
      <c r="BB589">
        <v>0.59649122807017496</v>
      </c>
      <c r="BC589">
        <v>0.64804469273743004</v>
      </c>
      <c r="BD589">
        <v>0</v>
      </c>
      <c r="BE589">
        <v>0</v>
      </c>
    </row>
    <row r="590" spans="2:57" x14ac:dyDescent="0.2">
      <c r="B590" t="s">
        <v>1785</v>
      </c>
      <c r="C590">
        <v>1E-3</v>
      </c>
      <c r="D590">
        <v>0.5</v>
      </c>
      <c r="E590">
        <v>30</v>
      </c>
      <c r="F590">
        <v>500</v>
      </c>
      <c r="G590" s="2" t="b">
        <v>1</v>
      </c>
      <c r="H590">
        <v>8</v>
      </c>
      <c r="I590">
        <v>50</v>
      </c>
      <c r="J590">
        <v>64</v>
      </c>
      <c r="K590">
        <v>1000</v>
      </c>
      <c r="L590">
        <v>4</v>
      </c>
      <c r="M590">
        <v>50</v>
      </c>
      <c r="N590">
        <v>420</v>
      </c>
      <c r="O590">
        <v>12</v>
      </c>
      <c r="P590">
        <v>50</v>
      </c>
      <c r="Q590">
        <v>80</v>
      </c>
      <c r="R590">
        <v>1</v>
      </c>
      <c r="S590">
        <v>78</v>
      </c>
      <c r="T590" s="2">
        <v>128</v>
      </c>
      <c r="U590" s="2">
        <v>128</v>
      </c>
      <c r="V590" s="2">
        <v>128</v>
      </c>
      <c r="W590" t="s">
        <v>770</v>
      </c>
      <c r="X590">
        <v>0.98005468750000002</v>
      </c>
      <c r="Y590">
        <v>4.1470424914731999E-3</v>
      </c>
      <c r="Z590">
        <v>0.39469702380952298</v>
      </c>
      <c r="AA590">
        <v>0.23937741698324599</v>
      </c>
      <c r="AB590">
        <v>0.33310453651690802</v>
      </c>
      <c r="AC590">
        <v>0.33310453651690802</v>
      </c>
      <c r="AD590">
        <v>0.349879444263477</v>
      </c>
      <c r="AE590">
        <v>0.349879444263477</v>
      </c>
      <c r="AF590">
        <v>0.39469702380952298</v>
      </c>
      <c r="AG590">
        <v>0.39469702380952298</v>
      </c>
      <c r="AH590">
        <v>0.69895833333333302</v>
      </c>
      <c r="AI590">
        <v>5.5268544703722E-2</v>
      </c>
      <c r="AJ590">
        <v>0.63315773693135802</v>
      </c>
      <c r="AK590">
        <v>0.63315773693135802</v>
      </c>
      <c r="AL590">
        <v>0.60564654772518101</v>
      </c>
      <c r="AM590">
        <v>0.60564654772518201</v>
      </c>
      <c r="AN590">
        <v>0.69895833333333302</v>
      </c>
      <c r="AO590">
        <v>0.69895833333333302</v>
      </c>
      <c r="AP590">
        <v>0.13816554206918499</v>
      </c>
      <c r="AQ590">
        <v>0.63298531833652405</v>
      </c>
      <c r="AR590">
        <v>0.346218250961774</v>
      </c>
      <c r="AS590">
        <v>0.215049034700145</v>
      </c>
      <c r="AT590">
        <v>0.61682242990654101</v>
      </c>
      <c r="AU590">
        <v>0</v>
      </c>
      <c r="AV590">
        <v>0.94610778443113697</v>
      </c>
      <c r="AW590">
        <v>0.94117647058823495</v>
      </c>
      <c r="AX590">
        <v>0.89265536723163796</v>
      </c>
      <c r="AY590">
        <v>0.266666666666666</v>
      </c>
      <c r="AZ590">
        <v>0.54922279792746098</v>
      </c>
      <c r="BA590">
        <v>0.96250000000000002</v>
      </c>
      <c r="BB590">
        <v>0.92485549132947897</v>
      </c>
      <c r="BC590">
        <v>0.90697674418604601</v>
      </c>
      <c r="BD590">
        <v>0.59090909090909005</v>
      </c>
      <c r="BE590">
        <v>0</v>
      </c>
    </row>
    <row r="591" spans="2:57" x14ac:dyDescent="0.2">
      <c r="B591" t="s">
        <v>1514</v>
      </c>
      <c r="C591">
        <v>1E-3</v>
      </c>
      <c r="D591">
        <v>0.5</v>
      </c>
      <c r="E591">
        <v>16</v>
      </c>
      <c r="F591">
        <v>500</v>
      </c>
      <c r="G591" s="2" t="b">
        <v>1</v>
      </c>
      <c r="H591">
        <v>8</v>
      </c>
      <c r="I591">
        <v>10</v>
      </c>
      <c r="J591">
        <v>64</v>
      </c>
      <c r="K591">
        <v>1000</v>
      </c>
      <c r="L591">
        <v>4</v>
      </c>
      <c r="M591">
        <v>10</v>
      </c>
      <c r="N591">
        <v>460</v>
      </c>
      <c r="O591">
        <v>12</v>
      </c>
      <c r="P591">
        <v>10</v>
      </c>
      <c r="Q591">
        <v>120</v>
      </c>
      <c r="R591">
        <v>1</v>
      </c>
      <c r="S591">
        <v>78</v>
      </c>
      <c r="T591" s="2">
        <v>128</v>
      </c>
      <c r="U591" s="2">
        <v>128</v>
      </c>
      <c r="V591" s="2">
        <v>64</v>
      </c>
      <c r="W591" t="s">
        <v>770</v>
      </c>
      <c r="X591">
        <v>0.98037109374999998</v>
      </c>
      <c r="Y591">
        <v>4.1220954020973E-3</v>
      </c>
      <c r="Z591">
        <v>0.39459402173913</v>
      </c>
      <c r="AA591">
        <v>0.35604736593365599</v>
      </c>
      <c r="AB591">
        <v>0.318209209654428</v>
      </c>
      <c r="AC591">
        <v>0.318209209654428</v>
      </c>
      <c r="AD591">
        <v>0.34065262396134</v>
      </c>
      <c r="AE591">
        <v>0.34065262396134</v>
      </c>
      <c r="AF591">
        <v>0.39459402173913</v>
      </c>
      <c r="AG591">
        <v>0.39459402173913</v>
      </c>
      <c r="AH591">
        <v>0.52152777777777704</v>
      </c>
      <c r="AI591">
        <v>8.7518461048603002E-2</v>
      </c>
      <c r="AJ591">
        <v>0.52703162700467598</v>
      </c>
      <c r="AK591">
        <v>0.52703162700467598</v>
      </c>
      <c r="AL591">
        <v>0.60240579532824801</v>
      </c>
      <c r="AM591">
        <v>0.60240579532824801</v>
      </c>
      <c r="AN591">
        <v>0.52152777777777704</v>
      </c>
      <c r="AO591">
        <v>0.52152777777777704</v>
      </c>
      <c r="AP591">
        <v>0.42839830886052899</v>
      </c>
      <c r="AQ591">
        <v>0.77868643131350601</v>
      </c>
      <c r="AR591">
        <v>6.16025251921445E-2</v>
      </c>
      <c r="AS591">
        <v>4.1495732515314E-3</v>
      </c>
      <c r="AT591">
        <v>0.469135802469135</v>
      </c>
      <c r="AU591">
        <v>7.8947368421052599E-2</v>
      </c>
      <c r="AV591">
        <v>0.79601990049751203</v>
      </c>
      <c r="AW591">
        <v>0.96</v>
      </c>
      <c r="AX591">
        <v>0.84677419354838701</v>
      </c>
      <c r="AY591">
        <v>0.60841423948219997</v>
      </c>
      <c r="AZ591">
        <v>0.134328358208955</v>
      </c>
      <c r="BA591">
        <v>0.76237623762376205</v>
      </c>
      <c r="BB591">
        <v>0.90769230769230702</v>
      </c>
      <c r="BC591">
        <v>0.67032967032966995</v>
      </c>
      <c r="BD591">
        <v>9.0361445783132502E-2</v>
      </c>
      <c r="BE591">
        <v>0</v>
      </c>
    </row>
    <row r="592" spans="2:57" x14ac:dyDescent="0.2">
      <c r="B592" t="s">
        <v>807</v>
      </c>
      <c r="C592">
        <v>1E-3</v>
      </c>
      <c r="D592">
        <v>0.5</v>
      </c>
      <c r="E592">
        <v>256</v>
      </c>
      <c r="F592">
        <v>100</v>
      </c>
      <c r="G592" s="2" t="b">
        <v>1</v>
      </c>
      <c r="H592">
        <v>8</v>
      </c>
      <c r="I592">
        <v>20</v>
      </c>
      <c r="J592">
        <v>64</v>
      </c>
      <c r="K592">
        <v>1000</v>
      </c>
      <c r="L592">
        <v>4</v>
      </c>
      <c r="M592">
        <v>20</v>
      </c>
      <c r="N592">
        <v>450</v>
      </c>
      <c r="O592">
        <v>12</v>
      </c>
      <c r="P592">
        <v>20</v>
      </c>
      <c r="Q592">
        <v>110</v>
      </c>
      <c r="R592">
        <v>1</v>
      </c>
      <c r="S592">
        <v>78</v>
      </c>
      <c r="T592" s="2">
        <v>64</v>
      </c>
      <c r="U592" s="2">
        <v>128</v>
      </c>
      <c r="V592" s="2">
        <v>128</v>
      </c>
      <c r="W592" t="s">
        <v>770</v>
      </c>
      <c r="X592">
        <v>0.98111328124999997</v>
      </c>
      <c r="Y592">
        <v>1.1463551660999599E-2</v>
      </c>
      <c r="Z592">
        <v>0.39420666666666698</v>
      </c>
      <c r="AA592">
        <v>0.327522945791482</v>
      </c>
      <c r="AB592">
        <v>0.32053458859408301</v>
      </c>
      <c r="AC592">
        <v>0.32053458859408301</v>
      </c>
      <c r="AD592">
        <v>0.368684085659303</v>
      </c>
      <c r="AE592">
        <v>0.368684085659303</v>
      </c>
      <c r="AF592">
        <v>0.39420666666666698</v>
      </c>
      <c r="AG592">
        <v>0.39420666666666698</v>
      </c>
      <c r="AH592">
        <v>0.64015151515151503</v>
      </c>
      <c r="AI592">
        <v>8.3419770002365098E-2</v>
      </c>
      <c r="AJ592">
        <v>0.56783458392824804</v>
      </c>
      <c r="AK592">
        <v>0.56783458392824804</v>
      </c>
      <c r="AL592">
        <v>0.67683591910218099</v>
      </c>
      <c r="AM592">
        <v>0.67683591910218099</v>
      </c>
      <c r="AN592">
        <v>0.64015151515151503</v>
      </c>
      <c r="AO592">
        <v>0.64015151515151503</v>
      </c>
      <c r="AP592">
        <v>0.39824752917829098</v>
      </c>
      <c r="AQ592">
        <v>0.82951042140820197</v>
      </c>
      <c r="AR592">
        <v>4.6449119456109397E-2</v>
      </c>
      <c r="AS592">
        <v>7.9312843337300994E-3</v>
      </c>
      <c r="AT592">
        <v>0.379746835443038</v>
      </c>
      <c r="AU592">
        <v>8.1967213114753995E-2</v>
      </c>
      <c r="AV592">
        <v>0.95154185022026405</v>
      </c>
      <c r="AW592">
        <v>0.94827586206896497</v>
      </c>
      <c r="AX592">
        <v>0.94372294372294296</v>
      </c>
      <c r="AY592">
        <v>1.7857142857142801E-2</v>
      </c>
      <c r="AZ592">
        <v>0.63973063973063904</v>
      </c>
      <c r="BA592">
        <v>0.99543378995433796</v>
      </c>
      <c r="BB592">
        <v>0.88617886178861704</v>
      </c>
      <c r="BC592">
        <v>0.95154185022026405</v>
      </c>
      <c r="BD592">
        <v>1.8018018018018001E-2</v>
      </c>
      <c r="BE592">
        <v>0</v>
      </c>
    </row>
    <row r="593" spans="2:57" x14ac:dyDescent="0.2">
      <c r="B593" t="s">
        <v>1515</v>
      </c>
      <c r="C593">
        <v>1E-3</v>
      </c>
      <c r="D593">
        <v>0.5</v>
      </c>
      <c r="E593">
        <v>17</v>
      </c>
      <c r="F593">
        <v>500</v>
      </c>
      <c r="G593" s="2" t="b">
        <v>1</v>
      </c>
      <c r="H593">
        <v>8</v>
      </c>
      <c r="I593">
        <v>15</v>
      </c>
      <c r="J593">
        <v>128</v>
      </c>
      <c r="K593">
        <v>1000</v>
      </c>
      <c r="L593">
        <v>4</v>
      </c>
      <c r="M593">
        <v>15</v>
      </c>
      <c r="N593">
        <v>455</v>
      </c>
      <c r="O593">
        <v>12</v>
      </c>
      <c r="P593">
        <v>15</v>
      </c>
      <c r="Q593">
        <v>115</v>
      </c>
      <c r="R593">
        <v>1</v>
      </c>
      <c r="S593">
        <v>78</v>
      </c>
      <c r="T593" s="2">
        <v>128</v>
      </c>
      <c r="U593" s="2">
        <v>64</v>
      </c>
      <c r="V593" s="2">
        <v>64</v>
      </c>
      <c r="W593" t="s">
        <v>770</v>
      </c>
      <c r="X593">
        <v>0.98085742187500002</v>
      </c>
      <c r="Y593">
        <v>4.1343011227436E-3</v>
      </c>
      <c r="Z593">
        <v>0.393701648351648</v>
      </c>
      <c r="AA593">
        <v>0.237324845746159</v>
      </c>
      <c r="AB593">
        <v>0.299325210460054</v>
      </c>
      <c r="AC593">
        <v>0.299325210460054</v>
      </c>
      <c r="AD593">
        <v>0.272220894224107</v>
      </c>
      <c r="AE593">
        <v>0.272220894224107</v>
      </c>
      <c r="AF593">
        <v>0.393701648351648</v>
      </c>
      <c r="AG593">
        <v>0.393701648351648</v>
      </c>
      <c r="AH593">
        <v>0.65289855072463698</v>
      </c>
      <c r="AI593">
        <v>8.4533609449863406E-2</v>
      </c>
      <c r="AJ593">
        <v>0.607866674430245</v>
      </c>
      <c r="AK593">
        <v>0.607866674430245</v>
      </c>
      <c r="AL593">
        <v>0.58769015413657399</v>
      </c>
      <c r="AM593">
        <v>0.58769015413657399</v>
      </c>
      <c r="AN593">
        <v>0.65289855072463698</v>
      </c>
      <c r="AO593">
        <v>0.65289855072463698</v>
      </c>
      <c r="AP593">
        <v>0.384492469451515</v>
      </c>
      <c r="AQ593">
        <v>0.795301741229686</v>
      </c>
      <c r="AR593">
        <v>1.44626065873894E-2</v>
      </c>
      <c r="AS593">
        <v>3.0440245716267999E-3</v>
      </c>
      <c r="AT593">
        <v>0.442786069651741</v>
      </c>
      <c r="AU593">
        <v>0.18723404255319101</v>
      </c>
      <c r="AV593">
        <v>0.88888888888888895</v>
      </c>
      <c r="AW593">
        <v>0.95435684647302899</v>
      </c>
      <c r="AX593">
        <v>0.84848484848484795</v>
      </c>
      <c r="AY593">
        <v>0.54128440366972397</v>
      </c>
      <c r="AZ593">
        <v>0.71489361702127596</v>
      </c>
      <c r="BA593">
        <v>0.92660550458715596</v>
      </c>
      <c r="BB593">
        <v>0.86363636363636298</v>
      </c>
      <c r="BC593">
        <v>0.92622950819672101</v>
      </c>
      <c r="BD593">
        <v>0</v>
      </c>
      <c r="BE593">
        <v>0</v>
      </c>
    </row>
    <row r="594" spans="2:57" x14ac:dyDescent="0.2">
      <c r="B594" t="s">
        <v>864</v>
      </c>
      <c r="C594">
        <v>1E-3</v>
      </c>
      <c r="D594">
        <v>0.1</v>
      </c>
      <c r="E594">
        <v>256</v>
      </c>
      <c r="F594">
        <v>500</v>
      </c>
      <c r="G594" s="2" t="b">
        <v>1</v>
      </c>
      <c r="H594">
        <v>8</v>
      </c>
      <c r="I594">
        <v>5</v>
      </c>
      <c r="J594">
        <v>128</v>
      </c>
      <c r="K594">
        <v>1000</v>
      </c>
      <c r="L594">
        <v>4</v>
      </c>
      <c r="M594">
        <v>5</v>
      </c>
      <c r="N594">
        <v>465</v>
      </c>
      <c r="O594">
        <v>12</v>
      </c>
      <c r="P594">
        <v>5</v>
      </c>
      <c r="Q594">
        <v>125</v>
      </c>
      <c r="R594">
        <v>1</v>
      </c>
      <c r="S594">
        <v>78</v>
      </c>
      <c r="T594" s="2">
        <v>64</v>
      </c>
      <c r="U594" s="2">
        <v>128</v>
      </c>
      <c r="V594" s="2">
        <v>128</v>
      </c>
      <c r="W594" t="s">
        <v>770</v>
      </c>
      <c r="X594">
        <v>0.98175195312499997</v>
      </c>
      <c r="Y594">
        <v>3.8550232495181001E-3</v>
      </c>
      <c r="Z594">
        <v>0.39352419354838702</v>
      </c>
      <c r="AA594">
        <v>0.22705145610868899</v>
      </c>
      <c r="AB594">
        <v>0.30559601648137102</v>
      </c>
      <c r="AC594">
        <v>0.30559601648137102</v>
      </c>
      <c r="AD594">
        <v>0.315197256518925</v>
      </c>
      <c r="AE594">
        <v>0.315197256518925</v>
      </c>
      <c r="AF594">
        <v>0.39352419354838702</v>
      </c>
      <c r="AG594">
        <v>0.39352419354838702</v>
      </c>
      <c r="AH594">
        <v>0.64400000000000002</v>
      </c>
      <c r="AI594">
        <v>7.1086868643760598E-2</v>
      </c>
      <c r="AJ594">
        <v>0.55940596740008497</v>
      </c>
      <c r="AK594">
        <v>0.55940596740008497</v>
      </c>
      <c r="AL594">
        <v>0.598912368368961</v>
      </c>
      <c r="AM594">
        <v>0.598912368368961</v>
      </c>
      <c r="AN594">
        <v>0.64400000000000002</v>
      </c>
      <c r="AO594">
        <v>0.64400000000000002</v>
      </c>
      <c r="AP594">
        <v>0.389873896618606</v>
      </c>
      <c r="AQ594">
        <v>0.68038647769746996</v>
      </c>
      <c r="AR594">
        <v>0.11036252877698501</v>
      </c>
      <c r="AS594">
        <v>4.17611628324214E-2</v>
      </c>
      <c r="AT594">
        <v>0.42424242424242398</v>
      </c>
      <c r="AU594">
        <v>0</v>
      </c>
      <c r="AV594">
        <v>0.98412698412698396</v>
      </c>
      <c r="AW594">
        <v>0.95785440613026795</v>
      </c>
      <c r="AX594">
        <v>0.96124031007751898</v>
      </c>
      <c r="AY594">
        <v>3.1496062992125901E-2</v>
      </c>
      <c r="AZ594">
        <v>0.52970297029702895</v>
      </c>
      <c r="BA594">
        <v>0.99199999999999999</v>
      </c>
      <c r="BB594">
        <v>0.88967971530249101</v>
      </c>
      <c r="BC594">
        <v>0.94252873563218398</v>
      </c>
      <c r="BD594">
        <v>0</v>
      </c>
      <c r="BE594">
        <v>0</v>
      </c>
    </row>
    <row r="595" spans="2:57" x14ac:dyDescent="0.2">
      <c r="B595" t="s">
        <v>1081</v>
      </c>
      <c r="C595">
        <v>1E-3</v>
      </c>
      <c r="D595">
        <v>0.5</v>
      </c>
      <c r="E595">
        <v>78</v>
      </c>
      <c r="F595">
        <v>100</v>
      </c>
      <c r="G595" s="2" t="b">
        <v>1</v>
      </c>
      <c r="H595">
        <v>8</v>
      </c>
      <c r="I595">
        <v>50</v>
      </c>
      <c r="J595">
        <v>256</v>
      </c>
      <c r="K595">
        <v>1000</v>
      </c>
      <c r="L595">
        <v>4</v>
      </c>
      <c r="M595">
        <v>50</v>
      </c>
      <c r="N595">
        <v>420</v>
      </c>
      <c r="O595">
        <v>12</v>
      </c>
      <c r="P595">
        <v>50</v>
      </c>
      <c r="Q595">
        <v>80</v>
      </c>
      <c r="R595">
        <v>1</v>
      </c>
      <c r="S595">
        <v>78</v>
      </c>
      <c r="T595" s="2">
        <v>64</v>
      </c>
      <c r="U595" s="2">
        <v>64</v>
      </c>
      <c r="V595" s="2">
        <v>64</v>
      </c>
      <c r="W595" t="s">
        <v>770</v>
      </c>
      <c r="X595">
        <v>0.98050292968749997</v>
      </c>
      <c r="Y595">
        <v>4.1411907132713997E-3</v>
      </c>
      <c r="Z595">
        <v>0.39325714285714097</v>
      </c>
      <c r="AA595">
        <v>0.250823418721556</v>
      </c>
      <c r="AB595">
        <v>0.28632599972337802</v>
      </c>
      <c r="AC595">
        <v>0.28632599972337802</v>
      </c>
      <c r="AD595">
        <v>0.30316822155753897</v>
      </c>
      <c r="AE595">
        <v>0.30316822155753897</v>
      </c>
      <c r="AF595">
        <v>0.39325714285714097</v>
      </c>
      <c r="AG595">
        <v>0.39325714285714097</v>
      </c>
      <c r="AH595">
        <v>0.66979166666666601</v>
      </c>
      <c r="AI595">
        <v>6.6184818744659396E-2</v>
      </c>
      <c r="AJ595">
        <v>0.61018634315712394</v>
      </c>
      <c r="AK595">
        <v>0.61018634315712394</v>
      </c>
      <c r="AL595">
        <v>0.58484754253819204</v>
      </c>
      <c r="AM595">
        <v>0.58484754253819204</v>
      </c>
      <c r="AN595">
        <v>0.66979166666666601</v>
      </c>
      <c r="AO595">
        <v>0.66979166666666601</v>
      </c>
      <c r="AP595">
        <v>0.67154158528738706</v>
      </c>
      <c r="AQ595">
        <v>0.45063421128626502</v>
      </c>
      <c r="AR595">
        <v>1.42286984272152E-2</v>
      </c>
      <c r="AS595">
        <v>8.8995038926469993E-3</v>
      </c>
      <c r="AT595">
        <v>0.56031128404669195</v>
      </c>
      <c r="AU595">
        <v>0</v>
      </c>
      <c r="AV595">
        <v>0.96385542168674698</v>
      </c>
      <c r="AW595">
        <v>0.952380952380952</v>
      </c>
      <c r="AX595">
        <v>0.874999999999999</v>
      </c>
      <c r="AY595">
        <v>0.39705882352941102</v>
      </c>
      <c r="AZ595">
        <v>0.85534591194968501</v>
      </c>
      <c r="BA595">
        <v>0.90666666666666595</v>
      </c>
      <c r="BB595">
        <v>0.88764044943820197</v>
      </c>
      <c r="BC595">
        <v>0.92397660818713401</v>
      </c>
      <c r="BD595">
        <v>0</v>
      </c>
      <c r="BE595">
        <v>0</v>
      </c>
    </row>
    <row r="596" spans="2:57" x14ac:dyDescent="0.2">
      <c r="B596" t="s">
        <v>808</v>
      </c>
      <c r="C596">
        <v>1E-3</v>
      </c>
      <c r="D596">
        <v>0.1</v>
      </c>
      <c r="E596">
        <v>256</v>
      </c>
      <c r="F596">
        <v>100</v>
      </c>
      <c r="G596" s="2" t="b">
        <v>1</v>
      </c>
      <c r="H596">
        <v>8</v>
      </c>
      <c r="I596">
        <v>20</v>
      </c>
      <c r="J596">
        <v>64</v>
      </c>
      <c r="K596">
        <v>1000</v>
      </c>
      <c r="L596">
        <v>4</v>
      </c>
      <c r="M596">
        <v>20</v>
      </c>
      <c r="N596">
        <v>450</v>
      </c>
      <c r="O596">
        <v>12</v>
      </c>
      <c r="P596">
        <v>20</v>
      </c>
      <c r="Q596">
        <v>110</v>
      </c>
      <c r="R596">
        <v>1</v>
      </c>
      <c r="S596">
        <v>78</v>
      </c>
      <c r="T596" s="2">
        <v>64</v>
      </c>
      <c r="U596" s="2">
        <v>128</v>
      </c>
      <c r="V596" s="2">
        <v>128</v>
      </c>
      <c r="W596" t="s">
        <v>770</v>
      </c>
      <c r="X596">
        <v>0.98101562499999995</v>
      </c>
      <c r="Y596">
        <v>4.1351058718281999E-3</v>
      </c>
      <c r="Z596">
        <v>0.39282555555555598</v>
      </c>
      <c r="AA596">
        <v>0.24052727857232001</v>
      </c>
      <c r="AB596">
        <v>0.34142283088063402</v>
      </c>
      <c r="AC596">
        <v>0.34142283088063402</v>
      </c>
      <c r="AD596">
        <v>0.32743429503924298</v>
      </c>
      <c r="AE596">
        <v>0.32743429503924298</v>
      </c>
      <c r="AF596">
        <v>0.39282555555555598</v>
      </c>
      <c r="AG596">
        <v>0.39282555555555598</v>
      </c>
      <c r="AH596">
        <v>0.68030303030302997</v>
      </c>
      <c r="AI596">
        <v>6.3975766301154993E-2</v>
      </c>
      <c r="AJ596">
        <v>0.61973379881548896</v>
      </c>
      <c r="AK596">
        <v>0.61973379881548896</v>
      </c>
      <c r="AL596">
        <v>0.58200498198526496</v>
      </c>
      <c r="AM596">
        <v>0.58200498198526496</v>
      </c>
      <c r="AN596">
        <v>0.68030303030302997</v>
      </c>
      <c r="AO596">
        <v>0.68030303030302997</v>
      </c>
      <c r="AP596">
        <v>0.27947519136277599</v>
      </c>
      <c r="AQ596">
        <v>0.85714067040934605</v>
      </c>
      <c r="AR596">
        <v>0.19960817127285899</v>
      </c>
      <c r="AS596">
        <v>2.9467290477556699E-2</v>
      </c>
      <c r="AT596">
        <v>0.65201465201465103</v>
      </c>
      <c r="AU596">
        <v>5.5248618784530301E-2</v>
      </c>
      <c r="AV596">
        <v>0.98214285714285698</v>
      </c>
      <c r="AW596">
        <v>0.96069868995633201</v>
      </c>
      <c r="AX596">
        <v>0.96</v>
      </c>
      <c r="AY596">
        <v>0</v>
      </c>
      <c r="AZ596">
        <v>0.50828729281767904</v>
      </c>
      <c r="BA596">
        <v>0.97737556561085903</v>
      </c>
      <c r="BB596">
        <v>0.89068825910931104</v>
      </c>
      <c r="BC596">
        <v>0.92307692307692302</v>
      </c>
      <c r="BD596">
        <v>0.527272727272727</v>
      </c>
      <c r="BE596">
        <v>0</v>
      </c>
    </row>
    <row r="597" spans="2:57" x14ac:dyDescent="0.2">
      <c r="B597" t="s">
        <v>917</v>
      </c>
      <c r="C597">
        <v>1E-3</v>
      </c>
      <c r="D597">
        <v>0.1</v>
      </c>
      <c r="E597">
        <v>256</v>
      </c>
      <c r="F597">
        <v>500</v>
      </c>
      <c r="G597" s="2" t="b">
        <v>1</v>
      </c>
      <c r="H597">
        <v>8</v>
      </c>
      <c r="I597">
        <v>10</v>
      </c>
      <c r="J597">
        <v>420</v>
      </c>
      <c r="K597">
        <v>1000</v>
      </c>
      <c r="L597">
        <v>4</v>
      </c>
      <c r="M597">
        <v>10</v>
      </c>
      <c r="N597">
        <v>460</v>
      </c>
      <c r="O597">
        <v>12</v>
      </c>
      <c r="P597">
        <v>10</v>
      </c>
      <c r="Q597">
        <v>120</v>
      </c>
      <c r="R597">
        <v>1</v>
      </c>
      <c r="S597">
        <v>78</v>
      </c>
      <c r="T597" s="2">
        <v>64</v>
      </c>
      <c r="U597" s="2">
        <v>128</v>
      </c>
      <c r="V597" s="2">
        <v>128</v>
      </c>
      <c r="W597" t="s">
        <v>770</v>
      </c>
      <c r="X597">
        <v>0.98004940476190405</v>
      </c>
      <c r="Y597">
        <v>4.0709991753101003E-3</v>
      </c>
      <c r="Z597">
        <v>0.39263206521739102</v>
      </c>
      <c r="AA597">
        <v>0.238974118053913</v>
      </c>
      <c r="AB597">
        <v>0.29031384834100799</v>
      </c>
      <c r="AC597">
        <v>0.29031384834100799</v>
      </c>
      <c r="AD597">
        <v>0.24407783257219001</v>
      </c>
      <c r="AE597">
        <v>0.24407783257219001</v>
      </c>
      <c r="AF597">
        <v>0.39263206521739102</v>
      </c>
      <c r="AG597">
        <v>0.39263206521739102</v>
      </c>
      <c r="AH597">
        <v>0.66041666666666599</v>
      </c>
      <c r="AI597">
        <v>7.5137853622436496E-2</v>
      </c>
      <c r="AJ597">
        <v>0.59544396357888296</v>
      </c>
      <c r="AK597">
        <v>0.59544396357888296</v>
      </c>
      <c r="AL597">
        <v>0.58779453391383296</v>
      </c>
      <c r="AM597">
        <v>0.58779453391383296</v>
      </c>
      <c r="AN597">
        <v>0.66041666666666599</v>
      </c>
      <c r="AO597">
        <v>0.66041666666666599</v>
      </c>
      <c r="AP597">
        <v>0.45095611076627301</v>
      </c>
      <c r="AQ597">
        <v>0.70286013224354504</v>
      </c>
      <c r="AR597">
        <v>4.7657453357998003E-3</v>
      </c>
      <c r="AS597">
        <v>2.6734050184145002E-3</v>
      </c>
      <c r="AT597">
        <v>0.42827442827442802</v>
      </c>
      <c r="AU597">
        <v>0</v>
      </c>
      <c r="AV597">
        <v>0.94820717131474097</v>
      </c>
      <c r="AW597">
        <v>0.94488188976377896</v>
      </c>
      <c r="AX597">
        <v>0.95199999999999996</v>
      </c>
      <c r="AY597">
        <v>0.59936908517350096</v>
      </c>
      <c r="AZ597">
        <v>0.5</v>
      </c>
      <c r="BA597">
        <v>0.97071129707112902</v>
      </c>
      <c r="BB597">
        <v>0.85409252669039104</v>
      </c>
      <c r="BC597">
        <v>0.947791164658634</v>
      </c>
      <c r="BD597">
        <v>0</v>
      </c>
      <c r="BE597">
        <v>0</v>
      </c>
    </row>
    <row r="598" spans="2:57" x14ac:dyDescent="0.2">
      <c r="B598" t="s">
        <v>1516</v>
      </c>
      <c r="C598">
        <v>1E-3</v>
      </c>
      <c r="D598">
        <v>0.5</v>
      </c>
      <c r="E598">
        <v>43</v>
      </c>
      <c r="F598">
        <v>100</v>
      </c>
      <c r="G598" s="2" t="b">
        <v>1</v>
      </c>
      <c r="H598">
        <v>8</v>
      </c>
      <c r="I598">
        <v>20</v>
      </c>
      <c r="J598">
        <v>420</v>
      </c>
      <c r="K598">
        <v>1000</v>
      </c>
      <c r="L598">
        <v>4</v>
      </c>
      <c r="M598">
        <v>20</v>
      </c>
      <c r="N598">
        <v>450</v>
      </c>
      <c r="O598">
        <v>12</v>
      </c>
      <c r="P598">
        <v>20</v>
      </c>
      <c r="Q598">
        <v>110</v>
      </c>
      <c r="R598">
        <v>1</v>
      </c>
      <c r="S598">
        <v>78</v>
      </c>
      <c r="T598" s="2">
        <v>64</v>
      </c>
      <c r="U598" s="2">
        <v>64</v>
      </c>
      <c r="V598" s="2">
        <v>128</v>
      </c>
      <c r="W598" t="s">
        <v>770</v>
      </c>
      <c r="X598">
        <v>0.97228869047619004</v>
      </c>
      <c r="Y598">
        <v>5.3607437154277997E-3</v>
      </c>
      <c r="Z598">
        <v>0.39242499999999902</v>
      </c>
      <c r="AA598">
        <v>0.21909562450647299</v>
      </c>
      <c r="AB598">
        <v>0.30393608686437901</v>
      </c>
      <c r="AC598">
        <v>0.30393608686437901</v>
      </c>
      <c r="AD598">
        <v>0.27870176453951401</v>
      </c>
      <c r="AE598">
        <v>0.27870176453951401</v>
      </c>
      <c r="AF598">
        <v>0.39242499999999902</v>
      </c>
      <c r="AG598">
        <v>0.39242499999999902</v>
      </c>
      <c r="AH598">
        <v>0.68030303030302997</v>
      </c>
      <c r="AI598">
        <v>6.4890019595623002E-2</v>
      </c>
      <c r="AJ598">
        <v>0.63617403962299701</v>
      </c>
      <c r="AK598">
        <v>0.63617403962299801</v>
      </c>
      <c r="AL598">
        <v>0.61606473117593796</v>
      </c>
      <c r="AM598">
        <v>0.61606473117593796</v>
      </c>
      <c r="AN598">
        <v>0.68030303030302997</v>
      </c>
      <c r="AO598">
        <v>0.68030303030302997</v>
      </c>
      <c r="AP598">
        <v>0.404168759673455</v>
      </c>
      <c r="AQ598">
        <v>0.78759526158874005</v>
      </c>
      <c r="AR598">
        <v>2.0954173481899398E-2</v>
      </c>
      <c r="AS598">
        <v>3.0261527134227998E-3</v>
      </c>
      <c r="AT598">
        <v>0.55248618784530301</v>
      </c>
      <c r="AU598">
        <v>5.1282051282051197E-2</v>
      </c>
      <c r="AV598">
        <v>0.98181818181818103</v>
      </c>
      <c r="AW598">
        <v>0.94420600858369097</v>
      </c>
      <c r="AX598">
        <v>0.96</v>
      </c>
      <c r="AY598">
        <v>0.56989247311827895</v>
      </c>
      <c r="AZ598">
        <v>0.75502008032128498</v>
      </c>
      <c r="BA598">
        <v>0.96226415094339601</v>
      </c>
      <c r="BB598">
        <v>0.89711934156378603</v>
      </c>
      <c r="BC598">
        <v>0.96</v>
      </c>
      <c r="BD598">
        <v>0</v>
      </c>
      <c r="BE598">
        <v>0</v>
      </c>
    </row>
    <row r="599" spans="2:57" x14ac:dyDescent="0.2">
      <c r="B599" t="s">
        <v>1517</v>
      </c>
      <c r="C599">
        <v>1E-3</v>
      </c>
      <c r="D599">
        <v>0.5</v>
      </c>
      <c r="E599">
        <v>22</v>
      </c>
      <c r="F599">
        <v>500</v>
      </c>
      <c r="G599" s="2" t="b">
        <v>1</v>
      </c>
      <c r="H599">
        <v>8</v>
      </c>
      <c r="I599">
        <v>10</v>
      </c>
      <c r="J599">
        <v>256</v>
      </c>
      <c r="K599">
        <v>1000</v>
      </c>
      <c r="L599">
        <v>4</v>
      </c>
      <c r="M599">
        <v>10</v>
      </c>
      <c r="N599">
        <v>460</v>
      </c>
      <c r="O599">
        <v>12</v>
      </c>
      <c r="P599">
        <v>10</v>
      </c>
      <c r="Q599">
        <v>120</v>
      </c>
      <c r="R599">
        <v>1</v>
      </c>
      <c r="S599">
        <v>78</v>
      </c>
      <c r="T599" s="2">
        <v>128</v>
      </c>
      <c r="U599" s="2">
        <v>128</v>
      </c>
      <c r="V599" s="2">
        <v>64</v>
      </c>
      <c r="W599" t="s">
        <v>770</v>
      </c>
      <c r="X599">
        <v>0.98193652343750004</v>
      </c>
      <c r="Y599">
        <v>3.7660799850709002E-3</v>
      </c>
      <c r="Z599">
        <v>0.39214673913043502</v>
      </c>
      <c r="AA599">
        <v>0.39947344127297402</v>
      </c>
      <c r="AB599">
        <v>0.32256387847158302</v>
      </c>
      <c r="AC599">
        <v>0.32256387847158302</v>
      </c>
      <c r="AD599">
        <v>0.31055412008568201</v>
      </c>
      <c r="AE599">
        <v>0.31055412008568201</v>
      </c>
      <c r="AF599">
        <v>0.39214673913043502</v>
      </c>
      <c r="AG599">
        <v>0.39214673913043502</v>
      </c>
      <c r="AH599">
        <v>0.56041666666666601</v>
      </c>
      <c r="AI599">
        <v>0.15334029495716001</v>
      </c>
      <c r="AJ599">
        <v>0.50970800884677103</v>
      </c>
      <c r="AK599">
        <v>0.50970800884677103</v>
      </c>
      <c r="AL599">
        <v>0.52106886963214105</v>
      </c>
      <c r="AM599">
        <v>0.52106886963214105</v>
      </c>
      <c r="AN599">
        <v>0.56041666666666601</v>
      </c>
      <c r="AO599">
        <v>0.56041666666666601</v>
      </c>
      <c r="AP599">
        <v>3.4211991671140703E-2</v>
      </c>
      <c r="AQ599">
        <v>0.81166594212786303</v>
      </c>
      <c r="AR599">
        <v>0.34312977884604201</v>
      </c>
      <c r="AS599">
        <v>0.101247801241287</v>
      </c>
      <c r="AT599">
        <v>0.34745762711864397</v>
      </c>
      <c r="AU599">
        <v>0</v>
      </c>
      <c r="AV599">
        <v>0.89733840304182499</v>
      </c>
      <c r="AW599">
        <v>0.96385542168674698</v>
      </c>
      <c r="AX599">
        <v>0.69444444444444398</v>
      </c>
      <c r="AY599">
        <v>0.69599999999999995</v>
      </c>
      <c r="AZ599">
        <v>0.59531772575250796</v>
      </c>
      <c r="BA599">
        <v>0.90566037735849003</v>
      </c>
      <c r="BB599">
        <v>0.31372549019607798</v>
      </c>
      <c r="BC599">
        <v>0.65968586387434502</v>
      </c>
      <c r="BD599">
        <v>4.3010752688171998E-2</v>
      </c>
      <c r="BE599">
        <v>0</v>
      </c>
    </row>
    <row r="600" spans="2:57" x14ac:dyDescent="0.2">
      <c r="B600" t="s">
        <v>865</v>
      </c>
      <c r="C600">
        <v>1E-3</v>
      </c>
      <c r="D600">
        <v>0.1</v>
      </c>
      <c r="E600">
        <v>256</v>
      </c>
      <c r="F600">
        <v>100</v>
      </c>
      <c r="G600" s="2" t="b">
        <v>1</v>
      </c>
      <c r="H600">
        <v>8</v>
      </c>
      <c r="I600">
        <v>15</v>
      </c>
      <c r="J600">
        <v>128</v>
      </c>
      <c r="K600">
        <v>1000</v>
      </c>
      <c r="L600">
        <v>4</v>
      </c>
      <c r="M600">
        <v>15</v>
      </c>
      <c r="N600">
        <v>455</v>
      </c>
      <c r="O600">
        <v>12</v>
      </c>
      <c r="P600">
        <v>15</v>
      </c>
      <c r="Q600">
        <v>115</v>
      </c>
      <c r="R600">
        <v>1</v>
      </c>
      <c r="S600">
        <v>78</v>
      </c>
      <c r="T600" s="2">
        <v>64</v>
      </c>
      <c r="U600" s="2">
        <v>128</v>
      </c>
      <c r="V600" s="2">
        <v>128</v>
      </c>
      <c r="W600" t="s">
        <v>770</v>
      </c>
      <c r="X600">
        <v>0.98013671874999997</v>
      </c>
      <c r="Y600">
        <v>4.4080774253233996E-3</v>
      </c>
      <c r="Z600">
        <v>0.39161648351648398</v>
      </c>
      <c r="AA600">
        <v>0.38653779253363602</v>
      </c>
      <c r="AB600">
        <v>0.37130018362278999</v>
      </c>
      <c r="AC600">
        <v>0.37130018362278999</v>
      </c>
      <c r="AD600">
        <v>0.44507756337256099</v>
      </c>
      <c r="AE600">
        <v>0.44507756337256099</v>
      </c>
      <c r="AF600">
        <v>0.39161648351648398</v>
      </c>
      <c r="AG600">
        <v>0.39161648351648398</v>
      </c>
      <c r="AH600">
        <v>0.70942028985507199</v>
      </c>
      <c r="AI600">
        <v>8.9061938226222895E-2</v>
      </c>
      <c r="AJ600">
        <v>0.63198236045252298</v>
      </c>
      <c r="AK600">
        <v>0.63198236045252298</v>
      </c>
      <c r="AL600">
        <v>0.69364943193500395</v>
      </c>
      <c r="AM600">
        <v>0.69364943193500395</v>
      </c>
      <c r="AN600">
        <v>0.70942028985507199</v>
      </c>
      <c r="AO600">
        <v>0.70942028985507199</v>
      </c>
      <c r="AP600">
        <v>0.488068736872319</v>
      </c>
      <c r="AQ600">
        <v>0.61510828723640198</v>
      </c>
      <c r="AR600">
        <v>0.345846789367037</v>
      </c>
      <c r="AS600">
        <v>3.6176921015402999E-2</v>
      </c>
      <c r="AT600">
        <v>0.64</v>
      </c>
      <c r="AU600">
        <v>4.9586776859504099E-2</v>
      </c>
      <c r="AV600">
        <v>0.79166666666666596</v>
      </c>
      <c r="AW600">
        <v>0.95435684647302899</v>
      </c>
      <c r="AX600">
        <v>0.94560669456066904</v>
      </c>
      <c r="AY600">
        <v>3.4188034188034101E-2</v>
      </c>
      <c r="AZ600">
        <v>0.77777777777777701</v>
      </c>
      <c r="BA600">
        <v>0.97435897435897401</v>
      </c>
      <c r="BB600">
        <v>0.88372093023255804</v>
      </c>
      <c r="BC600">
        <v>0.93004115226337403</v>
      </c>
      <c r="BD600">
        <v>0.60248447204968902</v>
      </c>
      <c r="BE600">
        <v>0</v>
      </c>
    </row>
    <row r="601" spans="2:57" x14ac:dyDescent="0.2">
      <c r="B601" t="s">
        <v>1518</v>
      </c>
      <c r="C601">
        <v>1E-3</v>
      </c>
      <c r="D601">
        <v>0.1</v>
      </c>
      <c r="E601">
        <v>54</v>
      </c>
      <c r="F601">
        <v>100</v>
      </c>
      <c r="G601" s="2" t="b">
        <v>1</v>
      </c>
      <c r="H601">
        <v>8</v>
      </c>
      <c r="I601">
        <v>15</v>
      </c>
      <c r="J601">
        <v>128</v>
      </c>
      <c r="K601">
        <v>1000</v>
      </c>
      <c r="L601">
        <v>4</v>
      </c>
      <c r="M601">
        <v>15</v>
      </c>
      <c r="N601">
        <v>455</v>
      </c>
      <c r="O601">
        <v>12</v>
      </c>
      <c r="P601">
        <v>15</v>
      </c>
      <c r="Q601">
        <v>115</v>
      </c>
      <c r="R601">
        <v>1</v>
      </c>
      <c r="S601">
        <v>78</v>
      </c>
      <c r="T601" s="2">
        <v>128</v>
      </c>
      <c r="U601" s="2">
        <v>128</v>
      </c>
      <c r="V601" s="2">
        <v>64</v>
      </c>
      <c r="W601" t="s">
        <v>770</v>
      </c>
      <c r="X601">
        <v>0.98028320312499995</v>
      </c>
      <c r="Y601">
        <v>4.2223797761835003E-3</v>
      </c>
      <c r="Z601">
        <v>0.39151208791208703</v>
      </c>
      <c r="AA601">
        <v>0.283514640197157</v>
      </c>
      <c r="AB601">
        <v>0.31740145548655502</v>
      </c>
      <c r="AC601">
        <v>0.31740145548655502</v>
      </c>
      <c r="AD601">
        <v>0.30066257655108802</v>
      </c>
      <c r="AE601">
        <v>0.30066257655108802</v>
      </c>
      <c r="AF601">
        <v>0.39151208791208703</v>
      </c>
      <c r="AG601">
        <v>0.39151208791208703</v>
      </c>
      <c r="AH601">
        <v>0.68115942028985499</v>
      </c>
      <c r="AI601">
        <v>7.7250041067600195E-2</v>
      </c>
      <c r="AJ601">
        <v>0.628228892211525</v>
      </c>
      <c r="AK601">
        <v>0.628228892211525</v>
      </c>
      <c r="AL601">
        <v>0.61382663690000405</v>
      </c>
      <c r="AM601">
        <v>0.61382663690000405</v>
      </c>
      <c r="AN601">
        <v>0.68115942028985499</v>
      </c>
      <c r="AO601">
        <v>0.68115942028985499</v>
      </c>
      <c r="AP601">
        <v>0.488805814245314</v>
      </c>
      <c r="AQ601">
        <v>0.659915796279542</v>
      </c>
      <c r="AR601">
        <v>0.10512707870964801</v>
      </c>
      <c r="AS601">
        <v>1.5757132711717602E-2</v>
      </c>
      <c r="AT601">
        <v>0.64238410596026496</v>
      </c>
      <c r="AU601">
        <v>0</v>
      </c>
      <c r="AV601">
        <v>0.962025316455696</v>
      </c>
      <c r="AW601">
        <v>0.96234309623430903</v>
      </c>
      <c r="AX601">
        <v>0.96610169491525399</v>
      </c>
      <c r="AY601">
        <v>0.69318181818181801</v>
      </c>
      <c r="AZ601">
        <v>0.482587064676616</v>
      </c>
      <c r="BA601">
        <v>0.98290598290598197</v>
      </c>
      <c r="BB601">
        <v>0.89763779527558996</v>
      </c>
      <c r="BC601">
        <v>0.94957983193277296</v>
      </c>
      <c r="BD601">
        <v>0</v>
      </c>
      <c r="BE601">
        <v>0</v>
      </c>
    </row>
    <row r="602" spans="2:57" x14ac:dyDescent="0.2">
      <c r="B602" t="s">
        <v>1519</v>
      </c>
      <c r="C602">
        <v>1E-3</v>
      </c>
      <c r="D602">
        <v>0.5</v>
      </c>
      <c r="E602">
        <v>19</v>
      </c>
      <c r="F602">
        <v>500</v>
      </c>
      <c r="G602" s="2" t="b">
        <v>1</v>
      </c>
      <c r="H602">
        <v>8</v>
      </c>
      <c r="I602">
        <v>5</v>
      </c>
      <c r="J602">
        <v>128</v>
      </c>
      <c r="K602">
        <v>1000</v>
      </c>
      <c r="L602">
        <v>4</v>
      </c>
      <c r="M602">
        <v>5</v>
      </c>
      <c r="N602">
        <v>465</v>
      </c>
      <c r="O602">
        <v>12</v>
      </c>
      <c r="P602">
        <v>5</v>
      </c>
      <c r="Q602">
        <v>125</v>
      </c>
      <c r="R602">
        <v>1</v>
      </c>
      <c r="S602">
        <v>78</v>
      </c>
      <c r="T602" s="2">
        <v>64</v>
      </c>
      <c r="U602" s="2">
        <v>64</v>
      </c>
      <c r="V602" s="2">
        <v>128</v>
      </c>
      <c r="W602" t="s">
        <v>770</v>
      </c>
      <c r="X602">
        <v>0.98147656250000004</v>
      </c>
      <c r="Y602">
        <v>4.1012903270310997E-3</v>
      </c>
      <c r="Z602">
        <v>0.39136505376344</v>
      </c>
      <c r="AA602">
        <v>0.35603141430020302</v>
      </c>
      <c r="AB602">
        <v>0.349486089211346</v>
      </c>
      <c r="AC602">
        <v>0.349486089211346</v>
      </c>
      <c r="AD602">
        <v>0.41150743492362801</v>
      </c>
      <c r="AE602">
        <v>0.41150743492362801</v>
      </c>
      <c r="AF602">
        <v>0.39136505376344</v>
      </c>
      <c r="AG602">
        <v>0.39136505376344</v>
      </c>
      <c r="AH602">
        <v>0.49733333333333302</v>
      </c>
      <c r="AI602">
        <v>0.11544086784124299</v>
      </c>
      <c r="AJ602">
        <v>0.49100115689318002</v>
      </c>
      <c r="AK602">
        <v>0.49100115689318002</v>
      </c>
      <c r="AL602">
        <v>0.54196043648507097</v>
      </c>
      <c r="AM602">
        <v>0.54196043648507097</v>
      </c>
      <c r="AN602">
        <v>0.49733333333333302</v>
      </c>
      <c r="AO602">
        <v>0.49733333333333302</v>
      </c>
      <c r="AP602">
        <v>0.20217309728643301</v>
      </c>
      <c r="AQ602">
        <v>0.85811381814381904</v>
      </c>
      <c r="AR602">
        <v>0.23301191534500201</v>
      </c>
      <c r="AS602">
        <v>0.104645526070135</v>
      </c>
      <c r="AT602">
        <v>0.36271186440677899</v>
      </c>
      <c r="AU602">
        <v>0</v>
      </c>
      <c r="AV602">
        <v>0.85454545454545405</v>
      </c>
      <c r="AW602">
        <v>0.95785440613026795</v>
      </c>
      <c r="AX602">
        <v>0.79272727272727195</v>
      </c>
      <c r="AY602">
        <v>0.31111111111111101</v>
      </c>
      <c r="AZ602">
        <v>0.39837398373983701</v>
      </c>
      <c r="BA602">
        <v>0.82407407407407396</v>
      </c>
      <c r="BB602">
        <v>0.67676767676767602</v>
      </c>
      <c r="BC602">
        <v>0.63541666666666596</v>
      </c>
      <c r="BD602">
        <v>7.8431372549019607E-2</v>
      </c>
      <c r="BE602">
        <v>0</v>
      </c>
    </row>
    <row r="603" spans="2:57" x14ac:dyDescent="0.2">
      <c r="B603" t="s">
        <v>1520</v>
      </c>
      <c r="C603">
        <v>1E-3</v>
      </c>
      <c r="D603">
        <v>0.1</v>
      </c>
      <c r="E603">
        <v>24</v>
      </c>
      <c r="F603">
        <v>500</v>
      </c>
      <c r="G603" s="2" t="b">
        <v>1</v>
      </c>
      <c r="H603">
        <v>8</v>
      </c>
      <c r="I603">
        <v>50</v>
      </c>
      <c r="J603">
        <v>256</v>
      </c>
      <c r="K603">
        <v>1000</v>
      </c>
      <c r="L603">
        <v>4</v>
      </c>
      <c r="M603">
        <v>50</v>
      </c>
      <c r="N603">
        <v>420</v>
      </c>
      <c r="O603">
        <v>12</v>
      </c>
      <c r="P603">
        <v>50</v>
      </c>
      <c r="Q603">
        <v>80</v>
      </c>
      <c r="R603">
        <v>1</v>
      </c>
      <c r="S603">
        <v>78</v>
      </c>
      <c r="T603" s="2">
        <v>128</v>
      </c>
      <c r="U603" s="2">
        <v>64</v>
      </c>
      <c r="V603" s="2">
        <v>128</v>
      </c>
      <c r="W603" t="s">
        <v>770</v>
      </c>
      <c r="X603">
        <v>0.98187597656250003</v>
      </c>
      <c r="Y603">
        <v>3.1444326913915E-3</v>
      </c>
      <c r="Z603">
        <v>0.390879166666666</v>
      </c>
      <c r="AA603">
        <v>0.28220523490011601</v>
      </c>
      <c r="AB603">
        <v>0.31994610610857199</v>
      </c>
      <c r="AC603">
        <v>0.31994610610857199</v>
      </c>
      <c r="AD603">
        <v>0.36694986856430001</v>
      </c>
      <c r="AE603">
        <v>0.36694986856430001</v>
      </c>
      <c r="AF603">
        <v>0.390879166666666</v>
      </c>
      <c r="AG603">
        <v>0.390879166666666</v>
      </c>
      <c r="AH603">
        <v>0.61770833333333297</v>
      </c>
      <c r="AI603">
        <v>7.5966201722621904E-2</v>
      </c>
      <c r="AJ603">
        <v>0.54466096544470399</v>
      </c>
      <c r="AK603">
        <v>0.54466096544470399</v>
      </c>
      <c r="AL603">
        <v>0.50692141129837298</v>
      </c>
      <c r="AM603">
        <v>0.50692141129837298</v>
      </c>
      <c r="AN603">
        <v>0.61770833333333297</v>
      </c>
      <c r="AO603">
        <v>0.61770833333333297</v>
      </c>
      <c r="AP603">
        <v>0.55999611513362801</v>
      </c>
      <c r="AQ603">
        <v>0.48155079435158599</v>
      </c>
      <c r="AR603">
        <v>0.183202228375036</v>
      </c>
      <c r="AS603">
        <v>5.5035286574038701E-2</v>
      </c>
      <c r="AT603">
        <v>0.47517730496453903</v>
      </c>
      <c r="AU603">
        <v>0</v>
      </c>
      <c r="AV603">
        <v>0.92500000000000004</v>
      </c>
      <c r="AW603">
        <v>0.95808383233532901</v>
      </c>
      <c r="AX603">
        <v>0.95757575757575697</v>
      </c>
      <c r="AY603">
        <v>1.7543859649122799E-2</v>
      </c>
      <c r="AZ603">
        <v>0.402930402930402</v>
      </c>
      <c r="BA603">
        <v>0.98136645962732905</v>
      </c>
      <c r="BB603">
        <v>0.87777777777777699</v>
      </c>
      <c r="BC603">
        <v>0.94047619047619002</v>
      </c>
      <c r="BD603">
        <v>0</v>
      </c>
      <c r="BE603">
        <v>0</v>
      </c>
    </row>
    <row r="604" spans="2:57" x14ac:dyDescent="0.2">
      <c r="B604" t="s">
        <v>1521</v>
      </c>
      <c r="C604">
        <v>1E-3</v>
      </c>
      <c r="D604">
        <v>0.5</v>
      </c>
      <c r="E604">
        <v>59</v>
      </c>
      <c r="F604">
        <v>100</v>
      </c>
      <c r="G604" s="2" t="b">
        <v>1</v>
      </c>
      <c r="H604">
        <v>8</v>
      </c>
      <c r="I604">
        <v>25</v>
      </c>
      <c r="J604">
        <v>256</v>
      </c>
      <c r="K604">
        <v>1000</v>
      </c>
      <c r="L604">
        <v>4</v>
      </c>
      <c r="M604">
        <v>25</v>
      </c>
      <c r="N604">
        <v>445</v>
      </c>
      <c r="O604">
        <v>12</v>
      </c>
      <c r="P604">
        <v>25</v>
      </c>
      <c r="Q604">
        <v>105</v>
      </c>
      <c r="R604">
        <v>1</v>
      </c>
      <c r="S604">
        <v>78</v>
      </c>
      <c r="T604" s="2">
        <v>128</v>
      </c>
      <c r="U604" s="2">
        <v>128</v>
      </c>
      <c r="V604" s="2">
        <v>128</v>
      </c>
      <c r="W604" t="s">
        <v>770</v>
      </c>
      <c r="X604">
        <v>0.98018554687500004</v>
      </c>
      <c r="Y604">
        <v>3.9106352394446004E-3</v>
      </c>
      <c r="Z604">
        <v>0.39004775280898801</v>
      </c>
      <c r="AA604">
        <v>0.36320668832957698</v>
      </c>
      <c r="AB604">
        <v>0.32513796903403602</v>
      </c>
      <c r="AC604">
        <v>0.32513796903403602</v>
      </c>
      <c r="AD604">
        <v>0.33639822232562999</v>
      </c>
      <c r="AE604">
        <v>0.33639822232562999</v>
      </c>
      <c r="AF604">
        <v>0.39004775280898801</v>
      </c>
      <c r="AG604">
        <v>0.39004775280898801</v>
      </c>
      <c r="AH604">
        <v>0.68412698412698403</v>
      </c>
      <c r="AI604">
        <v>8.5309475660324097E-2</v>
      </c>
      <c r="AJ604">
        <v>0.618408727223279</v>
      </c>
      <c r="AK604">
        <v>0.618408727223279</v>
      </c>
      <c r="AL604">
        <v>0.60963547633488901</v>
      </c>
      <c r="AM604">
        <v>0.60963547633488901</v>
      </c>
      <c r="AN604">
        <v>0.68412698412698403</v>
      </c>
      <c r="AO604">
        <v>0.68412698412698403</v>
      </c>
      <c r="AP604">
        <v>0.16344206729718999</v>
      </c>
      <c r="AQ604">
        <v>0.80315686566479105</v>
      </c>
      <c r="AR604">
        <v>0.23674617218219501</v>
      </c>
      <c r="AS604">
        <v>9.7206770991968297E-2</v>
      </c>
      <c r="AT604">
        <v>0.52124645892351196</v>
      </c>
      <c r="AU604">
        <v>0</v>
      </c>
      <c r="AV604">
        <v>0.97652582159624401</v>
      </c>
      <c r="AW604">
        <v>0.95890410958904104</v>
      </c>
      <c r="AX604">
        <v>0.83534136546184701</v>
      </c>
      <c r="AY604">
        <v>0.55290102389078499</v>
      </c>
      <c r="AZ604">
        <v>0.16260162601625999</v>
      </c>
      <c r="BA604">
        <v>0.99056603773584895</v>
      </c>
      <c r="BB604">
        <v>0.91428571428571404</v>
      </c>
      <c r="BC604">
        <v>0.91629955947136499</v>
      </c>
      <c r="BD604">
        <v>0</v>
      </c>
      <c r="BE604">
        <v>0.59223300970873705</v>
      </c>
    </row>
    <row r="605" spans="2:57" x14ac:dyDescent="0.2">
      <c r="B605" t="s">
        <v>1522</v>
      </c>
      <c r="C605">
        <v>1E-3</v>
      </c>
      <c r="D605">
        <v>0.1</v>
      </c>
      <c r="E605">
        <v>89</v>
      </c>
      <c r="F605">
        <v>100</v>
      </c>
      <c r="G605" s="2" t="b">
        <v>1</v>
      </c>
      <c r="H605">
        <v>8</v>
      </c>
      <c r="I605">
        <v>15</v>
      </c>
      <c r="J605">
        <v>128</v>
      </c>
      <c r="K605">
        <v>1000</v>
      </c>
      <c r="L605">
        <v>4</v>
      </c>
      <c r="M605">
        <v>15</v>
      </c>
      <c r="N605">
        <v>455</v>
      </c>
      <c r="O605">
        <v>12</v>
      </c>
      <c r="P605">
        <v>15</v>
      </c>
      <c r="Q605">
        <v>115</v>
      </c>
      <c r="R605">
        <v>1</v>
      </c>
      <c r="S605">
        <v>78</v>
      </c>
      <c r="T605" s="2">
        <v>64</v>
      </c>
      <c r="U605" s="2">
        <v>128</v>
      </c>
      <c r="V605" s="2">
        <v>64</v>
      </c>
      <c r="W605" t="s">
        <v>770</v>
      </c>
      <c r="X605">
        <v>0.98211914062500005</v>
      </c>
      <c r="Y605">
        <v>3.6972343665547E-3</v>
      </c>
      <c r="Z605">
        <v>0.38915879120879099</v>
      </c>
      <c r="AA605">
        <v>0.35312280741333901</v>
      </c>
      <c r="AB605">
        <v>0.35014066347738498</v>
      </c>
      <c r="AC605">
        <v>0.35014066347738498</v>
      </c>
      <c r="AD605">
        <v>0.38960359967825597</v>
      </c>
      <c r="AE605">
        <v>0.38960359967825597</v>
      </c>
      <c r="AF605">
        <v>0.38915879120879099</v>
      </c>
      <c r="AG605">
        <v>0.38915879120879099</v>
      </c>
      <c r="AH605">
        <v>0.64347826086956506</v>
      </c>
      <c r="AI605">
        <v>8.5696347057819297E-2</v>
      </c>
      <c r="AJ605">
        <v>0.58292997852420503</v>
      </c>
      <c r="AK605">
        <v>0.58292997852420603</v>
      </c>
      <c r="AL605">
        <v>0.63088685224023899</v>
      </c>
      <c r="AM605">
        <v>0.63088685224023899</v>
      </c>
      <c r="AN605">
        <v>0.64347826086956506</v>
      </c>
      <c r="AO605">
        <v>0.64347826086956506</v>
      </c>
      <c r="AP605">
        <v>0.34800930179786699</v>
      </c>
      <c r="AQ605">
        <v>0.69578893810155995</v>
      </c>
      <c r="AR605">
        <v>0.28338984275446299</v>
      </c>
      <c r="AS605">
        <v>7.3374571255654594E-2</v>
      </c>
      <c r="AT605">
        <v>0.38188976377952699</v>
      </c>
      <c r="AU605">
        <v>0.36024844720496801</v>
      </c>
      <c r="AV605">
        <v>0.95319148936170195</v>
      </c>
      <c r="AW605">
        <v>0.95041322314049503</v>
      </c>
      <c r="AX605">
        <v>0.94605809128630702</v>
      </c>
      <c r="AY605">
        <v>6.6666666666666596E-2</v>
      </c>
      <c r="AZ605">
        <v>0.63576158940397298</v>
      </c>
      <c r="BA605">
        <v>0.91818181818181799</v>
      </c>
      <c r="BB605">
        <v>0.87596899224806202</v>
      </c>
      <c r="BC605">
        <v>0.90677966101694896</v>
      </c>
      <c r="BD605">
        <v>0</v>
      </c>
      <c r="BE605">
        <v>0</v>
      </c>
    </row>
    <row r="606" spans="2:57" x14ac:dyDescent="0.2">
      <c r="B606" t="s">
        <v>1523</v>
      </c>
      <c r="C606">
        <v>1E-3</v>
      </c>
      <c r="D606">
        <v>0.5</v>
      </c>
      <c r="E606">
        <v>82</v>
      </c>
      <c r="F606">
        <v>100</v>
      </c>
      <c r="G606" s="2" t="b">
        <v>1</v>
      </c>
      <c r="H606">
        <v>8</v>
      </c>
      <c r="I606">
        <v>5</v>
      </c>
      <c r="J606">
        <v>64</v>
      </c>
      <c r="K606">
        <v>1000</v>
      </c>
      <c r="L606">
        <v>4</v>
      </c>
      <c r="M606">
        <v>5</v>
      </c>
      <c r="N606">
        <v>465</v>
      </c>
      <c r="O606">
        <v>12</v>
      </c>
      <c r="P606">
        <v>5</v>
      </c>
      <c r="Q606">
        <v>125</v>
      </c>
      <c r="R606">
        <v>1</v>
      </c>
      <c r="S606">
        <v>78</v>
      </c>
      <c r="T606" s="2">
        <v>128</v>
      </c>
      <c r="U606" s="2">
        <v>64</v>
      </c>
      <c r="V606" s="2">
        <v>64</v>
      </c>
      <c r="W606" t="s">
        <v>770</v>
      </c>
      <c r="X606">
        <v>0.98076171874999996</v>
      </c>
      <c r="Y606">
        <v>4.1375225270166996E-3</v>
      </c>
      <c r="Z606">
        <v>0.38911881720430103</v>
      </c>
      <c r="AA606">
        <v>0.28294891406595701</v>
      </c>
      <c r="AB606">
        <v>0.311443535326207</v>
      </c>
      <c r="AC606">
        <v>0.311443535326207</v>
      </c>
      <c r="AD606">
        <v>0.34929204724002699</v>
      </c>
      <c r="AE606">
        <v>0.34929204724002699</v>
      </c>
      <c r="AF606">
        <v>0.38911881720430103</v>
      </c>
      <c r="AG606">
        <v>0.38911881720430103</v>
      </c>
      <c r="AH606">
        <v>0.50733333333333297</v>
      </c>
      <c r="AI606">
        <v>6.8403415381908403E-2</v>
      </c>
      <c r="AJ606">
        <v>0.49500599489963698</v>
      </c>
      <c r="AK606">
        <v>0.49500599489963698</v>
      </c>
      <c r="AL606">
        <v>0.51831261579380405</v>
      </c>
      <c r="AM606">
        <v>0.51831261579380405</v>
      </c>
      <c r="AN606">
        <v>0.50733333333333297</v>
      </c>
      <c r="AO606">
        <v>0.50733333333333297</v>
      </c>
      <c r="AP606">
        <v>0.386523639148109</v>
      </c>
      <c r="AQ606">
        <v>0.789979011852456</v>
      </c>
      <c r="AR606">
        <v>5.6463031369826201E-2</v>
      </c>
      <c r="AS606">
        <v>1.2808458934439E-2</v>
      </c>
      <c r="AT606">
        <v>0.31192660550458701</v>
      </c>
      <c r="AU606">
        <v>0.12923076923076901</v>
      </c>
      <c r="AV606">
        <v>0.96747967479674801</v>
      </c>
      <c r="AW606">
        <v>0.96153846153846101</v>
      </c>
      <c r="AX606">
        <v>0.91056910569105698</v>
      </c>
      <c r="AY606">
        <v>0.63865546218487401</v>
      </c>
      <c r="AZ606">
        <v>0.54198473282442705</v>
      </c>
      <c r="BA606">
        <v>0.78260869565217295</v>
      </c>
      <c r="BB606">
        <v>0</v>
      </c>
      <c r="BC606">
        <v>0.69607843137254799</v>
      </c>
      <c r="BD606">
        <v>0</v>
      </c>
      <c r="BE606">
        <v>0</v>
      </c>
    </row>
    <row r="607" spans="2:57" x14ac:dyDescent="0.2">
      <c r="B607" t="s">
        <v>1524</v>
      </c>
      <c r="C607">
        <v>1E-3</v>
      </c>
      <c r="D607">
        <v>0.5</v>
      </c>
      <c r="E607">
        <v>18</v>
      </c>
      <c r="F607">
        <v>500</v>
      </c>
      <c r="G607" s="2" t="b">
        <v>1</v>
      </c>
      <c r="H607">
        <v>8</v>
      </c>
      <c r="I607">
        <v>10</v>
      </c>
      <c r="J607">
        <v>128</v>
      </c>
      <c r="K607">
        <v>1000</v>
      </c>
      <c r="L607">
        <v>4</v>
      </c>
      <c r="M607">
        <v>10</v>
      </c>
      <c r="N607">
        <v>460</v>
      </c>
      <c r="O607">
        <v>12</v>
      </c>
      <c r="P607">
        <v>10</v>
      </c>
      <c r="Q607">
        <v>120</v>
      </c>
      <c r="R607">
        <v>1</v>
      </c>
      <c r="S607">
        <v>78</v>
      </c>
      <c r="T607" s="2">
        <v>128</v>
      </c>
      <c r="U607" s="2">
        <v>128</v>
      </c>
      <c r="V607" s="2">
        <v>128</v>
      </c>
      <c r="W607" t="s">
        <v>770</v>
      </c>
      <c r="X607">
        <v>0.98009179687500003</v>
      </c>
      <c r="Y607">
        <v>4.2910935706457999E-3</v>
      </c>
      <c r="Z607">
        <v>0.38899836956521699</v>
      </c>
      <c r="AA607">
        <v>0.35639788386225701</v>
      </c>
      <c r="AB607">
        <v>0.33676505196958201</v>
      </c>
      <c r="AC607">
        <v>0.33676505196958201</v>
      </c>
      <c r="AD607">
        <v>0.39860890539046501</v>
      </c>
      <c r="AE607">
        <v>0.39860890539046501</v>
      </c>
      <c r="AF607">
        <v>0.38899836956521699</v>
      </c>
      <c r="AG607">
        <v>0.38899836956521699</v>
      </c>
      <c r="AH607">
        <v>0.61041666666666605</v>
      </c>
      <c r="AI607">
        <v>9.0890131890773704E-2</v>
      </c>
      <c r="AJ607">
        <v>0.55228888683503397</v>
      </c>
      <c r="AK607">
        <v>0.55228888683503397</v>
      </c>
      <c r="AL607">
        <v>0.53475798532583496</v>
      </c>
      <c r="AM607">
        <v>0.53475798532583496</v>
      </c>
      <c r="AN607">
        <v>0.61041666666666605</v>
      </c>
      <c r="AO607">
        <v>0.61041666666666605</v>
      </c>
      <c r="AP607">
        <v>0.260909499362939</v>
      </c>
      <c r="AQ607">
        <v>0.60383658852198996</v>
      </c>
      <c r="AR607">
        <v>0.25354674719350001</v>
      </c>
      <c r="AS607">
        <v>0.2287673727999</v>
      </c>
      <c r="AT607">
        <v>0.41635687732342003</v>
      </c>
      <c r="AU607">
        <v>0</v>
      </c>
      <c r="AV607">
        <v>0.98319327731092399</v>
      </c>
      <c r="AW607">
        <v>0.952380952380952</v>
      </c>
      <c r="AX607">
        <v>0.92307692307692302</v>
      </c>
      <c r="AY607">
        <v>0</v>
      </c>
      <c r="AZ607">
        <v>0.73381294964028698</v>
      </c>
      <c r="BA607">
        <v>0.80788177339901401</v>
      </c>
      <c r="BB607">
        <v>0.88888888888888895</v>
      </c>
      <c r="BC607">
        <v>0.921875</v>
      </c>
      <c r="BD607">
        <v>0</v>
      </c>
      <c r="BE607">
        <v>0</v>
      </c>
    </row>
    <row r="608" spans="2:57" x14ac:dyDescent="0.2">
      <c r="B608" t="s">
        <v>1786</v>
      </c>
      <c r="C608">
        <v>1E-3</v>
      </c>
      <c r="D608">
        <v>0.1</v>
      </c>
      <c r="E608">
        <v>102</v>
      </c>
      <c r="F608">
        <v>100</v>
      </c>
      <c r="G608" s="2" t="b">
        <v>1</v>
      </c>
      <c r="H608">
        <v>8</v>
      </c>
      <c r="I608">
        <v>10</v>
      </c>
      <c r="J608">
        <v>64</v>
      </c>
      <c r="K608">
        <v>1000</v>
      </c>
      <c r="L608">
        <v>4</v>
      </c>
      <c r="M608">
        <v>10</v>
      </c>
      <c r="N608">
        <v>460</v>
      </c>
      <c r="O608">
        <v>12</v>
      </c>
      <c r="P608">
        <v>10</v>
      </c>
      <c r="Q608">
        <v>120</v>
      </c>
      <c r="R608">
        <v>1</v>
      </c>
      <c r="S608">
        <v>78</v>
      </c>
      <c r="T608" s="2">
        <v>128</v>
      </c>
      <c r="U608" s="2">
        <v>128</v>
      </c>
      <c r="V608" s="2">
        <v>128</v>
      </c>
      <c r="W608" t="s">
        <v>770</v>
      </c>
      <c r="X608">
        <v>0.98007812500000002</v>
      </c>
      <c r="Y608">
        <v>4.8277656687422997E-3</v>
      </c>
      <c r="Z608">
        <v>0.38887880434782601</v>
      </c>
      <c r="AA608">
        <v>0.249867258206009</v>
      </c>
      <c r="AB608">
        <v>0.30502785585872</v>
      </c>
      <c r="AC608">
        <v>0.30502785585872</v>
      </c>
      <c r="AD608">
        <v>0.335719132597595</v>
      </c>
      <c r="AE608">
        <v>0.335719132597595</v>
      </c>
      <c r="AF608">
        <v>0.38887880434782601</v>
      </c>
      <c r="AG608">
        <v>0.38887880434782601</v>
      </c>
      <c r="AH608">
        <v>0.64305555555555505</v>
      </c>
      <c r="AI608">
        <v>7.1139551699161502E-2</v>
      </c>
      <c r="AJ608">
        <v>0.57281425518495399</v>
      </c>
      <c r="AK608">
        <v>0.57281425518495399</v>
      </c>
      <c r="AL608">
        <v>0.52899264023060599</v>
      </c>
      <c r="AM608">
        <v>0.52899264023060599</v>
      </c>
      <c r="AN608">
        <v>0.64305555555555505</v>
      </c>
      <c r="AO608">
        <v>0.64305555555555505</v>
      </c>
      <c r="AP608">
        <v>0.39461084495217602</v>
      </c>
      <c r="AQ608">
        <v>0.744810368161828</v>
      </c>
      <c r="AR608">
        <v>6.9799561603194102E-2</v>
      </c>
      <c r="AS608">
        <v>1.08906487176842E-2</v>
      </c>
      <c r="AT608">
        <v>0.56906077348066297</v>
      </c>
      <c r="AU608">
        <v>7.5342465753424598E-2</v>
      </c>
      <c r="AV608">
        <v>0.96326530612244798</v>
      </c>
      <c r="AW608">
        <v>0.96385542168674698</v>
      </c>
      <c r="AX608">
        <v>0.96385542168674698</v>
      </c>
      <c r="AY608">
        <v>0</v>
      </c>
      <c r="AZ608">
        <v>0.57223796033994301</v>
      </c>
      <c r="BA608">
        <v>0.96666666666666601</v>
      </c>
      <c r="BB608">
        <v>0.88475836431226695</v>
      </c>
      <c r="BC608">
        <v>0.91472868217054204</v>
      </c>
      <c r="BD608">
        <v>0</v>
      </c>
      <c r="BE608">
        <v>0</v>
      </c>
    </row>
    <row r="609" spans="2:57" x14ac:dyDescent="0.2">
      <c r="B609" t="s">
        <v>1525</v>
      </c>
      <c r="C609">
        <v>1E-3</v>
      </c>
      <c r="D609">
        <v>0.1</v>
      </c>
      <c r="E609">
        <v>62</v>
      </c>
      <c r="F609">
        <v>100</v>
      </c>
      <c r="G609" s="2" t="b">
        <v>1</v>
      </c>
      <c r="H609">
        <v>8</v>
      </c>
      <c r="I609">
        <v>10</v>
      </c>
      <c r="J609">
        <v>64</v>
      </c>
      <c r="K609">
        <v>1000</v>
      </c>
      <c r="L609">
        <v>4</v>
      </c>
      <c r="M609">
        <v>10</v>
      </c>
      <c r="N609">
        <v>460</v>
      </c>
      <c r="O609">
        <v>12</v>
      </c>
      <c r="P609">
        <v>10</v>
      </c>
      <c r="Q609">
        <v>120</v>
      </c>
      <c r="R609">
        <v>1</v>
      </c>
      <c r="S609">
        <v>78</v>
      </c>
      <c r="T609" s="2">
        <v>128</v>
      </c>
      <c r="U609" s="2">
        <v>64</v>
      </c>
      <c r="V609" s="2">
        <v>128</v>
      </c>
      <c r="W609" t="s">
        <v>770</v>
      </c>
      <c r="X609">
        <v>0.98046875</v>
      </c>
      <c r="Y609">
        <v>4.1571727371773996E-3</v>
      </c>
      <c r="Z609">
        <v>0.38871195652173901</v>
      </c>
      <c r="AA609">
        <v>0.28588544701039698</v>
      </c>
      <c r="AB609">
        <v>0.30439817218409398</v>
      </c>
      <c r="AC609">
        <v>0.30439817218409398</v>
      </c>
      <c r="AD609">
        <v>0.32433376566898198</v>
      </c>
      <c r="AE609">
        <v>0.32433376566898198</v>
      </c>
      <c r="AF609">
        <v>0.38871195652173901</v>
      </c>
      <c r="AG609">
        <v>0.38871195652173901</v>
      </c>
      <c r="AH609">
        <v>0.54166666666666596</v>
      </c>
      <c r="AI609">
        <v>9.8132207989692605E-2</v>
      </c>
      <c r="AJ609">
        <v>0.50986390330102405</v>
      </c>
      <c r="AK609">
        <v>0.50986390330102405</v>
      </c>
      <c r="AL609">
        <v>0.54183374864508504</v>
      </c>
      <c r="AM609">
        <v>0.54183374864508504</v>
      </c>
      <c r="AN609">
        <v>0.54166666666666596</v>
      </c>
      <c r="AO609">
        <v>0.54166666666666596</v>
      </c>
      <c r="AP609">
        <v>0.422318848232693</v>
      </c>
      <c r="AQ609">
        <v>0.74102908837938797</v>
      </c>
      <c r="AR609">
        <v>3.7810901052420201E-2</v>
      </c>
      <c r="AS609">
        <v>1.64338510718775E-2</v>
      </c>
      <c r="AT609">
        <v>0.32995658465991301</v>
      </c>
      <c r="AU609">
        <v>0</v>
      </c>
      <c r="AV609">
        <v>0.96170212765957397</v>
      </c>
      <c r="AW609">
        <v>0.96</v>
      </c>
      <c r="AX609">
        <v>0.83333333333333304</v>
      </c>
      <c r="AY609">
        <v>0.27322404371584702</v>
      </c>
      <c r="AZ609">
        <v>0.44444444444444398</v>
      </c>
      <c r="BA609">
        <v>0.82296650717703301</v>
      </c>
      <c r="BB609">
        <v>0.85490196078431302</v>
      </c>
      <c r="BC609">
        <v>0.63783783783783699</v>
      </c>
      <c r="BD609">
        <v>0</v>
      </c>
      <c r="BE609">
        <v>0</v>
      </c>
    </row>
    <row r="610" spans="2:57" x14ac:dyDescent="0.2">
      <c r="B610" t="s">
        <v>1526</v>
      </c>
      <c r="C610">
        <v>1E-3</v>
      </c>
      <c r="D610">
        <v>0.5</v>
      </c>
      <c r="E610">
        <v>68</v>
      </c>
      <c r="F610">
        <v>100</v>
      </c>
      <c r="G610" s="2" t="b">
        <v>1</v>
      </c>
      <c r="H610">
        <v>8</v>
      </c>
      <c r="I610">
        <v>15</v>
      </c>
      <c r="J610">
        <v>420</v>
      </c>
      <c r="K610">
        <v>1000</v>
      </c>
      <c r="L610">
        <v>4</v>
      </c>
      <c r="M610">
        <v>15</v>
      </c>
      <c r="N610">
        <v>455</v>
      </c>
      <c r="O610">
        <v>12</v>
      </c>
      <c r="P610">
        <v>15</v>
      </c>
      <c r="Q610">
        <v>115</v>
      </c>
      <c r="R610">
        <v>1</v>
      </c>
      <c r="S610">
        <v>78</v>
      </c>
      <c r="T610" s="2">
        <v>128</v>
      </c>
      <c r="U610" s="2">
        <v>128</v>
      </c>
      <c r="V610" s="2">
        <v>128</v>
      </c>
      <c r="W610" t="s">
        <v>770</v>
      </c>
      <c r="X610">
        <v>0.98046428571428501</v>
      </c>
      <c r="Y610">
        <v>4.0287572424857997E-3</v>
      </c>
      <c r="Z610">
        <v>0.38828956043956098</v>
      </c>
      <c r="AA610">
        <v>0.28333064734935698</v>
      </c>
      <c r="AB610">
        <v>0.30836784429981101</v>
      </c>
      <c r="AC610">
        <v>0.30836784429981101</v>
      </c>
      <c r="AD610">
        <v>0.308263847952915</v>
      </c>
      <c r="AE610">
        <v>0.308263847952915</v>
      </c>
      <c r="AF610">
        <v>0.38828956043956098</v>
      </c>
      <c r="AG610">
        <v>0.38828956043956098</v>
      </c>
      <c r="AH610">
        <v>0.59565217391304304</v>
      </c>
      <c r="AI610">
        <v>7.2658538818359306E-2</v>
      </c>
      <c r="AJ610">
        <v>0.54178300093940501</v>
      </c>
      <c r="AK610">
        <v>0.54178300093940501</v>
      </c>
      <c r="AL610">
        <v>0.51064153777285903</v>
      </c>
      <c r="AM610">
        <v>0.51064153777285903</v>
      </c>
      <c r="AN610">
        <v>0.59565217391304304</v>
      </c>
      <c r="AO610">
        <v>0.59565217391304304</v>
      </c>
      <c r="AP610">
        <v>0.42694058761081499</v>
      </c>
      <c r="AQ610">
        <v>0.77663608365468995</v>
      </c>
      <c r="AR610">
        <v>2.77592702925832E-2</v>
      </c>
      <c r="AS610">
        <v>2.1354356411599001E-3</v>
      </c>
      <c r="AT610">
        <v>0.44705882352941101</v>
      </c>
      <c r="AU610">
        <v>1.1494252873563199E-2</v>
      </c>
      <c r="AV610">
        <v>0.96610169491525399</v>
      </c>
      <c r="AW610">
        <v>0.94262295081967196</v>
      </c>
      <c r="AX610">
        <v>0.95435684647302899</v>
      </c>
      <c r="AY610">
        <v>0.24347826086956501</v>
      </c>
      <c r="AZ610">
        <v>9.69162995594713E-2</v>
      </c>
      <c r="BA610">
        <v>0.99567099567099504</v>
      </c>
      <c r="BB610">
        <v>0.89763779527558996</v>
      </c>
      <c r="BC610">
        <v>0.94605809128630702</v>
      </c>
      <c r="BD610">
        <v>0</v>
      </c>
      <c r="BE610">
        <v>0</v>
      </c>
    </row>
    <row r="611" spans="2:57" x14ac:dyDescent="0.2">
      <c r="B611" t="s">
        <v>1527</v>
      </c>
      <c r="C611">
        <v>1E-3</v>
      </c>
      <c r="D611">
        <v>0.5</v>
      </c>
      <c r="E611">
        <v>21</v>
      </c>
      <c r="F611">
        <v>500</v>
      </c>
      <c r="G611" s="2" t="b">
        <v>1</v>
      </c>
      <c r="H611">
        <v>8</v>
      </c>
      <c r="I611">
        <v>5</v>
      </c>
      <c r="J611">
        <v>256</v>
      </c>
      <c r="K611">
        <v>1000</v>
      </c>
      <c r="L611">
        <v>4</v>
      </c>
      <c r="M611">
        <v>5</v>
      </c>
      <c r="N611">
        <v>465</v>
      </c>
      <c r="O611">
        <v>12</v>
      </c>
      <c r="P611">
        <v>5</v>
      </c>
      <c r="Q611">
        <v>125</v>
      </c>
      <c r="R611">
        <v>1</v>
      </c>
      <c r="S611">
        <v>78</v>
      </c>
      <c r="T611" s="2">
        <v>128</v>
      </c>
      <c r="U611" s="2">
        <v>128</v>
      </c>
      <c r="V611" s="2">
        <v>128</v>
      </c>
      <c r="W611" t="s">
        <v>770</v>
      </c>
      <c r="X611">
        <v>0.98124902343749998</v>
      </c>
      <c r="Y611">
        <v>4.3922520647755999E-3</v>
      </c>
      <c r="Z611">
        <v>0.38749193548387001</v>
      </c>
      <c r="AA611">
        <v>0.26118705081939603</v>
      </c>
      <c r="AB611">
        <v>0.35953871607085203</v>
      </c>
      <c r="AC611">
        <v>0.35953871607085203</v>
      </c>
      <c r="AD611">
        <v>0.428667487137468</v>
      </c>
      <c r="AE611">
        <v>0.428667487137468</v>
      </c>
      <c r="AF611">
        <v>0.38749193548387001</v>
      </c>
      <c r="AG611">
        <v>0.38749193548387001</v>
      </c>
      <c r="AH611">
        <v>0.63600000000000001</v>
      </c>
      <c r="AI611">
        <v>7.6039470732211997E-2</v>
      </c>
      <c r="AJ611">
        <v>0.55959756458021703</v>
      </c>
      <c r="AK611">
        <v>0.55959756458021803</v>
      </c>
      <c r="AL611">
        <v>0.51841317360607497</v>
      </c>
      <c r="AM611">
        <v>0.51841317360607497</v>
      </c>
      <c r="AN611">
        <v>0.63600000000000001</v>
      </c>
      <c r="AO611">
        <v>0.63600000000000001</v>
      </c>
      <c r="AP611">
        <v>0.66450313198216104</v>
      </c>
      <c r="AQ611">
        <v>0.30950543373918099</v>
      </c>
      <c r="AR611">
        <v>0.27356439440632502</v>
      </c>
      <c r="AS611">
        <v>0.190581904155739</v>
      </c>
      <c r="AT611">
        <v>0.420841683366733</v>
      </c>
      <c r="AU611">
        <v>0</v>
      </c>
      <c r="AV611">
        <v>0.96414342629481997</v>
      </c>
      <c r="AW611">
        <v>0.95057034220532299</v>
      </c>
      <c r="AX611">
        <v>0.96875</v>
      </c>
      <c r="AY611">
        <v>0</v>
      </c>
      <c r="AZ611">
        <v>0.601123595505618</v>
      </c>
      <c r="BA611">
        <v>0.968992248062015</v>
      </c>
      <c r="BB611">
        <v>0.90181818181818096</v>
      </c>
      <c r="BC611">
        <v>0.93893129770992301</v>
      </c>
      <c r="BD611">
        <v>0</v>
      </c>
      <c r="BE611">
        <v>0</v>
      </c>
    </row>
    <row r="612" spans="2:57" x14ac:dyDescent="0.2">
      <c r="B612" t="s">
        <v>1528</v>
      </c>
      <c r="C612">
        <v>1E-3</v>
      </c>
      <c r="D612">
        <v>0.5</v>
      </c>
      <c r="E612">
        <v>87</v>
      </c>
      <c r="F612">
        <v>100</v>
      </c>
      <c r="G612" s="2" t="b">
        <v>1</v>
      </c>
      <c r="H612">
        <v>8</v>
      </c>
      <c r="I612">
        <v>5</v>
      </c>
      <c r="J612">
        <v>128</v>
      </c>
      <c r="K612">
        <v>1000</v>
      </c>
      <c r="L612">
        <v>4</v>
      </c>
      <c r="M612">
        <v>5</v>
      </c>
      <c r="N612">
        <v>465</v>
      </c>
      <c r="O612">
        <v>12</v>
      </c>
      <c r="P612">
        <v>5</v>
      </c>
      <c r="Q612">
        <v>125</v>
      </c>
      <c r="R612">
        <v>1</v>
      </c>
      <c r="S612">
        <v>78</v>
      </c>
      <c r="T612" s="2">
        <v>128</v>
      </c>
      <c r="U612" s="2">
        <v>128</v>
      </c>
      <c r="V612" s="2">
        <v>128</v>
      </c>
      <c r="W612" t="s">
        <v>770</v>
      </c>
      <c r="X612">
        <v>0.98053710937500005</v>
      </c>
      <c r="Y612">
        <v>4.0377763984723999E-3</v>
      </c>
      <c r="Z612">
        <v>0.387182795698923</v>
      </c>
      <c r="AA612">
        <v>0.29688331556320102</v>
      </c>
      <c r="AB612">
        <v>0.30767674261942901</v>
      </c>
      <c r="AC612">
        <v>0.30767674261942901</v>
      </c>
      <c r="AD612">
        <v>0.37569323468274002</v>
      </c>
      <c r="AE612">
        <v>0.37569323468274002</v>
      </c>
      <c r="AF612">
        <v>0.387182795698923</v>
      </c>
      <c r="AG612">
        <v>0.387182795698923</v>
      </c>
      <c r="AH612">
        <v>0.46333333333333299</v>
      </c>
      <c r="AI612">
        <v>0.194133326411247</v>
      </c>
      <c r="AJ612">
        <v>0.41820677596725597</v>
      </c>
      <c r="AK612">
        <v>0.41820677596725597</v>
      </c>
      <c r="AL612">
        <v>0.52203199159702096</v>
      </c>
      <c r="AM612">
        <v>0.52203199159702096</v>
      </c>
      <c r="AN612">
        <v>0.46333333333333299</v>
      </c>
      <c r="AO612">
        <v>0.46333333333333299</v>
      </c>
      <c r="AP612">
        <v>0.37758088211610902</v>
      </c>
      <c r="AQ612">
        <v>0.61302665764243403</v>
      </c>
      <c r="AR612">
        <v>0.147471073796901</v>
      </c>
      <c r="AS612">
        <v>9.2628356922272004E-2</v>
      </c>
      <c r="AT612">
        <v>0.38912133891213302</v>
      </c>
      <c r="AU612">
        <v>0.36363636363636298</v>
      </c>
      <c r="AV612">
        <v>0.188405797101449</v>
      </c>
      <c r="AW612">
        <v>0.95419847328244201</v>
      </c>
      <c r="AX612">
        <v>0.59786476868327398</v>
      </c>
      <c r="AY612">
        <v>0</v>
      </c>
      <c r="AZ612">
        <v>0.76923076923076905</v>
      </c>
      <c r="BA612">
        <v>0.77511961722487999</v>
      </c>
      <c r="BB612">
        <v>0.355263157894736</v>
      </c>
      <c r="BC612">
        <v>0.62564102564102497</v>
      </c>
      <c r="BD612">
        <v>0</v>
      </c>
      <c r="BE612">
        <v>0</v>
      </c>
    </row>
    <row r="613" spans="2:57" x14ac:dyDescent="0.2">
      <c r="B613" t="s">
        <v>1529</v>
      </c>
      <c r="C613">
        <v>1E-3</v>
      </c>
      <c r="D613">
        <v>0.5</v>
      </c>
      <c r="E613">
        <v>60</v>
      </c>
      <c r="F613">
        <v>100</v>
      </c>
      <c r="G613" s="2" t="b">
        <v>1</v>
      </c>
      <c r="H613">
        <v>8</v>
      </c>
      <c r="I613">
        <v>15</v>
      </c>
      <c r="J613">
        <v>420</v>
      </c>
      <c r="K613">
        <v>1000</v>
      </c>
      <c r="L613">
        <v>4</v>
      </c>
      <c r="M613">
        <v>15</v>
      </c>
      <c r="N613">
        <v>455</v>
      </c>
      <c r="O613">
        <v>12</v>
      </c>
      <c r="P613">
        <v>15</v>
      </c>
      <c r="Q613">
        <v>115</v>
      </c>
      <c r="R613">
        <v>1</v>
      </c>
      <c r="S613">
        <v>78</v>
      </c>
      <c r="T613" s="2">
        <v>128</v>
      </c>
      <c r="U613" s="2">
        <v>64</v>
      </c>
      <c r="V613" s="2">
        <v>128</v>
      </c>
      <c r="W613" t="s">
        <v>770</v>
      </c>
      <c r="X613">
        <v>0.97974107142857103</v>
      </c>
      <c r="Y613">
        <v>4.3282935535535003E-3</v>
      </c>
      <c r="Z613">
        <v>0.38664615384615297</v>
      </c>
      <c r="AA613">
        <v>0.25403445300459798</v>
      </c>
      <c r="AB613">
        <v>0.29584293023115499</v>
      </c>
      <c r="AC613">
        <v>0.29584293023115499</v>
      </c>
      <c r="AD613">
        <v>0.26784944515910097</v>
      </c>
      <c r="AE613">
        <v>0.26784944515910097</v>
      </c>
      <c r="AF613">
        <v>0.38664615384615297</v>
      </c>
      <c r="AG613">
        <v>0.38664615384615297</v>
      </c>
      <c r="AH613">
        <v>0.67898550724637596</v>
      </c>
      <c r="AI613">
        <v>6.9931402802467305E-2</v>
      </c>
      <c r="AJ613">
        <v>0.63849648985465102</v>
      </c>
      <c r="AK613">
        <v>0.63849648985465102</v>
      </c>
      <c r="AL613">
        <v>0.62711292672664998</v>
      </c>
      <c r="AM613">
        <v>0.62711292672664998</v>
      </c>
      <c r="AN613">
        <v>0.67898550724637596</v>
      </c>
      <c r="AO613">
        <v>0.67898550724637596</v>
      </c>
      <c r="AP613">
        <v>0.46067093247537999</v>
      </c>
      <c r="AQ613">
        <v>0.69936737711850305</v>
      </c>
      <c r="AR613">
        <v>1.5865801954639401E-2</v>
      </c>
      <c r="AS613">
        <v>7.4676093761001996E-3</v>
      </c>
      <c r="AT613">
        <v>0.64686468646864603</v>
      </c>
      <c r="AU613">
        <v>4.4444444444444398E-2</v>
      </c>
      <c r="AV613">
        <v>0.94915254237288105</v>
      </c>
      <c r="AW613">
        <v>0.96234309623430903</v>
      </c>
      <c r="AX613">
        <v>0.96610169491525399</v>
      </c>
      <c r="AY613">
        <v>0.70056497175141197</v>
      </c>
      <c r="AZ613">
        <v>0.59813084112149495</v>
      </c>
      <c r="BA613">
        <v>0.95111111111111102</v>
      </c>
      <c r="BB613">
        <v>0.89763779527558996</v>
      </c>
      <c r="BC613">
        <v>0.94560669456066904</v>
      </c>
      <c r="BD613">
        <v>0</v>
      </c>
      <c r="BE613">
        <v>0</v>
      </c>
    </row>
    <row r="614" spans="2:57" x14ac:dyDescent="0.2">
      <c r="B614" t="s">
        <v>1530</v>
      </c>
      <c r="C614">
        <v>1E-3</v>
      </c>
      <c r="D614">
        <v>0.1</v>
      </c>
      <c r="E614">
        <v>16</v>
      </c>
      <c r="F614">
        <v>500</v>
      </c>
      <c r="G614" s="2" t="b">
        <v>1</v>
      </c>
      <c r="H614">
        <v>8</v>
      </c>
      <c r="I614">
        <v>5</v>
      </c>
      <c r="J614">
        <v>420</v>
      </c>
      <c r="K614">
        <v>1000</v>
      </c>
      <c r="L614">
        <v>4</v>
      </c>
      <c r="M614">
        <v>5</v>
      </c>
      <c r="N614">
        <v>465</v>
      </c>
      <c r="O614">
        <v>12</v>
      </c>
      <c r="P614">
        <v>5</v>
      </c>
      <c r="Q614">
        <v>125</v>
      </c>
      <c r="R614">
        <v>1</v>
      </c>
      <c r="S614">
        <v>78</v>
      </c>
      <c r="T614" s="2">
        <v>128</v>
      </c>
      <c r="U614" s="2">
        <v>64</v>
      </c>
      <c r="V614" s="2">
        <v>64</v>
      </c>
      <c r="W614" t="s">
        <v>770</v>
      </c>
      <c r="X614">
        <v>0.98011249999999805</v>
      </c>
      <c r="Y614">
        <v>4.7105207354761003E-3</v>
      </c>
      <c r="Z614">
        <v>0.38645860215053501</v>
      </c>
      <c r="AA614">
        <v>0.27225842186808502</v>
      </c>
      <c r="AB614">
        <v>0.28559375576076201</v>
      </c>
      <c r="AC614">
        <v>0.28559375576076201</v>
      </c>
      <c r="AD614">
        <v>0.24742379258719299</v>
      </c>
      <c r="AE614">
        <v>0.24742379258719299</v>
      </c>
      <c r="AF614">
        <v>0.38645860215053501</v>
      </c>
      <c r="AG614">
        <v>0.38645860215053501</v>
      </c>
      <c r="AH614">
        <v>0.57733333333333303</v>
      </c>
      <c r="AI614">
        <v>7.5734250247478402E-2</v>
      </c>
      <c r="AJ614">
        <v>0.52413237081903796</v>
      </c>
      <c r="AK614">
        <v>0.52413237081903796</v>
      </c>
      <c r="AL614">
        <v>0.51778601177985895</v>
      </c>
      <c r="AM614">
        <v>0.51778601177985895</v>
      </c>
      <c r="AN614">
        <v>0.57733333333333303</v>
      </c>
      <c r="AO614">
        <v>0.57733333333333303</v>
      </c>
      <c r="AP614">
        <v>0.53134007927039695</v>
      </c>
      <c r="AQ614">
        <v>0.55039931191508396</v>
      </c>
      <c r="AR614">
        <v>5.1639962898069103E-2</v>
      </c>
      <c r="AS614">
        <v>8.9956689595001998E-3</v>
      </c>
      <c r="AT614">
        <v>0.60066006600660005</v>
      </c>
      <c r="AU614">
        <v>2.94117647058823E-2</v>
      </c>
      <c r="AV614">
        <v>0.93877551020408101</v>
      </c>
      <c r="AW614">
        <v>0.95057034220532299</v>
      </c>
      <c r="AX614">
        <v>0.92481203007518797</v>
      </c>
      <c r="AY614">
        <v>0</v>
      </c>
      <c r="AZ614">
        <v>0.36860068259385598</v>
      </c>
      <c r="BA614">
        <v>0.98399999999999999</v>
      </c>
      <c r="BB614">
        <v>0.85401459854014505</v>
      </c>
      <c r="BC614">
        <v>0.63874345549738198</v>
      </c>
      <c r="BD614">
        <v>0</v>
      </c>
      <c r="BE614">
        <v>0</v>
      </c>
    </row>
    <row r="615" spans="2:57" x14ac:dyDescent="0.2">
      <c r="B615" t="s">
        <v>1531</v>
      </c>
      <c r="C615">
        <v>1E-3</v>
      </c>
      <c r="D615">
        <v>0.1</v>
      </c>
      <c r="E615">
        <v>20</v>
      </c>
      <c r="F615">
        <v>500</v>
      </c>
      <c r="G615" s="2" t="b">
        <v>1</v>
      </c>
      <c r="H615">
        <v>8</v>
      </c>
      <c r="I615">
        <v>5</v>
      </c>
      <c r="J615">
        <v>420</v>
      </c>
      <c r="K615">
        <v>1000</v>
      </c>
      <c r="L615">
        <v>4</v>
      </c>
      <c r="M615">
        <v>5</v>
      </c>
      <c r="N615">
        <v>465</v>
      </c>
      <c r="O615">
        <v>12</v>
      </c>
      <c r="P615">
        <v>5</v>
      </c>
      <c r="Q615">
        <v>125</v>
      </c>
      <c r="R615">
        <v>1</v>
      </c>
      <c r="S615">
        <v>78</v>
      </c>
      <c r="T615" s="2">
        <v>128</v>
      </c>
      <c r="U615" s="2">
        <v>128</v>
      </c>
      <c r="V615" s="2">
        <v>64</v>
      </c>
      <c r="W615" t="s">
        <v>770</v>
      </c>
      <c r="X615">
        <v>0.98126011904761801</v>
      </c>
      <c r="Y615">
        <v>4.5054370258003004E-3</v>
      </c>
      <c r="Z615">
        <v>0.38590698924730799</v>
      </c>
      <c r="AA615">
        <v>0.34258008247613903</v>
      </c>
      <c r="AB615">
        <v>0.28538087379689597</v>
      </c>
      <c r="AC615">
        <v>0.28538087379689597</v>
      </c>
      <c r="AD615">
        <v>0.30762458746203603</v>
      </c>
      <c r="AE615">
        <v>0.30762458746203603</v>
      </c>
      <c r="AF615">
        <v>0.38590698924730799</v>
      </c>
      <c r="AG615">
        <v>0.38590698924730799</v>
      </c>
      <c r="AH615">
        <v>0.49266666666666598</v>
      </c>
      <c r="AI615">
        <v>0.114646472036838</v>
      </c>
      <c r="AJ615">
        <v>0.46680584140923398</v>
      </c>
      <c r="AK615">
        <v>0.46680584140923398</v>
      </c>
      <c r="AL615">
        <v>0.51474658398376005</v>
      </c>
      <c r="AM615">
        <v>0.51474658398376005</v>
      </c>
      <c r="AN615">
        <v>0.49266666666666598</v>
      </c>
      <c r="AO615">
        <v>0.49266666666666598</v>
      </c>
      <c r="AP615">
        <v>0.48174153278349702</v>
      </c>
      <c r="AQ615">
        <v>0.62317401317194299</v>
      </c>
      <c r="AR615">
        <v>2.96944425229346E-2</v>
      </c>
      <c r="AS615">
        <v>6.9135067092122001E-3</v>
      </c>
      <c r="AT615">
        <v>0.31343283582089498</v>
      </c>
      <c r="AU615">
        <v>6.6666666666666596E-2</v>
      </c>
      <c r="AV615">
        <v>0.65240641711229896</v>
      </c>
      <c r="AW615">
        <v>0.95057034220532299</v>
      </c>
      <c r="AX615">
        <v>0.82222222222222197</v>
      </c>
      <c r="AY615">
        <v>0</v>
      </c>
      <c r="AZ615">
        <v>0.640718562874251</v>
      </c>
      <c r="BA615">
        <v>0.78640776699029102</v>
      </c>
      <c r="BB615">
        <v>0.69</v>
      </c>
      <c r="BC615">
        <v>0.679245283018867</v>
      </c>
      <c r="BD615">
        <v>0</v>
      </c>
      <c r="BE615">
        <v>0</v>
      </c>
    </row>
    <row r="616" spans="2:57" x14ac:dyDescent="0.2">
      <c r="B616" t="s">
        <v>1532</v>
      </c>
      <c r="C616">
        <v>1E-3</v>
      </c>
      <c r="D616">
        <v>0.1</v>
      </c>
      <c r="E616">
        <v>30</v>
      </c>
      <c r="F616">
        <v>500</v>
      </c>
      <c r="G616" s="2" t="b">
        <v>1</v>
      </c>
      <c r="H616">
        <v>8</v>
      </c>
      <c r="I616">
        <v>25</v>
      </c>
      <c r="J616">
        <v>256</v>
      </c>
      <c r="K616">
        <v>1000</v>
      </c>
      <c r="L616">
        <v>4</v>
      </c>
      <c r="M616">
        <v>25</v>
      </c>
      <c r="N616">
        <v>445</v>
      </c>
      <c r="O616">
        <v>12</v>
      </c>
      <c r="P616">
        <v>25</v>
      </c>
      <c r="Q616">
        <v>105</v>
      </c>
      <c r="R616">
        <v>1</v>
      </c>
      <c r="S616">
        <v>78</v>
      </c>
      <c r="T616" s="2">
        <v>128</v>
      </c>
      <c r="U616" s="2">
        <v>64</v>
      </c>
      <c r="V616" s="2">
        <v>128</v>
      </c>
      <c r="W616" t="s">
        <v>770</v>
      </c>
      <c r="X616">
        <v>0.98050292968749997</v>
      </c>
      <c r="Y616">
        <v>3.2607795721851002E-3</v>
      </c>
      <c r="Z616">
        <v>0.385367415730336</v>
      </c>
      <c r="AA616">
        <v>0.210812650844454</v>
      </c>
      <c r="AB616">
        <v>0.27655180262553603</v>
      </c>
      <c r="AC616">
        <v>0.27655180262553603</v>
      </c>
      <c r="AD616">
        <v>0.245653256964976</v>
      </c>
      <c r="AE616">
        <v>0.245653256964976</v>
      </c>
      <c r="AF616">
        <v>0.385367415730336</v>
      </c>
      <c r="AG616">
        <v>0.385367415730336</v>
      </c>
      <c r="AH616">
        <v>0.56031746031745999</v>
      </c>
      <c r="AI616">
        <v>6.4762577414512607E-2</v>
      </c>
      <c r="AJ616">
        <v>0.50879868672435102</v>
      </c>
      <c r="AK616">
        <v>0.50879868672435102</v>
      </c>
      <c r="AL616">
        <v>0.50167997452503299</v>
      </c>
      <c r="AM616">
        <v>0.50167997452503299</v>
      </c>
      <c r="AN616">
        <v>0.56031746031745999</v>
      </c>
      <c r="AO616">
        <v>0.56031746031745999</v>
      </c>
      <c r="AP616">
        <v>0.41731810452953</v>
      </c>
      <c r="AQ616">
        <v>0.67215987284522105</v>
      </c>
      <c r="AR616">
        <v>1.6229130490773999E-2</v>
      </c>
      <c r="AS616">
        <v>5.0010263662130005E-4</v>
      </c>
      <c r="AT616">
        <v>0.38076152304609201</v>
      </c>
      <c r="AU616">
        <v>0</v>
      </c>
      <c r="AV616">
        <v>0.976303317535545</v>
      </c>
      <c r="AW616">
        <v>0.95890410958904104</v>
      </c>
      <c r="AX616">
        <v>0.87368421052631495</v>
      </c>
      <c r="AY616">
        <v>0.27667984189723299</v>
      </c>
      <c r="AZ616">
        <v>3.7267080745341602E-2</v>
      </c>
      <c r="BA616">
        <v>0.82681564245810002</v>
      </c>
      <c r="BB616">
        <v>0.82539682539682502</v>
      </c>
      <c r="BC616">
        <v>0.94977168949771595</v>
      </c>
      <c r="BD616">
        <v>0</v>
      </c>
      <c r="BE616">
        <v>0</v>
      </c>
    </row>
    <row r="617" spans="2:57" x14ac:dyDescent="0.2">
      <c r="B617" t="s">
        <v>1533</v>
      </c>
      <c r="C617">
        <v>1E-3</v>
      </c>
      <c r="D617">
        <v>0.1</v>
      </c>
      <c r="E617">
        <v>21</v>
      </c>
      <c r="F617">
        <v>500</v>
      </c>
      <c r="G617" s="2" t="b">
        <v>1</v>
      </c>
      <c r="H617">
        <v>8</v>
      </c>
      <c r="I617">
        <v>5</v>
      </c>
      <c r="J617">
        <v>420</v>
      </c>
      <c r="K617">
        <v>1000</v>
      </c>
      <c r="L617">
        <v>4</v>
      </c>
      <c r="M617">
        <v>5</v>
      </c>
      <c r="N617">
        <v>465</v>
      </c>
      <c r="O617">
        <v>12</v>
      </c>
      <c r="P617">
        <v>5</v>
      </c>
      <c r="Q617">
        <v>125</v>
      </c>
      <c r="R617">
        <v>1</v>
      </c>
      <c r="S617">
        <v>78</v>
      </c>
      <c r="T617" s="2">
        <v>128</v>
      </c>
      <c r="U617" s="2">
        <v>128</v>
      </c>
      <c r="V617" s="2">
        <v>128</v>
      </c>
      <c r="W617" t="s">
        <v>770</v>
      </c>
      <c r="X617">
        <v>0.98306964285714404</v>
      </c>
      <c r="Y617">
        <v>3.5762687330134E-3</v>
      </c>
      <c r="Z617">
        <v>0.38508978494623303</v>
      </c>
      <c r="AA617">
        <v>0.284706990897655</v>
      </c>
      <c r="AB617">
        <v>0.30216880124762402</v>
      </c>
      <c r="AC617">
        <v>0.30216880124762402</v>
      </c>
      <c r="AD617">
        <v>0.31865332965396098</v>
      </c>
      <c r="AE617">
        <v>0.31865332965396098</v>
      </c>
      <c r="AF617">
        <v>0.38508978494623303</v>
      </c>
      <c r="AG617">
        <v>0.38508978494623303</v>
      </c>
      <c r="AH617">
        <v>0.54933333333333301</v>
      </c>
      <c r="AI617">
        <v>8.73383358120918E-2</v>
      </c>
      <c r="AJ617">
        <v>0.49259497191148199</v>
      </c>
      <c r="AK617">
        <v>0.49259497191148199</v>
      </c>
      <c r="AL617">
        <v>0.50247128959694398</v>
      </c>
      <c r="AM617">
        <v>0.50247128959694398</v>
      </c>
      <c r="AN617">
        <v>0.54933333333333301</v>
      </c>
      <c r="AO617">
        <v>0.54933333333333301</v>
      </c>
      <c r="AP617">
        <v>0.47084950274499499</v>
      </c>
      <c r="AQ617">
        <v>0.64812621362777101</v>
      </c>
      <c r="AR617">
        <v>5.64036031082037E-2</v>
      </c>
      <c r="AS617">
        <v>3.3295885509526203E-2</v>
      </c>
      <c r="AT617">
        <v>0.32330827067669099</v>
      </c>
      <c r="AU617">
        <v>0.145454545454545</v>
      </c>
      <c r="AV617">
        <v>0.76847290640393995</v>
      </c>
      <c r="AW617">
        <v>0.95785440613026795</v>
      </c>
      <c r="AX617">
        <v>0.75806451612903203</v>
      </c>
      <c r="AY617">
        <v>0.57386363636363602</v>
      </c>
      <c r="AZ617">
        <v>0</v>
      </c>
      <c r="BA617">
        <v>0.77669902912621303</v>
      </c>
      <c r="BB617">
        <v>0.66489361702127603</v>
      </c>
      <c r="BC617">
        <v>0.94252873563218398</v>
      </c>
      <c r="BD617">
        <v>0</v>
      </c>
      <c r="BE617">
        <v>0</v>
      </c>
    </row>
    <row r="618" spans="2:57" x14ac:dyDescent="0.2">
      <c r="B618" t="s">
        <v>1534</v>
      </c>
      <c r="C618">
        <v>1E-3</v>
      </c>
      <c r="D618">
        <v>0.1</v>
      </c>
      <c r="E618">
        <v>22</v>
      </c>
      <c r="F618">
        <v>500</v>
      </c>
      <c r="G618" s="2" t="b">
        <v>1</v>
      </c>
      <c r="H618">
        <v>8</v>
      </c>
      <c r="I618">
        <v>10</v>
      </c>
      <c r="J618">
        <v>256</v>
      </c>
      <c r="K618">
        <v>1000</v>
      </c>
      <c r="L618">
        <v>4</v>
      </c>
      <c r="M618">
        <v>10</v>
      </c>
      <c r="N618">
        <v>460</v>
      </c>
      <c r="O618">
        <v>12</v>
      </c>
      <c r="P618">
        <v>10</v>
      </c>
      <c r="Q618">
        <v>120</v>
      </c>
      <c r="R618">
        <v>1</v>
      </c>
      <c r="S618">
        <v>78</v>
      </c>
      <c r="T618" s="2">
        <v>64</v>
      </c>
      <c r="U618" s="2">
        <v>128</v>
      </c>
      <c r="V618" s="2">
        <v>64</v>
      </c>
      <c r="W618" t="s">
        <v>770</v>
      </c>
      <c r="X618">
        <v>0.9805859375</v>
      </c>
      <c r="Y618">
        <v>1.19082595910876E-2</v>
      </c>
      <c r="Z618">
        <v>0.38402391304347799</v>
      </c>
      <c r="AA618">
        <v>0.45249714857339801</v>
      </c>
      <c r="AB618">
        <v>0.32975414562758698</v>
      </c>
      <c r="AC618">
        <v>0.32975414562758698</v>
      </c>
      <c r="AD618">
        <v>0.37391433392488899</v>
      </c>
      <c r="AE618">
        <v>0.37391433392488899</v>
      </c>
      <c r="AF618">
        <v>0.38402391304347799</v>
      </c>
      <c r="AG618">
        <v>0.38402391304347799</v>
      </c>
      <c r="AH618">
        <v>0.68541666666666601</v>
      </c>
      <c r="AI618">
        <v>0.111748777329921</v>
      </c>
      <c r="AJ618">
        <v>0.63870789980586795</v>
      </c>
      <c r="AK618">
        <v>0.63870789980586795</v>
      </c>
      <c r="AL618">
        <v>0.61993176631483704</v>
      </c>
      <c r="AM618">
        <v>0.61993176631483704</v>
      </c>
      <c r="AN618">
        <v>0.68541666666666601</v>
      </c>
      <c r="AO618">
        <v>0.68541666666666601</v>
      </c>
      <c r="AP618">
        <v>0.16015465224570299</v>
      </c>
      <c r="AQ618">
        <v>0.64333911850140302</v>
      </c>
      <c r="AR618">
        <v>0.26660067651910802</v>
      </c>
      <c r="AS618">
        <v>0.24892213524413501</v>
      </c>
      <c r="AT618">
        <v>0.55319148936170204</v>
      </c>
      <c r="AU618">
        <v>6.5116279069767399E-2</v>
      </c>
      <c r="AV618">
        <v>0.96747967479674801</v>
      </c>
      <c r="AW618">
        <v>0.96</v>
      </c>
      <c r="AX618">
        <v>0.96747967479674801</v>
      </c>
      <c r="AY618">
        <v>0</v>
      </c>
      <c r="AZ618">
        <v>0.77394636015325602</v>
      </c>
      <c r="BA618">
        <v>0.99585062240663902</v>
      </c>
      <c r="BB618">
        <v>0.89473684210526305</v>
      </c>
      <c r="BC618">
        <v>0.91891891891891897</v>
      </c>
      <c r="BD618">
        <v>0</v>
      </c>
      <c r="BE618">
        <v>0.56777493606138096</v>
      </c>
    </row>
    <row r="619" spans="2:57" x14ac:dyDescent="0.2">
      <c r="B619" t="s">
        <v>918</v>
      </c>
      <c r="C619">
        <v>1E-3</v>
      </c>
      <c r="D619">
        <v>0.1</v>
      </c>
      <c r="E619">
        <v>256</v>
      </c>
      <c r="F619">
        <v>100</v>
      </c>
      <c r="G619" s="2" t="b">
        <v>1</v>
      </c>
      <c r="H619">
        <v>8</v>
      </c>
      <c r="I619">
        <v>50</v>
      </c>
      <c r="J619">
        <v>420</v>
      </c>
      <c r="K619">
        <v>1000</v>
      </c>
      <c r="L619">
        <v>4</v>
      </c>
      <c r="M619">
        <v>50</v>
      </c>
      <c r="N619">
        <v>420</v>
      </c>
      <c r="O619">
        <v>12</v>
      </c>
      <c r="P619">
        <v>50</v>
      </c>
      <c r="Q619">
        <v>80</v>
      </c>
      <c r="R619">
        <v>1</v>
      </c>
      <c r="S619">
        <v>78</v>
      </c>
      <c r="T619" s="2">
        <v>64</v>
      </c>
      <c r="U619" s="2">
        <v>128</v>
      </c>
      <c r="V619" s="2">
        <v>128</v>
      </c>
      <c r="W619" t="s">
        <v>770</v>
      </c>
      <c r="X619">
        <v>0.98013095238095205</v>
      </c>
      <c r="Y619">
        <v>3.9247992821037003E-3</v>
      </c>
      <c r="Z619">
        <v>0.38332559523809501</v>
      </c>
      <c r="AA619">
        <v>0.392973518967628</v>
      </c>
      <c r="AB619">
        <v>0.30247104180383599</v>
      </c>
      <c r="AC619">
        <v>0.30247104180383599</v>
      </c>
      <c r="AD619">
        <v>0.32671702730670299</v>
      </c>
      <c r="AE619">
        <v>0.32671702730670299</v>
      </c>
      <c r="AF619">
        <v>0.38332559523809501</v>
      </c>
      <c r="AG619">
        <v>0.38332559523809501</v>
      </c>
      <c r="AH619">
        <v>0.60416666666666596</v>
      </c>
      <c r="AI619">
        <v>8.9465461671352303E-2</v>
      </c>
      <c r="AJ619">
        <v>0.54827404465639995</v>
      </c>
      <c r="AK619">
        <v>0.54827404465639995</v>
      </c>
      <c r="AL619">
        <v>0.59592779628160397</v>
      </c>
      <c r="AM619">
        <v>0.59592779628160397</v>
      </c>
      <c r="AN619">
        <v>0.60416666666666596</v>
      </c>
      <c r="AO619">
        <v>0.60416666666666596</v>
      </c>
      <c r="AP619">
        <v>0.49974129874191098</v>
      </c>
      <c r="AQ619">
        <v>0.53180496955343903</v>
      </c>
      <c r="AR619">
        <v>0.113167416984469</v>
      </c>
      <c r="AS619">
        <v>6.5170481935528199E-2</v>
      </c>
      <c r="AT619">
        <v>0.43356643356643298</v>
      </c>
      <c r="AU619">
        <v>2.4691358024691301E-2</v>
      </c>
      <c r="AV619">
        <v>0.92500000000000004</v>
      </c>
      <c r="AW619">
        <v>0.95808383233532901</v>
      </c>
      <c r="AX619">
        <v>0.96932515337423297</v>
      </c>
      <c r="AY619">
        <v>1.3333333333333299E-2</v>
      </c>
      <c r="AZ619">
        <v>0.46</v>
      </c>
      <c r="BA619">
        <v>0.99378881987577605</v>
      </c>
      <c r="BB619">
        <v>0.87292817679557999</v>
      </c>
      <c r="BC619">
        <v>0.92857142857142805</v>
      </c>
      <c r="BD619">
        <v>0</v>
      </c>
      <c r="BE619">
        <v>0</v>
      </c>
    </row>
    <row r="620" spans="2:57" x14ac:dyDescent="0.2">
      <c r="B620" t="s">
        <v>1082</v>
      </c>
      <c r="C620">
        <v>1E-3</v>
      </c>
      <c r="D620">
        <v>0.5</v>
      </c>
      <c r="E620">
        <v>43</v>
      </c>
      <c r="F620">
        <v>100</v>
      </c>
      <c r="G620" s="2" t="b">
        <v>1</v>
      </c>
      <c r="H620">
        <v>8</v>
      </c>
      <c r="I620">
        <v>10</v>
      </c>
      <c r="J620">
        <v>256</v>
      </c>
      <c r="K620">
        <v>1000</v>
      </c>
      <c r="L620">
        <v>4</v>
      </c>
      <c r="M620">
        <v>10</v>
      </c>
      <c r="N620">
        <v>460</v>
      </c>
      <c r="O620">
        <v>12</v>
      </c>
      <c r="P620">
        <v>10</v>
      </c>
      <c r="Q620">
        <v>120</v>
      </c>
      <c r="R620">
        <v>1</v>
      </c>
      <c r="S620">
        <v>78</v>
      </c>
      <c r="T620" s="2">
        <v>64</v>
      </c>
      <c r="U620" s="2">
        <v>64</v>
      </c>
      <c r="V620" s="2">
        <v>64</v>
      </c>
      <c r="W620" t="s">
        <v>770</v>
      </c>
      <c r="X620">
        <v>0.98013671874999997</v>
      </c>
      <c r="Y620">
        <v>4.3161689327097996E-3</v>
      </c>
      <c r="Z620">
        <v>0.38244945652173901</v>
      </c>
      <c r="AA620">
        <v>0.31308088512718601</v>
      </c>
      <c r="AB620">
        <v>0.32595601614363601</v>
      </c>
      <c r="AC620">
        <v>0.32595601614363601</v>
      </c>
      <c r="AD620">
        <v>0.34880123195854701</v>
      </c>
      <c r="AE620">
        <v>0.34880123195854701</v>
      </c>
      <c r="AF620">
        <v>0.38244945652173901</v>
      </c>
      <c r="AG620">
        <v>0.38244945652173901</v>
      </c>
      <c r="AH620">
        <v>0.625694444444444</v>
      </c>
      <c r="AI620">
        <v>7.8407876193523393E-2</v>
      </c>
      <c r="AJ620">
        <v>0.58403058157836296</v>
      </c>
      <c r="AK620">
        <v>0.58403058157836296</v>
      </c>
      <c r="AL620">
        <v>0.56431503326264998</v>
      </c>
      <c r="AM620">
        <v>0.56431503326264998</v>
      </c>
      <c r="AN620">
        <v>0.625694444444444</v>
      </c>
      <c r="AO620">
        <v>0.625694444444444</v>
      </c>
      <c r="AP620">
        <v>0.53751224486426397</v>
      </c>
      <c r="AQ620">
        <v>0.49011647931004199</v>
      </c>
      <c r="AR620">
        <v>0.18956413203237499</v>
      </c>
      <c r="AS620">
        <v>8.6631208367863394E-2</v>
      </c>
      <c r="AT620">
        <v>0.536082474226804</v>
      </c>
      <c r="AU620">
        <v>7.2992700729926996E-3</v>
      </c>
      <c r="AV620">
        <v>0.92436974789915904</v>
      </c>
      <c r="AW620">
        <v>0.94861660079051302</v>
      </c>
      <c r="AX620">
        <v>0.96296296296296202</v>
      </c>
      <c r="AY620">
        <v>0.116279069767441</v>
      </c>
      <c r="AZ620">
        <v>0.755186721991701</v>
      </c>
      <c r="BA620">
        <v>0.94871794871794801</v>
      </c>
      <c r="BB620">
        <v>0.86861313868613099</v>
      </c>
      <c r="BC620">
        <v>0.94023904382470103</v>
      </c>
      <c r="BD620">
        <v>0</v>
      </c>
      <c r="BE620">
        <v>0</v>
      </c>
    </row>
    <row r="621" spans="2:57" x14ac:dyDescent="0.2">
      <c r="B621" t="s">
        <v>1535</v>
      </c>
      <c r="C621">
        <v>1E-3</v>
      </c>
      <c r="D621">
        <v>0.5</v>
      </c>
      <c r="E621">
        <v>15</v>
      </c>
      <c r="F621">
        <v>500</v>
      </c>
      <c r="G621" s="2" t="b">
        <v>1</v>
      </c>
      <c r="H621">
        <v>8</v>
      </c>
      <c r="I621">
        <v>15</v>
      </c>
      <c r="J621">
        <v>64</v>
      </c>
      <c r="K621">
        <v>1000</v>
      </c>
      <c r="L621">
        <v>4</v>
      </c>
      <c r="M621">
        <v>15</v>
      </c>
      <c r="N621">
        <v>455</v>
      </c>
      <c r="O621">
        <v>12</v>
      </c>
      <c r="P621">
        <v>15</v>
      </c>
      <c r="Q621">
        <v>115</v>
      </c>
      <c r="R621">
        <v>1</v>
      </c>
      <c r="S621">
        <v>78</v>
      </c>
      <c r="T621" s="2">
        <v>64</v>
      </c>
      <c r="U621" s="2">
        <v>128</v>
      </c>
      <c r="V621" s="2">
        <v>64</v>
      </c>
      <c r="W621" t="s">
        <v>770</v>
      </c>
      <c r="X621">
        <v>0.98028515625000001</v>
      </c>
      <c r="Y621">
        <v>4.2916658716276E-3</v>
      </c>
      <c r="Z621">
        <v>0.382264285714285</v>
      </c>
      <c r="AA621">
        <v>0.22475686132907799</v>
      </c>
      <c r="AB621">
        <v>0.30318679346243399</v>
      </c>
      <c r="AC621">
        <v>0.30318679346243399</v>
      </c>
      <c r="AD621">
        <v>0.29871805249515199</v>
      </c>
      <c r="AE621">
        <v>0.29871805249515199</v>
      </c>
      <c r="AF621">
        <v>0.382264285714285</v>
      </c>
      <c r="AG621">
        <v>0.382264285714285</v>
      </c>
      <c r="AH621">
        <v>0.67681159420289805</v>
      </c>
      <c r="AI621">
        <v>6.8464465439319597E-2</v>
      </c>
      <c r="AJ621">
        <v>0.61895612919796605</v>
      </c>
      <c r="AK621">
        <v>0.61895612919796605</v>
      </c>
      <c r="AL621">
        <v>0.60759843561111504</v>
      </c>
      <c r="AM621">
        <v>0.60759843561111504</v>
      </c>
      <c r="AN621">
        <v>0.67681159420289805</v>
      </c>
      <c r="AO621">
        <v>0.67681159420289805</v>
      </c>
      <c r="AP621">
        <v>0.390251104286854</v>
      </c>
      <c r="AQ621">
        <v>0.817419345645093</v>
      </c>
      <c r="AR621">
        <v>3.4181737046345998E-3</v>
      </c>
      <c r="AS621">
        <v>1.658550213156E-3</v>
      </c>
      <c r="AT621">
        <v>0.38735177865612602</v>
      </c>
      <c r="AU621">
        <v>0</v>
      </c>
      <c r="AV621">
        <v>0.95614035087719296</v>
      </c>
      <c r="AW621">
        <v>0.96234309623430903</v>
      </c>
      <c r="AX621">
        <v>0.938271604938271</v>
      </c>
      <c r="AY621">
        <v>0.67816091954022895</v>
      </c>
      <c r="AZ621">
        <v>0.705454545454545</v>
      </c>
      <c r="BA621">
        <v>0.98275862068965503</v>
      </c>
      <c r="BB621">
        <v>0.89763779527558996</v>
      </c>
      <c r="BC621">
        <v>0.91935483870967705</v>
      </c>
      <c r="BD621">
        <v>0</v>
      </c>
      <c r="BE621">
        <v>0</v>
      </c>
    </row>
    <row r="622" spans="2:57" x14ac:dyDescent="0.2">
      <c r="B622" t="s">
        <v>1536</v>
      </c>
      <c r="C622">
        <v>1E-3</v>
      </c>
      <c r="D622">
        <v>0.5</v>
      </c>
      <c r="E622">
        <v>13</v>
      </c>
      <c r="F622">
        <v>500</v>
      </c>
      <c r="G622" s="2" t="b">
        <v>1</v>
      </c>
      <c r="H622">
        <v>8</v>
      </c>
      <c r="I622">
        <v>20</v>
      </c>
      <c r="J622">
        <v>256</v>
      </c>
      <c r="K622">
        <v>1000</v>
      </c>
      <c r="L622">
        <v>4</v>
      </c>
      <c r="M622">
        <v>20</v>
      </c>
      <c r="N622">
        <v>450</v>
      </c>
      <c r="O622">
        <v>12</v>
      </c>
      <c r="P622">
        <v>20</v>
      </c>
      <c r="Q622">
        <v>110</v>
      </c>
      <c r="R622">
        <v>1</v>
      </c>
      <c r="S622">
        <v>78</v>
      </c>
      <c r="T622" s="2">
        <v>64</v>
      </c>
      <c r="U622" s="2">
        <v>128</v>
      </c>
      <c r="V622" s="2">
        <v>64</v>
      </c>
      <c r="W622" t="s">
        <v>770</v>
      </c>
      <c r="X622">
        <v>0.98159179687499998</v>
      </c>
      <c r="Y622">
        <v>3.8623594269156002E-3</v>
      </c>
      <c r="Z622">
        <v>0.38193333333333301</v>
      </c>
      <c r="AA622">
        <v>0.26615326972305697</v>
      </c>
      <c r="AB622">
        <v>0.30375702041090902</v>
      </c>
      <c r="AC622">
        <v>0.30375702041090902</v>
      </c>
      <c r="AD622">
        <v>0.28400944406564399</v>
      </c>
      <c r="AE622">
        <v>0.28400944406564399</v>
      </c>
      <c r="AF622">
        <v>0.38193333333333301</v>
      </c>
      <c r="AG622">
        <v>0.38193333333333301</v>
      </c>
      <c r="AH622">
        <v>0.69469696969696904</v>
      </c>
      <c r="AI622">
        <v>7.3133878409862504E-2</v>
      </c>
      <c r="AJ622">
        <v>0.63760009061779699</v>
      </c>
      <c r="AK622">
        <v>0.63760009061779699</v>
      </c>
      <c r="AL622">
        <v>0.657575870855445</v>
      </c>
      <c r="AM622">
        <v>0.657575870855445</v>
      </c>
      <c r="AN622">
        <v>0.69469696969696904</v>
      </c>
      <c r="AO622">
        <v>0.69469696969696904</v>
      </c>
      <c r="AP622">
        <v>0.33875437466331998</v>
      </c>
      <c r="AQ622">
        <v>0.79952578232545601</v>
      </c>
      <c r="AR622">
        <v>6.9775233425696401E-2</v>
      </c>
      <c r="AS622">
        <v>6.9726912291663001E-3</v>
      </c>
      <c r="AT622">
        <v>0.41437632135306501</v>
      </c>
      <c r="AU622">
        <v>0.16260162601625999</v>
      </c>
      <c r="AV622">
        <v>0.96069868995633201</v>
      </c>
      <c r="AW622">
        <v>0.96069868995633201</v>
      </c>
      <c r="AX622">
        <v>0.96888888888888802</v>
      </c>
      <c r="AY622">
        <v>0.55999999999999905</v>
      </c>
      <c r="AZ622">
        <v>0.81102362204724399</v>
      </c>
      <c r="BA622">
        <v>0.97297297297297303</v>
      </c>
      <c r="BB622">
        <v>0.91228070175438603</v>
      </c>
      <c r="BC622">
        <v>0.927659574468085</v>
      </c>
      <c r="BD622">
        <v>0</v>
      </c>
      <c r="BE622">
        <v>0</v>
      </c>
    </row>
    <row r="623" spans="2:57" x14ac:dyDescent="0.2">
      <c r="B623" t="s">
        <v>866</v>
      </c>
      <c r="C623">
        <v>1E-3</v>
      </c>
      <c r="D623">
        <v>0.5</v>
      </c>
      <c r="E623">
        <v>256</v>
      </c>
      <c r="F623">
        <v>100</v>
      </c>
      <c r="G623" s="2" t="b">
        <v>1</v>
      </c>
      <c r="H623">
        <v>8</v>
      </c>
      <c r="I623">
        <v>10</v>
      </c>
      <c r="J623">
        <v>128</v>
      </c>
      <c r="K623">
        <v>1000</v>
      </c>
      <c r="L623">
        <v>4</v>
      </c>
      <c r="M623">
        <v>10</v>
      </c>
      <c r="N623">
        <v>460</v>
      </c>
      <c r="O623">
        <v>12</v>
      </c>
      <c r="P623">
        <v>10</v>
      </c>
      <c r="Q623">
        <v>120</v>
      </c>
      <c r="R623">
        <v>1</v>
      </c>
      <c r="S623">
        <v>78</v>
      </c>
      <c r="T623" s="2">
        <v>64</v>
      </c>
      <c r="U623" s="2">
        <v>128</v>
      </c>
      <c r="V623" s="2">
        <v>128</v>
      </c>
      <c r="W623" t="s">
        <v>770</v>
      </c>
      <c r="X623">
        <v>0.98190429687500003</v>
      </c>
      <c r="Y623">
        <v>3.7496726075187002E-3</v>
      </c>
      <c r="Z623">
        <v>0.38166304347826102</v>
      </c>
      <c r="AA623">
        <v>0.33365440796315599</v>
      </c>
      <c r="AB623">
        <v>0.28511880143410201</v>
      </c>
      <c r="AC623">
        <v>0.28511880143410201</v>
      </c>
      <c r="AD623">
        <v>0.26386340513774598</v>
      </c>
      <c r="AE623">
        <v>0.26386340513774498</v>
      </c>
      <c r="AF623">
        <v>0.38166304347826102</v>
      </c>
      <c r="AG623">
        <v>0.38166304347826102</v>
      </c>
      <c r="AH623">
        <v>0.65138888888888802</v>
      </c>
      <c r="AI623">
        <v>8.1302821636199896E-2</v>
      </c>
      <c r="AJ623">
        <v>0.60486060304558198</v>
      </c>
      <c r="AK623">
        <v>0.60486060304558198</v>
      </c>
      <c r="AL623">
        <v>0.69468904235169704</v>
      </c>
      <c r="AM623">
        <v>0.69468904235169704</v>
      </c>
      <c r="AN623">
        <v>0.65138888888888802</v>
      </c>
      <c r="AO623">
        <v>0.65138888888888802</v>
      </c>
      <c r="AP623">
        <v>0.432739921886795</v>
      </c>
      <c r="AQ623">
        <v>0.68409974108948102</v>
      </c>
      <c r="AR623">
        <v>1.9910903559854799E-2</v>
      </c>
      <c r="AS623">
        <v>3.7246392002781999E-3</v>
      </c>
      <c r="AT623">
        <v>0.38664323374340898</v>
      </c>
      <c r="AU623">
        <v>1.6528925619834701E-2</v>
      </c>
      <c r="AV623">
        <v>0.88181818181818095</v>
      </c>
      <c r="AW623">
        <v>0.96</v>
      </c>
      <c r="AX623">
        <v>0.95161290322580605</v>
      </c>
      <c r="AY623">
        <v>0.69565217391304301</v>
      </c>
      <c r="AZ623">
        <v>0.69387755102040805</v>
      </c>
      <c r="BA623">
        <v>0.85167464114832503</v>
      </c>
      <c r="BB623">
        <v>0.89138576779026202</v>
      </c>
      <c r="BC623">
        <v>0.929133858267716</v>
      </c>
      <c r="BD623">
        <v>0</v>
      </c>
      <c r="BE623">
        <v>0</v>
      </c>
    </row>
    <row r="624" spans="2:57" x14ac:dyDescent="0.2">
      <c r="B624" t="s">
        <v>1537</v>
      </c>
      <c r="C624">
        <v>1E-3</v>
      </c>
      <c r="D624">
        <v>0.5</v>
      </c>
      <c r="E624">
        <v>65</v>
      </c>
      <c r="F624">
        <v>100</v>
      </c>
      <c r="G624" s="2" t="b">
        <v>1</v>
      </c>
      <c r="H624">
        <v>8</v>
      </c>
      <c r="I624">
        <v>15</v>
      </c>
      <c r="J624">
        <v>64</v>
      </c>
      <c r="K624">
        <v>1000</v>
      </c>
      <c r="L624">
        <v>4</v>
      </c>
      <c r="M624">
        <v>15</v>
      </c>
      <c r="N624">
        <v>455</v>
      </c>
      <c r="O624">
        <v>12</v>
      </c>
      <c r="P624">
        <v>15</v>
      </c>
      <c r="Q624">
        <v>115</v>
      </c>
      <c r="R624">
        <v>1</v>
      </c>
      <c r="S624">
        <v>78</v>
      </c>
      <c r="T624" s="2">
        <v>128</v>
      </c>
      <c r="U624" s="2">
        <v>64</v>
      </c>
      <c r="V624" s="2">
        <v>64</v>
      </c>
      <c r="W624" t="s">
        <v>770</v>
      </c>
      <c r="X624">
        <v>0.97816406249999999</v>
      </c>
      <c r="Y624">
        <v>4.8877884284592998E-3</v>
      </c>
      <c r="Z624">
        <v>0.38085109890109903</v>
      </c>
      <c r="AA624">
        <v>0.26626990047097199</v>
      </c>
      <c r="AB624">
        <v>0.32785823575311501</v>
      </c>
      <c r="AC624">
        <v>0.32785823575311501</v>
      </c>
      <c r="AD624">
        <v>0.35624331818889399</v>
      </c>
      <c r="AE624">
        <v>0.35624331818889399</v>
      </c>
      <c r="AF624">
        <v>0.38085109890109903</v>
      </c>
      <c r="AG624">
        <v>0.38085109890109903</v>
      </c>
      <c r="AH624">
        <v>0.70217391304347798</v>
      </c>
      <c r="AI624">
        <v>6.2932968139648396E-2</v>
      </c>
      <c r="AJ624">
        <v>0.66069645257854703</v>
      </c>
      <c r="AK624">
        <v>0.66069645257854703</v>
      </c>
      <c r="AL624">
        <v>0.67264496173600596</v>
      </c>
      <c r="AM624">
        <v>0.67264496173600596</v>
      </c>
      <c r="AN624">
        <v>0.70217391304347798</v>
      </c>
      <c r="AO624">
        <v>0.70217391304347798</v>
      </c>
      <c r="AP624">
        <v>0.32320816950921</v>
      </c>
      <c r="AQ624">
        <v>0.87534046906140495</v>
      </c>
      <c r="AR624">
        <v>6.1042635731114799E-2</v>
      </c>
      <c r="AS624">
        <v>5.1841668710729302E-2</v>
      </c>
      <c r="AT624">
        <v>0.40316205533596799</v>
      </c>
      <c r="AU624">
        <v>0.355263157894736</v>
      </c>
      <c r="AV624">
        <v>0.96551724137931005</v>
      </c>
      <c r="AW624">
        <v>0.95435684647302899</v>
      </c>
      <c r="AX624">
        <v>0.962025316455696</v>
      </c>
      <c r="AY624">
        <v>0.75925925925925897</v>
      </c>
      <c r="AZ624">
        <v>0.75925925925925897</v>
      </c>
      <c r="BA624">
        <v>0.95575221238938002</v>
      </c>
      <c r="BB624">
        <v>0.88372093023255804</v>
      </c>
      <c r="BC624">
        <v>0.93004115226337403</v>
      </c>
      <c r="BD624">
        <v>0</v>
      </c>
      <c r="BE624">
        <v>0</v>
      </c>
    </row>
    <row r="625" spans="2:57" x14ac:dyDescent="0.2">
      <c r="B625" t="s">
        <v>1538</v>
      </c>
      <c r="C625">
        <v>1E-3</v>
      </c>
      <c r="D625">
        <v>0.1</v>
      </c>
      <c r="E625">
        <v>94</v>
      </c>
      <c r="F625">
        <v>100</v>
      </c>
      <c r="G625" s="2" t="b">
        <v>1</v>
      </c>
      <c r="H625">
        <v>8</v>
      </c>
      <c r="I625">
        <v>5</v>
      </c>
      <c r="J625">
        <v>256</v>
      </c>
      <c r="K625">
        <v>1000</v>
      </c>
      <c r="L625">
        <v>4</v>
      </c>
      <c r="M625">
        <v>5</v>
      </c>
      <c r="N625">
        <v>465</v>
      </c>
      <c r="O625">
        <v>12</v>
      </c>
      <c r="P625">
        <v>5</v>
      </c>
      <c r="Q625">
        <v>125</v>
      </c>
      <c r="R625">
        <v>1</v>
      </c>
      <c r="S625">
        <v>78</v>
      </c>
      <c r="T625" s="2">
        <v>128</v>
      </c>
      <c r="U625" s="2">
        <v>128</v>
      </c>
      <c r="V625" s="2">
        <v>64</v>
      </c>
      <c r="W625" t="s">
        <v>770</v>
      </c>
      <c r="X625">
        <v>0.98006835937500003</v>
      </c>
      <c r="Y625">
        <v>4.2678153468295003E-3</v>
      </c>
      <c r="Z625">
        <v>0.38059999999999999</v>
      </c>
      <c r="AA625">
        <v>0.19670208044350099</v>
      </c>
      <c r="AB625">
        <v>0.28779846765813499</v>
      </c>
      <c r="AC625">
        <v>0.28779846765813499</v>
      </c>
      <c r="AD625">
        <v>0.29971874315234798</v>
      </c>
      <c r="AE625">
        <v>0.29971874315234798</v>
      </c>
      <c r="AF625">
        <v>0.38059999999999999</v>
      </c>
      <c r="AG625">
        <v>0.38059999999999999</v>
      </c>
      <c r="AH625">
        <v>0.45</v>
      </c>
      <c r="AI625">
        <v>9.85136479139328E-2</v>
      </c>
      <c r="AJ625">
        <v>0.40618878675979397</v>
      </c>
      <c r="AK625">
        <v>0.40618878675979397</v>
      </c>
      <c r="AL625">
        <v>0.57051481720289698</v>
      </c>
      <c r="AM625">
        <v>0.57051481720289698</v>
      </c>
      <c r="AN625">
        <v>0.45</v>
      </c>
      <c r="AO625">
        <v>0.45</v>
      </c>
      <c r="AP625">
        <v>0.41094286521307799</v>
      </c>
      <c r="AQ625">
        <v>0.64670844525750704</v>
      </c>
      <c r="AR625">
        <v>8.19653115883269E-2</v>
      </c>
      <c r="AS625">
        <v>1.15772485736329E-2</v>
      </c>
      <c r="AT625">
        <v>0.29585798816567999</v>
      </c>
      <c r="AU625">
        <v>8.6021505376343996E-2</v>
      </c>
      <c r="AV625">
        <v>9.1603053435114504E-2</v>
      </c>
      <c r="AW625">
        <v>0.94696969696969602</v>
      </c>
      <c r="AX625">
        <v>0.65775401069518702</v>
      </c>
      <c r="AY625">
        <v>0.6</v>
      </c>
      <c r="AZ625">
        <v>0.74803149606299202</v>
      </c>
      <c r="BA625">
        <v>0.77294685990338097</v>
      </c>
      <c r="BB625">
        <v>6.2015503875968901E-2</v>
      </c>
      <c r="BC625">
        <v>0.61306532663316504</v>
      </c>
      <c r="BD625">
        <v>0</v>
      </c>
      <c r="BE625">
        <v>0</v>
      </c>
    </row>
    <row r="626" spans="2:57" x14ac:dyDescent="0.2">
      <c r="B626" t="s">
        <v>1539</v>
      </c>
      <c r="C626">
        <v>1E-3</v>
      </c>
      <c r="D626">
        <v>0.5</v>
      </c>
      <c r="E626">
        <v>62</v>
      </c>
      <c r="F626">
        <v>100</v>
      </c>
      <c r="G626" s="2" t="b">
        <v>1</v>
      </c>
      <c r="H626">
        <v>8</v>
      </c>
      <c r="I626">
        <v>20</v>
      </c>
      <c r="J626">
        <v>64</v>
      </c>
      <c r="K626">
        <v>1000</v>
      </c>
      <c r="L626">
        <v>4</v>
      </c>
      <c r="M626">
        <v>20</v>
      </c>
      <c r="N626">
        <v>450</v>
      </c>
      <c r="O626">
        <v>12</v>
      </c>
      <c r="P626">
        <v>20</v>
      </c>
      <c r="Q626">
        <v>110</v>
      </c>
      <c r="R626">
        <v>1</v>
      </c>
      <c r="S626">
        <v>78</v>
      </c>
      <c r="T626" s="2">
        <v>64</v>
      </c>
      <c r="U626" s="2">
        <v>64</v>
      </c>
      <c r="V626" s="2">
        <v>128</v>
      </c>
      <c r="W626" t="s">
        <v>770</v>
      </c>
      <c r="X626">
        <v>0.98005859375000004</v>
      </c>
      <c r="Y626">
        <v>4.2823829269036003E-3</v>
      </c>
      <c r="Z626">
        <v>0.38058111111111098</v>
      </c>
      <c r="AA626">
        <v>0.39554389238357501</v>
      </c>
      <c r="AB626">
        <v>0.327452655921674</v>
      </c>
      <c r="AC626">
        <v>0.327452655921674</v>
      </c>
      <c r="AD626">
        <v>0.32329000607727798</v>
      </c>
      <c r="AE626">
        <v>0.32329000607727798</v>
      </c>
      <c r="AF626">
        <v>0.38058111111111098</v>
      </c>
      <c r="AG626">
        <v>0.38058111111111098</v>
      </c>
      <c r="AH626">
        <v>0.69848484848484804</v>
      </c>
      <c r="AI626">
        <v>8.4220908582210499E-2</v>
      </c>
      <c r="AJ626">
        <v>0.63544249949191001</v>
      </c>
      <c r="AK626">
        <v>0.63544249949191001</v>
      </c>
      <c r="AL626">
        <v>0.602434285187879</v>
      </c>
      <c r="AM626">
        <v>0.602434285187879</v>
      </c>
      <c r="AN626">
        <v>0.69848484848484804</v>
      </c>
      <c r="AO626">
        <v>0.69848484848484804</v>
      </c>
      <c r="AP626">
        <v>0.24567327697639399</v>
      </c>
      <c r="AQ626">
        <v>0.81936919877593295</v>
      </c>
      <c r="AR626">
        <v>0.21594812416724499</v>
      </c>
      <c r="AS626">
        <v>2.8820023767124701E-2</v>
      </c>
      <c r="AT626">
        <v>0.46115288220551298</v>
      </c>
      <c r="AU626">
        <v>0.105263157894736</v>
      </c>
      <c r="AV626">
        <v>0.95652173913043403</v>
      </c>
      <c r="AW626">
        <v>0.96491228070175405</v>
      </c>
      <c r="AX626">
        <v>0.82706766917293195</v>
      </c>
      <c r="AY626">
        <v>0.68181818181818099</v>
      </c>
      <c r="AZ626">
        <v>0.82819383259911805</v>
      </c>
      <c r="BA626">
        <v>0.98198198198198205</v>
      </c>
      <c r="BB626">
        <v>0.88333333333333297</v>
      </c>
      <c r="BC626">
        <v>0.93506493506493504</v>
      </c>
      <c r="BD626">
        <v>0</v>
      </c>
      <c r="BE626">
        <v>0</v>
      </c>
    </row>
    <row r="627" spans="2:57" x14ac:dyDescent="0.2">
      <c r="B627" t="s">
        <v>1540</v>
      </c>
      <c r="C627">
        <v>1E-3</v>
      </c>
      <c r="D627">
        <v>0.1</v>
      </c>
      <c r="E627">
        <v>58</v>
      </c>
      <c r="F627">
        <v>100</v>
      </c>
      <c r="G627" s="2" t="b">
        <v>1</v>
      </c>
      <c r="H627">
        <v>8</v>
      </c>
      <c r="I627">
        <v>10</v>
      </c>
      <c r="J627">
        <v>128</v>
      </c>
      <c r="K627">
        <v>1000</v>
      </c>
      <c r="L627">
        <v>4</v>
      </c>
      <c r="M627">
        <v>10</v>
      </c>
      <c r="N627">
        <v>460</v>
      </c>
      <c r="O627">
        <v>12</v>
      </c>
      <c r="P627">
        <v>10</v>
      </c>
      <c r="Q627">
        <v>120</v>
      </c>
      <c r="R627">
        <v>1</v>
      </c>
      <c r="S627">
        <v>78</v>
      </c>
      <c r="T627" s="2">
        <v>64</v>
      </c>
      <c r="U627" s="2">
        <v>64</v>
      </c>
      <c r="V627" s="2">
        <v>128</v>
      </c>
      <c r="W627" t="s">
        <v>770</v>
      </c>
      <c r="X627">
        <v>0.98033203125000001</v>
      </c>
      <c r="Y627">
        <v>4.1323249670676002E-3</v>
      </c>
      <c r="Z627">
        <v>0.380489673913043</v>
      </c>
      <c r="AA627">
        <v>0.27747319406270898</v>
      </c>
      <c r="AB627">
        <v>0.31826620683779999</v>
      </c>
      <c r="AC627">
        <v>0.31826620683779999</v>
      </c>
      <c r="AD627">
        <v>0.32983165966071698</v>
      </c>
      <c r="AE627">
        <v>0.32983165966071698</v>
      </c>
      <c r="AF627">
        <v>0.380489673913043</v>
      </c>
      <c r="AG627">
        <v>0.380489673913043</v>
      </c>
      <c r="AH627">
        <v>0.60972222222222205</v>
      </c>
      <c r="AI627">
        <v>7.6966129243373801E-2</v>
      </c>
      <c r="AJ627">
        <v>0.54881030273021403</v>
      </c>
      <c r="AK627">
        <v>0.54881030273021403</v>
      </c>
      <c r="AL627">
        <v>0.54619139730215005</v>
      </c>
      <c r="AM627">
        <v>0.54619139730215005</v>
      </c>
      <c r="AN627">
        <v>0.60972222222222205</v>
      </c>
      <c r="AO627">
        <v>0.60972222222222205</v>
      </c>
      <c r="AP627">
        <v>0.37182569980240299</v>
      </c>
      <c r="AQ627">
        <v>0.82766497988910304</v>
      </c>
      <c r="AR627">
        <v>6.39985438877924E-2</v>
      </c>
      <c r="AS627">
        <v>9.5756037719023999E-3</v>
      </c>
      <c r="AT627">
        <v>0.399201596806387</v>
      </c>
      <c r="AU627">
        <v>0.35502958579881599</v>
      </c>
      <c r="AV627">
        <v>0.91774891774891698</v>
      </c>
      <c r="AW627">
        <v>0.95199999999999996</v>
      </c>
      <c r="AX627">
        <v>0.87704918032786805</v>
      </c>
      <c r="AY627">
        <v>0</v>
      </c>
      <c r="AZ627">
        <v>0.63322884012539105</v>
      </c>
      <c r="BA627">
        <v>0.78391959798994904</v>
      </c>
      <c r="BB627">
        <v>0.78032786885245897</v>
      </c>
      <c r="BC627">
        <v>0.88721804511278102</v>
      </c>
      <c r="BD627">
        <v>0</v>
      </c>
      <c r="BE627">
        <v>0</v>
      </c>
    </row>
    <row r="628" spans="2:57" x14ac:dyDescent="0.2">
      <c r="B628" t="s">
        <v>1541</v>
      </c>
      <c r="C628">
        <v>1E-3</v>
      </c>
      <c r="D628">
        <v>0.1</v>
      </c>
      <c r="E628">
        <v>21</v>
      </c>
      <c r="F628">
        <v>500</v>
      </c>
      <c r="G628" s="2" t="b">
        <v>1</v>
      </c>
      <c r="H628">
        <v>8</v>
      </c>
      <c r="I628">
        <v>5</v>
      </c>
      <c r="J628">
        <v>128</v>
      </c>
      <c r="K628">
        <v>1000</v>
      </c>
      <c r="L628">
        <v>4</v>
      </c>
      <c r="M628">
        <v>5</v>
      </c>
      <c r="N628">
        <v>465</v>
      </c>
      <c r="O628">
        <v>12</v>
      </c>
      <c r="P628">
        <v>5</v>
      </c>
      <c r="Q628">
        <v>125</v>
      </c>
      <c r="R628">
        <v>1</v>
      </c>
      <c r="S628">
        <v>78</v>
      </c>
      <c r="T628" s="2">
        <v>128</v>
      </c>
      <c r="U628" s="2">
        <v>128</v>
      </c>
      <c r="V628" s="2">
        <v>64</v>
      </c>
      <c r="W628" t="s">
        <v>770</v>
      </c>
      <c r="X628">
        <v>0.98052734374999995</v>
      </c>
      <c r="Y628">
        <v>4.4641611012630001E-3</v>
      </c>
      <c r="Z628">
        <v>0.38034139784946103</v>
      </c>
      <c r="AA628">
        <v>0.22622445251047599</v>
      </c>
      <c r="AB628">
        <v>0.32825685930798598</v>
      </c>
      <c r="AC628">
        <v>0.32825685930798598</v>
      </c>
      <c r="AD628">
        <v>0.33891386543209601</v>
      </c>
      <c r="AE628">
        <v>0.33891386543209601</v>
      </c>
      <c r="AF628">
        <v>0.38034139784946103</v>
      </c>
      <c r="AG628">
        <v>0.38034139784946103</v>
      </c>
      <c r="AH628">
        <v>0.68466666666666598</v>
      </c>
      <c r="AI628">
        <v>6.4497992396354606E-2</v>
      </c>
      <c r="AJ628">
        <v>0.65318282864653798</v>
      </c>
      <c r="AK628">
        <v>0.65318282864653798</v>
      </c>
      <c r="AL628">
        <v>0.65835909211214105</v>
      </c>
      <c r="AM628">
        <v>0.65835909211214105</v>
      </c>
      <c r="AN628">
        <v>0.68466666666666598</v>
      </c>
      <c r="AO628">
        <v>0.68466666666666598</v>
      </c>
      <c r="AP628">
        <v>0.32627003406195898</v>
      </c>
      <c r="AQ628">
        <v>0.80220793606799801</v>
      </c>
      <c r="AR628">
        <v>0.115722218774835</v>
      </c>
      <c r="AS628">
        <v>6.8827248327155005E-2</v>
      </c>
      <c r="AT628">
        <v>0.40585774058577401</v>
      </c>
      <c r="AU628">
        <v>0.59715639810426502</v>
      </c>
      <c r="AV628">
        <v>0.92946058091286299</v>
      </c>
      <c r="AW628">
        <v>0.95419847328244201</v>
      </c>
      <c r="AX628">
        <v>0.86923076923076903</v>
      </c>
      <c r="AY628">
        <v>0.69268292682926802</v>
      </c>
      <c r="AZ628">
        <v>0.765625</v>
      </c>
      <c r="BA628">
        <v>0.87336244541484698</v>
      </c>
      <c r="BB628">
        <v>0.81168831168831101</v>
      </c>
      <c r="BC628">
        <v>0.93893129770992301</v>
      </c>
      <c r="BD628">
        <v>0</v>
      </c>
      <c r="BE628">
        <v>0</v>
      </c>
    </row>
    <row r="629" spans="2:57" x14ac:dyDescent="0.2">
      <c r="B629" t="s">
        <v>1542</v>
      </c>
      <c r="C629">
        <v>1E-3</v>
      </c>
      <c r="D629">
        <v>0.5</v>
      </c>
      <c r="E629">
        <v>19</v>
      </c>
      <c r="F629">
        <v>500</v>
      </c>
      <c r="G629" s="2" t="b">
        <v>1</v>
      </c>
      <c r="H629">
        <v>8</v>
      </c>
      <c r="I629">
        <v>10</v>
      </c>
      <c r="J629">
        <v>128</v>
      </c>
      <c r="K629">
        <v>1000</v>
      </c>
      <c r="L629">
        <v>4</v>
      </c>
      <c r="M629">
        <v>10</v>
      </c>
      <c r="N629">
        <v>460</v>
      </c>
      <c r="O629">
        <v>12</v>
      </c>
      <c r="P629">
        <v>10</v>
      </c>
      <c r="Q629">
        <v>120</v>
      </c>
      <c r="R629">
        <v>1</v>
      </c>
      <c r="S629">
        <v>78</v>
      </c>
      <c r="T629" s="2">
        <v>64</v>
      </c>
      <c r="U629" s="2">
        <v>128</v>
      </c>
      <c r="V629" s="2">
        <v>64</v>
      </c>
      <c r="W629" t="s">
        <v>770</v>
      </c>
      <c r="X629">
        <v>0.98167968750000001</v>
      </c>
      <c r="Y629">
        <v>3.8417714466340001E-3</v>
      </c>
      <c r="Z629">
        <v>0.380241847826086</v>
      </c>
      <c r="AA629">
        <v>0.26028505139052799</v>
      </c>
      <c r="AB629">
        <v>0.30416044995046598</v>
      </c>
      <c r="AC629">
        <v>0.30416044995046598</v>
      </c>
      <c r="AD629">
        <v>0.29855860407726398</v>
      </c>
      <c r="AE629">
        <v>0.29855860407726398</v>
      </c>
      <c r="AF629">
        <v>0.380241847826086</v>
      </c>
      <c r="AG629">
        <v>0.380241847826086</v>
      </c>
      <c r="AH629">
        <v>0.58750000000000002</v>
      </c>
      <c r="AI629">
        <v>0.102772451937198</v>
      </c>
      <c r="AJ629">
        <v>0.56069955701628305</v>
      </c>
      <c r="AK629">
        <v>0.56069955701628305</v>
      </c>
      <c r="AL629">
        <v>0.59944913716174697</v>
      </c>
      <c r="AM629">
        <v>0.59944913716174697</v>
      </c>
      <c r="AN629">
        <v>0.58750000000000002</v>
      </c>
      <c r="AO629">
        <v>0.58750000000000002</v>
      </c>
      <c r="AP629">
        <v>0.46217147871530401</v>
      </c>
      <c r="AQ629">
        <v>0.684873384936874</v>
      </c>
      <c r="AR629">
        <v>6.02242862513344E-2</v>
      </c>
      <c r="AS629">
        <v>9.3726498983531005E-3</v>
      </c>
      <c r="AT629">
        <v>0.485900216919739</v>
      </c>
      <c r="AU629">
        <v>3.38983050847457E-2</v>
      </c>
      <c r="AV629">
        <v>0.86915887850467299</v>
      </c>
      <c r="AW629">
        <v>0.95617529880478003</v>
      </c>
      <c r="AX629">
        <v>0.86915887850467299</v>
      </c>
      <c r="AY629">
        <v>0.74038461538461497</v>
      </c>
      <c r="AZ629">
        <v>0.45544554455445502</v>
      </c>
      <c r="BA629">
        <v>0.781725888324873</v>
      </c>
      <c r="BB629">
        <v>0.89138576779026202</v>
      </c>
      <c r="BC629">
        <v>0.64516129032257996</v>
      </c>
      <c r="BD629">
        <v>0</v>
      </c>
      <c r="BE629">
        <v>0</v>
      </c>
    </row>
    <row r="630" spans="2:57" x14ac:dyDescent="0.2">
      <c r="B630" t="s">
        <v>1543</v>
      </c>
      <c r="C630">
        <v>1E-3</v>
      </c>
      <c r="D630">
        <v>0.1</v>
      </c>
      <c r="E630">
        <v>60</v>
      </c>
      <c r="F630">
        <v>100</v>
      </c>
      <c r="G630" s="2" t="b">
        <v>1</v>
      </c>
      <c r="H630">
        <v>8</v>
      </c>
      <c r="I630">
        <v>50</v>
      </c>
      <c r="J630">
        <v>256</v>
      </c>
      <c r="K630">
        <v>1000</v>
      </c>
      <c r="L630">
        <v>4</v>
      </c>
      <c r="M630">
        <v>50</v>
      </c>
      <c r="N630">
        <v>420</v>
      </c>
      <c r="O630">
        <v>12</v>
      </c>
      <c r="P630">
        <v>50</v>
      </c>
      <c r="Q630">
        <v>80</v>
      </c>
      <c r="R630">
        <v>1</v>
      </c>
      <c r="S630">
        <v>78</v>
      </c>
      <c r="T630" s="2">
        <v>128</v>
      </c>
      <c r="U630" s="2">
        <v>128</v>
      </c>
      <c r="V630" s="2">
        <v>64</v>
      </c>
      <c r="W630" t="s">
        <v>770</v>
      </c>
      <c r="X630">
        <v>0.97916503906249996</v>
      </c>
      <c r="Y630">
        <v>4.3948908336459997E-3</v>
      </c>
      <c r="Z630">
        <v>0.38013452380952301</v>
      </c>
      <c r="AA630">
        <v>0.26746357375383301</v>
      </c>
      <c r="AB630">
        <v>0.32376554250494599</v>
      </c>
      <c r="AC630">
        <v>0.32376554250494599</v>
      </c>
      <c r="AD630">
        <v>0.33674792036364398</v>
      </c>
      <c r="AE630">
        <v>0.33674792036364398</v>
      </c>
      <c r="AF630">
        <v>0.38013452380952301</v>
      </c>
      <c r="AG630">
        <v>0.38013452380952301</v>
      </c>
      <c r="AH630">
        <v>0.70729166666666599</v>
      </c>
      <c r="AI630">
        <v>6.8087063729763003E-2</v>
      </c>
      <c r="AJ630">
        <v>0.65676544532727299</v>
      </c>
      <c r="AK630">
        <v>0.65676544532727299</v>
      </c>
      <c r="AL630">
        <v>0.63042082644674802</v>
      </c>
      <c r="AM630">
        <v>0.63042082644674802</v>
      </c>
      <c r="AN630">
        <v>0.70729166666666599</v>
      </c>
      <c r="AO630">
        <v>0.70729166666666599</v>
      </c>
      <c r="AP630">
        <v>0.46639369479764903</v>
      </c>
      <c r="AQ630">
        <v>0.51311428673175696</v>
      </c>
      <c r="AR630">
        <v>0.22101433014618899</v>
      </c>
      <c r="AS630">
        <v>9.45398583441905E-2</v>
      </c>
      <c r="AT630">
        <v>0.66346153846153799</v>
      </c>
      <c r="AU630">
        <v>0</v>
      </c>
      <c r="AV630">
        <v>0.938271604938271</v>
      </c>
      <c r="AW630">
        <v>0.952380952380952</v>
      </c>
      <c r="AX630">
        <v>0.96969696969696895</v>
      </c>
      <c r="AY630">
        <v>0.32773109243697401</v>
      </c>
      <c r="AZ630">
        <v>0.76571428571428501</v>
      </c>
      <c r="BA630">
        <v>0.98765432098765404</v>
      </c>
      <c r="BB630">
        <v>0.879120879120879</v>
      </c>
      <c r="BC630">
        <v>0.92941176470588205</v>
      </c>
      <c r="BD630">
        <v>0.46774193548387</v>
      </c>
      <c r="BE630">
        <v>0</v>
      </c>
    </row>
    <row r="631" spans="2:57" x14ac:dyDescent="0.2">
      <c r="B631" t="s">
        <v>809</v>
      </c>
      <c r="C631">
        <v>1E-3</v>
      </c>
      <c r="D631">
        <v>0.5</v>
      </c>
      <c r="E631">
        <v>256</v>
      </c>
      <c r="F631">
        <v>500</v>
      </c>
      <c r="G631" s="2" t="b">
        <v>1</v>
      </c>
      <c r="H631">
        <v>8</v>
      </c>
      <c r="I631">
        <v>15</v>
      </c>
      <c r="J631">
        <v>64</v>
      </c>
      <c r="K631">
        <v>1000</v>
      </c>
      <c r="L631">
        <v>4</v>
      </c>
      <c r="M631">
        <v>15</v>
      </c>
      <c r="N631">
        <v>455</v>
      </c>
      <c r="O631">
        <v>12</v>
      </c>
      <c r="P631">
        <v>15</v>
      </c>
      <c r="Q631">
        <v>115</v>
      </c>
      <c r="R631">
        <v>1</v>
      </c>
      <c r="S631">
        <v>78</v>
      </c>
      <c r="T631" s="2">
        <v>64</v>
      </c>
      <c r="U631" s="2">
        <v>128</v>
      </c>
      <c r="V631" s="2">
        <v>128</v>
      </c>
      <c r="W631" t="s">
        <v>770</v>
      </c>
      <c r="X631">
        <v>0.98003906249999995</v>
      </c>
      <c r="Y631">
        <v>4.3537074218038003E-3</v>
      </c>
      <c r="Z631">
        <v>0.37963021978021899</v>
      </c>
      <c r="AA631">
        <v>0.30862457627057999</v>
      </c>
      <c r="AB631">
        <v>0.32382901840676698</v>
      </c>
      <c r="AC631">
        <v>0.32382901840676698</v>
      </c>
      <c r="AD631">
        <v>0.326016628971531</v>
      </c>
      <c r="AE631">
        <v>0.326016628971531</v>
      </c>
      <c r="AF631">
        <v>0.37963021978021899</v>
      </c>
      <c r="AG631">
        <v>0.37963021978021899</v>
      </c>
      <c r="AH631">
        <v>0.65797101449275297</v>
      </c>
      <c r="AI631">
        <v>7.8685313463211004E-2</v>
      </c>
      <c r="AJ631">
        <v>0.62760804120877101</v>
      </c>
      <c r="AK631">
        <v>0.62760804120877101</v>
      </c>
      <c r="AL631">
        <v>0.60842144779613005</v>
      </c>
      <c r="AM631">
        <v>0.60842144779613005</v>
      </c>
      <c r="AN631">
        <v>0.65797101449275297</v>
      </c>
      <c r="AO631">
        <v>0.65797101449275297</v>
      </c>
      <c r="AP631">
        <v>0.34146444857800401</v>
      </c>
      <c r="AQ631">
        <v>0.90902786158079596</v>
      </c>
      <c r="AR631">
        <v>4.3538618752869802E-2</v>
      </c>
      <c r="AS631">
        <v>1.2851447154016999E-3</v>
      </c>
      <c r="AT631">
        <v>0.66447368421052599</v>
      </c>
      <c r="AU631">
        <v>2.40963855421686E-2</v>
      </c>
      <c r="AV631">
        <v>0.97021276595744599</v>
      </c>
      <c r="AW631">
        <v>0.95435684647302899</v>
      </c>
      <c r="AX631">
        <v>0.97435897435897401</v>
      </c>
      <c r="AY631">
        <v>0.54976303317535502</v>
      </c>
      <c r="AZ631">
        <v>0.57142857142857095</v>
      </c>
      <c r="BA631">
        <v>0.99137931034482696</v>
      </c>
      <c r="BB631">
        <v>0.90118577075098805</v>
      </c>
      <c r="BC631">
        <v>0.93004115226337403</v>
      </c>
      <c r="BD631">
        <v>0</v>
      </c>
      <c r="BE631">
        <v>0</v>
      </c>
    </row>
    <row r="632" spans="2:57" x14ac:dyDescent="0.2">
      <c r="B632" t="s">
        <v>1544</v>
      </c>
      <c r="C632">
        <v>1E-3</v>
      </c>
      <c r="D632">
        <v>0.1</v>
      </c>
      <c r="E632">
        <v>53</v>
      </c>
      <c r="F632">
        <v>100</v>
      </c>
      <c r="G632" s="2" t="b">
        <v>1</v>
      </c>
      <c r="H632">
        <v>8</v>
      </c>
      <c r="I632">
        <v>50</v>
      </c>
      <c r="J632">
        <v>128</v>
      </c>
      <c r="K632">
        <v>1000</v>
      </c>
      <c r="L632">
        <v>4</v>
      </c>
      <c r="M632">
        <v>50</v>
      </c>
      <c r="N632">
        <v>420</v>
      </c>
      <c r="O632">
        <v>12</v>
      </c>
      <c r="P632">
        <v>50</v>
      </c>
      <c r="Q632">
        <v>80</v>
      </c>
      <c r="R632">
        <v>1</v>
      </c>
      <c r="S632">
        <v>78</v>
      </c>
      <c r="T632" s="2">
        <v>128</v>
      </c>
      <c r="U632" s="2">
        <v>128</v>
      </c>
      <c r="V632" s="2">
        <v>64</v>
      </c>
      <c r="W632" t="s">
        <v>770</v>
      </c>
      <c r="X632">
        <v>0.980107421875</v>
      </c>
      <c r="Y632">
        <v>4.2575427424162001E-3</v>
      </c>
      <c r="Z632">
        <v>0.37913571428571302</v>
      </c>
      <c r="AA632">
        <v>0.29345854908227897</v>
      </c>
      <c r="AB632">
        <v>0.28679894617644702</v>
      </c>
      <c r="AC632">
        <v>0.28679894617644702</v>
      </c>
      <c r="AD632">
        <v>0.28505364091792501</v>
      </c>
      <c r="AE632">
        <v>0.28505364091792501</v>
      </c>
      <c r="AF632">
        <v>0.37913571428571302</v>
      </c>
      <c r="AG632">
        <v>0.37913571428571302</v>
      </c>
      <c r="AH632">
        <v>0.58020833333333299</v>
      </c>
      <c r="AI632">
        <v>9.1874942183494498E-2</v>
      </c>
      <c r="AJ632">
        <v>0.54177151051644601</v>
      </c>
      <c r="AK632">
        <v>0.54177151051644601</v>
      </c>
      <c r="AL632">
        <v>0.54366696881582499</v>
      </c>
      <c r="AM632">
        <v>0.54366696881582499</v>
      </c>
      <c r="AN632">
        <v>0.58020833333333299</v>
      </c>
      <c r="AO632">
        <v>0.58020833333333299</v>
      </c>
      <c r="AP632">
        <v>0.36893012164208799</v>
      </c>
      <c r="AQ632">
        <v>0.64470431486440805</v>
      </c>
      <c r="AR632">
        <v>0.112662440388882</v>
      </c>
      <c r="AS632">
        <v>2.08989078104098E-2</v>
      </c>
      <c r="AT632">
        <v>0.40935672514619798</v>
      </c>
      <c r="AU632">
        <v>0.34645669291338499</v>
      </c>
      <c r="AV632">
        <v>0.85915492957746398</v>
      </c>
      <c r="AW632">
        <v>0.96385542168674698</v>
      </c>
      <c r="AX632">
        <v>0.91329479768786104</v>
      </c>
      <c r="AY632">
        <v>4.1958041958041897E-2</v>
      </c>
      <c r="AZ632">
        <v>0.32183908045977</v>
      </c>
      <c r="BA632">
        <v>0.81159420289855</v>
      </c>
      <c r="BB632">
        <v>0.88764044943820197</v>
      </c>
      <c r="BC632">
        <v>0.94610778443113697</v>
      </c>
      <c r="BD632">
        <v>0</v>
      </c>
      <c r="BE632">
        <v>0</v>
      </c>
    </row>
    <row r="633" spans="2:57" x14ac:dyDescent="0.2">
      <c r="B633" t="s">
        <v>1787</v>
      </c>
      <c r="C633">
        <v>1E-3</v>
      </c>
      <c r="D633">
        <v>0.1</v>
      </c>
      <c r="E633">
        <v>16</v>
      </c>
      <c r="F633">
        <v>500</v>
      </c>
      <c r="G633" s="2" t="b">
        <v>1</v>
      </c>
      <c r="H633">
        <v>8</v>
      </c>
      <c r="I633">
        <v>10</v>
      </c>
      <c r="J633">
        <v>64</v>
      </c>
      <c r="K633">
        <v>1000</v>
      </c>
      <c r="L633">
        <v>4</v>
      </c>
      <c r="M633">
        <v>10</v>
      </c>
      <c r="N633">
        <v>460</v>
      </c>
      <c r="O633">
        <v>12</v>
      </c>
      <c r="P633">
        <v>10</v>
      </c>
      <c r="Q633">
        <v>120</v>
      </c>
      <c r="R633">
        <v>1</v>
      </c>
      <c r="S633">
        <v>78</v>
      </c>
      <c r="T633" s="2">
        <v>128</v>
      </c>
      <c r="U633" s="2">
        <v>128</v>
      </c>
      <c r="V633" s="2">
        <v>128</v>
      </c>
      <c r="W633" t="s">
        <v>770</v>
      </c>
      <c r="X633">
        <v>0.98117187500000003</v>
      </c>
      <c r="Y633">
        <v>3.8575641948264002E-3</v>
      </c>
      <c r="Z633">
        <v>0.37896521739130401</v>
      </c>
      <c r="AA633">
        <v>0.30671473932266202</v>
      </c>
      <c r="AB633">
        <v>0.31627991040919301</v>
      </c>
      <c r="AC633">
        <v>0.31627991040919301</v>
      </c>
      <c r="AD633">
        <v>0.318158650022761</v>
      </c>
      <c r="AE633">
        <v>0.318158650022761</v>
      </c>
      <c r="AF633">
        <v>0.37896521739130401</v>
      </c>
      <c r="AG633">
        <v>0.37896521739130401</v>
      </c>
      <c r="AH633">
        <v>0.60972222222222205</v>
      </c>
      <c r="AI633">
        <v>8.7348602712154305E-2</v>
      </c>
      <c r="AJ633">
        <v>0.55680867685018098</v>
      </c>
      <c r="AK633">
        <v>0.55680867685018098</v>
      </c>
      <c r="AL633">
        <v>0.63764634202391102</v>
      </c>
      <c r="AM633">
        <v>0.63764634202391102</v>
      </c>
      <c r="AN633">
        <v>0.60972222222222205</v>
      </c>
      <c r="AO633">
        <v>0.60972222222222205</v>
      </c>
      <c r="AP633">
        <v>0.232967221665978</v>
      </c>
      <c r="AQ633">
        <v>0.83747753040619999</v>
      </c>
      <c r="AR633">
        <v>0.157166019618865</v>
      </c>
      <c r="AS633">
        <v>3.7508869945730203E-2</v>
      </c>
      <c r="AT633">
        <v>0.35831809872029202</v>
      </c>
      <c r="AU633">
        <v>0.107692307692307</v>
      </c>
      <c r="AV633">
        <v>0.96296296296296202</v>
      </c>
      <c r="AW633">
        <v>0.94861660079051302</v>
      </c>
      <c r="AX633">
        <v>0.95199999999999996</v>
      </c>
      <c r="AY633">
        <v>0.150375939849624</v>
      </c>
      <c r="AZ633">
        <v>0.58333333333333304</v>
      </c>
      <c r="BA633">
        <v>0.83495145631067902</v>
      </c>
      <c r="BB633">
        <v>0.89552238805970097</v>
      </c>
      <c r="BC633">
        <v>0.88793103448275801</v>
      </c>
      <c r="BD633">
        <v>0</v>
      </c>
      <c r="BE633">
        <v>0</v>
      </c>
    </row>
    <row r="634" spans="2:57" x14ac:dyDescent="0.2">
      <c r="B634" t="s">
        <v>1545</v>
      </c>
      <c r="C634">
        <v>1E-3</v>
      </c>
      <c r="D634">
        <v>0.5</v>
      </c>
      <c r="E634">
        <v>92</v>
      </c>
      <c r="F634">
        <v>100</v>
      </c>
      <c r="G634" s="2" t="b">
        <v>1</v>
      </c>
      <c r="H634">
        <v>8</v>
      </c>
      <c r="I634">
        <v>10</v>
      </c>
      <c r="J634">
        <v>128</v>
      </c>
      <c r="K634">
        <v>1000</v>
      </c>
      <c r="L634">
        <v>4</v>
      </c>
      <c r="M634">
        <v>10</v>
      </c>
      <c r="N634">
        <v>460</v>
      </c>
      <c r="O634">
        <v>12</v>
      </c>
      <c r="P634">
        <v>10</v>
      </c>
      <c r="Q634">
        <v>120</v>
      </c>
      <c r="R634">
        <v>1</v>
      </c>
      <c r="S634">
        <v>78</v>
      </c>
      <c r="T634" s="2">
        <v>64</v>
      </c>
      <c r="U634" s="2">
        <v>64</v>
      </c>
      <c r="V634" s="2">
        <v>128</v>
      </c>
      <c r="W634" t="s">
        <v>770</v>
      </c>
      <c r="X634">
        <v>0.98021484375000001</v>
      </c>
      <c r="Y634">
        <v>4.1372125339694003E-3</v>
      </c>
      <c r="Z634">
        <v>0.37871630434782499</v>
      </c>
      <c r="AA634">
        <v>0.22828691036999199</v>
      </c>
      <c r="AB634">
        <v>0.34081094881767199</v>
      </c>
      <c r="AC634">
        <v>0.34081094881767199</v>
      </c>
      <c r="AD634">
        <v>0.36577059774586801</v>
      </c>
      <c r="AE634">
        <v>0.36577059774586801</v>
      </c>
      <c r="AF634">
        <v>0.37871630434782499</v>
      </c>
      <c r="AG634">
        <v>0.37871630434782499</v>
      </c>
      <c r="AH634">
        <v>0.67013888888888795</v>
      </c>
      <c r="AI634">
        <v>6.4189456403255393E-2</v>
      </c>
      <c r="AJ634">
        <v>0.59899644550336095</v>
      </c>
      <c r="AK634">
        <v>0.59899644550336095</v>
      </c>
      <c r="AL634">
        <v>0.55375444192219903</v>
      </c>
      <c r="AM634">
        <v>0.55375444192219903</v>
      </c>
      <c r="AN634">
        <v>0.67013888888888895</v>
      </c>
      <c r="AO634">
        <v>0.67013888888888795</v>
      </c>
      <c r="AP634">
        <v>0.15709467136897501</v>
      </c>
      <c r="AQ634">
        <v>0.90479503689226304</v>
      </c>
      <c r="AR634">
        <v>0.19101756186554</v>
      </c>
      <c r="AS634">
        <v>0.110336525143913</v>
      </c>
      <c r="AT634">
        <v>0.53950953678474101</v>
      </c>
      <c r="AU634">
        <v>0</v>
      </c>
      <c r="AV634">
        <v>0.95617529880478003</v>
      </c>
      <c r="AW634">
        <v>0.96</v>
      </c>
      <c r="AX634">
        <v>0.96747967479674801</v>
      </c>
      <c r="AY634">
        <v>0</v>
      </c>
      <c r="AZ634">
        <v>0.63777089783281704</v>
      </c>
      <c r="BA634">
        <v>0.96995708154506399</v>
      </c>
      <c r="BB634">
        <v>0.86545454545454503</v>
      </c>
      <c r="BC634">
        <v>0.93280632411067199</v>
      </c>
      <c r="BD634">
        <v>0.35880398671096297</v>
      </c>
      <c r="BE634">
        <v>0</v>
      </c>
    </row>
    <row r="635" spans="2:57" x14ac:dyDescent="0.2">
      <c r="B635" t="s">
        <v>1546</v>
      </c>
      <c r="C635">
        <v>1E-3</v>
      </c>
      <c r="D635">
        <v>0.5</v>
      </c>
      <c r="E635">
        <v>14</v>
      </c>
      <c r="F635">
        <v>500</v>
      </c>
      <c r="G635" s="2" t="b">
        <v>1</v>
      </c>
      <c r="H635">
        <v>8</v>
      </c>
      <c r="I635">
        <v>15</v>
      </c>
      <c r="J635">
        <v>256</v>
      </c>
      <c r="K635">
        <v>1000</v>
      </c>
      <c r="L635">
        <v>4</v>
      </c>
      <c r="M635">
        <v>15</v>
      </c>
      <c r="N635">
        <v>455</v>
      </c>
      <c r="O635">
        <v>12</v>
      </c>
      <c r="P635">
        <v>15</v>
      </c>
      <c r="Q635">
        <v>115</v>
      </c>
      <c r="R635">
        <v>1</v>
      </c>
      <c r="S635">
        <v>78</v>
      </c>
      <c r="T635" s="2">
        <v>128</v>
      </c>
      <c r="U635" s="2">
        <v>128</v>
      </c>
      <c r="V635" s="2">
        <v>64</v>
      </c>
      <c r="W635" t="s">
        <v>770</v>
      </c>
      <c r="X635">
        <v>0.9802529296875</v>
      </c>
      <c r="Y635">
        <v>4.2216250491327999E-3</v>
      </c>
      <c r="Z635">
        <v>0.378438461538462</v>
      </c>
      <c r="AA635">
        <v>0.31651185405254301</v>
      </c>
      <c r="AB635">
        <v>0.28353245962457402</v>
      </c>
      <c r="AC635">
        <v>0.28353245962457402</v>
      </c>
      <c r="AD635">
        <v>0.24482851286357599</v>
      </c>
      <c r="AE635">
        <v>0.24482851286357599</v>
      </c>
      <c r="AF635">
        <v>0.378438461538462</v>
      </c>
      <c r="AG635">
        <v>0.378438461538462</v>
      </c>
      <c r="AH635">
        <v>0.64275362318840501</v>
      </c>
      <c r="AI635">
        <v>7.6360002160072299E-2</v>
      </c>
      <c r="AJ635">
        <v>0.57044700883977995</v>
      </c>
      <c r="AK635">
        <v>0.57044700883977895</v>
      </c>
      <c r="AL635">
        <v>0.56328185243506901</v>
      </c>
      <c r="AM635">
        <v>0.56328185243506901</v>
      </c>
      <c r="AN635">
        <v>0.64275362318840501</v>
      </c>
      <c r="AO635">
        <v>0.64275362318840501</v>
      </c>
      <c r="AP635">
        <v>0.344584952152935</v>
      </c>
      <c r="AQ635">
        <v>0.73612674018373303</v>
      </c>
      <c r="AR635">
        <v>4.6148709667738701E-2</v>
      </c>
      <c r="AS635">
        <v>7.2694364938878002E-3</v>
      </c>
      <c r="AT635">
        <v>0.43421052631578899</v>
      </c>
      <c r="AU635">
        <v>5.22875816993464E-2</v>
      </c>
      <c r="AV635">
        <v>0.95358649789029504</v>
      </c>
      <c r="AW635">
        <v>0.94650205761316797</v>
      </c>
      <c r="AX635">
        <v>0.97046413502109696</v>
      </c>
      <c r="AY635">
        <v>0.14925373134328301</v>
      </c>
      <c r="AZ635">
        <v>0.53134328358208904</v>
      </c>
      <c r="BA635">
        <v>0.99137931034482696</v>
      </c>
      <c r="BB635">
        <v>0.89763779527558996</v>
      </c>
      <c r="BC635">
        <v>0.91869918699186903</v>
      </c>
      <c r="BD635">
        <v>0</v>
      </c>
      <c r="BE635">
        <v>0</v>
      </c>
    </row>
    <row r="636" spans="2:57" x14ac:dyDescent="0.2">
      <c r="B636" t="s">
        <v>1547</v>
      </c>
      <c r="C636">
        <v>1E-3</v>
      </c>
      <c r="D636">
        <v>0.1</v>
      </c>
      <c r="E636">
        <v>18</v>
      </c>
      <c r="F636">
        <v>500</v>
      </c>
      <c r="G636" s="2" t="b">
        <v>1</v>
      </c>
      <c r="H636">
        <v>8</v>
      </c>
      <c r="I636">
        <v>10</v>
      </c>
      <c r="J636">
        <v>128</v>
      </c>
      <c r="K636">
        <v>1000</v>
      </c>
      <c r="L636">
        <v>4</v>
      </c>
      <c r="M636">
        <v>10</v>
      </c>
      <c r="N636">
        <v>460</v>
      </c>
      <c r="O636">
        <v>12</v>
      </c>
      <c r="P636">
        <v>10</v>
      </c>
      <c r="Q636">
        <v>120</v>
      </c>
      <c r="R636">
        <v>1</v>
      </c>
      <c r="S636">
        <v>78</v>
      </c>
      <c r="T636" s="2">
        <v>128</v>
      </c>
      <c r="U636" s="2">
        <v>64</v>
      </c>
      <c r="V636" s="2">
        <v>64</v>
      </c>
      <c r="W636" t="s">
        <v>770</v>
      </c>
      <c r="X636">
        <v>0.98026953125000005</v>
      </c>
      <c r="Y636">
        <v>4.4231991004198001E-3</v>
      </c>
      <c r="Z636">
        <v>0.37796141304347702</v>
      </c>
      <c r="AA636">
        <v>0.19975046828389101</v>
      </c>
      <c r="AB636">
        <v>0.28636889662388598</v>
      </c>
      <c r="AC636">
        <v>0.28636889662388598</v>
      </c>
      <c r="AD636">
        <v>0.27571357414847902</v>
      </c>
      <c r="AE636">
        <v>0.27571357414847902</v>
      </c>
      <c r="AF636">
        <v>0.37796141304347802</v>
      </c>
      <c r="AG636">
        <v>0.37796141304347802</v>
      </c>
      <c r="AH636">
        <v>0.58541666666666603</v>
      </c>
      <c r="AI636">
        <v>6.55804127454757E-2</v>
      </c>
      <c r="AJ636">
        <v>0.56903611259702103</v>
      </c>
      <c r="AK636">
        <v>0.56903611259702103</v>
      </c>
      <c r="AL636">
        <v>0.60302892773709404</v>
      </c>
      <c r="AM636">
        <v>0.60302892773709404</v>
      </c>
      <c r="AN636">
        <v>0.58541666666666603</v>
      </c>
      <c r="AO636">
        <v>0.58541666666666603</v>
      </c>
      <c r="AP636">
        <v>0.40519923503042599</v>
      </c>
      <c r="AQ636">
        <v>0.70426344930034102</v>
      </c>
      <c r="AR636">
        <v>3.1668606952369303E-2</v>
      </c>
      <c r="AS636">
        <v>4.3442952124062998E-3</v>
      </c>
      <c r="AT636">
        <v>0.39285714285714202</v>
      </c>
      <c r="AU636">
        <v>1.8433179723502301E-2</v>
      </c>
      <c r="AV636">
        <v>0.863849765258216</v>
      </c>
      <c r="AW636">
        <v>0.94117647058823495</v>
      </c>
      <c r="AX636">
        <v>0.83606557377049096</v>
      </c>
      <c r="AY636">
        <v>0.65399239543726195</v>
      </c>
      <c r="AZ636">
        <v>0.74285714285714199</v>
      </c>
      <c r="BA636">
        <v>0.81372549019607798</v>
      </c>
      <c r="BB636">
        <v>0.70833333333333304</v>
      </c>
      <c r="BC636">
        <v>0.85714285714285698</v>
      </c>
      <c r="BD636">
        <v>0</v>
      </c>
      <c r="BE636">
        <v>0</v>
      </c>
    </row>
    <row r="637" spans="2:57" x14ac:dyDescent="0.2">
      <c r="B637" t="s">
        <v>1548</v>
      </c>
      <c r="C637">
        <v>1E-3</v>
      </c>
      <c r="D637">
        <v>0.1</v>
      </c>
      <c r="E637">
        <v>16</v>
      </c>
      <c r="F637">
        <v>500</v>
      </c>
      <c r="G637" s="2" t="b">
        <v>1</v>
      </c>
      <c r="H637">
        <v>8</v>
      </c>
      <c r="I637">
        <v>20</v>
      </c>
      <c r="J637">
        <v>420</v>
      </c>
      <c r="K637">
        <v>1000</v>
      </c>
      <c r="L637">
        <v>4</v>
      </c>
      <c r="M637">
        <v>20</v>
      </c>
      <c r="N637">
        <v>450</v>
      </c>
      <c r="O637">
        <v>12</v>
      </c>
      <c r="P637">
        <v>20</v>
      </c>
      <c r="Q637">
        <v>110</v>
      </c>
      <c r="R637">
        <v>1</v>
      </c>
      <c r="S637">
        <v>78</v>
      </c>
      <c r="T637" s="2">
        <v>64</v>
      </c>
      <c r="U637" s="2">
        <v>128</v>
      </c>
      <c r="V637" s="2">
        <v>64</v>
      </c>
      <c r="W637" t="s">
        <v>770</v>
      </c>
      <c r="X637">
        <v>0.9810875</v>
      </c>
      <c r="Y637">
        <v>4.0005459575913E-3</v>
      </c>
      <c r="Z637">
        <v>0.37787499999999902</v>
      </c>
      <c r="AA637">
        <v>0.28120963323116299</v>
      </c>
      <c r="AB637">
        <v>0.34159701310733898</v>
      </c>
      <c r="AC637">
        <v>0.34159701310733898</v>
      </c>
      <c r="AD637">
        <v>0.401251813420338</v>
      </c>
      <c r="AE637">
        <v>0.401251813420338</v>
      </c>
      <c r="AF637">
        <v>0.37787499999999902</v>
      </c>
      <c r="AG637">
        <v>0.37787499999999902</v>
      </c>
      <c r="AH637">
        <v>0.68863636363636305</v>
      </c>
      <c r="AI637">
        <v>7.3263555765151894E-2</v>
      </c>
      <c r="AJ637">
        <v>0.63263643377452605</v>
      </c>
      <c r="AK637">
        <v>0.63263643377452605</v>
      </c>
      <c r="AL637">
        <v>0.608014093513083</v>
      </c>
      <c r="AM637">
        <v>0.608014093513083</v>
      </c>
      <c r="AN637">
        <v>0.68863636363636305</v>
      </c>
      <c r="AO637">
        <v>0.68863636363636305</v>
      </c>
      <c r="AP637">
        <v>0.43338230906712799</v>
      </c>
      <c r="AQ637">
        <v>0.59225706110832599</v>
      </c>
      <c r="AR637">
        <v>0.29724775160023498</v>
      </c>
      <c r="AS637">
        <v>4.3500930653667898E-2</v>
      </c>
      <c r="AT637">
        <v>0.46056782334384799</v>
      </c>
      <c r="AU637">
        <v>0.104477611940298</v>
      </c>
      <c r="AV637">
        <v>0.95927601809954699</v>
      </c>
      <c r="AW637">
        <v>0.94827586206896497</v>
      </c>
      <c r="AX637">
        <v>0.96428571428571397</v>
      </c>
      <c r="AY637">
        <v>0</v>
      </c>
      <c r="AZ637">
        <v>0.79166666666666596</v>
      </c>
      <c r="BA637">
        <v>0.96296296296296202</v>
      </c>
      <c r="BB637">
        <v>0.89430894308942999</v>
      </c>
      <c r="BC637">
        <v>0.91914893617021198</v>
      </c>
      <c r="BD637">
        <v>0.586666666666666</v>
      </c>
      <c r="BE637">
        <v>0</v>
      </c>
    </row>
    <row r="638" spans="2:57" x14ac:dyDescent="0.2">
      <c r="B638" t="s">
        <v>1549</v>
      </c>
      <c r="C638">
        <v>1E-3</v>
      </c>
      <c r="D638">
        <v>0.5</v>
      </c>
      <c r="E638">
        <v>18</v>
      </c>
      <c r="F638">
        <v>500</v>
      </c>
      <c r="G638" s="2" t="b">
        <v>1</v>
      </c>
      <c r="H638">
        <v>8</v>
      </c>
      <c r="I638">
        <v>15</v>
      </c>
      <c r="J638">
        <v>256</v>
      </c>
      <c r="K638">
        <v>1000</v>
      </c>
      <c r="L638">
        <v>4</v>
      </c>
      <c r="M638">
        <v>15</v>
      </c>
      <c r="N638">
        <v>455</v>
      </c>
      <c r="O638">
        <v>12</v>
      </c>
      <c r="P638">
        <v>15</v>
      </c>
      <c r="Q638">
        <v>115</v>
      </c>
      <c r="R638">
        <v>1</v>
      </c>
      <c r="S638">
        <v>78</v>
      </c>
      <c r="T638" s="2">
        <v>128</v>
      </c>
      <c r="U638" s="2">
        <v>64</v>
      </c>
      <c r="V638" s="2">
        <v>64</v>
      </c>
      <c r="W638" t="s">
        <v>770</v>
      </c>
      <c r="X638">
        <v>0.98012792968749995</v>
      </c>
      <c r="Y638">
        <v>4.2629323280415996E-3</v>
      </c>
      <c r="Z638">
        <v>0.37773296703296699</v>
      </c>
      <c r="AA638">
        <v>0.22113295125961299</v>
      </c>
      <c r="AB638">
        <v>0.32962406449641002</v>
      </c>
      <c r="AC638">
        <v>0.32962406449641002</v>
      </c>
      <c r="AD638">
        <v>0.37305480090589399</v>
      </c>
      <c r="AE638">
        <v>0.37305480090589399</v>
      </c>
      <c r="AF638">
        <v>0.37773296703296699</v>
      </c>
      <c r="AG638">
        <v>0.37773296703296699</v>
      </c>
      <c r="AH638">
        <v>0.59347826086956501</v>
      </c>
      <c r="AI638">
        <v>6.9661721587180994E-2</v>
      </c>
      <c r="AJ638">
        <v>0.57914723831231296</v>
      </c>
      <c r="AK638">
        <v>0.57914723831231196</v>
      </c>
      <c r="AL638">
        <v>0.62688034987678598</v>
      </c>
      <c r="AM638">
        <v>0.62688034987678598</v>
      </c>
      <c r="AN638">
        <v>0.59347826086956501</v>
      </c>
      <c r="AO638">
        <v>0.59347826086956501</v>
      </c>
      <c r="AP638">
        <v>0.55081596655184595</v>
      </c>
      <c r="AQ638">
        <v>0.48560353415357099</v>
      </c>
      <c r="AR638">
        <v>0.20004141814897</v>
      </c>
      <c r="AS638">
        <v>8.2035339131255297E-2</v>
      </c>
      <c r="AT638">
        <v>0.45454545454545398</v>
      </c>
      <c r="AU638">
        <v>6.1728395061728301E-2</v>
      </c>
      <c r="AV638">
        <v>0.87619047619047596</v>
      </c>
      <c r="AW638">
        <v>0.95833333333333304</v>
      </c>
      <c r="AX638">
        <v>0.835443037974683</v>
      </c>
      <c r="AY638">
        <v>0.42622950819672101</v>
      </c>
      <c r="AZ638">
        <v>0.74736842105263102</v>
      </c>
      <c r="BA638">
        <v>0.75257731958762797</v>
      </c>
      <c r="BB638">
        <v>0.89243027888446202</v>
      </c>
      <c r="BC638">
        <v>0.61714285714285699</v>
      </c>
      <c r="BD638">
        <v>0.327777777777777</v>
      </c>
      <c r="BE638">
        <v>0</v>
      </c>
    </row>
    <row r="639" spans="2:57" x14ac:dyDescent="0.2">
      <c r="B639" t="s">
        <v>810</v>
      </c>
      <c r="C639">
        <v>1E-3</v>
      </c>
      <c r="D639">
        <v>0.5</v>
      </c>
      <c r="E639">
        <v>256</v>
      </c>
      <c r="F639">
        <v>100</v>
      </c>
      <c r="G639" s="2" t="b">
        <v>1</v>
      </c>
      <c r="H639">
        <v>8</v>
      </c>
      <c r="I639">
        <v>5</v>
      </c>
      <c r="J639">
        <v>64</v>
      </c>
      <c r="K639">
        <v>1000</v>
      </c>
      <c r="L639">
        <v>4</v>
      </c>
      <c r="M639">
        <v>5</v>
      </c>
      <c r="N639">
        <v>465</v>
      </c>
      <c r="O639">
        <v>12</v>
      </c>
      <c r="P639">
        <v>5</v>
      </c>
      <c r="Q639">
        <v>125</v>
      </c>
      <c r="R639">
        <v>1</v>
      </c>
      <c r="S639">
        <v>78</v>
      </c>
      <c r="T639" s="2">
        <v>64</v>
      </c>
      <c r="U639" s="2">
        <v>128</v>
      </c>
      <c r="V639" s="2">
        <v>128</v>
      </c>
      <c r="W639" t="s">
        <v>770</v>
      </c>
      <c r="X639">
        <v>0.98025390624999997</v>
      </c>
      <c r="Y639">
        <v>4.3583277193829E-3</v>
      </c>
      <c r="Z639">
        <v>0.37773279569892398</v>
      </c>
      <c r="AA639">
        <v>0.26562245346605701</v>
      </c>
      <c r="AB639">
        <v>0.32348103413465701</v>
      </c>
      <c r="AC639">
        <v>0.32348103413465701</v>
      </c>
      <c r="AD639">
        <v>0.36749421727661802</v>
      </c>
      <c r="AE639">
        <v>0.36749421727661802</v>
      </c>
      <c r="AF639">
        <v>0.37773279569892398</v>
      </c>
      <c r="AG639">
        <v>0.37773279569892398</v>
      </c>
      <c r="AH639">
        <v>0.65</v>
      </c>
      <c r="AI639">
        <v>7.8110314905643394E-2</v>
      </c>
      <c r="AJ639">
        <v>0.58728265126958901</v>
      </c>
      <c r="AK639">
        <v>0.58728265126958901</v>
      </c>
      <c r="AL639">
        <v>0.58392903690992404</v>
      </c>
      <c r="AM639">
        <v>0.58392903690992404</v>
      </c>
      <c r="AN639">
        <v>0.65</v>
      </c>
      <c r="AO639">
        <v>0.65</v>
      </c>
      <c r="AP639">
        <v>0.43568170683218899</v>
      </c>
      <c r="AQ639">
        <v>0.67116695402417004</v>
      </c>
      <c r="AR639">
        <v>0.14431723390345599</v>
      </c>
      <c r="AS639">
        <v>4.2758241778813599E-2</v>
      </c>
      <c r="AT639">
        <v>0.36148648648648601</v>
      </c>
      <c r="AU639">
        <v>0</v>
      </c>
      <c r="AV639">
        <v>0.96850393700787396</v>
      </c>
      <c r="AW639">
        <v>0.95419847328244201</v>
      </c>
      <c r="AX639">
        <v>0.96498054474708095</v>
      </c>
      <c r="AY639">
        <v>0.322981366459627</v>
      </c>
      <c r="AZ639">
        <v>0.65100671140939603</v>
      </c>
      <c r="BA639">
        <v>0.99601593625497997</v>
      </c>
      <c r="BB639">
        <v>0.89285714285714202</v>
      </c>
      <c r="BC639">
        <v>0.93536121673003803</v>
      </c>
      <c r="BD639">
        <v>0</v>
      </c>
      <c r="BE639">
        <v>0</v>
      </c>
    </row>
    <row r="640" spans="2:57" x14ac:dyDescent="0.2">
      <c r="B640" t="s">
        <v>1550</v>
      </c>
      <c r="C640">
        <v>1E-3</v>
      </c>
      <c r="D640">
        <v>0.1</v>
      </c>
      <c r="E640">
        <v>22</v>
      </c>
      <c r="F640">
        <v>500</v>
      </c>
      <c r="G640" s="2" t="b">
        <v>1</v>
      </c>
      <c r="H640">
        <v>8</v>
      </c>
      <c r="I640">
        <v>15</v>
      </c>
      <c r="J640">
        <v>64</v>
      </c>
      <c r="K640">
        <v>1000</v>
      </c>
      <c r="L640">
        <v>4</v>
      </c>
      <c r="M640">
        <v>15</v>
      </c>
      <c r="N640">
        <v>455</v>
      </c>
      <c r="O640">
        <v>12</v>
      </c>
      <c r="P640">
        <v>15</v>
      </c>
      <c r="Q640">
        <v>115</v>
      </c>
      <c r="R640">
        <v>1</v>
      </c>
      <c r="S640">
        <v>78</v>
      </c>
      <c r="T640" s="2">
        <v>128</v>
      </c>
      <c r="U640" s="2">
        <v>64</v>
      </c>
      <c r="V640" s="2">
        <v>64</v>
      </c>
      <c r="W640" t="s">
        <v>770</v>
      </c>
      <c r="X640">
        <v>0.98057031250000004</v>
      </c>
      <c r="Y640">
        <v>3.8291270801564001E-3</v>
      </c>
      <c r="Z640">
        <v>0.37687362637362598</v>
      </c>
      <c r="AA640">
        <v>0.297496787130832</v>
      </c>
      <c r="AB640">
        <v>0.33305684377936501</v>
      </c>
      <c r="AC640">
        <v>0.33305684377936501</v>
      </c>
      <c r="AD640">
        <v>0.467633444352682</v>
      </c>
      <c r="AE640">
        <v>0.467633444352682</v>
      </c>
      <c r="AF640">
        <v>0.37687362637362598</v>
      </c>
      <c r="AG640">
        <v>0.37687362637362598</v>
      </c>
      <c r="AH640">
        <v>0.68115942028985499</v>
      </c>
      <c r="AI640">
        <v>8.4593385457992498E-2</v>
      </c>
      <c r="AJ640">
        <v>0.63346024957458102</v>
      </c>
      <c r="AK640">
        <v>0.63346024957458102</v>
      </c>
      <c r="AL640">
        <v>0.67754533153327301</v>
      </c>
      <c r="AM640">
        <v>0.67754533153327301</v>
      </c>
      <c r="AN640">
        <v>0.68115942028985499</v>
      </c>
      <c r="AO640">
        <v>0.68115942028985499</v>
      </c>
      <c r="AP640">
        <v>0.49645984268288401</v>
      </c>
      <c r="AQ640">
        <v>0.29626018392971298</v>
      </c>
      <c r="AR640">
        <v>0.21775265719873099</v>
      </c>
      <c r="AS640">
        <v>0.32175469130613099</v>
      </c>
      <c r="AT640">
        <v>0.579617834394904</v>
      </c>
      <c r="AU640">
        <v>4.9586776859504099E-2</v>
      </c>
      <c r="AV640">
        <v>0.97457627118643997</v>
      </c>
      <c r="AW640">
        <v>0.95435684647302899</v>
      </c>
      <c r="AX640">
        <v>0.962025316455696</v>
      </c>
      <c r="AY640">
        <v>0.28378378378378299</v>
      </c>
      <c r="AZ640">
        <v>0.75697211155378397</v>
      </c>
      <c r="BA640">
        <v>0.95762711864406802</v>
      </c>
      <c r="BB640">
        <v>0.69892473118279497</v>
      </c>
      <c r="BC640">
        <v>0.91803278688524603</v>
      </c>
      <c r="BD640">
        <v>0.466019417475728</v>
      </c>
      <c r="BE640">
        <v>0</v>
      </c>
    </row>
    <row r="641" spans="2:57" x14ac:dyDescent="0.2">
      <c r="B641" t="s">
        <v>919</v>
      </c>
      <c r="C641">
        <v>1E-3</v>
      </c>
      <c r="D641">
        <v>0.5</v>
      </c>
      <c r="E641">
        <v>256</v>
      </c>
      <c r="F641">
        <v>100</v>
      </c>
      <c r="G641" s="2" t="b">
        <v>1</v>
      </c>
      <c r="H641">
        <v>8</v>
      </c>
      <c r="I641">
        <v>15</v>
      </c>
      <c r="J641">
        <v>256</v>
      </c>
      <c r="K641">
        <v>1000</v>
      </c>
      <c r="L641">
        <v>4</v>
      </c>
      <c r="M641">
        <v>15</v>
      </c>
      <c r="N641">
        <v>455</v>
      </c>
      <c r="O641">
        <v>12</v>
      </c>
      <c r="P641">
        <v>15</v>
      </c>
      <c r="Q641">
        <v>115</v>
      </c>
      <c r="R641">
        <v>1</v>
      </c>
      <c r="S641">
        <v>78</v>
      </c>
      <c r="T641" s="2">
        <v>64</v>
      </c>
      <c r="U641" s="2">
        <v>128</v>
      </c>
      <c r="V641" s="2">
        <v>128</v>
      </c>
      <c r="W641" t="s">
        <v>770</v>
      </c>
      <c r="X641">
        <v>0.98006347656250004</v>
      </c>
      <c r="Y641">
        <v>3.3874964318238001E-3</v>
      </c>
      <c r="Z641">
        <v>0.37636098901098802</v>
      </c>
      <c r="AA641">
        <v>0.33892117062211002</v>
      </c>
      <c r="AB641">
        <v>0.29805939747482302</v>
      </c>
      <c r="AC641">
        <v>0.29805939747482302</v>
      </c>
      <c r="AD641">
        <v>0.30070787190631199</v>
      </c>
      <c r="AE641">
        <v>0.30070787190631199</v>
      </c>
      <c r="AF641">
        <v>0.37636098901098802</v>
      </c>
      <c r="AG641">
        <v>0.37636098901098802</v>
      </c>
      <c r="AH641">
        <v>0.66304347826086896</v>
      </c>
      <c r="AI641">
        <v>8.87489914894104E-2</v>
      </c>
      <c r="AJ641">
        <v>0.59015868418262496</v>
      </c>
      <c r="AK641">
        <v>0.59015868418262496</v>
      </c>
      <c r="AL641">
        <v>0.62547579229929995</v>
      </c>
      <c r="AM641">
        <v>0.62547579229929995</v>
      </c>
      <c r="AN641">
        <v>0.66304347826086896</v>
      </c>
      <c r="AO641">
        <v>0.66304347826086896</v>
      </c>
      <c r="AP641">
        <v>0.40855113531333198</v>
      </c>
      <c r="AQ641">
        <v>0.64019271275950496</v>
      </c>
      <c r="AR641">
        <v>5.74819729534152E-2</v>
      </c>
      <c r="AS641">
        <v>8.60117688730406E-2</v>
      </c>
      <c r="AT641">
        <v>0.68</v>
      </c>
      <c r="AU641">
        <v>0.21481481481481399</v>
      </c>
      <c r="AV641">
        <v>0.98712446351931304</v>
      </c>
      <c r="AW641">
        <v>0.95833333333333304</v>
      </c>
      <c r="AX641">
        <v>0.91566265060240903</v>
      </c>
      <c r="AY641">
        <v>1.72413793103448E-2</v>
      </c>
      <c r="AZ641">
        <v>0.49612403100775199</v>
      </c>
      <c r="BA641">
        <v>0.98290598290598197</v>
      </c>
      <c r="BB641">
        <v>0.88803088803088803</v>
      </c>
      <c r="BC641">
        <v>0.94166666666666599</v>
      </c>
      <c r="BD641">
        <v>0</v>
      </c>
      <c r="BE641">
        <v>0</v>
      </c>
    </row>
    <row r="642" spans="2:57" x14ac:dyDescent="0.2">
      <c r="B642" t="s">
        <v>811</v>
      </c>
      <c r="C642">
        <v>1E-3</v>
      </c>
      <c r="D642">
        <v>0.1</v>
      </c>
      <c r="E642">
        <v>256</v>
      </c>
      <c r="F642">
        <v>100</v>
      </c>
      <c r="G642" s="2" t="b">
        <v>1</v>
      </c>
      <c r="H642">
        <v>8</v>
      </c>
      <c r="I642">
        <v>15</v>
      </c>
      <c r="J642">
        <v>64</v>
      </c>
      <c r="K642">
        <v>1000</v>
      </c>
      <c r="L642">
        <v>4</v>
      </c>
      <c r="M642">
        <v>15</v>
      </c>
      <c r="N642">
        <v>455</v>
      </c>
      <c r="O642">
        <v>12</v>
      </c>
      <c r="P642">
        <v>15</v>
      </c>
      <c r="Q642">
        <v>115</v>
      </c>
      <c r="R642">
        <v>1</v>
      </c>
      <c r="S642">
        <v>78</v>
      </c>
      <c r="T642" s="2">
        <v>64</v>
      </c>
      <c r="U642" s="2">
        <v>128</v>
      </c>
      <c r="V642" s="2">
        <v>128</v>
      </c>
      <c r="W642" t="s">
        <v>770</v>
      </c>
      <c r="X642">
        <v>0.98048828124999998</v>
      </c>
      <c r="Y642">
        <v>4.0240844164508996E-3</v>
      </c>
      <c r="Z642">
        <v>0.37632197802197698</v>
      </c>
      <c r="AA642">
        <v>0.25906516073644098</v>
      </c>
      <c r="AB642">
        <v>0.36427313022553998</v>
      </c>
      <c r="AC642">
        <v>0.36427313022553998</v>
      </c>
      <c r="AD642">
        <v>0.40280590677292399</v>
      </c>
      <c r="AE642">
        <v>0.40280590677292399</v>
      </c>
      <c r="AF642">
        <v>0.37632197802197698</v>
      </c>
      <c r="AG642">
        <v>0.37632197802197698</v>
      </c>
      <c r="AH642">
        <v>0.65289855072463698</v>
      </c>
      <c r="AI642">
        <v>8.0339245498180306E-2</v>
      </c>
      <c r="AJ642">
        <v>0.58852069159445997</v>
      </c>
      <c r="AK642">
        <v>0.58852069159445997</v>
      </c>
      <c r="AL642">
        <v>0.61361806799928298</v>
      </c>
      <c r="AM642">
        <v>0.61361806799928298</v>
      </c>
      <c r="AN642">
        <v>0.65289855072463698</v>
      </c>
      <c r="AO642">
        <v>0.65289855072463698</v>
      </c>
      <c r="AP642">
        <v>0.29075923006667198</v>
      </c>
      <c r="AQ642">
        <v>0.89266444467909101</v>
      </c>
      <c r="AR642">
        <v>0.21237497309109701</v>
      </c>
      <c r="AS642">
        <v>6.1293873065304802E-2</v>
      </c>
      <c r="AT642">
        <v>0.39121756487025899</v>
      </c>
      <c r="AU642">
        <v>6.3492063492063405E-2</v>
      </c>
      <c r="AV642">
        <v>0.962025316455696</v>
      </c>
      <c r="AW642">
        <v>0.95833333333333304</v>
      </c>
      <c r="AX642">
        <v>0.85931558935361196</v>
      </c>
      <c r="AY642">
        <v>0.33333333333333298</v>
      </c>
      <c r="AZ642">
        <v>0.69830508474576203</v>
      </c>
      <c r="BA642">
        <v>0.96137339055794002</v>
      </c>
      <c r="BB642">
        <v>0.89270386266094404</v>
      </c>
      <c r="BC642">
        <v>0.94214876033057804</v>
      </c>
      <c r="BD642">
        <v>0</v>
      </c>
      <c r="BE642">
        <v>0</v>
      </c>
    </row>
    <row r="643" spans="2:57" x14ac:dyDescent="0.2">
      <c r="B643" t="s">
        <v>1551</v>
      </c>
      <c r="C643">
        <v>1E-3</v>
      </c>
      <c r="D643">
        <v>0.1</v>
      </c>
      <c r="E643">
        <v>61</v>
      </c>
      <c r="F643">
        <v>100</v>
      </c>
      <c r="G643" s="2" t="b">
        <v>1</v>
      </c>
      <c r="H643">
        <v>8</v>
      </c>
      <c r="I643">
        <v>20</v>
      </c>
      <c r="J643">
        <v>256</v>
      </c>
      <c r="K643">
        <v>1000</v>
      </c>
      <c r="L643">
        <v>4</v>
      </c>
      <c r="M643">
        <v>20</v>
      </c>
      <c r="N643">
        <v>450</v>
      </c>
      <c r="O643">
        <v>12</v>
      </c>
      <c r="P643">
        <v>20</v>
      </c>
      <c r="Q643">
        <v>110</v>
      </c>
      <c r="R643">
        <v>1</v>
      </c>
      <c r="S643">
        <v>78</v>
      </c>
      <c r="T643" s="2">
        <v>128</v>
      </c>
      <c r="U643" s="2">
        <v>64</v>
      </c>
      <c r="V643" s="2">
        <v>128</v>
      </c>
      <c r="W643" t="s">
        <v>770</v>
      </c>
      <c r="X643">
        <v>0.98054199218750004</v>
      </c>
      <c r="Y643">
        <v>3.9445971301755997E-3</v>
      </c>
      <c r="Z643">
        <v>0.37629000000000001</v>
      </c>
      <c r="AA643">
        <v>0.27773276564478799</v>
      </c>
      <c r="AB643">
        <v>0.29895039194380202</v>
      </c>
      <c r="AC643">
        <v>0.29895039194380202</v>
      </c>
      <c r="AD643">
        <v>0.27358971662249298</v>
      </c>
      <c r="AE643">
        <v>0.27358971662249298</v>
      </c>
      <c r="AF643">
        <v>0.37629000000000001</v>
      </c>
      <c r="AG643">
        <v>0.37629000000000001</v>
      </c>
      <c r="AH643">
        <v>0.64621212121212102</v>
      </c>
      <c r="AI643">
        <v>6.8776160478591905E-2</v>
      </c>
      <c r="AJ643">
        <v>0.59158466161780798</v>
      </c>
      <c r="AK643">
        <v>0.59158466161780798</v>
      </c>
      <c r="AL643">
        <v>0.597483431305594</v>
      </c>
      <c r="AM643">
        <v>0.597483431305595</v>
      </c>
      <c r="AN643">
        <v>0.64621212121212102</v>
      </c>
      <c r="AO643">
        <v>0.64621212121212102</v>
      </c>
      <c r="AP643">
        <v>0.35172106322302599</v>
      </c>
      <c r="AQ643">
        <v>0.78568519190188002</v>
      </c>
      <c r="AR643">
        <v>5.2825634136834103E-2</v>
      </c>
      <c r="AS643">
        <v>5.5696785134671002E-3</v>
      </c>
      <c r="AT643">
        <v>0.45794392523364402</v>
      </c>
      <c r="AU643">
        <v>1.6806722689075598E-2</v>
      </c>
      <c r="AV643">
        <v>0.83937823834196801</v>
      </c>
      <c r="AW643">
        <v>0.952380952380952</v>
      </c>
      <c r="AX643">
        <v>0.875</v>
      </c>
      <c r="AY643">
        <v>0.67058823529411704</v>
      </c>
      <c r="AZ643">
        <v>0.52691218130311601</v>
      </c>
      <c r="BA643">
        <v>0.95370370370370305</v>
      </c>
      <c r="BB643">
        <v>0.86307053941908696</v>
      </c>
      <c r="BC643">
        <v>0.94323144104803402</v>
      </c>
      <c r="BD643">
        <v>0</v>
      </c>
      <c r="BE643">
        <v>0</v>
      </c>
    </row>
    <row r="644" spans="2:57" x14ac:dyDescent="0.2">
      <c r="B644" t="s">
        <v>1552</v>
      </c>
      <c r="C644">
        <v>1E-3</v>
      </c>
      <c r="D644">
        <v>0.1</v>
      </c>
      <c r="E644">
        <v>18</v>
      </c>
      <c r="F644">
        <v>500</v>
      </c>
      <c r="G644" s="2" t="b">
        <v>1</v>
      </c>
      <c r="H644">
        <v>8</v>
      </c>
      <c r="I644">
        <v>50</v>
      </c>
      <c r="J644">
        <v>128</v>
      </c>
      <c r="K644">
        <v>1000</v>
      </c>
      <c r="L644">
        <v>4</v>
      </c>
      <c r="M644">
        <v>50</v>
      </c>
      <c r="N644">
        <v>420</v>
      </c>
      <c r="O644">
        <v>12</v>
      </c>
      <c r="P644">
        <v>50</v>
      </c>
      <c r="Q644">
        <v>80</v>
      </c>
      <c r="R644">
        <v>1</v>
      </c>
      <c r="S644">
        <v>78</v>
      </c>
      <c r="T644" s="2">
        <v>128</v>
      </c>
      <c r="U644" s="2">
        <v>128</v>
      </c>
      <c r="V644" s="2">
        <v>64</v>
      </c>
      <c r="W644" t="s">
        <v>770</v>
      </c>
      <c r="X644">
        <v>0.98169335937500002</v>
      </c>
      <c r="Y644">
        <v>3.897567756474E-3</v>
      </c>
      <c r="Z644">
        <v>0.3762625</v>
      </c>
      <c r="AA644">
        <v>0.23475229847431101</v>
      </c>
      <c r="AB644">
        <v>0.271433571237638</v>
      </c>
      <c r="AC644">
        <v>0.271433571237638</v>
      </c>
      <c r="AD644">
        <v>0.42463437136768001</v>
      </c>
      <c r="AE644">
        <v>0.42463437136768001</v>
      </c>
      <c r="AF644">
        <v>0.3762625</v>
      </c>
      <c r="AG644">
        <v>0.3762625</v>
      </c>
      <c r="AH644">
        <v>0.48020833333333302</v>
      </c>
      <c r="AI644">
        <v>6.7349649965762995E-2</v>
      </c>
      <c r="AJ644">
        <v>0.42694466612177501</v>
      </c>
      <c r="AK644">
        <v>0.42694466612177501</v>
      </c>
      <c r="AL644">
        <v>0.49510488597351998</v>
      </c>
      <c r="AM644">
        <v>0.49510488597351998</v>
      </c>
      <c r="AN644">
        <v>0.48020833333333302</v>
      </c>
      <c r="AO644">
        <v>0.48020833333333302</v>
      </c>
      <c r="AP644">
        <v>0.60588128419158804</v>
      </c>
      <c r="AQ644">
        <v>0.453206002240929</v>
      </c>
      <c r="AR644">
        <v>2.6646998518033101E-2</v>
      </c>
      <c r="AS644">
        <v>0</v>
      </c>
      <c r="AT644">
        <v>0.59139784946236496</v>
      </c>
      <c r="AU644">
        <v>0.16774193548387101</v>
      </c>
      <c r="AV644">
        <v>0.20224719101123501</v>
      </c>
      <c r="AW644">
        <v>0.95705521472392596</v>
      </c>
      <c r="AX644">
        <v>0.66666666666666596</v>
      </c>
      <c r="AY644">
        <v>2.1052631578947299E-2</v>
      </c>
      <c r="AZ644">
        <v>0.33251833740831299</v>
      </c>
      <c r="BA644">
        <v>0.78832116788321105</v>
      </c>
      <c r="BB644">
        <v>0.75117370892018698</v>
      </c>
      <c r="BC644">
        <v>0.64516129032257996</v>
      </c>
      <c r="BD644">
        <v>0</v>
      </c>
      <c r="BE644">
        <v>0</v>
      </c>
    </row>
    <row r="645" spans="2:57" x14ac:dyDescent="0.2">
      <c r="B645" t="s">
        <v>1553</v>
      </c>
      <c r="C645">
        <v>1E-3</v>
      </c>
      <c r="D645">
        <v>0.1</v>
      </c>
      <c r="E645">
        <v>26</v>
      </c>
      <c r="F645">
        <v>500</v>
      </c>
      <c r="G645" s="2" t="b">
        <v>1</v>
      </c>
      <c r="H645">
        <v>8</v>
      </c>
      <c r="I645">
        <v>5</v>
      </c>
      <c r="J645">
        <v>64</v>
      </c>
      <c r="K645">
        <v>1000</v>
      </c>
      <c r="L645">
        <v>4</v>
      </c>
      <c r="M645">
        <v>5</v>
      </c>
      <c r="N645">
        <v>465</v>
      </c>
      <c r="O645">
        <v>12</v>
      </c>
      <c r="P645">
        <v>5</v>
      </c>
      <c r="Q645">
        <v>125</v>
      </c>
      <c r="R645">
        <v>1</v>
      </c>
      <c r="S645">
        <v>78</v>
      </c>
      <c r="T645" s="2">
        <v>128</v>
      </c>
      <c r="U645" s="2">
        <v>64</v>
      </c>
      <c r="V645" s="2">
        <v>128</v>
      </c>
      <c r="W645" t="s">
        <v>770</v>
      </c>
      <c r="X645">
        <v>0.9803515625</v>
      </c>
      <c r="Y645">
        <v>3.9800347890703996E-3</v>
      </c>
      <c r="Z645">
        <v>0.37518763440860098</v>
      </c>
      <c r="AA645">
        <v>0.23810264819860399</v>
      </c>
      <c r="AB645">
        <v>0.32153211218255701</v>
      </c>
      <c r="AC645">
        <v>0.32153211218255701</v>
      </c>
      <c r="AD645">
        <v>0.35775840386407398</v>
      </c>
      <c r="AE645">
        <v>0.35775840386407398</v>
      </c>
      <c r="AF645">
        <v>0.37518763440860098</v>
      </c>
      <c r="AG645">
        <v>0.37518763440860098</v>
      </c>
      <c r="AH645">
        <v>0.545333333333333</v>
      </c>
      <c r="AI645">
        <v>8.8138908147811806E-2</v>
      </c>
      <c r="AJ645">
        <v>0.51426761072874005</v>
      </c>
      <c r="AK645">
        <v>0.51426761072874005</v>
      </c>
      <c r="AL645">
        <v>0.54030751526583698</v>
      </c>
      <c r="AM645">
        <v>0.54030751526583698</v>
      </c>
      <c r="AN645">
        <v>0.545333333333333</v>
      </c>
      <c r="AO645">
        <v>0.545333333333333</v>
      </c>
      <c r="AP645">
        <v>0.17507805060885401</v>
      </c>
      <c r="AQ645">
        <v>0.80295182821752997</v>
      </c>
      <c r="AR645">
        <v>0.192492475977523</v>
      </c>
      <c r="AS645">
        <v>0.115606093926324</v>
      </c>
      <c r="AT645">
        <v>0.34977578475336302</v>
      </c>
      <c r="AU645">
        <v>0</v>
      </c>
      <c r="AV645">
        <v>0.86486486486486402</v>
      </c>
      <c r="AW645">
        <v>0.95419847328244201</v>
      </c>
      <c r="AX645">
        <v>0.78714859437750995</v>
      </c>
      <c r="AY645">
        <v>0.26737967914438499</v>
      </c>
      <c r="AZ645">
        <v>0.52205882352941102</v>
      </c>
      <c r="BA645">
        <v>0.83177570093457898</v>
      </c>
      <c r="BB645">
        <v>0.89208633093525103</v>
      </c>
      <c r="BC645">
        <v>0.70192307692307598</v>
      </c>
      <c r="BD645">
        <v>0</v>
      </c>
      <c r="BE645">
        <v>0</v>
      </c>
    </row>
    <row r="646" spans="2:57" x14ac:dyDescent="0.2">
      <c r="B646" t="s">
        <v>1788</v>
      </c>
      <c r="C646">
        <v>1E-3</v>
      </c>
      <c r="D646">
        <v>0.1</v>
      </c>
      <c r="E646">
        <v>87</v>
      </c>
      <c r="F646">
        <v>100</v>
      </c>
      <c r="G646" s="2" t="b">
        <v>1</v>
      </c>
      <c r="H646">
        <v>8</v>
      </c>
      <c r="I646">
        <v>15</v>
      </c>
      <c r="J646">
        <v>64</v>
      </c>
      <c r="K646">
        <v>1000</v>
      </c>
      <c r="L646">
        <v>4</v>
      </c>
      <c r="M646">
        <v>15</v>
      </c>
      <c r="N646">
        <v>455</v>
      </c>
      <c r="O646">
        <v>12</v>
      </c>
      <c r="P646">
        <v>15</v>
      </c>
      <c r="Q646">
        <v>115</v>
      </c>
      <c r="R646">
        <v>1</v>
      </c>
      <c r="S646">
        <v>78</v>
      </c>
      <c r="T646" s="2">
        <v>128</v>
      </c>
      <c r="U646" s="2">
        <v>128</v>
      </c>
      <c r="V646" s="2">
        <v>128</v>
      </c>
      <c r="W646" t="s">
        <v>770</v>
      </c>
      <c r="X646">
        <v>0.98033203125000001</v>
      </c>
      <c r="Y646">
        <v>4.1568437987006997E-3</v>
      </c>
      <c r="Z646">
        <v>0.37442032967032901</v>
      </c>
      <c r="AA646">
        <v>0.27952486376464297</v>
      </c>
      <c r="AB646">
        <v>0.28855287387058098</v>
      </c>
      <c r="AC646">
        <v>0.28855287387058098</v>
      </c>
      <c r="AD646">
        <v>0.346612592000971</v>
      </c>
      <c r="AE646">
        <v>0.346612592000971</v>
      </c>
      <c r="AF646">
        <v>0.37442032967032901</v>
      </c>
      <c r="AG646">
        <v>0.37442032967032901</v>
      </c>
      <c r="AH646">
        <v>0.70869565217391295</v>
      </c>
      <c r="AI646">
        <v>8.6412623524665805E-2</v>
      </c>
      <c r="AJ646">
        <v>0.66639367263409999</v>
      </c>
      <c r="AK646">
        <v>0.66639367263409999</v>
      </c>
      <c r="AL646">
        <v>0.70206395891750994</v>
      </c>
      <c r="AM646">
        <v>0.70206395891750994</v>
      </c>
      <c r="AN646">
        <v>0.70869565217391295</v>
      </c>
      <c r="AO646">
        <v>0.70869565217391295</v>
      </c>
      <c r="AP646">
        <v>0.52340362862027601</v>
      </c>
      <c r="AQ646">
        <v>0.55180230788522999</v>
      </c>
      <c r="AR646">
        <v>7.0567485451041495E-2</v>
      </c>
      <c r="AS646">
        <v>8.4380735257775005E-3</v>
      </c>
      <c r="AT646">
        <v>0.387596899224806</v>
      </c>
      <c r="AU646">
        <v>0.35862068965517202</v>
      </c>
      <c r="AV646">
        <v>0.96234309623430903</v>
      </c>
      <c r="AW646">
        <v>0.96234309623430903</v>
      </c>
      <c r="AX646">
        <v>0.96170212765957397</v>
      </c>
      <c r="AY646">
        <v>0.66279069767441801</v>
      </c>
      <c r="AZ646">
        <v>0.83582089552238803</v>
      </c>
      <c r="BA646">
        <v>0.97872340425531901</v>
      </c>
      <c r="BB646">
        <v>0.94117647058823495</v>
      </c>
      <c r="BC646">
        <v>0.94560669456066904</v>
      </c>
      <c r="BD646">
        <v>0</v>
      </c>
      <c r="BE646">
        <v>0</v>
      </c>
    </row>
    <row r="647" spans="2:57" x14ac:dyDescent="0.2">
      <c r="B647" t="s">
        <v>1554</v>
      </c>
      <c r="C647">
        <v>1E-3</v>
      </c>
      <c r="D647">
        <v>0.1</v>
      </c>
      <c r="E647">
        <v>53</v>
      </c>
      <c r="F647">
        <v>100</v>
      </c>
      <c r="G647" s="2" t="b">
        <v>1</v>
      </c>
      <c r="H647">
        <v>8</v>
      </c>
      <c r="I647">
        <v>20</v>
      </c>
      <c r="J647">
        <v>420</v>
      </c>
      <c r="K647">
        <v>1000</v>
      </c>
      <c r="L647">
        <v>4</v>
      </c>
      <c r="M647">
        <v>20</v>
      </c>
      <c r="N647">
        <v>450</v>
      </c>
      <c r="O647">
        <v>12</v>
      </c>
      <c r="P647">
        <v>20</v>
      </c>
      <c r="Q647">
        <v>110</v>
      </c>
      <c r="R647">
        <v>1</v>
      </c>
      <c r="S647">
        <v>78</v>
      </c>
      <c r="T647" s="2">
        <v>128</v>
      </c>
      <c r="U647" s="2">
        <v>128</v>
      </c>
      <c r="V647" s="2">
        <v>64</v>
      </c>
      <c r="W647" t="s">
        <v>770</v>
      </c>
      <c r="X647">
        <v>0.98005357142857097</v>
      </c>
      <c r="Y647">
        <v>3.8883997010998E-3</v>
      </c>
      <c r="Z647">
        <v>0.373796666666666</v>
      </c>
      <c r="AA647">
        <v>0.42665393996238699</v>
      </c>
      <c r="AB647">
        <v>0.27780434483036198</v>
      </c>
      <c r="AC647">
        <v>0.27780434483036198</v>
      </c>
      <c r="AD647">
        <v>0.300980561238541</v>
      </c>
      <c r="AE647">
        <v>0.300980561238541</v>
      </c>
      <c r="AF647">
        <v>0.373796666666667</v>
      </c>
      <c r="AG647">
        <v>0.373796666666667</v>
      </c>
      <c r="AH647">
        <v>0.68636363636363595</v>
      </c>
      <c r="AI647">
        <v>8.9770860970020294E-2</v>
      </c>
      <c r="AJ647">
        <v>0.63384223807154705</v>
      </c>
      <c r="AK647">
        <v>0.63384223807154705</v>
      </c>
      <c r="AL647">
        <v>0.59699100843646202</v>
      </c>
      <c r="AM647">
        <v>0.59699100843646202</v>
      </c>
      <c r="AN647">
        <v>0.68636363636363595</v>
      </c>
      <c r="AO647">
        <v>0.68636363636363595</v>
      </c>
      <c r="AP647">
        <v>0.54863331303931995</v>
      </c>
      <c r="AQ647">
        <v>0.49515545619649098</v>
      </c>
      <c r="AR647">
        <v>5.4647242382195899E-2</v>
      </c>
      <c r="AS647">
        <v>1.2781367703440001E-2</v>
      </c>
      <c r="AT647">
        <v>0.66894197952218404</v>
      </c>
      <c r="AU647">
        <v>8.2191780821917804E-2</v>
      </c>
      <c r="AV647">
        <v>0.96803652968036502</v>
      </c>
      <c r="AW647">
        <v>0.94827586206896497</v>
      </c>
      <c r="AX647">
        <v>0.95196506550218296</v>
      </c>
      <c r="AY647">
        <v>0.40264026402640202</v>
      </c>
      <c r="AZ647">
        <v>0.78260869565217295</v>
      </c>
      <c r="BA647">
        <v>0.96330275229357798</v>
      </c>
      <c r="BB647">
        <v>0.88617886178861704</v>
      </c>
      <c r="BC647">
        <v>0.95196506550218296</v>
      </c>
      <c r="BD647">
        <v>0</v>
      </c>
      <c r="BE647">
        <v>0</v>
      </c>
    </row>
    <row r="648" spans="2:57" x14ac:dyDescent="0.2">
      <c r="B648" t="s">
        <v>1083</v>
      </c>
      <c r="C648">
        <v>1E-3</v>
      </c>
      <c r="D648">
        <v>0.5</v>
      </c>
      <c r="E648">
        <v>13</v>
      </c>
      <c r="F648">
        <v>500</v>
      </c>
      <c r="G648" s="2" t="b">
        <v>1</v>
      </c>
      <c r="H648">
        <v>8</v>
      </c>
      <c r="I648">
        <v>50</v>
      </c>
      <c r="J648">
        <v>128</v>
      </c>
      <c r="K648">
        <v>1000</v>
      </c>
      <c r="L648">
        <v>4</v>
      </c>
      <c r="M648">
        <v>50</v>
      </c>
      <c r="N648">
        <v>420</v>
      </c>
      <c r="O648">
        <v>12</v>
      </c>
      <c r="P648">
        <v>50</v>
      </c>
      <c r="Q648">
        <v>80</v>
      </c>
      <c r="R648">
        <v>1</v>
      </c>
      <c r="S648">
        <v>78</v>
      </c>
      <c r="T648" s="2">
        <v>64</v>
      </c>
      <c r="U648" s="2">
        <v>64</v>
      </c>
      <c r="V648" s="2">
        <v>64</v>
      </c>
      <c r="W648" t="s">
        <v>770</v>
      </c>
      <c r="X648">
        <v>0.98037890625000002</v>
      </c>
      <c r="Y648">
        <v>4.1106947073711996E-3</v>
      </c>
      <c r="Z648">
        <v>0.37363869047619003</v>
      </c>
      <c r="AA648">
        <v>0.34198447379469799</v>
      </c>
      <c r="AB648">
        <v>0.30051354161236599</v>
      </c>
      <c r="AC648">
        <v>0.30051354161236599</v>
      </c>
      <c r="AD648">
        <v>0.292071809435269</v>
      </c>
      <c r="AE648">
        <v>0.292071809435269</v>
      </c>
      <c r="AF648">
        <v>0.37363869047619003</v>
      </c>
      <c r="AG648">
        <v>0.37363869047619003</v>
      </c>
      <c r="AH648">
        <v>0.67395833333333299</v>
      </c>
      <c r="AI648">
        <v>8.3627037703990895E-2</v>
      </c>
      <c r="AJ648">
        <v>0.614392860860003</v>
      </c>
      <c r="AK648">
        <v>0.614392860860003</v>
      </c>
      <c r="AL648">
        <v>0.57360312475207897</v>
      </c>
      <c r="AM648">
        <v>0.57360312475207897</v>
      </c>
      <c r="AN648">
        <v>0.67395833333333299</v>
      </c>
      <c r="AO648">
        <v>0.67395833333333299</v>
      </c>
      <c r="AP648">
        <v>0.109638868333936</v>
      </c>
      <c r="AQ648">
        <v>0.626192082521144</v>
      </c>
      <c r="AR648">
        <v>8.5797310602608201E-2</v>
      </c>
      <c r="AS648">
        <v>0.38042590499177897</v>
      </c>
      <c r="AT648">
        <v>0.614718614718614</v>
      </c>
      <c r="AU648">
        <v>0</v>
      </c>
      <c r="AV648">
        <v>0.96341463414634099</v>
      </c>
      <c r="AW648">
        <v>0.952380952380952</v>
      </c>
      <c r="AX648">
        <v>0.97530864197530798</v>
      </c>
      <c r="AY648">
        <v>0</v>
      </c>
      <c r="AZ648">
        <v>0.60194174757281504</v>
      </c>
      <c r="BA648">
        <v>1</v>
      </c>
      <c r="BB648">
        <v>0.89265536723163796</v>
      </c>
      <c r="BC648">
        <v>0.94047619047619002</v>
      </c>
      <c r="BD648">
        <v>0</v>
      </c>
      <c r="BE648">
        <v>0.43181818181818099</v>
      </c>
    </row>
    <row r="649" spans="2:57" x14ac:dyDescent="0.2">
      <c r="B649" t="s">
        <v>1555</v>
      </c>
      <c r="C649">
        <v>1E-3</v>
      </c>
      <c r="D649">
        <v>0.5</v>
      </c>
      <c r="E649">
        <v>88</v>
      </c>
      <c r="F649">
        <v>100</v>
      </c>
      <c r="G649" s="2" t="b">
        <v>1</v>
      </c>
      <c r="H649">
        <v>8</v>
      </c>
      <c r="I649">
        <v>20</v>
      </c>
      <c r="J649">
        <v>64</v>
      </c>
      <c r="K649">
        <v>1000</v>
      </c>
      <c r="L649">
        <v>4</v>
      </c>
      <c r="M649">
        <v>20</v>
      </c>
      <c r="N649">
        <v>450</v>
      </c>
      <c r="O649">
        <v>12</v>
      </c>
      <c r="P649">
        <v>20</v>
      </c>
      <c r="Q649">
        <v>110</v>
      </c>
      <c r="R649">
        <v>1</v>
      </c>
      <c r="S649">
        <v>78</v>
      </c>
      <c r="T649" s="2">
        <v>128</v>
      </c>
      <c r="U649" s="2">
        <v>64</v>
      </c>
      <c r="V649" s="2">
        <v>128</v>
      </c>
      <c r="W649" t="s">
        <v>770</v>
      </c>
      <c r="X649">
        <v>0.98009765625</v>
      </c>
      <c r="Y649">
        <v>3.9727114140987001E-3</v>
      </c>
      <c r="Z649">
        <v>0.37344777777777699</v>
      </c>
      <c r="AA649">
        <v>0.38918955406546502</v>
      </c>
      <c r="AB649">
        <v>0.30345246534079401</v>
      </c>
      <c r="AC649">
        <v>0.30345246534079401</v>
      </c>
      <c r="AD649">
        <v>0.32503494508284297</v>
      </c>
      <c r="AE649">
        <v>0.32503494508284297</v>
      </c>
      <c r="AF649">
        <v>0.37344777777777699</v>
      </c>
      <c r="AG649">
        <v>0.37344777777777699</v>
      </c>
      <c r="AH649">
        <v>0.64469696969696899</v>
      </c>
      <c r="AI649">
        <v>0.100262656807899</v>
      </c>
      <c r="AJ649">
        <v>0.56663228550797995</v>
      </c>
      <c r="AK649">
        <v>0.56663228550797995</v>
      </c>
      <c r="AL649">
        <v>0.58795088365349002</v>
      </c>
      <c r="AM649">
        <v>0.58795088365349002</v>
      </c>
      <c r="AN649">
        <v>0.64469696969696899</v>
      </c>
      <c r="AO649">
        <v>0.64469696969696899</v>
      </c>
      <c r="AP649">
        <v>0.30860766098477799</v>
      </c>
      <c r="AQ649">
        <v>0.82989578863287705</v>
      </c>
      <c r="AR649">
        <v>6.5979370813630298E-2</v>
      </c>
      <c r="AS649">
        <v>9.3270409318919004E-3</v>
      </c>
      <c r="AT649">
        <v>0.40670859538783999</v>
      </c>
      <c r="AU649">
        <v>0.10256410256410201</v>
      </c>
      <c r="AV649">
        <v>0.96460176991150404</v>
      </c>
      <c r="AW649">
        <v>0.94420600858369097</v>
      </c>
      <c r="AX649">
        <v>0.96460176991150404</v>
      </c>
      <c r="AY649">
        <v>0</v>
      </c>
      <c r="AZ649">
        <v>0.57320872274143297</v>
      </c>
      <c r="BA649">
        <v>0.99547511312217196</v>
      </c>
      <c r="BB649">
        <v>0.90909090909090895</v>
      </c>
      <c r="BC649">
        <v>0.93913043478260805</v>
      </c>
      <c r="BD649">
        <v>0</v>
      </c>
      <c r="BE649">
        <v>0</v>
      </c>
    </row>
    <row r="650" spans="2:57" x14ac:dyDescent="0.2">
      <c r="B650" t="s">
        <v>920</v>
      </c>
      <c r="C650">
        <v>1E-3</v>
      </c>
      <c r="D650">
        <v>0.1</v>
      </c>
      <c r="E650">
        <v>256</v>
      </c>
      <c r="F650">
        <v>100</v>
      </c>
      <c r="G650" s="2" t="b">
        <v>1</v>
      </c>
      <c r="H650">
        <v>8</v>
      </c>
      <c r="I650">
        <v>20</v>
      </c>
      <c r="J650">
        <v>256</v>
      </c>
      <c r="K650">
        <v>1000</v>
      </c>
      <c r="L650">
        <v>4</v>
      </c>
      <c r="M650">
        <v>20</v>
      </c>
      <c r="N650">
        <v>450</v>
      </c>
      <c r="O650">
        <v>12</v>
      </c>
      <c r="P650">
        <v>20</v>
      </c>
      <c r="Q650">
        <v>110</v>
      </c>
      <c r="R650">
        <v>1</v>
      </c>
      <c r="S650">
        <v>78</v>
      </c>
      <c r="T650" s="2">
        <v>64</v>
      </c>
      <c r="U650" s="2">
        <v>128</v>
      </c>
      <c r="V650" s="2">
        <v>128</v>
      </c>
      <c r="W650" t="s">
        <v>770</v>
      </c>
      <c r="X650">
        <v>0.9816845703125</v>
      </c>
      <c r="Y650">
        <v>3.8905938831156998E-3</v>
      </c>
      <c r="Z650">
        <v>0.37289999999999901</v>
      </c>
      <c r="AA650">
        <v>0.31234133377671203</v>
      </c>
      <c r="AB650">
        <v>0.27697806011443299</v>
      </c>
      <c r="AC650">
        <v>0.27697806011443299</v>
      </c>
      <c r="AD650">
        <v>0.25250518980968201</v>
      </c>
      <c r="AE650">
        <v>0.25250518980968201</v>
      </c>
      <c r="AF650">
        <v>0.37290000000000001</v>
      </c>
      <c r="AG650">
        <v>0.37290000000000001</v>
      </c>
      <c r="AH650">
        <v>0.64166666666666605</v>
      </c>
      <c r="AI650">
        <v>6.8424589931964805E-2</v>
      </c>
      <c r="AJ650">
        <v>0.57679710645679405</v>
      </c>
      <c r="AK650">
        <v>0.57679710645679405</v>
      </c>
      <c r="AL650">
        <v>0.53367062245517305</v>
      </c>
      <c r="AM650">
        <v>0.53367062245517305</v>
      </c>
      <c r="AN650">
        <v>0.64166666666666605</v>
      </c>
      <c r="AO650">
        <v>0.64166666666666605</v>
      </c>
      <c r="AP650">
        <v>0.41665712539070698</v>
      </c>
      <c r="AQ650">
        <v>0.65383630264189396</v>
      </c>
      <c r="AR650">
        <v>3.2847541036012999E-2</v>
      </c>
      <c r="AS650">
        <v>4.5712713891177996E-3</v>
      </c>
      <c r="AT650">
        <v>0.65771812080536896</v>
      </c>
      <c r="AU650">
        <v>0</v>
      </c>
      <c r="AV650">
        <v>0.95111111111111102</v>
      </c>
      <c r="AW650">
        <v>0.952380952380952</v>
      </c>
      <c r="AX650">
        <v>0.96491228070175405</v>
      </c>
      <c r="AY650">
        <v>0</v>
      </c>
      <c r="AZ650">
        <v>0.59190031152647904</v>
      </c>
      <c r="BA650">
        <v>0.97321428571428503</v>
      </c>
      <c r="BB650">
        <v>0.88709677419354804</v>
      </c>
      <c r="BC650">
        <v>0.94323144104803402</v>
      </c>
      <c r="BD650">
        <v>0</v>
      </c>
      <c r="BE650">
        <v>0</v>
      </c>
    </row>
    <row r="651" spans="2:57" x14ac:dyDescent="0.2">
      <c r="B651" t="s">
        <v>1556</v>
      </c>
      <c r="C651">
        <v>1E-3</v>
      </c>
      <c r="D651">
        <v>0.5</v>
      </c>
      <c r="E651">
        <v>89</v>
      </c>
      <c r="F651">
        <v>100</v>
      </c>
      <c r="G651" s="2" t="b">
        <v>1</v>
      </c>
      <c r="H651">
        <v>8</v>
      </c>
      <c r="I651">
        <v>5</v>
      </c>
      <c r="J651">
        <v>128</v>
      </c>
      <c r="K651">
        <v>1000</v>
      </c>
      <c r="L651">
        <v>4</v>
      </c>
      <c r="M651">
        <v>5</v>
      </c>
      <c r="N651">
        <v>465</v>
      </c>
      <c r="O651">
        <v>12</v>
      </c>
      <c r="P651">
        <v>5</v>
      </c>
      <c r="Q651">
        <v>125</v>
      </c>
      <c r="R651">
        <v>1</v>
      </c>
      <c r="S651">
        <v>78</v>
      </c>
      <c r="T651" s="2">
        <v>128</v>
      </c>
      <c r="U651" s="2">
        <v>64</v>
      </c>
      <c r="V651" s="2">
        <v>128</v>
      </c>
      <c r="W651" t="s">
        <v>770</v>
      </c>
      <c r="X651">
        <v>0.98239257812500003</v>
      </c>
      <c r="Y651">
        <v>3.7090579723007E-3</v>
      </c>
      <c r="Z651">
        <v>0.37272526881720502</v>
      </c>
      <c r="AA651">
        <v>0.331450972348451</v>
      </c>
      <c r="AB651">
        <v>0.31398412227125799</v>
      </c>
      <c r="AC651">
        <v>0.31398412227125799</v>
      </c>
      <c r="AD651">
        <v>0.38851147300886801</v>
      </c>
      <c r="AE651">
        <v>0.38851147300886801</v>
      </c>
      <c r="AF651">
        <v>0.37272526881720502</v>
      </c>
      <c r="AG651">
        <v>0.37272526881720502</v>
      </c>
      <c r="AH651">
        <v>0.61333333333333295</v>
      </c>
      <c r="AI651">
        <v>8.0820664763450595E-2</v>
      </c>
      <c r="AJ651">
        <v>0.60729972208941596</v>
      </c>
      <c r="AK651">
        <v>0.60729972208941596</v>
      </c>
      <c r="AL651">
        <v>0.67348163254717497</v>
      </c>
      <c r="AM651">
        <v>0.67348163254717497</v>
      </c>
      <c r="AN651">
        <v>0.61333333333333295</v>
      </c>
      <c r="AO651">
        <v>0.61333333333333295</v>
      </c>
      <c r="AP651">
        <v>0.38498150603220899</v>
      </c>
      <c r="AQ651">
        <v>0.64470443708185698</v>
      </c>
      <c r="AR651">
        <v>0.12995838543024801</v>
      </c>
      <c r="AS651">
        <v>9.6292160540716404E-2</v>
      </c>
      <c r="AT651">
        <v>0.28571428571428498</v>
      </c>
      <c r="AU651">
        <v>0.306201550387596</v>
      </c>
      <c r="AV651">
        <v>0.75621890547263604</v>
      </c>
      <c r="AW651">
        <v>0.95419847328244201</v>
      </c>
      <c r="AX651">
        <v>0.81045751633986896</v>
      </c>
      <c r="AY651">
        <v>0.67724867724867699</v>
      </c>
      <c r="AZ651">
        <v>0.773722627737226</v>
      </c>
      <c r="BA651">
        <v>0.803827751196172</v>
      </c>
      <c r="BB651">
        <v>0.76033057851239605</v>
      </c>
      <c r="BC651">
        <v>0.85140562248995899</v>
      </c>
      <c r="BD651">
        <v>0.30827067669172897</v>
      </c>
      <c r="BE651">
        <v>0</v>
      </c>
    </row>
    <row r="652" spans="2:57" x14ac:dyDescent="0.2">
      <c r="B652" t="s">
        <v>1084</v>
      </c>
      <c r="C652">
        <v>1E-3</v>
      </c>
      <c r="D652">
        <v>0.5</v>
      </c>
      <c r="E652">
        <v>17</v>
      </c>
      <c r="F652">
        <v>500</v>
      </c>
      <c r="G652" s="2" t="b">
        <v>1</v>
      </c>
      <c r="H652">
        <v>8</v>
      </c>
      <c r="I652">
        <v>50</v>
      </c>
      <c r="J652">
        <v>420</v>
      </c>
      <c r="K652">
        <v>1000</v>
      </c>
      <c r="L652">
        <v>4</v>
      </c>
      <c r="M652">
        <v>50</v>
      </c>
      <c r="N652">
        <v>420</v>
      </c>
      <c r="O652">
        <v>12</v>
      </c>
      <c r="P652">
        <v>50</v>
      </c>
      <c r="Q652">
        <v>80</v>
      </c>
      <c r="R652">
        <v>1</v>
      </c>
      <c r="S652">
        <v>78</v>
      </c>
      <c r="T652" s="2">
        <v>64</v>
      </c>
      <c r="U652" s="2">
        <v>64</v>
      </c>
      <c r="V652" s="2">
        <v>64</v>
      </c>
      <c r="W652" t="s">
        <v>770</v>
      </c>
      <c r="X652">
        <v>0.98055000000000103</v>
      </c>
      <c r="Y652">
        <v>4.0111686410381998E-3</v>
      </c>
      <c r="Z652">
        <v>0.37166488095238098</v>
      </c>
      <c r="AA652">
        <v>0.20660028940439201</v>
      </c>
      <c r="AB652">
        <v>0.26703931024529498</v>
      </c>
      <c r="AC652">
        <v>0.26703931024529498</v>
      </c>
      <c r="AD652">
        <v>0.25971051909208998</v>
      </c>
      <c r="AE652">
        <v>0.25971051909208998</v>
      </c>
      <c r="AF652">
        <v>0.37166488095238098</v>
      </c>
      <c r="AG652">
        <v>0.37166488095238098</v>
      </c>
      <c r="AH652">
        <v>0.66145833333333304</v>
      </c>
      <c r="AI652">
        <v>4.2634062469005501E-2</v>
      </c>
      <c r="AJ652">
        <v>0.61640347280218</v>
      </c>
      <c r="AK652">
        <v>0.61640347280218</v>
      </c>
      <c r="AL652">
        <v>0.62103964374647103</v>
      </c>
      <c r="AM652">
        <v>0.62103964374647103</v>
      </c>
      <c r="AN652">
        <v>0.66145833333333304</v>
      </c>
      <c r="AO652">
        <v>0.66145833333333304</v>
      </c>
      <c r="AP652">
        <v>0.61719394749898404</v>
      </c>
      <c r="AQ652">
        <v>0.45040892593572202</v>
      </c>
      <c r="AR652">
        <v>4.7186433435560002E-4</v>
      </c>
      <c r="AS652" s="27">
        <v>8.2503212119311597E-5</v>
      </c>
      <c r="AT652">
        <v>0.53913043478260803</v>
      </c>
      <c r="AU652">
        <v>0.43243243243243201</v>
      </c>
      <c r="AV652">
        <v>0.98113207547169801</v>
      </c>
      <c r="AW652">
        <v>0.94117647058823495</v>
      </c>
      <c r="AX652">
        <v>0.91228070175438603</v>
      </c>
      <c r="AY652">
        <v>0.354716981132075</v>
      </c>
      <c r="AZ652">
        <v>0.72</v>
      </c>
      <c r="BA652">
        <v>0.78518518518518499</v>
      </c>
      <c r="BB652">
        <v>0.81218274111675104</v>
      </c>
      <c r="BC652">
        <v>0.91860465116279</v>
      </c>
      <c r="BD652">
        <v>0</v>
      </c>
      <c r="BE652">
        <v>0</v>
      </c>
    </row>
    <row r="653" spans="2:57" x14ac:dyDescent="0.2">
      <c r="B653" t="s">
        <v>1557</v>
      </c>
      <c r="C653">
        <v>1E-3</v>
      </c>
      <c r="D653">
        <v>0.1</v>
      </c>
      <c r="E653">
        <v>48</v>
      </c>
      <c r="F653">
        <v>100</v>
      </c>
      <c r="G653" s="2" t="b">
        <v>1</v>
      </c>
      <c r="H653">
        <v>8</v>
      </c>
      <c r="I653">
        <v>50</v>
      </c>
      <c r="J653">
        <v>64</v>
      </c>
      <c r="K653">
        <v>1000</v>
      </c>
      <c r="L653">
        <v>4</v>
      </c>
      <c r="M653">
        <v>50</v>
      </c>
      <c r="N653">
        <v>420</v>
      </c>
      <c r="O653">
        <v>12</v>
      </c>
      <c r="P653">
        <v>50</v>
      </c>
      <c r="Q653">
        <v>80</v>
      </c>
      <c r="R653">
        <v>1</v>
      </c>
      <c r="S653">
        <v>78</v>
      </c>
      <c r="T653" s="2">
        <v>64</v>
      </c>
      <c r="U653" s="2">
        <v>128</v>
      </c>
      <c r="V653" s="2">
        <v>64</v>
      </c>
      <c r="W653" t="s">
        <v>770</v>
      </c>
      <c r="X653">
        <v>0.98046875</v>
      </c>
      <c r="Y653">
        <v>4.3743460881523E-3</v>
      </c>
      <c r="Z653">
        <v>0.37144880952380899</v>
      </c>
      <c r="AA653">
        <v>0.25814418677985601</v>
      </c>
      <c r="AB653">
        <v>0.30886623171102601</v>
      </c>
      <c r="AC653">
        <v>0.30886623171102601</v>
      </c>
      <c r="AD653">
        <v>0.351639825686409</v>
      </c>
      <c r="AE653">
        <v>0.351639825686409</v>
      </c>
      <c r="AF653">
        <v>0.37144880952380899</v>
      </c>
      <c r="AG653">
        <v>0.37144880952380899</v>
      </c>
      <c r="AH653">
        <v>0.63854166666666601</v>
      </c>
      <c r="AI653">
        <v>6.4478598535060799E-2</v>
      </c>
      <c r="AJ653">
        <v>0.56745996404069599</v>
      </c>
      <c r="AK653">
        <v>0.56745996404069599</v>
      </c>
      <c r="AL653">
        <v>0.542676683319121</v>
      </c>
      <c r="AM653">
        <v>0.542676683319121</v>
      </c>
      <c r="AN653">
        <v>0.63854166666666601</v>
      </c>
      <c r="AO653">
        <v>0.63854166666666601</v>
      </c>
      <c r="AP653">
        <v>0.26225616657967199</v>
      </c>
      <c r="AQ653">
        <v>0.41349381402705798</v>
      </c>
      <c r="AR653">
        <v>0.493028719981084</v>
      </c>
      <c r="AS653">
        <v>6.6686226256291406E-2</v>
      </c>
      <c r="AT653">
        <v>0.40782122905027901</v>
      </c>
      <c r="AU653">
        <v>0</v>
      </c>
      <c r="AV653">
        <v>0.97560975609756095</v>
      </c>
      <c r="AW653">
        <v>0.952380952380952</v>
      </c>
      <c r="AX653">
        <v>0.95705521472392596</v>
      </c>
      <c r="AY653">
        <v>2.3255813953488299E-2</v>
      </c>
      <c r="AZ653">
        <v>0.67724867724867699</v>
      </c>
      <c r="BA653">
        <v>0.98750000000000004</v>
      </c>
      <c r="BB653">
        <v>0.88888888888888895</v>
      </c>
      <c r="BC653">
        <v>0.93975903614457801</v>
      </c>
      <c r="BD653">
        <v>0</v>
      </c>
      <c r="BE653">
        <v>0</v>
      </c>
    </row>
    <row r="654" spans="2:57" x14ac:dyDescent="0.2">
      <c r="B654" t="s">
        <v>1085</v>
      </c>
      <c r="C654">
        <v>1E-3</v>
      </c>
      <c r="D654">
        <v>0.5</v>
      </c>
      <c r="E654">
        <v>19</v>
      </c>
      <c r="F654">
        <v>500</v>
      </c>
      <c r="G654" s="2" t="b">
        <v>1</v>
      </c>
      <c r="H654">
        <v>8</v>
      </c>
      <c r="I654">
        <v>15</v>
      </c>
      <c r="J654">
        <v>128</v>
      </c>
      <c r="K654">
        <v>1000</v>
      </c>
      <c r="L654">
        <v>4</v>
      </c>
      <c r="M654">
        <v>15</v>
      </c>
      <c r="N654">
        <v>455</v>
      </c>
      <c r="O654">
        <v>12</v>
      </c>
      <c r="P654">
        <v>15</v>
      </c>
      <c r="Q654">
        <v>115</v>
      </c>
      <c r="R654">
        <v>1</v>
      </c>
      <c r="S654">
        <v>78</v>
      </c>
      <c r="T654" s="2">
        <v>64</v>
      </c>
      <c r="U654" s="2">
        <v>64</v>
      </c>
      <c r="V654" s="2">
        <v>64</v>
      </c>
      <c r="W654" t="s">
        <v>770</v>
      </c>
      <c r="X654">
        <v>0.98130859375000001</v>
      </c>
      <c r="Y654">
        <v>3.9862785041331998E-3</v>
      </c>
      <c r="Z654">
        <v>0.36927362637362598</v>
      </c>
      <c r="AA654">
        <v>0.38699791133403699</v>
      </c>
      <c r="AB654">
        <v>0.312615601143797</v>
      </c>
      <c r="AC654">
        <v>0.312615601143797</v>
      </c>
      <c r="AD654">
        <v>0.34065518661156202</v>
      </c>
      <c r="AE654">
        <v>0.34065518661156202</v>
      </c>
      <c r="AF654">
        <v>0.36927362637362598</v>
      </c>
      <c r="AG654">
        <v>0.36927362637362598</v>
      </c>
      <c r="AH654">
        <v>0.69637681159420295</v>
      </c>
      <c r="AI654">
        <v>8.8173396885394995E-2</v>
      </c>
      <c r="AJ654">
        <v>0.655491414846328</v>
      </c>
      <c r="AK654">
        <v>0.655491414846328</v>
      </c>
      <c r="AL654">
        <v>0.66210201537427305</v>
      </c>
      <c r="AM654">
        <v>0.66210201537427305</v>
      </c>
      <c r="AN654">
        <v>0.69637681159420195</v>
      </c>
      <c r="AO654">
        <v>0.69637681159420295</v>
      </c>
      <c r="AP654">
        <v>0.113783840077453</v>
      </c>
      <c r="AQ654">
        <v>0.69548152853560297</v>
      </c>
      <c r="AR654">
        <v>0.185053606628101</v>
      </c>
      <c r="AS654">
        <v>0.256143429334032</v>
      </c>
      <c r="AT654">
        <v>0.59176029962546794</v>
      </c>
      <c r="AU654">
        <v>0.13533834586466101</v>
      </c>
      <c r="AV654">
        <v>0.97021276595744599</v>
      </c>
      <c r="AW654">
        <v>0.96234309623430903</v>
      </c>
      <c r="AX654">
        <v>0.890624999999999</v>
      </c>
      <c r="AY654">
        <v>3.10880829015544E-2</v>
      </c>
      <c r="AZ654">
        <v>0.67301587301587296</v>
      </c>
      <c r="BA654">
        <v>0.97872340425531901</v>
      </c>
      <c r="BB654">
        <v>0.91803278688524603</v>
      </c>
      <c r="BC654">
        <v>0.91129032258064502</v>
      </c>
      <c r="BD654">
        <v>0.33918128654970697</v>
      </c>
      <c r="BE654">
        <v>0.46428571428571402</v>
      </c>
    </row>
    <row r="655" spans="2:57" x14ac:dyDescent="0.2">
      <c r="B655" t="s">
        <v>921</v>
      </c>
      <c r="C655">
        <v>1E-3</v>
      </c>
      <c r="D655">
        <v>0.5</v>
      </c>
      <c r="E655">
        <v>256</v>
      </c>
      <c r="F655">
        <v>500</v>
      </c>
      <c r="G655" s="2" t="b">
        <v>1</v>
      </c>
      <c r="H655">
        <v>8</v>
      </c>
      <c r="I655">
        <v>5</v>
      </c>
      <c r="J655">
        <v>256</v>
      </c>
      <c r="K655">
        <v>1000</v>
      </c>
      <c r="L655">
        <v>4</v>
      </c>
      <c r="M655">
        <v>5</v>
      </c>
      <c r="N655">
        <v>465</v>
      </c>
      <c r="O655">
        <v>12</v>
      </c>
      <c r="P655">
        <v>5</v>
      </c>
      <c r="Q655">
        <v>125</v>
      </c>
      <c r="R655">
        <v>1</v>
      </c>
      <c r="S655">
        <v>78</v>
      </c>
      <c r="T655" s="2">
        <v>64</v>
      </c>
      <c r="U655" s="2">
        <v>128</v>
      </c>
      <c r="V655" s="2">
        <v>128</v>
      </c>
      <c r="W655" t="s">
        <v>770</v>
      </c>
      <c r="X655">
        <v>0.98081640624999999</v>
      </c>
      <c r="Y655">
        <v>4.1957144397309996E-3</v>
      </c>
      <c r="Z655">
        <v>0.36917204301075102</v>
      </c>
      <c r="AA655">
        <v>0.26377268002927301</v>
      </c>
      <c r="AB655">
        <v>0.29887853231620798</v>
      </c>
      <c r="AC655">
        <v>0.29887853231620798</v>
      </c>
      <c r="AD655">
        <v>0.33556544210810801</v>
      </c>
      <c r="AE655">
        <v>0.33556544210810801</v>
      </c>
      <c r="AF655">
        <v>0.36917204301075102</v>
      </c>
      <c r="AG655">
        <v>0.36917204301075102</v>
      </c>
      <c r="AH655">
        <v>0.62133333333333296</v>
      </c>
      <c r="AI655">
        <v>4.9356285482645E-2</v>
      </c>
      <c r="AJ655">
        <v>0.58336482883864205</v>
      </c>
      <c r="AK655">
        <v>0.58336482883864205</v>
      </c>
      <c r="AL655">
        <v>0.56636435103878002</v>
      </c>
      <c r="AM655">
        <v>0.56636435103878002</v>
      </c>
      <c r="AN655">
        <v>0.62133333333333296</v>
      </c>
      <c r="AO655">
        <v>0.62133333333333296</v>
      </c>
      <c r="AP655">
        <v>0.449935199798976</v>
      </c>
      <c r="AQ655">
        <v>0.60981431427748201</v>
      </c>
      <c r="AR655">
        <v>9.4700018915764003E-2</v>
      </c>
      <c r="AS655">
        <v>4.1064596272609999E-2</v>
      </c>
      <c r="AT655">
        <v>0.60436137071651097</v>
      </c>
      <c r="AU655">
        <v>3.39943342776204E-2</v>
      </c>
      <c r="AV655">
        <v>0.91735537190082606</v>
      </c>
      <c r="AW655">
        <v>0.95785440613026795</v>
      </c>
      <c r="AX655">
        <v>0.89530685920577602</v>
      </c>
      <c r="AY655">
        <v>4.2857142857142802E-2</v>
      </c>
      <c r="AZ655">
        <v>0.7421875</v>
      </c>
      <c r="BA655">
        <v>0.97254901960784301</v>
      </c>
      <c r="BB655">
        <v>0.89855072463768104</v>
      </c>
      <c r="BC655">
        <v>0.93536121673003803</v>
      </c>
      <c r="BD655">
        <v>0</v>
      </c>
      <c r="BE655">
        <v>0</v>
      </c>
    </row>
    <row r="656" spans="2:57" x14ac:dyDescent="0.2">
      <c r="B656" t="s">
        <v>1558</v>
      </c>
      <c r="C656">
        <v>1E-3</v>
      </c>
      <c r="D656">
        <v>0.1</v>
      </c>
      <c r="E656">
        <v>49</v>
      </c>
      <c r="F656">
        <v>100</v>
      </c>
      <c r="G656" s="2" t="b">
        <v>1</v>
      </c>
      <c r="H656">
        <v>8</v>
      </c>
      <c r="I656">
        <v>15</v>
      </c>
      <c r="J656">
        <v>420</v>
      </c>
      <c r="K656">
        <v>1000</v>
      </c>
      <c r="L656">
        <v>4</v>
      </c>
      <c r="M656">
        <v>15</v>
      </c>
      <c r="N656">
        <v>455</v>
      </c>
      <c r="O656">
        <v>12</v>
      </c>
      <c r="P656">
        <v>15</v>
      </c>
      <c r="Q656">
        <v>115</v>
      </c>
      <c r="R656">
        <v>1</v>
      </c>
      <c r="S656">
        <v>78</v>
      </c>
      <c r="T656" s="2">
        <v>128</v>
      </c>
      <c r="U656" s="2">
        <v>128</v>
      </c>
      <c r="V656" s="2">
        <v>64</v>
      </c>
      <c r="W656" t="s">
        <v>770</v>
      </c>
      <c r="X656">
        <v>0.98002380952380896</v>
      </c>
      <c r="Y656">
        <v>4.1523535805754004E-3</v>
      </c>
      <c r="Z656">
        <v>0.36906318681318601</v>
      </c>
      <c r="AA656">
        <v>0.25476319037377798</v>
      </c>
      <c r="AB656">
        <v>0.2639127298967</v>
      </c>
      <c r="AC656">
        <v>0.2639127298967</v>
      </c>
      <c r="AD656">
        <v>0.243539745198041</v>
      </c>
      <c r="AE656">
        <v>0.243539745198041</v>
      </c>
      <c r="AF656">
        <v>0.36906318681318601</v>
      </c>
      <c r="AG656">
        <v>0.36906318681318601</v>
      </c>
      <c r="AH656">
        <v>0.62826086956521698</v>
      </c>
      <c r="AI656">
        <v>7.7767513692378998E-2</v>
      </c>
      <c r="AJ656">
        <v>0.55933966266992496</v>
      </c>
      <c r="AK656">
        <v>0.55933966266992496</v>
      </c>
      <c r="AL656">
        <v>0.52379710868186902</v>
      </c>
      <c r="AM656">
        <v>0.52379710868186902</v>
      </c>
      <c r="AN656">
        <v>0.62826086956521698</v>
      </c>
      <c r="AO656">
        <v>0.62826086956521698</v>
      </c>
      <c r="AP656">
        <v>0.53907145602880502</v>
      </c>
      <c r="AQ656">
        <v>0.49217532847365397</v>
      </c>
      <c r="AR656">
        <v>1.7832172833879299E-2</v>
      </c>
      <c r="AS656">
        <v>6.5719622504647997E-3</v>
      </c>
      <c r="AT656">
        <v>0.46808510638297801</v>
      </c>
      <c r="AU656">
        <v>0</v>
      </c>
      <c r="AV656">
        <v>0.96137339055794002</v>
      </c>
      <c r="AW656">
        <v>0.95833333333333304</v>
      </c>
      <c r="AX656">
        <v>0.95652173913043403</v>
      </c>
      <c r="AY656">
        <v>0</v>
      </c>
      <c r="AZ656">
        <v>0.57910447761193995</v>
      </c>
      <c r="BA656">
        <v>0.95535714285714202</v>
      </c>
      <c r="BB656">
        <v>0.88372093023255804</v>
      </c>
      <c r="BC656">
        <v>0.94957983193277296</v>
      </c>
      <c r="BD656">
        <v>0</v>
      </c>
      <c r="BE656">
        <v>0</v>
      </c>
    </row>
    <row r="657" spans="2:57" x14ac:dyDescent="0.2">
      <c r="B657" t="s">
        <v>1559</v>
      </c>
      <c r="C657">
        <v>1E-3</v>
      </c>
      <c r="D657">
        <v>0.5</v>
      </c>
      <c r="E657">
        <v>95</v>
      </c>
      <c r="F657">
        <v>100</v>
      </c>
      <c r="G657" s="2" t="b">
        <v>1</v>
      </c>
      <c r="H657">
        <v>8</v>
      </c>
      <c r="I657">
        <v>20</v>
      </c>
      <c r="J657">
        <v>128</v>
      </c>
      <c r="K657">
        <v>1000</v>
      </c>
      <c r="L657">
        <v>4</v>
      </c>
      <c r="M657">
        <v>20</v>
      </c>
      <c r="N657">
        <v>450</v>
      </c>
      <c r="O657">
        <v>12</v>
      </c>
      <c r="P657">
        <v>20</v>
      </c>
      <c r="Q657">
        <v>110</v>
      </c>
      <c r="R657">
        <v>1</v>
      </c>
      <c r="S657">
        <v>78</v>
      </c>
      <c r="T657" s="2">
        <v>64</v>
      </c>
      <c r="U657" s="2">
        <v>64</v>
      </c>
      <c r="V657" s="2">
        <v>128</v>
      </c>
      <c r="W657" t="s">
        <v>770</v>
      </c>
      <c r="X657">
        <v>0.98046875</v>
      </c>
      <c r="Y657">
        <v>4.1031015012412998E-3</v>
      </c>
      <c r="Z657">
        <v>0.36888944444444499</v>
      </c>
      <c r="AA657">
        <v>0.228866887941956</v>
      </c>
      <c r="AB657">
        <v>0.28558929528645</v>
      </c>
      <c r="AC657">
        <v>0.28558929528645</v>
      </c>
      <c r="AD657">
        <v>0.25267589108383098</v>
      </c>
      <c r="AE657">
        <v>0.25267589108383098</v>
      </c>
      <c r="AF657">
        <v>0.36888944444444499</v>
      </c>
      <c r="AG657">
        <v>0.36888944444444499</v>
      </c>
      <c r="AH657">
        <v>0.60757575757575699</v>
      </c>
      <c r="AI657">
        <v>6.7773237824440002E-2</v>
      </c>
      <c r="AJ657">
        <v>0.55205066505563205</v>
      </c>
      <c r="AK657">
        <v>0.55205066505563205</v>
      </c>
      <c r="AL657">
        <v>0.53290867156408805</v>
      </c>
      <c r="AM657">
        <v>0.53290867156408805</v>
      </c>
      <c r="AN657">
        <v>0.60757575757575699</v>
      </c>
      <c r="AO657">
        <v>0.60757575757575699</v>
      </c>
      <c r="AP657">
        <v>0.34399477160301001</v>
      </c>
      <c r="AQ657">
        <v>0.78420427247066604</v>
      </c>
      <c r="AR657">
        <v>8.6076356382107002E-3</v>
      </c>
      <c r="AS657">
        <v>5.5505014339107999E-3</v>
      </c>
      <c r="AT657">
        <v>0.43496801705756899</v>
      </c>
      <c r="AU657">
        <v>0</v>
      </c>
      <c r="AV657">
        <v>0.967741935483871</v>
      </c>
      <c r="AW657">
        <v>0.952380952380952</v>
      </c>
      <c r="AX657">
        <v>0.91162790697674401</v>
      </c>
      <c r="AY657">
        <v>0.58736059479553904</v>
      </c>
      <c r="AZ657">
        <v>0.11111111111111099</v>
      </c>
      <c r="BA657">
        <v>0.81443298969072098</v>
      </c>
      <c r="BB657">
        <v>0.893442622950819</v>
      </c>
      <c r="BC657">
        <v>0.95154185022026405</v>
      </c>
      <c r="BD657">
        <v>0</v>
      </c>
      <c r="BE657">
        <v>0</v>
      </c>
    </row>
    <row r="658" spans="2:57" x14ac:dyDescent="0.2">
      <c r="B658" t="s">
        <v>1560</v>
      </c>
      <c r="C658">
        <v>1E-3</v>
      </c>
      <c r="D658">
        <v>0.5</v>
      </c>
      <c r="E658">
        <v>62</v>
      </c>
      <c r="F658">
        <v>100</v>
      </c>
      <c r="G658" s="2" t="b">
        <v>1</v>
      </c>
      <c r="H658">
        <v>8</v>
      </c>
      <c r="I658">
        <v>10</v>
      </c>
      <c r="J658">
        <v>420</v>
      </c>
      <c r="K658">
        <v>1000</v>
      </c>
      <c r="L658">
        <v>4</v>
      </c>
      <c r="M658">
        <v>10</v>
      </c>
      <c r="N658">
        <v>460</v>
      </c>
      <c r="O658">
        <v>12</v>
      </c>
      <c r="P658">
        <v>10</v>
      </c>
      <c r="Q658">
        <v>120</v>
      </c>
      <c r="R658">
        <v>1</v>
      </c>
      <c r="S658">
        <v>78</v>
      </c>
      <c r="T658" s="2">
        <v>128</v>
      </c>
      <c r="U658" s="2">
        <v>64</v>
      </c>
      <c r="V658" s="2">
        <v>128</v>
      </c>
      <c r="W658" t="s">
        <v>770</v>
      </c>
      <c r="X658">
        <v>0.98004464285714199</v>
      </c>
      <c r="Y658">
        <v>4.2645429726689997E-3</v>
      </c>
      <c r="Z658">
        <v>0.36863913043478203</v>
      </c>
      <c r="AA658">
        <v>0.28783239890634998</v>
      </c>
      <c r="AB658">
        <v>0.296877448215291</v>
      </c>
      <c r="AC658">
        <v>0.296877448215291</v>
      </c>
      <c r="AD658">
        <v>0.29469733762967798</v>
      </c>
      <c r="AE658">
        <v>0.29469733762967798</v>
      </c>
      <c r="AF658">
        <v>0.36863913043478203</v>
      </c>
      <c r="AG658">
        <v>0.36863913043478203</v>
      </c>
      <c r="AH658">
        <v>0.58611111111111103</v>
      </c>
      <c r="AI658">
        <v>9.4029039144515894E-2</v>
      </c>
      <c r="AJ658">
        <v>0.55309544657952003</v>
      </c>
      <c r="AK658">
        <v>0.55309544657952003</v>
      </c>
      <c r="AL658">
        <v>0.56300310210525495</v>
      </c>
      <c r="AM658">
        <v>0.56300310210525495</v>
      </c>
      <c r="AN658">
        <v>0.58611111111111103</v>
      </c>
      <c r="AO658">
        <v>0.58611111111111103</v>
      </c>
      <c r="AP658">
        <v>0.37625693753784001</v>
      </c>
      <c r="AQ658">
        <v>0.62521119595686203</v>
      </c>
      <c r="AR658">
        <v>0.14986887983224301</v>
      </c>
      <c r="AS658">
        <v>3.6172779534218699E-2</v>
      </c>
      <c r="AT658">
        <v>0.51724137931034397</v>
      </c>
      <c r="AU658">
        <v>1.0810810810810799E-2</v>
      </c>
      <c r="AV658">
        <v>0.95762711864406702</v>
      </c>
      <c r="AW658">
        <v>0.94861660079051302</v>
      </c>
      <c r="AX658">
        <v>0.91063829787233996</v>
      </c>
      <c r="AY658">
        <v>0</v>
      </c>
      <c r="AZ658">
        <v>0.50124069478908195</v>
      </c>
      <c r="BA658">
        <v>0.8</v>
      </c>
      <c r="BB658">
        <v>0.82786885245901598</v>
      </c>
      <c r="BC658">
        <v>0.66310160427807496</v>
      </c>
      <c r="BD658">
        <v>0.5</v>
      </c>
      <c r="BE658">
        <v>0</v>
      </c>
    </row>
    <row r="659" spans="2:57" x14ac:dyDescent="0.2">
      <c r="B659" t="s">
        <v>1561</v>
      </c>
      <c r="C659">
        <v>1E-3</v>
      </c>
      <c r="D659">
        <v>0.5</v>
      </c>
      <c r="E659">
        <v>92</v>
      </c>
      <c r="F659">
        <v>100</v>
      </c>
      <c r="G659" s="2" t="b">
        <v>1</v>
      </c>
      <c r="H659">
        <v>8</v>
      </c>
      <c r="I659">
        <v>5</v>
      </c>
      <c r="J659">
        <v>64</v>
      </c>
      <c r="K659">
        <v>1000</v>
      </c>
      <c r="L659">
        <v>4</v>
      </c>
      <c r="M659">
        <v>5</v>
      </c>
      <c r="N659">
        <v>465</v>
      </c>
      <c r="O659">
        <v>12</v>
      </c>
      <c r="P659">
        <v>5</v>
      </c>
      <c r="Q659">
        <v>125</v>
      </c>
      <c r="R659">
        <v>1</v>
      </c>
      <c r="S659">
        <v>78</v>
      </c>
      <c r="T659" s="2">
        <v>64</v>
      </c>
      <c r="U659" s="2">
        <v>64</v>
      </c>
      <c r="V659" s="2">
        <v>128</v>
      </c>
      <c r="W659" t="s">
        <v>770</v>
      </c>
      <c r="X659">
        <v>0.98121093749999999</v>
      </c>
      <c r="Y659">
        <v>3.8460929819848001E-3</v>
      </c>
      <c r="Z659">
        <v>0.36843279569892301</v>
      </c>
      <c r="AA659">
        <v>0.21119265717267899</v>
      </c>
      <c r="AB659">
        <v>0.27661545810163901</v>
      </c>
      <c r="AC659">
        <v>0.27661545810163901</v>
      </c>
      <c r="AD659">
        <v>0.27768898756627097</v>
      </c>
      <c r="AE659">
        <v>0.27768898756627097</v>
      </c>
      <c r="AF659">
        <v>0.36843279569892301</v>
      </c>
      <c r="AG659">
        <v>0.36843279569892301</v>
      </c>
      <c r="AH659">
        <v>0.62</v>
      </c>
      <c r="AI659">
        <v>6.0204930603504098E-2</v>
      </c>
      <c r="AJ659">
        <v>0.54853158131734503</v>
      </c>
      <c r="AK659">
        <v>0.54853158131734503</v>
      </c>
      <c r="AL659">
        <v>0.60607597781522704</v>
      </c>
      <c r="AM659">
        <v>0.60607597781522704</v>
      </c>
      <c r="AN659">
        <v>0.62</v>
      </c>
      <c r="AO659">
        <v>0.62</v>
      </c>
      <c r="AP659">
        <v>0.42811364145743602</v>
      </c>
      <c r="AQ659">
        <v>0.62191086843090204</v>
      </c>
      <c r="AR659">
        <v>4.4428388135511497E-2</v>
      </c>
      <c r="AS659">
        <v>1.2008934382707301E-2</v>
      </c>
      <c r="AT659">
        <v>0.44129554655870401</v>
      </c>
      <c r="AU659">
        <v>0.14285714285714199</v>
      </c>
      <c r="AV659">
        <v>0.97233201581027595</v>
      </c>
      <c r="AW659">
        <v>0.94696969696969602</v>
      </c>
      <c r="AX659">
        <v>0.92481203007518797</v>
      </c>
      <c r="AY659">
        <v>3.1496062992125901E-2</v>
      </c>
      <c r="AZ659">
        <v>0.52579852579852504</v>
      </c>
      <c r="BA659">
        <v>0.83333333333333304</v>
      </c>
      <c r="BB659">
        <v>0.87632508833922196</v>
      </c>
      <c r="BC659">
        <v>0.88715953307393003</v>
      </c>
      <c r="BD659">
        <v>0</v>
      </c>
      <c r="BE659">
        <v>0</v>
      </c>
    </row>
    <row r="660" spans="2:57" x14ac:dyDescent="0.2">
      <c r="B660" t="s">
        <v>1562</v>
      </c>
      <c r="C660">
        <v>1E-3</v>
      </c>
      <c r="D660">
        <v>0.1</v>
      </c>
      <c r="E660">
        <v>84</v>
      </c>
      <c r="F660">
        <v>100</v>
      </c>
      <c r="G660" s="2" t="b">
        <v>1</v>
      </c>
      <c r="H660">
        <v>8</v>
      </c>
      <c r="I660">
        <v>5</v>
      </c>
      <c r="J660">
        <v>420</v>
      </c>
      <c r="K660">
        <v>1000</v>
      </c>
      <c r="L660">
        <v>4</v>
      </c>
      <c r="M660">
        <v>5</v>
      </c>
      <c r="N660">
        <v>465</v>
      </c>
      <c r="O660">
        <v>12</v>
      </c>
      <c r="P660">
        <v>5</v>
      </c>
      <c r="Q660">
        <v>125</v>
      </c>
      <c r="R660">
        <v>1</v>
      </c>
      <c r="S660">
        <v>78</v>
      </c>
      <c r="T660" s="2">
        <v>128</v>
      </c>
      <c r="U660" s="2">
        <v>64</v>
      </c>
      <c r="V660" s="2">
        <v>128</v>
      </c>
      <c r="W660" t="s">
        <v>770</v>
      </c>
      <c r="X660">
        <v>0.98077380952380899</v>
      </c>
      <c r="Y660">
        <v>4.0393846784717996E-3</v>
      </c>
      <c r="Z660">
        <v>0.36773333333333302</v>
      </c>
      <c r="AA660">
        <v>0.25289059345424098</v>
      </c>
      <c r="AB660">
        <v>0.29863998989281498</v>
      </c>
      <c r="AC660">
        <v>0.29863998989281498</v>
      </c>
      <c r="AD660">
        <v>0.31607893793356201</v>
      </c>
      <c r="AE660">
        <v>0.31607893793356201</v>
      </c>
      <c r="AF660">
        <v>0.36773333333333402</v>
      </c>
      <c r="AG660">
        <v>0.36773333333333302</v>
      </c>
      <c r="AH660">
        <v>0.62733333333333297</v>
      </c>
      <c r="AI660">
        <v>6.7005179822444902E-2</v>
      </c>
      <c r="AJ660">
        <v>0.55877306538750704</v>
      </c>
      <c r="AK660">
        <v>0.55877306538750704</v>
      </c>
      <c r="AL660">
        <v>0.525890603164756</v>
      </c>
      <c r="AM660">
        <v>0.525890603164756</v>
      </c>
      <c r="AN660">
        <v>0.62733333333333297</v>
      </c>
      <c r="AO660">
        <v>0.62733333333333297</v>
      </c>
      <c r="AP660">
        <v>0.37818574248748699</v>
      </c>
      <c r="AQ660">
        <v>0.70063991289303995</v>
      </c>
      <c r="AR660">
        <v>8.4030596050847894E-2</v>
      </c>
      <c r="AS660">
        <v>3.1703708139886301E-2</v>
      </c>
      <c r="AT660">
        <v>0.43129770992366401</v>
      </c>
      <c r="AU660">
        <v>0</v>
      </c>
      <c r="AV660">
        <v>0.95510204081632599</v>
      </c>
      <c r="AW660">
        <v>0.95419847328244201</v>
      </c>
      <c r="AX660">
        <v>0.93893129770992301</v>
      </c>
      <c r="AY660">
        <v>2.0725388601036201E-2</v>
      </c>
      <c r="AZ660">
        <v>0.62650602409638501</v>
      </c>
      <c r="BA660">
        <v>0.97560975609756095</v>
      </c>
      <c r="BB660">
        <v>0.86037735849056596</v>
      </c>
      <c r="BC660">
        <v>0.94252873563218398</v>
      </c>
      <c r="BD660">
        <v>0</v>
      </c>
      <c r="BE660">
        <v>0</v>
      </c>
    </row>
    <row r="661" spans="2:57" x14ac:dyDescent="0.2">
      <c r="B661" t="s">
        <v>1563</v>
      </c>
      <c r="C661">
        <v>1E-3</v>
      </c>
      <c r="D661">
        <v>0.5</v>
      </c>
      <c r="E661">
        <v>92</v>
      </c>
      <c r="F661">
        <v>100</v>
      </c>
      <c r="G661" s="2" t="b">
        <v>1</v>
      </c>
      <c r="H661">
        <v>8</v>
      </c>
      <c r="I661">
        <v>15</v>
      </c>
      <c r="J661">
        <v>128</v>
      </c>
      <c r="K661">
        <v>1000</v>
      </c>
      <c r="L661">
        <v>4</v>
      </c>
      <c r="M661">
        <v>15</v>
      </c>
      <c r="N661">
        <v>455</v>
      </c>
      <c r="O661">
        <v>12</v>
      </c>
      <c r="P661">
        <v>15</v>
      </c>
      <c r="Q661">
        <v>115</v>
      </c>
      <c r="R661">
        <v>1</v>
      </c>
      <c r="S661">
        <v>78</v>
      </c>
      <c r="T661" s="2">
        <v>128</v>
      </c>
      <c r="U661" s="2">
        <v>128</v>
      </c>
      <c r="V661" s="2">
        <v>64</v>
      </c>
      <c r="W661" t="s">
        <v>770</v>
      </c>
      <c r="X661">
        <v>0.98018554687500004</v>
      </c>
      <c r="Y661">
        <v>4.2809602734632003E-3</v>
      </c>
      <c r="Z661">
        <v>0.36733901098901101</v>
      </c>
      <c r="AA661">
        <v>0.29147105722129302</v>
      </c>
      <c r="AB661">
        <v>0.29438339973592498</v>
      </c>
      <c r="AC661">
        <v>0.29438339973592498</v>
      </c>
      <c r="AD661">
        <v>0.29982896995084002</v>
      </c>
      <c r="AE661">
        <v>0.29982896995084002</v>
      </c>
      <c r="AF661">
        <v>0.36733901098901101</v>
      </c>
      <c r="AG661">
        <v>0.36733901098901101</v>
      </c>
      <c r="AH661">
        <v>0.684782608695652</v>
      </c>
      <c r="AI661">
        <v>7.9311095178127206E-2</v>
      </c>
      <c r="AJ661">
        <v>0.62920014583503703</v>
      </c>
      <c r="AK661">
        <v>0.62920014583503703</v>
      </c>
      <c r="AL661">
        <v>0.63618021741566999</v>
      </c>
      <c r="AM661">
        <v>0.63618021741566999</v>
      </c>
      <c r="AN661">
        <v>0.684782608695652</v>
      </c>
      <c r="AO661">
        <v>0.684782608695652</v>
      </c>
      <c r="AP661">
        <v>0.36480749651282002</v>
      </c>
      <c r="AQ661">
        <v>0.70002465075486597</v>
      </c>
      <c r="AR661">
        <v>8.4722052267261497E-2</v>
      </c>
      <c r="AS661">
        <v>2.7979399408754501E-2</v>
      </c>
      <c r="AT661">
        <v>0.393442622950819</v>
      </c>
      <c r="AU661">
        <v>0.124031007751937</v>
      </c>
      <c r="AV661">
        <v>0.97435897435897401</v>
      </c>
      <c r="AW661">
        <v>0.95435684647302899</v>
      </c>
      <c r="AX661">
        <v>0.96234309623430903</v>
      </c>
      <c r="AY661">
        <v>0.54285714285714204</v>
      </c>
      <c r="AZ661">
        <v>0.77165354330708602</v>
      </c>
      <c r="BA661">
        <v>0.98275862068965503</v>
      </c>
      <c r="BB661">
        <v>0.890624999999999</v>
      </c>
      <c r="BC661">
        <v>0.95397489539748903</v>
      </c>
      <c r="BD661">
        <v>0</v>
      </c>
      <c r="BE661">
        <v>0</v>
      </c>
    </row>
    <row r="662" spans="2:57" x14ac:dyDescent="0.2">
      <c r="B662" t="s">
        <v>1086</v>
      </c>
      <c r="C662">
        <v>1E-3</v>
      </c>
      <c r="D662">
        <v>0.5</v>
      </c>
      <c r="E662">
        <v>80</v>
      </c>
      <c r="F662">
        <v>100</v>
      </c>
      <c r="G662" s="2" t="b">
        <v>1</v>
      </c>
      <c r="H662">
        <v>8</v>
      </c>
      <c r="I662">
        <v>20</v>
      </c>
      <c r="J662">
        <v>128</v>
      </c>
      <c r="K662">
        <v>1000</v>
      </c>
      <c r="L662">
        <v>4</v>
      </c>
      <c r="M662">
        <v>20</v>
      </c>
      <c r="N662">
        <v>450</v>
      </c>
      <c r="O662">
        <v>12</v>
      </c>
      <c r="P662">
        <v>20</v>
      </c>
      <c r="Q662">
        <v>110</v>
      </c>
      <c r="R662">
        <v>1</v>
      </c>
      <c r="S662">
        <v>78</v>
      </c>
      <c r="T662" s="2">
        <v>64</v>
      </c>
      <c r="U662" s="2">
        <v>64</v>
      </c>
      <c r="V662" s="2">
        <v>64</v>
      </c>
      <c r="W662" t="s">
        <v>770</v>
      </c>
      <c r="X662">
        <v>0.980341796875</v>
      </c>
      <c r="Y662">
        <v>3.9888795511796998E-3</v>
      </c>
      <c r="Z662">
        <v>0.36710666666666703</v>
      </c>
      <c r="AA662">
        <v>0.34819954203069198</v>
      </c>
      <c r="AB662">
        <v>0.27597314247843502</v>
      </c>
      <c r="AC662">
        <v>0.27597314247843502</v>
      </c>
      <c r="AD662">
        <v>0.248298432051659</v>
      </c>
      <c r="AE662">
        <v>0.248298432051659</v>
      </c>
      <c r="AF662">
        <v>0.36710666666666703</v>
      </c>
      <c r="AG662">
        <v>0.36710666666666703</v>
      </c>
      <c r="AH662">
        <v>0.64621212121212102</v>
      </c>
      <c r="AI662">
        <v>7.8960031270980793E-2</v>
      </c>
      <c r="AJ662">
        <v>0.57668843343462495</v>
      </c>
      <c r="AK662">
        <v>0.57668843343462495</v>
      </c>
      <c r="AL662">
        <v>0.53788338127208102</v>
      </c>
      <c r="AM662">
        <v>0.53788338127208102</v>
      </c>
      <c r="AN662">
        <v>0.64621212121212102</v>
      </c>
      <c r="AO662">
        <v>0.64621212121212102</v>
      </c>
      <c r="AP662">
        <v>0.649001662031367</v>
      </c>
      <c r="AQ662">
        <v>0.42183160075946402</v>
      </c>
      <c r="AR662">
        <v>3.1127212514353401E-2</v>
      </c>
      <c r="AS662">
        <v>1.9320946085560999E-3</v>
      </c>
      <c r="AT662">
        <v>0.45558086560364403</v>
      </c>
      <c r="AU662">
        <v>0</v>
      </c>
      <c r="AV662">
        <v>0.98198198198198205</v>
      </c>
      <c r="AW662">
        <v>0.952380952380952</v>
      </c>
      <c r="AX662">
        <v>0.96916299559471297</v>
      </c>
      <c r="AY662">
        <v>0</v>
      </c>
      <c r="AZ662">
        <v>0.73003802281368801</v>
      </c>
      <c r="BA662">
        <v>0.99099099099098997</v>
      </c>
      <c r="BB662">
        <v>0.90909090909090895</v>
      </c>
      <c r="BC662">
        <v>0.93103448275862</v>
      </c>
      <c r="BD662">
        <v>0</v>
      </c>
      <c r="BE662">
        <v>0</v>
      </c>
    </row>
    <row r="663" spans="2:57" x14ac:dyDescent="0.2">
      <c r="B663" t="s">
        <v>1564</v>
      </c>
      <c r="C663">
        <v>1E-3</v>
      </c>
      <c r="D663">
        <v>0.5</v>
      </c>
      <c r="E663">
        <v>70</v>
      </c>
      <c r="F663">
        <v>100</v>
      </c>
      <c r="G663" s="2" t="b">
        <v>1</v>
      </c>
      <c r="H663">
        <v>8</v>
      </c>
      <c r="I663">
        <v>15</v>
      </c>
      <c r="J663">
        <v>420</v>
      </c>
      <c r="K663">
        <v>1000</v>
      </c>
      <c r="L663">
        <v>4</v>
      </c>
      <c r="M663">
        <v>15</v>
      </c>
      <c r="N663">
        <v>455</v>
      </c>
      <c r="O663">
        <v>12</v>
      </c>
      <c r="P663">
        <v>15</v>
      </c>
      <c r="Q663">
        <v>115</v>
      </c>
      <c r="R663">
        <v>1</v>
      </c>
      <c r="S663">
        <v>78</v>
      </c>
      <c r="T663" s="2">
        <v>128</v>
      </c>
      <c r="U663" s="2">
        <v>128</v>
      </c>
      <c r="V663" s="2">
        <v>64</v>
      </c>
      <c r="W663" t="s">
        <v>770</v>
      </c>
      <c r="X663">
        <v>0.98002083333333301</v>
      </c>
      <c r="Y663">
        <v>4.2794808279721999E-3</v>
      </c>
      <c r="Z663">
        <v>0.36651373626373501</v>
      </c>
      <c r="AA663">
        <v>0.32156811127066598</v>
      </c>
      <c r="AB663">
        <v>0.28036759118257298</v>
      </c>
      <c r="AC663">
        <v>0.28036759118257298</v>
      </c>
      <c r="AD663">
        <v>0.31345450078787401</v>
      </c>
      <c r="AE663">
        <v>0.31345450078787401</v>
      </c>
      <c r="AF663">
        <v>0.36651373626373501</v>
      </c>
      <c r="AG663">
        <v>0.36651373626373501</v>
      </c>
      <c r="AH663">
        <v>0.68260869565217297</v>
      </c>
      <c r="AI663">
        <v>8.6951710283756201E-2</v>
      </c>
      <c r="AJ663">
        <v>0.61760184160841702</v>
      </c>
      <c r="AK663">
        <v>0.61760184160841702</v>
      </c>
      <c r="AL663">
        <v>0.63721629181985495</v>
      </c>
      <c r="AM663">
        <v>0.63721629181985495</v>
      </c>
      <c r="AN663">
        <v>0.68260869565217297</v>
      </c>
      <c r="AO663">
        <v>0.68260869565217297</v>
      </c>
      <c r="AP663">
        <v>0.590261299639529</v>
      </c>
      <c r="AQ663">
        <v>0.44466987655103102</v>
      </c>
      <c r="AR663">
        <v>8.1176888901845407E-2</v>
      </c>
      <c r="AS663">
        <v>5.3622996378883004E-3</v>
      </c>
      <c r="AT663">
        <v>0.65384615384615297</v>
      </c>
      <c r="AU663">
        <v>5.0420168067226802E-2</v>
      </c>
      <c r="AV663">
        <v>0.95111111111111102</v>
      </c>
      <c r="AW663">
        <v>0.94650205761316797</v>
      </c>
      <c r="AX663">
        <v>0.94262295081967196</v>
      </c>
      <c r="AY663">
        <v>0.64978902953586404</v>
      </c>
      <c r="AZ663">
        <v>0.40380047505938199</v>
      </c>
      <c r="BA663">
        <v>0.98230088495575196</v>
      </c>
      <c r="BB663">
        <v>0.90400000000000003</v>
      </c>
      <c r="BC663">
        <v>0.92682926829268297</v>
      </c>
      <c r="BD663">
        <v>0</v>
      </c>
      <c r="BE663">
        <v>0</v>
      </c>
    </row>
    <row r="664" spans="2:57" x14ac:dyDescent="0.2">
      <c r="B664" t="s">
        <v>1565</v>
      </c>
      <c r="C664">
        <v>1E-3</v>
      </c>
      <c r="D664">
        <v>0.5</v>
      </c>
      <c r="E664">
        <v>19</v>
      </c>
      <c r="F664">
        <v>500</v>
      </c>
      <c r="G664" s="2" t="b">
        <v>1</v>
      </c>
      <c r="H664">
        <v>8</v>
      </c>
      <c r="I664">
        <v>25</v>
      </c>
      <c r="J664">
        <v>64</v>
      </c>
      <c r="K664">
        <v>1000</v>
      </c>
      <c r="L664">
        <v>4</v>
      </c>
      <c r="M664">
        <v>25</v>
      </c>
      <c r="N664">
        <v>445</v>
      </c>
      <c r="O664">
        <v>12</v>
      </c>
      <c r="P664">
        <v>25</v>
      </c>
      <c r="Q664">
        <v>105</v>
      </c>
      <c r="R664">
        <v>1</v>
      </c>
      <c r="S664">
        <v>78</v>
      </c>
      <c r="T664" s="2">
        <v>64</v>
      </c>
      <c r="U664" s="2">
        <v>64</v>
      </c>
      <c r="V664" s="2">
        <v>128</v>
      </c>
      <c r="W664" t="s">
        <v>770</v>
      </c>
      <c r="X664">
        <v>0.98226171875000001</v>
      </c>
      <c r="Y664">
        <v>3.6997393076307998E-3</v>
      </c>
      <c r="Z664">
        <v>0.36567528089887602</v>
      </c>
      <c r="AA664">
        <v>0.31875022581219598</v>
      </c>
      <c r="AB664">
        <v>0.286270625499911</v>
      </c>
      <c r="AC664">
        <v>0.286270625499911</v>
      </c>
      <c r="AD664">
        <v>0.35769531071315902</v>
      </c>
      <c r="AE664">
        <v>0.35769531071315902</v>
      </c>
      <c r="AF664">
        <v>0.36567528089887602</v>
      </c>
      <c r="AG664">
        <v>0.36567528089887602</v>
      </c>
      <c r="AH664">
        <v>0.68095238095238098</v>
      </c>
      <c r="AI664">
        <v>7.5577281415462494E-2</v>
      </c>
      <c r="AJ664">
        <v>0.63846784755432195</v>
      </c>
      <c r="AK664">
        <v>0.63846784755432195</v>
      </c>
      <c r="AL664">
        <v>0.650611792821855</v>
      </c>
      <c r="AM664">
        <v>0.650611792821855</v>
      </c>
      <c r="AN664">
        <v>0.68095238095237998</v>
      </c>
      <c r="AO664">
        <v>0.68095238095238098</v>
      </c>
      <c r="AP664">
        <v>0.315021859644186</v>
      </c>
      <c r="AQ664">
        <v>0.74328483107182997</v>
      </c>
      <c r="AR664">
        <v>7.6709809158092196E-2</v>
      </c>
      <c r="AS664">
        <v>1.0066002125536599E-2</v>
      </c>
      <c r="AT664">
        <v>0.56379821958456899</v>
      </c>
      <c r="AU664">
        <v>3.3755274261603303E-2</v>
      </c>
      <c r="AV664">
        <v>0.95852534562212</v>
      </c>
      <c r="AW664">
        <v>0.96330275229357798</v>
      </c>
      <c r="AX664">
        <v>0.97196261682243001</v>
      </c>
      <c r="AY664">
        <v>0.64516129032257996</v>
      </c>
      <c r="AZ664">
        <v>0.71074380165289197</v>
      </c>
      <c r="BA664">
        <v>0.98076923076922995</v>
      </c>
      <c r="BB664">
        <v>0.87029288702928798</v>
      </c>
      <c r="BC664">
        <v>0.94495412844036697</v>
      </c>
      <c r="BD664">
        <v>1.8348623853211E-2</v>
      </c>
      <c r="BE664">
        <v>0</v>
      </c>
    </row>
    <row r="665" spans="2:57" x14ac:dyDescent="0.2">
      <c r="B665" t="s">
        <v>1566</v>
      </c>
      <c r="C665">
        <v>1E-3</v>
      </c>
      <c r="D665">
        <v>0.5</v>
      </c>
      <c r="E665">
        <v>71</v>
      </c>
      <c r="F665">
        <v>100</v>
      </c>
      <c r="G665" s="2" t="b">
        <v>1</v>
      </c>
      <c r="H665">
        <v>8</v>
      </c>
      <c r="I665">
        <v>5</v>
      </c>
      <c r="J665">
        <v>420</v>
      </c>
      <c r="K665">
        <v>1000</v>
      </c>
      <c r="L665">
        <v>4</v>
      </c>
      <c r="M665">
        <v>5</v>
      </c>
      <c r="N665">
        <v>465</v>
      </c>
      <c r="O665">
        <v>12</v>
      </c>
      <c r="P665">
        <v>5</v>
      </c>
      <c r="Q665">
        <v>125</v>
      </c>
      <c r="R665">
        <v>1</v>
      </c>
      <c r="S665">
        <v>78</v>
      </c>
      <c r="T665" s="2">
        <v>128</v>
      </c>
      <c r="U665" s="2">
        <v>128</v>
      </c>
      <c r="V665" s="2">
        <v>128</v>
      </c>
      <c r="W665" t="s">
        <v>770</v>
      </c>
      <c r="X665">
        <v>0.98009523809523802</v>
      </c>
      <c r="Y665">
        <v>4.1130208922550001E-3</v>
      </c>
      <c r="Z665">
        <v>0.36561559139784999</v>
      </c>
      <c r="AA665">
        <v>0.24341580486297601</v>
      </c>
      <c r="AB665">
        <v>0.27824754819909298</v>
      </c>
      <c r="AC665">
        <v>0.27824754819909298</v>
      </c>
      <c r="AD665">
        <v>0.37211871466493701</v>
      </c>
      <c r="AE665">
        <v>0.37211871466493701</v>
      </c>
      <c r="AF665">
        <v>0.36561559139784999</v>
      </c>
      <c r="AG665">
        <v>0.36561559139784999</v>
      </c>
      <c r="AH665">
        <v>0.483333333333333</v>
      </c>
      <c r="AI665">
        <v>9.6878983080387102E-2</v>
      </c>
      <c r="AJ665">
        <v>0.47403968692627202</v>
      </c>
      <c r="AK665">
        <v>0.47403968692627202</v>
      </c>
      <c r="AL665">
        <v>0.57993514880201102</v>
      </c>
      <c r="AM665">
        <v>0.57993514880201102</v>
      </c>
      <c r="AN665">
        <v>0.483333333333333</v>
      </c>
      <c r="AO665">
        <v>0.483333333333333</v>
      </c>
      <c r="AP665">
        <v>0.42782089753001901</v>
      </c>
      <c r="AQ665">
        <v>0.628807051928294</v>
      </c>
      <c r="AR665">
        <v>5.0006102910916499E-2</v>
      </c>
      <c r="AS665">
        <v>6.3561404271462998E-3</v>
      </c>
      <c r="AT665">
        <v>0.43775100401606398</v>
      </c>
      <c r="AU665">
        <v>0.152709359605911</v>
      </c>
      <c r="AV665">
        <v>0.36601307189542398</v>
      </c>
      <c r="AW665">
        <v>0.94615384615384601</v>
      </c>
      <c r="AX665">
        <v>0.62706270627062699</v>
      </c>
      <c r="AY665">
        <v>0.20512820512820501</v>
      </c>
      <c r="AZ665">
        <v>0.75409836065573699</v>
      </c>
      <c r="BA665">
        <v>0.76847290640393995</v>
      </c>
      <c r="BB665">
        <v>0.79324894514767896</v>
      </c>
      <c r="BC665">
        <v>0.63783783783783699</v>
      </c>
      <c r="BD665">
        <v>0</v>
      </c>
      <c r="BE665">
        <v>0</v>
      </c>
    </row>
    <row r="666" spans="2:57" x14ac:dyDescent="0.2">
      <c r="B666" t="s">
        <v>1567</v>
      </c>
      <c r="C666">
        <v>1E-3</v>
      </c>
      <c r="D666">
        <v>0.5</v>
      </c>
      <c r="E666">
        <v>94</v>
      </c>
      <c r="F666">
        <v>100</v>
      </c>
      <c r="G666" s="2" t="b">
        <v>1</v>
      </c>
      <c r="H666">
        <v>8</v>
      </c>
      <c r="I666">
        <v>5</v>
      </c>
      <c r="J666">
        <v>64</v>
      </c>
      <c r="K666">
        <v>1000</v>
      </c>
      <c r="L666">
        <v>4</v>
      </c>
      <c r="M666">
        <v>5</v>
      </c>
      <c r="N666">
        <v>465</v>
      </c>
      <c r="O666">
        <v>12</v>
      </c>
      <c r="P666">
        <v>5</v>
      </c>
      <c r="Q666">
        <v>125</v>
      </c>
      <c r="R666">
        <v>1</v>
      </c>
      <c r="S666">
        <v>78</v>
      </c>
      <c r="T666" s="2">
        <v>128</v>
      </c>
      <c r="U666" s="2">
        <v>64</v>
      </c>
      <c r="V666" s="2">
        <v>128</v>
      </c>
      <c r="W666" t="s">
        <v>770</v>
      </c>
      <c r="X666">
        <v>0.98074218749999997</v>
      </c>
      <c r="Y666">
        <v>4.0255334344691997E-3</v>
      </c>
      <c r="Z666">
        <v>0.36560860215053598</v>
      </c>
      <c r="AA666">
        <v>0.33135480861365701</v>
      </c>
      <c r="AB666">
        <v>0.31785747832129801</v>
      </c>
      <c r="AC666">
        <v>0.31785747832129801</v>
      </c>
      <c r="AD666">
        <v>0.40911976540231898</v>
      </c>
      <c r="AE666">
        <v>0.40911976540231898</v>
      </c>
      <c r="AF666">
        <v>0.36560860215053598</v>
      </c>
      <c r="AG666">
        <v>0.36560860215053598</v>
      </c>
      <c r="AH666">
        <v>0.545333333333333</v>
      </c>
      <c r="AI666">
        <v>0.115644343197345</v>
      </c>
      <c r="AJ666">
        <v>0.52164962060617903</v>
      </c>
      <c r="AK666">
        <v>0.52164962060617903</v>
      </c>
      <c r="AL666">
        <v>0.60221469094493996</v>
      </c>
      <c r="AM666">
        <v>0.60221469094493996</v>
      </c>
      <c r="AN666">
        <v>0.545333333333333</v>
      </c>
      <c r="AO666">
        <v>0.545333333333333</v>
      </c>
      <c r="AP666">
        <v>0.34856540474180903</v>
      </c>
      <c r="AQ666">
        <v>0.71713161915249601</v>
      </c>
      <c r="AR666">
        <v>0.14903738298111799</v>
      </c>
      <c r="AS666">
        <v>5.66955064097691E-2</v>
      </c>
      <c r="AT666">
        <v>0.30971128608923798</v>
      </c>
      <c r="AU666">
        <v>0</v>
      </c>
      <c r="AV666">
        <v>0.94650205761316797</v>
      </c>
      <c r="AW666">
        <v>0.95419847328244201</v>
      </c>
      <c r="AX666">
        <v>0.78538812785388101</v>
      </c>
      <c r="AY666">
        <v>0.32679738562091498</v>
      </c>
      <c r="AZ666">
        <v>0.68181818181818099</v>
      </c>
      <c r="BA666">
        <v>0.83177570093457898</v>
      </c>
      <c r="BB666">
        <v>0.781893004115226</v>
      </c>
      <c r="BC666">
        <v>0.64171122994652396</v>
      </c>
      <c r="BD666">
        <v>0</v>
      </c>
      <c r="BE666">
        <v>0</v>
      </c>
    </row>
    <row r="667" spans="2:57" x14ac:dyDescent="0.2">
      <c r="B667" t="s">
        <v>1568</v>
      </c>
      <c r="C667">
        <v>1E-3</v>
      </c>
      <c r="D667">
        <v>0.1</v>
      </c>
      <c r="E667">
        <v>53</v>
      </c>
      <c r="F667">
        <v>100</v>
      </c>
      <c r="G667" s="2" t="b">
        <v>1</v>
      </c>
      <c r="H667">
        <v>8</v>
      </c>
      <c r="I667">
        <v>15</v>
      </c>
      <c r="J667">
        <v>128</v>
      </c>
      <c r="K667">
        <v>1000</v>
      </c>
      <c r="L667">
        <v>4</v>
      </c>
      <c r="M667">
        <v>15</v>
      </c>
      <c r="N667">
        <v>455</v>
      </c>
      <c r="O667">
        <v>12</v>
      </c>
      <c r="P667">
        <v>15</v>
      </c>
      <c r="Q667">
        <v>115</v>
      </c>
      <c r="R667">
        <v>1</v>
      </c>
      <c r="S667">
        <v>78</v>
      </c>
      <c r="T667" s="2">
        <v>64</v>
      </c>
      <c r="U667" s="2">
        <v>64</v>
      </c>
      <c r="V667" s="2">
        <v>128</v>
      </c>
      <c r="W667" t="s">
        <v>770</v>
      </c>
      <c r="X667">
        <v>0.98068359375000003</v>
      </c>
      <c r="Y667">
        <v>3.9364509121513997E-3</v>
      </c>
      <c r="Z667">
        <v>0.36532967032967001</v>
      </c>
      <c r="AA667">
        <v>0.28550811967253598</v>
      </c>
      <c r="AB667">
        <v>0.31441035446140297</v>
      </c>
      <c r="AC667">
        <v>0.31441035446140297</v>
      </c>
      <c r="AD667">
        <v>0.321311504194568</v>
      </c>
      <c r="AE667">
        <v>0.321311504194568</v>
      </c>
      <c r="AF667">
        <v>0.36532967032967001</v>
      </c>
      <c r="AG667">
        <v>0.36532967032967001</v>
      </c>
      <c r="AH667">
        <v>0.64420289855072399</v>
      </c>
      <c r="AI667">
        <v>6.8795599043369293E-2</v>
      </c>
      <c r="AJ667">
        <v>0.56386323354018897</v>
      </c>
      <c r="AK667">
        <v>0.56386323354018897</v>
      </c>
      <c r="AL667">
        <v>0.57471170133807103</v>
      </c>
      <c r="AM667">
        <v>0.57471170133807103</v>
      </c>
      <c r="AN667">
        <v>0.64420289855072399</v>
      </c>
      <c r="AO667">
        <v>0.64420289855072399</v>
      </c>
      <c r="AP667">
        <v>0.33850529461184797</v>
      </c>
      <c r="AQ667">
        <v>0.87189093078662305</v>
      </c>
      <c r="AR667">
        <v>3.8439273805952398E-2</v>
      </c>
      <c r="AS667">
        <v>8.8059186411906E-3</v>
      </c>
      <c r="AT667">
        <v>0.41025641025641002</v>
      </c>
      <c r="AU667">
        <v>0</v>
      </c>
      <c r="AV667">
        <v>0.95798319327731096</v>
      </c>
      <c r="AW667">
        <v>0.95041322314049503</v>
      </c>
      <c r="AX667">
        <v>0.96610169491525399</v>
      </c>
      <c r="AY667">
        <v>3.38983050847457E-2</v>
      </c>
      <c r="AZ667">
        <v>0.64743589743589702</v>
      </c>
      <c r="BA667">
        <v>0.99122807017543801</v>
      </c>
      <c r="BB667">
        <v>0.8828125</v>
      </c>
      <c r="BC667">
        <v>0.92622950819672101</v>
      </c>
      <c r="BD667">
        <v>0</v>
      </c>
      <c r="BE667">
        <v>0</v>
      </c>
    </row>
    <row r="668" spans="2:57" x14ac:dyDescent="0.2">
      <c r="B668" t="s">
        <v>1569</v>
      </c>
      <c r="C668">
        <v>1E-3</v>
      </c>
      <c r="D668">
        <v>0.5</v>
      </c>
      <c r="E668">
        <v>105</v>
      </c>
      <c r="F668">
        <v>100</v>
      </c>
      <c r="G668" s="2" t="b">
        <v>1</v>
      </c>
      <c r="H668">
        <v>8</v>
      </c>
      <c r="I668">
        <v>25</v>
      </c>
      <c r="J668">
        <v>64</v>
      </c>
      <c r="K668">
        <v>1000</v>
      </c>
      <c r="L668">
        <v>4</v>
      </c>
      <c r="M668">
        <v>25</v>
      </c>
      <c r="N668">
        <v>445</v>
      </c>
      <c r="O668">
        <v>12</v>
      </c>
      <c r="P668">
        <v>25</v>
      </c>
      <c r="Q668">
        <v>105</v>
      </c>
      <c r="R668">
        <v>1</v>
      </c>
      <c r="S668">
        <v>78</v>
      </c>
      <c r="T668" s="2">
        <v>128</v>
      </c>
      <c r="U668" s="2">
        <v>64</v>
      </c>
      <c r="V668" s="2">
        <v>64</v>
      </c>
      <c r="W668" t="s">
        <v>770</v>
      </c>
      <c r="X668">
        <v>0.98001953124999996</v>
      </c>
      <c r="Y668">
        <v>4.0223945723846001E-3</v>
      </c>
      <c r="Z668">
        <v>0.365258988764045</v>
      </c>
      <c r="AA668">
        <v>0.244623578980565</v>
      </c>
      <c r="AB668">
        <v>0.29550997004880197</v>
      </c>
      <c r="AC668">
        <v>0.29550997004880197</v>
      </c>
      <c r="AD668">
        <v>0.34276701523939801</v>
      </c>
      <c r="AE668">
        <v>0.34276701523939801</v>
      </c>
      <c r="AF668">
        <v>0.365258988764045</v>
      </c>
      <c r="AG668">
        <v>0.365258988764045</v>
      </c>
      <c r="AH668">
        <v>0.688888888888888</v>
      </c>
      <c r="AI668">
        <v>5.7073593139648403E-2</v>
      </c>
      <c r="AJ668">
        <v>0.619770936836891</v>
      </c>
      <c r="AK668">
        <v>0.619770936836891</v>
      </c>
      <c r="AL668">
        <v>0.61025162210748496</v>
      </c>
      <c r="AM668">
        <v>0.61025162210748496</v>
      </c>
      <c r="AN668">
        <v>0.68888888888888899</v>
      </c>
      <c r="AO668">
        <v>0.688888888888888</v>
      </c>
      <c r="AP668">
        <v>0.59524266343903198</v>
      </c>
      <c r="AQ668">
        <v>0.48134686118650399</v>
      </c>
      <c r="AR668">
        <v>8.1689027099044895E-2</v>
      </c>
      <c r="AS668">
        <v>2.3761328470627899E-2</v>
      </c>
      <c r="AT668">
        <v>0.65248226950354604</v>
      </c>
      <c r="AU668">
        <v>3.6697247706422E-2</v>
      </c>
      <c r="AV668">
        <v>0.88510638297872302</v>
      </c>
      <c r="AW668">
        <v>0.96330275229357798</v>
      </c>
      <c r="AX668">
        <v>0.95454545454545403</v>
      </c>
      <c r="AY668">
        <v>0.33333333333333298</v>
      </c>
      <c r="AZ668">
        <v>0.79820627802690503</v>
      </c>
      <c r="BA668">
        <v>0.97196261682243001</v>
      </c>
      <c r="BB668">
        <v>0.91304347826086896</v>
      </c>
      <c r="BC668">
        <v>0.92857142857142805</v>
      </c>
      <c r="BD668">
        <v>0</v>
      </c>
      <c r="BE668">
        <v>0</v>
      </c>
    </row>
    <row r="669" spans="2:57" x14ac:dyDescent="0.2">
      <c r="B669" t="s">
        <v>1570</v>
      </c>
      <c r="C669">
        <v>1E-3</v>
      </c>
      <c r="D669">
        <v>0.5</v>
      </c>
      <c r="E669">
        <v>71</v>
      </c>
      <c r="F669">
        <v>100</v>
      </c>
      <c r="G669" s="2" t="b">
        <v>1</v>
      </c>
      <c r="H669">
        <v>8</v>
      </c>
      <c r="I669">
        <v>5</v>
      </c>
      <c r="J669">
        <v>420</v>
      </c>
      <c r="K669">
        <v>1000</v>
      </c>
      <c r="L669">
        <v>4</v>
      </c>
      <c r="M669">
        <v>5</v>
      </c>
      <c r="N669">
        <v>465</v>
      </c>
      <c r="O669">
        <v>12</v>
      </c>
      <c r="P669">
        <v>5</v>
      </c>
      <c r="Q669">
        <v>125</v>
      </c>
      <c r="R669">
        <v>1</v>
      </c>
      <c r="S669">
        <v>78</v>
      </c>
      <c r="T669" s="2">
        <v>128</v>
      </c>
      <c r="U669" s="2">
        <v>128</v>
      </c>
      <c r="V669" s="2">
        <v>64</v>
      </c>
      <c r="W669" t="s">
        <v>770</v>
      </c>
      <c r="X669">
        <v>0.98066666666666602</v>
      </c>
      <c r="Y669">
        <v>4.0494478051550003E-3</v>
      </c>
      <c r="Z669">
        <v>0.36498440860214898</v>
      </c>
      <c r="AA669">
        <v>0.30218875060975497</v>
      </c>
      <c r="AB669">
        <v>0.28617944538976797</v>
      </c>
      <c r="AC669">
        <v>0.28617944538976797</v>
      </c>
      <c r="AD669">
        <v>0.28247153731249502</v>
      </c>
      <c r="AE669">
        <v>0.28247153731249502</v>
      </c>
      <c r="AF669">
        <v>0.36498440860214898</v>
      </c>
      <c r="AG669">
        <v>0.36498440860214898</v>
      </c>
      <c r="AH669">
        <v>0.55733333333333301</v>
      </c>
      <c r="AI669">
        <v>0.103270150721073</v>
      </c>
      <c r="AJ669">
        <v>0.523791383427473</v>
      </c>
      <c r="AK669">
        <v>0.523791383427473</v>
      </c>
      <c r="AL669">
        <v>0.53523652809440203</v>
      </c>
      <c r="AM669">
        <v>0.53523652809440203</v>
      </c>
      <c r="AN669">
        <v>0.55733333333333301</v>
      </c>
      <c r="AO669">
        <v>0.55733333333333301</v>
      </c>
      <c r="AP669">
        <v>0.31970444457943797</v>
      </c>
      <c r="AQ669">
        <v>0.71655573905841596</v>
      </c>
      <c r="AR669">
        <v>8.8643726154349206E-2</v>
      </c>
      <c r="AS669">
        <v>1.9813871766871199E-2</v>
      </c>
      <c r="AT669">
        <v>0.37726098191214402</v>
      </c>
      <c r="AU669">
        <v>0.32352941176470501</v>
      </c>
      <c r="AV669">
        <v>0.95</v>
      </c>
      <c r="AW669">
        <v>0.94339622641509402</v>
      </c>
      <c r="AX669">
        <v>0.83261802575107302</v>
      </c>
      <c r="AY669">
        <v>0</v>
      </c>
      <c r="AZ669">
        <v>0.57923497267759505</v>
      </c>
      <c r="BA669">
        <v>0.82242990654205606</v>
      </c>
      <c r="BB669">
        <v>0.82490272373540796</v>
      </c>
      <c r="BC669">
        <v>0.63212435233160602</v>
      </c>
      <c r="BD669">
        <v>0</v>
      </c>
      <c r="BE669">
        <v>0</v>
      </c>
    </row>
    <row r="670" spans="2:57" x14ac:dyDescent="0.2">
      <c r="B670" t="s">
        <v>922</v>
      </c>
      <c r="C670">
        <v>1E-3</v>
      </c>
      <c r="D670">
        <v>0.1</v>
      </c>
      <c r="E670">
        <v>256</v>
      </c>
      <c r="F670">
        <v>500</v>
      </c>
      <c r="G670" s="2" t="b">
        <v>1</v>
      </c>
      <c r="H670">
        <v>8</v>
      </c>
      <c r="I670">
        <v>50</v>
      </c>
      <c r="J670">
        <v>128</v>
      </c>
      <c r="K670">
        <v>1000</v>
      </c>
      <c r="L670">
        <v>4</v>
      </c>
      <c r="M670">
        <v>50</v>
      </c>
      <c r="N670">
        <v>420</v>
      </c>
      <c r="O670">
        <v>12</v>
      </c>
      <c r="P670">
        <v>50</v>
      </c>
      <c r="Q670">
        <v>80</v>
      </c>
      <c r="R670">
        <v>1</v>
      </c>
      <c r="S670">
        <v>78</v>
      </c>
      <c r="T670" s="2">
        <v>64</v>
      </c>
      <c r="U670" s="2">
        <v>128</v>
      </c>
      <c r="V670" s="2">
        <v>128</v>
      </c>
      <c r="W670" t="s">
        <v>770</v>
      </c>
      <c r="X670">
        <v>0.98014453125000001</v>
      </c>
      <c r="Y670">
        <v>3.3687673462554002E-3</v>
      </c>
      <c r="Z670">
        <v>0.36434642857142802</v>
      </c>
      <c r="AA670">
        <v>0.31103221553563998</v>
      </c>
      <c r="AB670">
        <v>0.280114242435618</v>
      </c>
      <c r="AC670">
        <v>0.280114242435618</v>
      </c>
      <c r="AD670">
        <v>0.34217526014461103</v>
      </c>
      <c r="AE670">
        <v>0.34217526014461103</v>
      </c>
      <c r="AF670">
        <v>0.36434642857142802</v>
      </c>
      <c r="AG670">
        <v>0.36434642857142802</v>
      </c>
      <c r="AH670">
        <v>0.59791666666666599</v>
      </c>
      <c r="AI670">
        <v>7.9103663563728305E-2</v>
      </c>
      <c r="AJ670">
        <v>0.54038012648348399</v>
      </c>
      <c r="AK670">
        <v>0.54038012648348399</v>
      </c>
      <c r="AL670">
        <v>0.50943508993856901</v>
      </c>
      <c r="AM670">
        <v>0.50943508993856901</v>
      </c>
      <c r="AN670">
        <v>0.59791666666666599</v>
      </c>
      <c r="AO670">
        <v>0.59791666666666599</v>
      </c>
      <c r="AP670">
        <v>0.57970997396625401</v>
      </c>
      <c r="AQ670">
        <v>0.47237064158414199</v>
      </c>
      <c r="AR670">
        <v>5.6209480022971603E-2</v>
      </c>
      <c r="AS670">
        <v>1.2166874169104299E-2</v>
      </c>
      <c r="AT670">
        <v>0.62608695652173896</v>
      </c>
      <c r="AU670">
        <v>0</v>
      </c>
      <c r="AV670">
        <v>0.96894409937888204</v>
      </c>
      <c r="AW670">
        <v>0.96385542168674698</v>
      </c>
      <c r="AX670">
        <v>0.93081761006289299</v>
      </c>
      <c r="AY670">
        <v>1.53846153846153E-2</v>
      </c>
      <c r="AZ670">
        <v>0.22222222222222199</v>
      </c>
      <c r="BA670">
        <v>0.94871794871794801</v>
      </c>
      <c r="BB670">
        <v>0.879120879120879</v>
      </c>
      <c r="BC670">
        <v>0.92941176470588205</v>
      </c>
      <c r="BD670">
        <v>0</v>
      </c>
      <c r="BE670">
        <v>0</v>
      </c>
    </row>
    <row r="671" spans="2:57" x14ac:dyDescent="0.2">
      <c r="B671" t="s">
        <v>1571</v>
      </c>
      <c r="C671">
        <v>1E-3</v>
      </c>
      <c r="D671">
        <v>0.5</v>
      </c>
      <c r="E671">
        <v>20</v>
      </c>
      <c r="F671">
        <v>500</v>
      </c>
      <c r="G671" s="2" t="b">
        <v>1</v>
      </c>
      <c r="H671">
        <v>8</v>
      </c>
      <c r="I671">
        <v>5</v>
      </c>
      <c r="J671">
        <v>128</v>
      </c>
      <c r="K671">
        <v>1000</v>
      </c>
      <c r="L671">
        <v>4</v>
      </c>
      <c r="M671">
        <v>5</v>
      </c>
      <c r="N671">
        <v>465</v>
      </c>
      <c r="O671">
        <v>12</v>
      </c>
      <c r="P671">
        <v>5</v>
      </c>
      <c r="Q671">
        <v>125</v>
      </c>
      <c r="R671">
        <v>1</v>
      </c>
      <c r="S671">
        <v>78</v>
      </c>
      <c r="T671" s="2">
        <v>128</v>
      </c>
      <c r="U671" s="2">
        <v>64</v>
      </c>
      <c r="V671" s="2">
        <v>64</v>
      </c>
      <c r="W671" t="s">
        <v>770</v>
      </c>
      <c r="X671">
        <v>0.98057031250000004</v>
      </c>
      <c r="Y671">
        <v>4.3715478149242001E-3</v>
      </c>
      <c r="Z671">
        <v>0.364106451612902</v>
      </c>
      <c r="AA671">
        <v>0.332525314778089</v>
      </c>
      <c r="AB671">
        <v>0.31340291552484301</v>
      </c>
      <c r="AC671">
        <v>0.31340291552484301</v>
      </c>
      <c r="AD671">
        <v>0.40266054959867897</v>
      </c>
      <c r="AE671">
        <v>0.40266054959867897</v>
      </c>
      <c r="AF671">
        <v>0.364106451612902</v>
      </c>
      <c r="AG671">
        <v>0.364106451612902</v>
      </c>
      <c r="AH671">
        <v>0.62666666666666604</v>
      </c>
      <c r="AI671">
        <v>8.9381016790866796E-2</v>
      </c>
      <c r="AJ671">
        <v>0.58048681626982601</v>
      </c>
      <c r="AK671">
        <v>0.58048681626982601</v>
      </c>
      <c r="AL671">
        <v>0.55751702320626595</v>
      </c>
      <c r="AM671">
        <v>0.55751702320626595</v>
      </c>
      <c r="AN671">
        <v>0.62666666666666604</v>
      </c>
      <c r="AO671">
        <v>0.62666666666666604</v>
      </c>
      <c r="AP671">
        <v>0.52056009897946498</v>
      </c>
      <c r="AQ671">
        <v>0.43697525460007502</v>
      </c>
      <c r="AR671">
        <v>0.198209917129472</v>
      </c>
      <c r="AS671">
        <v>9.7866391390358895E-2</v>
      </c>
      <c r="AT671">
        <v>0.634920634920634</v>
      </c>
      <c r="AU671">
        <v>0.17215189873417699</v>
      </c>
      <c r="AV671">
        <v>0.94941634241245099</v>
      </c>
      <c r="AW671">
        <v>0.95419847328244201</v>
      </c>
      <c r="AX671">
        <v>0.96875</v>
      </c>
      <c r="AY671">
        <v>0</v>
      </c>
      <c r="AZ671">
        <v>0.72189349112426004</v>
      </c>
      <c r="BA671">
        <v>0.95121951219512202</v>
      </c>
      <c r="BB671">
        <v>0.69194312796208501</v>
      </c>
      <c r="BC671">
        <v>0.92134831460674105</v>
      </c>
      <c r="BD671">
        <v>0</v>
      </c>
      <c r="BE671">
        <v>0</v>
      </c>
    </row>
    <row r="672" spans="2:57" x14ac:dyDescent="0.2">
      <c r="B672" t="s">
        <v>1087</v>
      </c>
      <c r="C672">
        <v>1E-3</v>
      </c>
      <c r="D672">
        <v>0.1</v>
      </c>
      <c r="E672">
        <v>23</v>
      </c>
      <c r="F672">
        <v>500</v>
      </c>
      <c r="G672" s="2" t="b">
        <v>1</v>
      </c>
      <c r="H672">
        <v>8</v>
      </c>
      <c r="I672">
        <v>10</v>
      </c>
      <c r="J672">
        <v>420</v>
      </c>
      <c r="K672">
        <v>1000</v>
      </c>
      <c r="L672">
        <v>4</v>
      </c>
      <c r="M672">
        <v>10</v>
      </c>
      <c r="N672">
        <v>460</v>
      </c>
      <c r="O672">
        <v>12</v>
      </c>
      <c r="P672">
        <v>10</v>
      </c>
      <c r="Q672">
        <v>120</v>
      </c>
      <c r="R672">
        <v>1</v>
      </c>
      <c r="S672">
        <v>78</v>
      </c>
      <c r="T672" s="2">
        <v>64</v>
      </c>
      <c r="U672" s="2">
        <v>64</v>
      </c>
      <c r="V672" s="2">
        <v>64</v>
      </c>
      <c r="W672" t="s">
        <v>770</v>
      </c>
      <c r="X672">
        <v>0.98074226190475799</v>
      </c>
      <c r="Y672">
        <v>3.2427239343522998E-3</v>
      </c>
      <c r="Z672">
        <v>0.36286032608695701</v>
      </c>
      <c r="AA672">
        <v>0.69482813066244098</v>
      </c>
      <c r="AB672">
        <v>0.27233373504122399</v>
      </c>
      <c r="AC672">
        <v>0.27233373504122399</v>
      </c>
      <c r="AD672">
        <v>0.331815613134543</v>
      </c>
      <c r="AE672">
        <v>0.331815613134543</v>
      </c>
      <c r="AF672">
        <v>0.36286032608695701</v>
      </c>
      <c r="AG672">
        <v>0.36286032608695701</v>
      </c>
      <c r="AH672">
        <v>0.405555555555555</v>
      </c>
      <c r="AI672">
        <v>0.43374735116958602</v>
      </c>
      <c r="AJ672">
        <v>0.36513929993327099</v>
      </c>
      <c r="AK672">
        <v>0.36513929993327099</v>
      </c>
      <c r="AL672">
        <v>0.37823568874084901</v>
      </c>
      <c r="AM672">
        <v>0.37823568874084901</v>
      </c>
      <c r="AN672">
        <v>0.405555555555555</v>
      </c>
      <c r="AO672">
        <v>0.405555555555555</v>
      </c>
      <c r="AP672">
        <v>0.43542456161051901</v>
      </c>
      <c r="AQ672">
        <v>0.53011736694471601</v>
      </c>
      <c r="AR672">
        <v>9.0991677110768096E-2</v>
      </c>
      <c r="AS672">
        <v>3.2801334498895697E-2</v>
      </c>
      <c r="AT672">
        <v>0.70078740157480301</v>
      </c>
      <c r="AU672">
        <v>6.2893081761006206E-2</v>
      </c>
      <c r="AV672">
        <v>0.73575129533678696</v>
      </c>
      <c r="AW672">
        <v>0.92576419213973804</v>
      </c>
      <c r="AX672">
        <v>0.78512396694214803</v>
      </c>
      <c r="AY672">
        <v>0.236559139784946</v>
      </c>
      <c r="AZ672">
        <v>9.3023255813953001E-3</v>
      </c>
      <c r="BA672">
        <v>0</v>
      </c>
      <c r="BB672">
        <v>0</v>
      </c>
      <c r="BC672">
        <v>0.92549019607843097</v>
      </c>
      <c r="BD672">
        <v>0</v>
      </c>
      <c r="BE672">
        <v>0</v>
      </c>
    </row>
    <row r="673" spans="2:57" x14ac:dyDescent="0.2">
      <c r="B673" t="s">
        <v>1572</v>
      </c>
      <c r="C673">
        <v>1E-3</v>
      </c>
      <c r="D673">
        <v>0.1</v>
      </c>
      <c r="E673">
        <v>85</v>
      </c>
      <c r="F673">
        <v>100</v>
      </c>
      <c r="G673" s="2" t="b">
        <v>1</v>
      </c>
      <c r="H673">
        <v>8</v>
      </c>
      <c r="I673">
        <v>25</v>
      </c>
      <c r="J673">
        <v>64</v>
      </c>
      <c r="K673">
        <v>1000</v>
      </c>
      <c r="L673">
        <v>4</v>
      </c>
      <c r="M673">
        <v>25</v>
      </c>
      <c r="N673">
        <v>445</v>
      </c>
      <c r="O673">
        <v>12</v>
      </c>
      <c r="P673">
        <v>25</v>
      </c>
      <c r="Q673">
        <v>105</v>
      </c>
      <c r="R673">
        <v>1</v>
      </c>
      <c r="S673">
        <v>78</v>
      </c>
      <c r="T673" s="2">
        <v>128</v>
      </c>
      <c r="U673" s="2">
        <v>64</v>
      </c>
      <c r="V673" s="2">
        <v>128</v>
      </c>
      <c r="W673" t="s">
        <v>770</v>
      </c>
      <c r="X673">
        <v>0.98115234375000004</v>
      </c>
      <c r="Y673">
        <v>4.0472302341368E-3</v>
      </c>
      <c r="Z673">
        <v>0.36209157303370798</v>
      </c>
      <c r="AA673">
        <v>0.22947075697779601</v>
      </c>
      <c r="AB673">
        <v>0.312002748112372</v>
      </c>
      <c r="AC673">
        <v>0.312002748112372</v>
      </c>
      <c r="AD673">
        <v>0.32838732456061298</v>
      </c>
      <c r="AE673">
        <v>0.32838732456061298</v>
      </c>
      <c r="AF673">
        <v>0.36209157303370798</v>
      </c>
      <c r="AG673">
        <v>0.36209157303370798</v>
      </c>
      <c r="AH673">
        <v>0.63650793650793602</v>
      </c>
      <c r="AI673">
        <v>6.0446754097938503E-2</v>
      </c>
      <c r="AJ673">
        <v>0.584284011812508</v>
      </c>
      <c r="AK673">
        <v>0.584284011812508</v>
      </c>
      <c r="AL673">
        <v>0.64568883558211798</v>
      </c>
      <c r="AM673">
        <v>0.64568883558211798</v>
      </c>
      <c r="AN673">
        <v>0.63650793650793602</v>
      </c>
      <c r="AO673">
        <v>0.63650793650793602</v>
      </c>
      <c r="AP673">
        <v>0.25493945806076002</v>
      </c>
      <c r="AQ673">
        <v>0.81111321782950296</v>
      </c>
      <c r="AR673">
        <v>0.133161916392841</v>
      </c>
      <c r="AS673">
        <v>4.8796400166381197E-2</v>
      </c>
      <c r="AT673">
        <v>0.401847575057736</v>
      </c>
      <c r="AU673">
        <v>0.27536231884057899</v>
      </c>
      <c r="AV673">
        <v>0.98578199052132698</v>
      </c>
      <c r="AW673">
        <v>0.96330275229357798</v>
      </c>
      <c r="AX673">
        <v>0.93896713615023397</v>
      </c>
      <c r="AY673">
        <v>0.56578947368420995</v>
      </c>
      <c r="AZ673">
        <v>0.15652173913043399</v>
      </c>
      <c r="BA673">
        <v>0.87368421052631495</v>
      </c>
      <c r="BB673">
        <v>0.90043290043290003</v>
      </c>
      <c r="BC673">
        <v>0.91964285714285698</v>
      </c>
      <c r="BD673">
        <v>3.00751879699248E-2</v>
      </c>
      <c r="BE673">
        <v>0</v>
      </c>
    </row>
    <row r="674" spans="2:57" x14ac:dyDescent="0.2">
      <c r="B674" t="s">
        <v>1573</v>
      </c>
      <c r="C674">
        <v>1E-3</v>
      </c>
      <c r="D674">
        <v>0.5</v>
      </c>
      <c r="E674">
        <v>20</v>
      </c>
      <c r="F674">
        <v>500</v>
      </c>
      <c r="G674" s="2" t="b">
        <v>1</v>
      </c>
      <c r="H674">
        <v>8</v>
      </c>
      <c r="I674">
        <v>25</v>
      </c>
      <c r="J674">
        <v>256</v>
      </c>
      <c r="K674">
        <v>1000</v>
      </c>
      <c r="L674">
        <v>4</v>
      </c>
      <c r="M674">
        <v>25</v>
      </c>
      <c r="N674">
        <v>445</v>
      </c>
      <c r="O674">
        <v>12</v>
      </c>
      <c r="P674">
        <v>25</v>
      </c>
      <c r="Q674">
        <v>105</v>
      </c>
      <c r="R674">
        <v>1</v>
      </c>
      <c r="S674">
        <v>78</v>
      </c>
      <c r="T674" s="2">
        <v>128</v>
      </c>
      <c r="U674" s="2">
        <v>128</v>
      </c>
      <c r="V674" s="2">
        <v>128</v>
      </c>
      <c r="W674" t="s">
        <v>770</v>
      </c>
      <c r="X674">
        <v>0.98268261718750005</v>
      </c>
      <c r="Y674">
        <v>3.4947045985609E-3</v>
      </c>
      <c r="Z674">
        <v>0.36177865168539303</v>
      </c>
      <c r="AA674">
        <v>0.29845981554687001</v>
      </c>
      <c r="AB674">
        <v>0.26989847305901599</v>
      </c>
      <c r="AC674">
        <v>0.26989847305901599</v>
      </c>
      <c r="AD674">
        <v>0.236474276408708</v>
      </c>
      <c r="AE674">
        <v>0.236474276408708</v>
      </c>
      <c r="AF674">
        <v>0.36177865168539303</v>
      </c>
      <c r="AG674">
        <v>0.36177865168539303</v>
      </c>
      <c r="AH674">
        <v>0.63571428571428501</v>
      </c>
      <c r="AI674">
        <v>8.6321830749511705E-2</v>
      </c>
      <c r="AJ674">
        <v>0.55868439766302802</v>
      </c>
      <c r="AK674">
        <v>0.55868439766302802</v>
      </c>
      <c r="AL674">
        <v>0.51784951612074404</v>
      </c>
      <c r="AM674">
        <v>0.51784951612074404</v>
      </c>
      <c r="AN674">
        <v>0.63571428571428501</v>
      </c>
      <c r="AO674">
        <v>0.63571428571428501</v>
      </c>
      <c r="AP674">
        <v>0.39045613368820298</v>
      </c>
      <c r="AQ674">
        <v>0.625154320109233</v>
      </c>
      <c r="AR674">
        <v>5.6349304976922802E-2</v>
      </c>
      <c r="AS674">
        <v>7.6341334617077003E-3</v>
      </c>
      <c r="AT674">
        <v>0.52225519287833799</v>
      </c>
      <c r="AU674">
        <v>0</v>
      </c>
      <c r="AV674">
        <v>0.98095238095238002</v>
      </c>
      <c r="AW674">
        <v>0.95022624434389102</v>
      </c>
      <c r="AX674">
        <v>0.97222222222222199</v>
      </c>
      <c r="AY674">
        <v>0</v>
      </c>
      <c r="AZ674">
        <v>0.46194225721784699</v>
      </c>
      <c r="BA674">
        <v>0.98591549295774605</v>
      </c>
      <c r="BB674">
        <v>0.87179487179487103</v>
      </c>
      <c r="BC674">
        <v>0.95890410958904104</v>
      </c>
      <c r="BD674">
        <v>0</v>
      </c>
      <c r="BE674">
        <v>0</v>
      </c>
    </row>
    <row r="675" spans="2:57" x14ac:dyDescent="0.2">
      <c r="B675" t="s">
        <v>1574</v>
      </c>
      <c r="C675">
        <v>1E-3</v>
      </c>
      <c r="D675">
        <v>0.1</v>
      </c>
      <c r="E675">
        <v>58</v>
      </c>
      <c r="F675">
        <v>100</v>
      </c>
      <c r="G675" s="2" t="b">
        <v>1</v>
      </c>
      <c r="H675">
        <v>8</v>
      </c>
      <c r="I675">
        <v>15</v>
      </c>
      <c r="J675">
        <v>256</v>
      </c>
      <c r="K675">
        <v>1000</v>
      </c>
      <c r="L675">
        <v>4</v>
      </c>
      <c r="M675">
        <v>15</v>
      </c>
      <c r="N675">
        <v>455</v>
      </c>
      <c r="O675">
        <v>12</v>
      </c>
      <c r="P675">
        <v>15</v>
      </c>
      <c r="Q675">
        <v>115</v>
      </c>
      <c r="R675">
        <v>1</v>
      </c>
      <c r="S675">
        <v>78</v>
      </c>
      <c r="T675" s="2">
        <v>128</v>
      </c>
      <c r="U675" s="2">
        <v>128</v>
      </c>
      <c r="V675" s="2">
        <v>128</v>
      </c>
      <c r="W675" t="s">
        <v>770</v>
      </c>
      <c r="X675">
        <v>0.98024902343749998</v>
      </c>
      <c r="Y675">
        <v>4.2034792201593001E-3</v>
      </c>
      <c r="Z675">
        <v>0.36166978021978002</v>
      </c>
      <c r="AA675">
        <v>0.30015167956054201</v>
      </c>
      <c r="AB675">
        <v>0.28214901959579602</v>
      </c>
      <c r="AC675">
        <v>0.28214901959579602</v>
      </c>
      <c r="AD675">
        <v>0.294029035219881</v>
      </c>
      <c r="AE675">
        <v>0.294029035219881</v>
      </c>
      <c r="AF675">
        <v>0.36166978021978002</v>
      </c>
      <c r="AG675">
        <v>0.36166978021978002</v>
      </c>
      <c r="AH675">
        <v>0.63043478260869501</v>
      </c>
      <c r="AI675">
        <v>9.2058956623077295E-2</v>
      </c>
      <c r="AJ675">
        <v>0.56605608500545002</v>
      </c>
      <c r="AK675">
        <v>0.56605608500545002</v>
      </c>
      <c r="AL675">
        <v>0.55631262956541105</v>
      </c>
      <c r="AM675">
        <v>0.55631262956541105</v>
      </c>
      <c r="AN675">
        <v>0.63043478260869501</v>
      </c>
      <c r="AO675">
        <v>0.63043478260869501</v>
      </c>
      <c r="AP675">
        <v>0.44298415995206902</v>
      </c>
      <c r="AQ675">
        <v>0.54662401419975704</v>
      </c>
      <c r="AR675">
        <v>0.110860244649821</v>
      </c>
      <c r="AS675">
        <v>2.81276595815372E-2</v>
      </c>
      <c r="AT675">
        <v>0.48661800486618001</v>
      </c>
      <c r="AU675">
        <v>3.1746031746031703E-2</v>
      </c>
      <c r="AV675">
        <v>0.94117647058823495</v>
      </c>
      <c r="AW675">
        <v>0.95833333333333304</v>
      </c>
      <c r="AX675">
        <v>0.936708860759493</v>
      </c>
      <c r="AY675">
        <v>0.415584415584415</v>
      </c>
      <c r="AZ675">
        <v>0.25</v>
      </c>
      <c r="BA675">
        <v>0.97321428571428503</v>
      </c>
      <c r="BB675">
        <v>0.85714285714285698</v>
      </c>
      <c r="BC675">
        <v>0.94214876033057804</v>
      </c>
      <c r="BD675">
        <v>0</v>
      </c>
      <c r="BE675">
        <v>0</v>
      </c>
    </row>
    <row r="676" spans="2:57" x14ac:dyDescent="0.2">
      <c r="B676" t="s">
        <v>1575</v>
      </c>
      <c r="C676">
        <v>1E-3</v>
      </c>
      <c r="D676">
        <v>0.5</v>
      </c>
      <c r="E676">
        <v>42</v>
      </c>
      <c r="F676">
        <v>100</v>
      </c>
      <c r="G676" s="2" t="b">
        <v>1</v>
      </c>
      <c r="H676">
        <v>8</v>
      </c>
      <c r="I676">
        <v>20</v>
      </c>
      <c r="J676">
        <v>256</v>
      </c>
      <c r="K676">
        <v>1000</v>
      </c>
      <c r="L676">
        <v>4</v>
      </c>
      <c r="M676">
        <v>20</v>
      </c>
      <c r="N676">
        <v>450</v>
      </c>
      <c r="O676">
        <v>12</v>
      </c>
      <c r="P676">
        <v>20</v>
      </c>
      <c r="Q676">
        <v>110</v>
      </c>
      <c r="R676">
        <v>1</v>
      </c>
      <c r="S676">
        <v>78</v>
      </c>
      <c r="T676" s="2">
        <v>64</v>
      </c>
      <c r="U676" s="2">
        <v>128</v>
      </c>
      <c r="V676" s="2">
        <v>64</v>
      </c>
      <c r="W676" t="s">
        <v>770</v>
      </c>
      <c r="X676">
        <v>0.98042968750000004</v>
      </c>
      <c r="Y676">
        <v>4.1272569424472003E-3</v>
      </c>
      <c r="Z676">
        <v>0.361392222222222</v>
      </c>
      <c r="AA676">
        <v>0.32031884685158701</v>
      </c>
      <c r="AB676">
        <v>0.311756213672921</v>
      </c>
      <c r="AC676">
        <v>0.311756213672921</v>
      </c>
      <c r="AD676">
        <v>0.40409753930668302</v>
      </c>
      <c r="AE676">
        <v>0.40409753930668302</v>
      </c>
      <c r="AF676">
        <v>0.361392222222222</v>
      </c>
      <c r="AG676">
        <v>0.361392222222222</v>
      </c>
      <c r="AH676">
        <v>0.65378787878787803</v>
      </c>
      <c r="AI676">
        <v>6.5848574042320196E-2</v>
      </c>
      <c r="AJ676">
        <v>0.596650089155073</v>
      </c>
      <c r="AK676">
        <v>0.59665008915507201</v>
      </c>
      <c r="AL676">
        <v>0.64071315733950895</v>
      </c>
      <c r="AM676">
        <v>0.64071315733950895</v>
      </c>
      <c r="AN676">
        <v>0.65378787878787803</v>
      </c>
      <c r="AO676">
        <v>0.65378787878787803</v>
      </c>
      <c r="AP676">
        <v>0.449554294016835</v>
      </c>
      <c r="AQ676">
        <v>0.66050669118120697</v>
      </c>
      <c r="AR676">
        <v>8.67769000920698E-2</v>
      </c>
      <c r="AS676">
        <v>5.0186969401570802E-2</v>
      </c>
      <c r="AT676">
        <v>0.48517520215633397</v>
      </c>
      <c r="AU676">
        <v>0.155102040816326</v>
      </c>
      <c r="AV676">
        <v>0.97321428571428503</v>
      </c>
      <c r="AW676">
        <v>0.94827586206896497</v>
      </c>
      <c r="AX676">
        <v>0.96069868995633201</v>
      </c>
      <c r="AY676">
        <v>3.4782608695652098E-2</v>
      </c>
      <c r="AZ676">
        <v>0.78512396694214803</v>
      </c>
      <c r="BA676">
        <v>0.98630136986301298</v>
      </c>
      <c r="BB676">
        <v>0.872</v>
      </c>
      <c r="BC676">
        <v>0.92372881355932202</v>
      </c>
      <c r="BD676">
        <v>3.5398230088495498E-2</v>
      </c>
      <c r="BE676">
        <v>0</v>
      </c>
    </row>
    <row r="677" spans="2:57" x14ac:dyDescent="0.2">
      <c r="B677" t="s">
        <v>1576</v>
      </c>
      <c r="C677">
        <v>1E-3</v>
      </c>
      <c r="D677">
        <v>0.1</v>
      </c>
      <c r="E677">
        <v>17</v>
      </c>
      <c r="F677">
        <v>500</v>
      </c>
      <c r="G677" s="2" t="b">
        <v>1</v>
      </c>
      <c r="H677">
        <v>8</v>
      </c>
      <c r="I677">
        <v>10</v>
      </c>
      <c r="J677">
        <v>64</v>
      </c>
      <c r="K677">
        <v>1000</v>
      </c>
      <c r="L677">
        <v>4</v>
      </c>
      <c r="M677">
        <v>10</v>
      </c>
      <c r="N677">
        <v>460</v>
      </c>
      <c r="O677">
        <v>12</v>
      </c>
      <c r="P677">
        <v>10</v>
      </c>
      <c r="Q677">
        <v>120</v>
      </c>
      <c r="R677">
        <v>1</v>
      </c>
      <c r="S677">
        <v>78</v>
      </c>
      <c r="T677" s="2">
        <v>128</v>
      </c>
      <c r="U677" s="2">
        <v>64</v>
      </c>
      <c r="V677" s="2">
        <v>128</v>
      </c>
      <c r="W677" t="s">
        <v>770</v>
      </c>
      <c r="X677">
        <v>0.98141796874999998</v>
      </c>
      <c r="Y677">
        <v>4.1821893553714998E-3</v>
      </c>
      <c r="Z677">
        <v>0.36096195652173901</v>
      </c>
      <c r="AA677">
        <v>0.24789130286872299</v>
      </c>
      <c r="AB677">
        <v>0.30946238705895002</v>
      </c>
      <c r="AC677">
        <v>0.30946238705895002</v>
      </c>
      <c r="AD677">
        <v>0.32008146745045601</v>
      </c>
      <c r="AE677">
        <v>0.32008146745045601</v>
      </c>
      <c r="AF677">
        <v>0.36096195652173901</v>
      </c>
      <c r="AG677">
        <v>0.36096195652173901</v>
      </c>
      <c r="AH677">
        <v>0.5625</v>
      </c>
      <c r="AI677">
        <v>7.3497839272022206E-2</v>
      </c>
      <c r="AJ677">
        <v>0.52093637646304902</v>
      </c>
      <c r="AK677">
        <v>0.52093637646304902</v>
      </c>
      <c r="AL677">
        <v>0.49467314297687098</v>
      </c>
      <c r="AM677">
        <v>0.49467314297687098</v>
      </c>
      <c r="AN677">
        <v>0.5625</v>
      </c>
      <c r="AO677">
        <v>0.5625</v>
      </c>
      <c r="AP677">
        <v>0.48125076016809398</v>
      </c>
      <c r="AQ677">
        <v>0.51863852193850002</v>
      </c>
      <c r="AR677">
        <v>0.212151339505839</v>
      </c>
      <c r="AS677">
        <v>2.5808926623369002E-2</v>
      </c>
      <c r="AT677">
        <v>0.47179487179487101</v>
      </c>
      <c r="AU677">
        <v>1.21212121212121E-2</v>
      </c>
      <c r="AV677">
        <v>0.86988847583643103</v>
      </c>
      <c r="AW677">
        <v>0.93700787401574803</v>
      </c>
      <c r="AX677">
        <v>0.83921568627450904</v>
      </c>
      <c r="AY677">
        <v>1.5915119363395201E-2</v>
      </c>
      <c r="AZ677">
        <v>0.42657342657342601</v>
      </c>
      <c r="BA677">
        <v>0.96326530612244798</v>
      </c>
      <c r="BB677">
        <v>0.86545454545454503</v>
      </c>
      <c r="BC677">
        <v>0.85</v>
      </c>
      <c r="BD677">
        <v>0</v>
      </c>
      <c r="BE677">
        <v>0</v>
      </c>
    </row>
    <row r="678" spans="2:57" x14ac:dyDescent="0.2">
      <c r="B678" t="s">
        <v>923</v>
      </c>
      <c r="C678">
        <v>1E-3</v>
      </c>
      <c r="D678">
        <v>0.1</v>
      </c>
      <c r="E678">
        <v>256</v>
      </c>
      <c r="F678">
        <v>500</v>
      </c>
      <c r="G678" s="2" t="b">
        <v>1</v>
      </c>
      <c r="H678">
        <v>8</v>
      </c>
      <c r="I678">
        <v>15</v>
      </c>
      <c r="J678">
        <v>256</v>
      </c>
      <c r="K678">
        <v>1000</v>
      </c>
      <c r="L678">
        <v>4</v>
      </c>
      <c r="M678">
        <v>15</v>
      </c>
      <c r="N678">
        <v>455</v>
      </c>
      <c r="O678">
        <v>12</v>
      </c>
      <c r="P678">
        <v>15</v>
      </c>
      <c r="Q678">
        <v>115</v>
      </c>
      <c r="R678">
        <v>1</v>
      </c>
      <c r="S678">
        <v>78</v>
      </c>
      <c r="T678" s="2">
        <v>64</v>
      </c>
      <c r="U678" s="2">
        <v>128</v>
      </c>
      <c r="V678" s="2">
        <v>128</v>
      </c>
      <c r="W678" t="s">
        <v>770</v>
      </c>
      <c r="X678">
        <v>0.98198144531249998</v>
      </c>
      <c r="Y678">
        <v>3.7462455714121E-3</v>
      </c>
      <c r="Z678">
        <v>0.360757142857143</v>
      </c>
      <c r="AA678">
        <v>0.24571721620857701</v>
      </c>
      <c r="AB678">
        <v>0.26231850239490101</v>
      </c>
      <c r="AC678">
        <v>0.26231850239490101</v>
      </c>
      <c r="AD678">
        <v>0.21661725917901101</v>
      </c>
      <c r="AE678">
        <v>0.21661725917901101</v>
      </c>
      <c r="AF678">
        <v>0.360757142857143</v>
      </c>
      <c r="AG678">
        <v>0.360757142857143</v>
      </c>
      <c r="AH678">
        <v>0.65724637681159404</v>
      </c>
      <c r="AI678">
        <v>5.9230651706457103E-2</v>
      </c>
      <c r="AJ678">
        <v>0.60888178093354595</v>
      </c>
      <c r="AK678">
        <v>0.60888178093354595</v>
      </c>
      <c r="AL678">
        <v>0.60230211381309395</v>
      </c>
      <c r="AM678">
        <v>0.60230211381309395</v>
      </c>
      <c r="AN678">
        <v>0.65724637681159404</v>
      </c>
      <c r="AO678">
        <v>0.65724637681159404</v>
      </c>
      <c r="AP678">
        <v>0.362169512917208</v>
      </c>
      <c r="AQ678">
        <v>0.68188397762894004</v>
      </c>
      <c r="AR678">
        <v>3.0698758589047998E-3</v>
      </c>
      <c r="AS678">
        <v>2.1506431745543001E-3</v>
      </c>
      <c r="AT678">
        <v>0.52493438320209895</v>
      </c>
      <c r="AU678">
        <v>2.8846153846153799E-2</v>
      </c>
      <c r="AV678">
        <v>0.93577981651376096</v>
      </c>
      <c r="AW678">
        <v>0.95435684647302899</v>
      </c>
      <c r="AX678">
        <v>0.88105726872246604</v>
      </c>
      <c r="AY678">
        <v>0.651685393258426</v>
      </c>
      <c r="AZ678">
        <v>0.560693641618497</v>
      </c>
      <c r="BA678">
        <v>0.95454545454545403</v>
      </c>
      <c r="BB678">
        <v>0.87692307692307703</v>
      </c>
      <c r="BC678">
        <v>0.93775933609958495</v>
      </c>
      <c r="BD678">
        <v>0</v>
      </c>
      <c r="BE678">
        <v>0</v>
      </c>
    </row>
    <row r="679" spans="2:57" x14ac:dyDescent="0.2">
      <c r="B679" t="s">
        <v>812</v>
      </c>
      <c r="C679">
        <v>1E-3</v>
      </c>
      <c r="D679">
        <v>0.1</v>
      </c>
      <c r="E679">
        <v>256</v>
      </c>
      <c r="F679">
        <v>100</v>
      </c>
      <c r="G679" s="2" t="b">
        <v>1</v>
      </c>
      <c r="H679">
        <v>8</v>
      </c>
      <c r="I679">
        <v>5</v>
      </c>
      <c r="J679">
        <v>64</v>
      </c>
      <c r="K679">
        <v>1000</v>
      </c>
      <c r="L679">
        <v>4</v>
      </c>
      <c r="M679">
        <v>5</v>
      </c>
      <c r="N679">
        <v>465</v>
      </c>
      <c r="O679">
        <v>12</v>
      </c>
      <c r="P679">
        <v>5</v>
      </c>
      <c r="Q679">
        <v>125</v>
      </c>
      <c r="R679">
        <v>1</v>
      </c>
      <c r="S679">
        <v>78</v>
      </c>
      <c r="T679" s="2">
        <v>64</v>
      </c>
      <c r="U679" s="2">
        <v>128</v>
      </c>
      <c r="V679" s="2">
        <v>128</v>
      </c>
      <c r="W679" t="s">
        <v>770</v>
      </c>
      <c r="X679">
        <v>0.98115234375000004</v>
      </c>
      <c r="Y679">
        <v>3.8348254736047002E-3</v>
      </c>
      <c r="Z679">
        <v>0.359743010752688</v>
      </c>
      <c r="AA679">
        <v>0.36389312681555702</v>
      </c>
      <c r="AB679">
        <v>0.33981892325487401</v>
      </c>
      <c r="AC679">
        <v>0.33981892325487401</v>
      </c>
      <c r="AD679">
        <v>0.38584013616005303</v>
      </c>
      <c r="AE679">
        <v>0.38584013616005303</v>
      </c>
      <c r="AF679">
        <v>0.359743010752688</v>
      </c>
      <c r="AG679">
        <v>0.359743010752688</v>
      </c>
      <c r="AH679">
        <v>0.62266666666666604</v>
      </c>
      <c r="AI679">
        <v>9.3840360641479395E-2</v>
      </c>
      <c r="AJ679">
        <v>0.58087934896656701</v>
      </c>
      <c r="AK679">
        <v>0.58087934896656701</v>
      </c>
      <c r="AL679">
        <v>0.59005919379318394</v>
      </c>
      <c r="AM679">
        <v>0.59005919379318394</v>
      </c>
      <c r="AN679">
        <v>0.62266666666666604</v>
      </c>
      <c r="AO679">
        <v>0.62266666666666604</v>
      </c>
      <c r="AP679">
        <v>0.21681169647537399</v>
      </c>
      <c r="AQ679">
        <v>0.84948551488661295</v>
      </c>
      <c r="AR679">
        <v>0.158146321148563</v>
      </c>
      <c r="AS679">
        <v>0.134832160508946</v>
      </c>
      <c r="AT679">
        <v>0.26190476190476097</v>
      </c>
      <c r="AU679">
        <v>0.379746835443038</v>
      </c>
      <c r="AV679">
        <v>0.97619047619047605</v>
      </c>
      <c r="AW679">
        <v>0.95419847328244201</v>
      </c>
      <c r="AX679">
        <v>0.95348837209302295</v>
      </c>
      <c r="AY679">
        <v>0</v>
      </c>
      <c r="AZ679">
        <v>0.64670658682634696</v>
      </c>
      <c r="BA679">
        <v>0.96414342629481997</v>
      </c>
      <c r="BB679">
        <v>0.89208633093525103</v>
      </c>
      <c r="BC679">
        <v>0.93233082706766901</v>
      </c>
      <c r="BD679">
        <v>9.7560975609755993E-3</v>
      </c>
      <c r="BE679">
        <v>0</v>
      </c>
    </row>
    <row r="680" spans="2:57" x14ac:dyDescent="0.2">
      <c r="B680" t="s">
        <v>1577</v>
      </c>
      <c r="C680">
        <v>1E-3</v>
      </c>
      <c r="D680">
        <v>0.5</v>
      </c>
      <c r="E680">
        <v>98</v>
      </c>
      <c r="F680">
        <v>100</v>
      </c>
      <c r="G680" s="2" t="b">
        <v>1</v>
      </c>
      <c r="H680">
        <v>8</v>
      </c>
      <c r="I680">
        <v>20</v>
      </c>
      <c r="J680">
        <v>256</v>
      </c>
      <c r="K680">
        <v>1000</v>
      </c>
      <c r="L680">
        <v>4</v>
      </c>
      <c r="M680">
        <v>20</v>
      </c>
      <c r="N680">
        <v>450</v>
      </c>
      <c r="O680">
        <v>12</v>
      </c>
      <c r="P680">
        <v>20</v>
      </c>
      <c r="Q680">
        <v>110</v>
      </c>
      <c r="R680">
        <v>1</v>
      </c>
      <c r="S680">
        <v>78</v>
      </c>
      <c r="T680" s="2">
        <v>128</v>
      </c>
      <c r="U680" s="2">
        <v>64</v>
      </c>
      <c r="V680" s="2">
        <v>64</v>
      </c>
      <c r="W680" t="s">
        <v>770</v>
      </c>
      <c r="X680">
        <v>0.98024902343749998</v>
      </c>
      <c r="Y680">
        <v>3.8118512090295001E-3</v>
      </c>
      <c r="Z680">
        <v>0.35928055555555499</v>
      </c>
      <c r="AA680">
        <v>0.30358656093478198</v>
      </c>
      <c r="AB680">
        <v>0.31165003572970401</v>
      </c>
      <c r="AC680">
        <v>0.31165003572970401</v>
      </c>
      <c r="AD680">
        <v>0.30781994892397202</v>
      </c>
      <c r="AE680">
        <v>0.30781994892397202</v>
      </c>
      <c r="AF680">
        <v>0.35928055555555499</v>
      </c>
      <c r="AG680">
        <v>0.35928055555555499</v>
      </c>
      <c r="AH680">
        <v>0.65378787878787803</v>
      </c>
      <c r="AI680">
        <v>8.0144464969634996E-2</v>
      </c>
      <c r="AJ680">
        <v>0.59258356676864099</v>
      </c>
      <c r="AK680">
        <v>0.59258356676864099</v>
      </c>
      <c r="AL680">
        <v>0.54979274960728797</v>
      </c>
      <c r="AM680">
        <v>0.54979274960728897</v>
      </c>
      <c r="AN680">
        <v>0.65378787878787803</v>
      </c>
      <c r="AO680">
        <v>0.65378787878787803</v>
      </c>
      <c r="AP680">
        <v>0.29239802400770398</v>
      </c>
      <c r="AQ680">
        <v>0.92513518181222198</v>
      </c>
      <c r="AR680">
        <v>2.22054237070229E-2</v>
      </c>
      <c r="AS680">
        <v>6.8615133918668997E-3</v>
      </c>
      <c r="AT680">
        <v>0.50322580645161197</v>
      </c>
      <c r="AU680">
        <v>0.27924528301886697</v>
      </c>
      <c r="AV680">
        <v>0.96916299559471297</v>
      </c>
      <c r="AW680">
        <v>0.96069868995633201</v>
      </c>
      <c r="AX680">
        <v>0.95154185022026405</v>
      </c>
      <c r="AY680">
        <v>0</v>
      </c>
      <c r="AZ680">
        <v>0.63050847457627102</v>
      </c>
      <c r="BA680">
        <v>0.97345132743362806</v>
      </c>
      <c r="BB680">
        <v>0.91213389121338895</v>
      </c>
      <c r="BC680">
        <v>0.93103448275862</v>
      </c>
      <c r="BD680">
        <v>0</v>
      </c>
      <c r="BE680">
        <v>0</v>
      </c>
    </row>
    <row r="681" spans="2:57" x14ac:dyDescent="0.2">
      <c r="B681" t="s">
        <v>1088</v>
      </c>
      <c r="C681">
        <v>1E-3</v>
      </c>
      <c r="D681">
        <v>0.5</v>
      </c>
      <c r="E681">
        <v>55</v>
      </c>
      <c r="F681">
        <v>100</v>
      </c>
      <c r="G681" s="2" t="b">
        <v>1</v>
      </c>
      <c r="H681">
        <v>8</v>
      </c>
      <c r="I681">
        <v>10</v>
      </c>
      <c r="J681">
        <v>420</v>
      </c>
      <c r="K681">
        <v>1000</v>
      </c>
      <c r="L681">
        <v>4</v>
      </c>
      <c r="M681">
        <v>10</v>
      </c>
      <c r="N681">
        <v>460</v>
      </c>
      <c r="O681">
        <v>12</v>
      </c>
      <c r="P681">
        <v>10</v>
      </c>
      <c r="Q681">
        <v>120</v>
      </c>
      <c r="R681">
        <v>1</v>
      </c>
      <c r="S681">
        <v>78</v>
      </c>
      <c r="T681" s="2">
        <v>64</v>
      </c>
      <c r="U681" s="2">
        <v>64</v>
      </c>
      <c r="V681" s="2">
        <v>64</v>
      </c>
      <c r="W681" t="s">
        <v>770</v>
      </c>
      <c r="X681">
        <v>0.98017261904761899</v>
      </c>
      <c r="Y681">
        <v>4.0301929903216E-3</v>
      </c>
      <c r="Z681">
        <v>0.35752989130434698</v>
      </c>
      <c r="AA681">
        <v>0.29525788867473601</v>
      </c>
      <c r="AB681">
        <v>0.29884008612752799</v>
      </c>
      <c r="AC681">
        <v>0.29884008612752799</v>
      </c>
      <c r="AD681">
        <v>0.31561290302270101</v>
      </c>
      <c r="AE681">
        <v>0.31561290302270101</v>
      </c>
      <c r="AF681">
        <v>0.35752989130434698</v>
      </c>
      <c r="AG681">
        <v>0.35752989130434698</v>
      </c>
      <c r="AH681">
        <v>0.67708333333333304</v>
      </c>
      <c r="AI681">
        <v>8.5690066218376104E-2</v>
      </c>
      <c r="AJ681">
        <v>0.61566629971920295</v>
      </c>
      <c r="AK681">
        <v>0.61566629971920295</v>
      </c>
      <c r="AL681">
        <v>0.59552934348616904</v>
      </c>
      <c r="AM681">
        <v>0.59552934348616904</v>
      </c>
      <c r="AN681">
        <v>0.67708333333333304</v>
      </c>
      <c r="AO681">
        <v>0.67708333333333304</v>
      </c>
      <c r="AP681">
        <v>0.36476349903472999</v>
      </c>
      <c r="AQ681">
        <v>0.78759609162557098</v>
      </c>
      <c r="AR681">
        <v>2.6221696535378002E-2</v>
      </c>
      <c r="AS681">
        <v>1.6779057314429899E-2</v>
      </c>
      <c r="AT681">
        <v>0.69696969696969702</v>
      </c>
      <c r="AU681">
        <v>0.35321100917431097</v>
      </c>
      <c r="AV681">
        <v>0.97925311203319498</v>
      </c>
      <c r="AW681">
        <v>0.952380952380952</v>
      </c>
      <c r="AX681">
        <v>0.94736842105263097</v>
      </c>
      <c r="AY681">
        <v>3.125E-2</v>
      </c>
      <c r="AZ681">
        <v>0.62619808306709202</v>
      </c>
      <c r="BA681">
        <v>0.97435897435897401</v>
      </c>
      <c r="BB681">
        <v>0.90151515151515105</v>
      </c>
      <c r="BC681">
        <v>0.92549019607843097</v>
      </c>
      <c r="BD681">
        <v>0</v>
      </c>
      <c r="BE681">
        <v>0</v>
      </c>
    </row>
    <row r="682" spans="2:57" x14ac:dyDescent="0.2">
      <c r="B682" t="s">
        <v>1578</v>
      </c>
      <c r="C682">
        <v>1E-3</v>
      </c>
      <c r="D682">
        <v>0.5</v>
      </c>
      <c r="E682">
        <v>19</v>
      </c>
      <c r="F682">
        <v>500</v>
      </c>
      <c r="G682" s="2" t="b">
        <v>1</v>
      </c>
      <c r="H682">
        <v>8</v>
      </c>
      <c r="I682">
        <v>50</v>
      </c>
      <c r="J682">
        <v>256</v>
      </c>
      <c r="K682">
        <v>1000</v>
      </c>
      <c r="L682">
        <v>4</v>
      </c>
      <c r="M682">
        <v>50</v>
      </c>
      <c r="N682">
        <v>420</v>
      </c>
      <c r="O682">
        <v>12</v>
      </c>
      <c r="P682">
        <v>50</v>
      </c>
      <c r="Q682">
        <v>80</v>
      </c>
      <c r="R682">
        <v>1</v>
      </c>
      <c r="S682">
        <v>78</v>
      </c>
      <c r="T682" s="2">
        <v>128</v>
      </c>
      <c r="U682" s="2">
        <v>64</v>
      </c>
      <c r="V682" s="2">
        <v>64</v>
      </c>
      <c r="W682" t="s">
        <v>770</v>
      </c>
      <c r="X682">
        <v>0.98095019531250005</v>
      </c>
      <c r="Y682">
        <v>3.7924459232017002E-3</v>
      </c>
      <c r="Z682">
        <v>0.357247023809523</v>
      </c>
      <c r="AA682">
        <v>0.411603024810552</v>
      </c>
      <c r="AB682">
        <v>0.29730375414076099</v>
      </c>
      <c r="AC682">
        <v>0.29730375414076099</v>
      </c>
      <c r="AD682">
        <v>0.30221074563735301</v>
      </c>
      <c r="AE682">
        <v>0.30221074563735301</v>
      </c>
      <c r="AF682">
        <v>0.357247023809523</v>
      </c>
      <c r="AG682">
        <v>0.357247023809523</v>
      </c>
      <c r="AH682">
        <v>0.64791666666666603</v>
      </c>
      <c r="AI682">
        <v>9.2946924269199302E-2</v>
      </c>
      <c r="AJ682">
        <v>0.577745258958692</v>
      </c>
      <c r="AK682">
        <v>0.577745258958692</v>
      </c>
      <c r="AL682">
        <v>0.53591282161778997</v>
      </c>
      <c r="AM682">
        <v>0.53591282161778997</v>
      </c>
      <c r="AN682">
        <v>0.64791666666666603</v>
      </c>
      <c r="AO682">
        <v>0.64791666666666603</v>
      </c>
      <c r="AP682">
        <v>0.28735269457690499</v>
      </c>
      <c r="AQ682">
        <v>0.75092563827373704</v>
      </c>
      <c r="AR682">
        <v>6.7720086916985306E-2</v>
      </c>
      <c r="AS682">
        <v>8.3216596795418707E-2</v>
      </c>
      <c r="AT682">
        <v>0.51094890510948898</v>
      </c>
      <c r="AU682">
        <v>0.04</v>
      </c>
      <c r="AV682">
        <v>0.96969696969696895</v>
      </c>
      <c r="AW682">
        <v>0.95808383233532901</v>
      </c>
      <c r="AX682">
        <v>0.96932515337423297</v>
      </c>
      <c r="AY682">
        <v>0</v>
      </c>
      <c r="AZ682">
        <v>0.64840182648401801</v>
      </c>
      <c r="BA682">
        <v>0.98765432098765404</v>
      </c>
      <c r="BB682">
        <v>0.92485549132947897</v>
      </c>
      <c r="BC682">
        <v>0.92397660818713401</v>
      </c>
      <c r="BD682">
        <v>0</v>
      </c>
      <c r="BE682">
        <v>0</v>
      </c>
    </row>
    <row r="683" spans="2:57" x14ac:dyDescent="0.2">
      <c r="B683" t="s">
        <v>1579</v>
      </c>
      <c r="C683">
        <v>1E-3</v>
      </c>
      <c r="D683">
        <v>0.5</v>
      </c>
      <c r="E683">
        <v>20</v>
      </c>
      <c r="F683">
        <v>500</v>
      </c>
      <c r="G683" s="2" t="b">
        <v>1</v>
      </c>
      <c r="H683">
        <v>8</v>
      </c>
      <c r="I683">
        <v>10</v>
      </c>
      <c r="J683">
        <v>128</v>
      </c>
      <c r="K683">
        <v>1000</v>
      </c>
      <c r="L683">
        <v>4</v>
      </c>
      <c r="M683">
        <v>10</v>
      </c>
      <c r="N683">
        <v>460</v>
      </c>
      <c r="O683">
        <v>12</v>
      </c>
      <c r="P683">
        <v>10</v>
      </c>
      <c r="Q683">
        <v>120</v>
      </c>
      <c r="R683">
        <v>1</v>
      </c>
      <c r="S683">
        <v>78</v>
      </c>
      <c r="T683" s="2">
        <v>64</v>
      </c>
      <c r="U683" s="2">
        <v>64</v>
      </c>
      <c r="V683" s="2">
        <v>128</v>
      </c>
      <c r="W683" t="s">
        <v>770</v>
      </c>
      <c r="X683">
        <v>0.98035351562499995</v>
      </c>
      <c r="Y683">
        <v>3.7328880750574001E-3</v>
      </c>
      <c r="Z683">
        <v>0.35708423913043402</v>
      </c>
      <c r="AA683">
        <v>0.328365550011396</v>
      </c>
      <c r="AB683">
        <v>0.321137770134867</v>
      </c>
      <c r="AC683">
        <v>0.321137770134867</v>
      </c>
      <c r="AD683">
        <v>0.34661507745685199</v>
      </c>
      <c r="AE683">
        <v>0.34661507745685199</v>
      </c>
      <c r="AF683">
        <v>0.35708423913043402</v>
      </c>
      <c r="AG683">
        <v>0.35708423913043402</v>
      </c>
      <c r="AH683">
        <v>0.655555555555555</v>
      </c>
      <c r="AI683">
        <v>9.2668049037456499E-2</v>
      </c>
      <c r="AJ683">
        <v>0.58844273264219704</v>
      </c>
      <c r="AK683">
        <v>0.58844273264219704</v>
      </c>
      <c r="AL683">
        <v>0.58473120948070201</v>
      </c>
      <c r="AM683">
        <v>0.58473120948070201</v>
      </c>
      <c r="AN683">
        <v>0.655555555555555</v>
      </c>
      <c r="AO683">
        <v>0.655555555555555</v>
      </c>
      <c r="AP683">
        <v>0.296971096384129</v>
      </c>
      <c r="AQ683">
        <v>0.88127704523912598</v>
      </c>
      <c r="AR683">
        <v>7.3157359365445998E-2</v>
      </c>
      <c r="AS683">
        <v>3.3145579550768002E-2</v>
      </c>
      <c r="AT683">
        <v>0.40525328330206301</v>
      </c>
      <c r="AU683">
        <v>0</v>
      </c>
      <c r="AV683">
        <v>0.95617529880478003</v>
      </c>
      <c r="AW683">
        <v>0.94861660079051302</v>
      </c>
      <c r="AX683">
        <v>0.90494296577946698</v>
      </c>
      <c r="AY683">
        <v>0.67625899280575497</v>
      </c>
      <c r="AZ683">
        <v>0.48749999999999999</v>
      </c>
      <c r="BA683">
        <v>0.86642599277978305</v>
      </c>
      <c r="BB683">
        <v>0.88333333333333297</v>
      </c>
      <c r="BC683">
        <v>0.93280632411067199</v>
      </c>
      <c r="BD683">
        <v>0</v>
      </c>
      <c r="BE683">
        <v>0</v>
      </c>
    </row>
    <row r="684" spans="2:57" x14ac:dyDescent="0.2">
      <c r="B684" t="s">
        <v>1580</v>
      </c>
      <c r="C684">
        <v>1E-3</v>
      </c>
      <c r="D684">
        <v>0.1</v>
      </c>
      <c r="E684">
        <v>15</v>
      </c>
      <c r="F684">
        <v>500</v>
      </c>
      <c r="G684" s="2" t="b">
        <v>1</v>
      </c>
      <c r="H684">
        <v>8</v>
      </c>
      <c r="I684">
        <v>15</v>
      </c>
      <c r="J684">
        <v>128</v>
      </c>
      <c r="K684">
        <v>1000</v>
      </c>
      <c r="L684">
        <v>4</v>
      </c>
      <c r="M684">
        <v>15</v>
      </c>
      <c r="N684">
        <v>455</v>
      </c>
      <c r="O684">
        <v>12</v>
      </c>
      <c r="P684">
        <v>15</v>
      </c>
      <c r="Q684">
        <v>115</v>
      </c>
      <c r="R684">
        <v>1</v>
      </c>
      <c r="S684">
        <v>78</v>
      </c>
      <c r="T684" s="2">
        <v>128</v>
      </c>
      <c r="U684" s="2">
        <v>128</v>
      </c>
      <c r="V684" s="2">
        <v>64</v>
      </c>
      <c r="W684" t="s">
        <v>770</v>
      </c>
      <c r="X684">
        <v>0.98075585937499998</v>
      </c>
      <c r="Y684">
        <v>3.9805294778198002E-3</v>
      </c>
      <c r="Z684">
        <v>0.35675549450549399</v>
      </c>
      <c r="AA684">
        <v>0.20196581523120399</v>
      </c>
      <c r="AB684">
        <v>0.27287415520985903</v>
      </c>
      <c r="AC684">
        <v>0.27287415520985903</v>
      </c>
      <c r="AD684">
        <v>0.248326125067765</v>
      </c>
      <c r="AE684">
        <v>0.248326125067765</v>
      </c>
      <c r="AF684">
        <v>0.35675549450549399</v>
      </c>
      <c r="AG684">
        <v>0.35675549450549399</v>
      </c>
      <c r="AH684">
        <v>0.63985507246376805</v>
      </c>
      <c r="AI684">
        <v>5.3991407155990601E-2</v>
      </c>
      <c r="AJ684">
        <v>0.57637718638527702</v>
      </c>
      <c r="AK684">
        <v>0.57637718638527602</v>
      </c>
      <c r="AL684">
        <v>0.535228203898508</v>
      </c>
      <c r="AM684">
        <v>0.535228203898508</v>
      </c>
      <c r="AN684">
        <v>0.63985507246376805</v>
      </c>
      <c r="AO684">
        <v>0.63985507246376805</v>
      </c>
      <c r="AP684">
        <v>0.40183686930211798</v>
      </c>
      <c r="AQ684">
        <v>0.62184265406601502</v>
      </c>
      <c r="AR684">
        <v>6.4916479411290598E-2</v>
      </c>
      <c r="AS684">
        <v>2.9006180600124002E-3</v>
      </c>
      <c r="AT684">
        <v>0.59710144927536202</v>
      </c>
      <c r="AU684">
        <v>0</v>
      </c>
      <c r="AV684">
        <v>0.97021276595744599</v>
      </c>
      <c r="AW684">
        <v>0.93442622950819598</v>
      </c>
      <c r="AX684">
        <v>0.962025316455696</v>
      </c>
      <c r="AY684">
        <v>0.61736334405144599</v>
      </c>
      <c r="AZ684">
        <v>0</v>
      </c>
      <c r="BA684">
        <v>1</v>
      </c>
      <c r="BB684">
        <v>0.89763779527558996</v>
      </c>
      <c r="BC684">
        <v>0.93775933609958495</v>
      </c>
      <c r="BD684">
        <v>0</v>
      </c>
      <c r="BE684">
        <v>0</v>
      </c>
    </row>
    <row r="685" spans="2:57" x14ac:dyDescent="0.2">
      <c r="B685" t="s">
        <v>1581</v>
      </c>
      <c r="C685">
        <v>1E-3</v>
      </c>
      <c r="D685">
        <v>0.1</v>
      </c>
      <c r="E685">
        <v>79</v>
      </c>
      <c r="F685">
        <v>100</v>
      </c>
      <c r="G685" s="2" t="b">
        <v>1</v>
      </c>
      <c r="H685">
        <v>8</v>
      </c>
      <c r="I685">
        <v>5</v>
      </c>
      <c r="J685">
        <v>64</v>
      </c>
      <c r="K685">
        <v>1000</v>
      </c>
      <c r="L685">
        <v>4</v>
      </c>
      <c r="M685">
        <v>5</v>
      </c>
      <c r="N685">
        <v>465</v>
      </c>
      <c r="O685">
        <v>12</v>
      </c>
      <c r="P685">
        <v>5</v>
      </c>
      <c r="Q685">
        <v>125</v>
      </c>
      <c r="R685">
        <v>1</v>
      </c>
      <c r="S685">
        <v>78</v>
      </c>
      <c r="T685" s="2">
        <v>128</v>
      </c>
      <c r="U685" s="2">
        <v>64</v>
      </c>
      <c r="V685" s="2">
        <v>128</v>
      </c>
      <c r="W685" t="s">
        <v>770</v>
      </c>
      <c r="X685">
        <v>0.98005859375000004</v>
      </c>
      <c r="Y685">
        <v>4.1846355807500998E-3</v>
      </c>
      <c r="Z685">
        <v>0.35674462365591297</v>
      </c>
      <c r="AA685">
        <v>0.32145581400394402</v>
      </c>
      <c r="AB685">
        <v>0.30577855104975998</v>
      </c>
      <c r="AC685">
        <v>0.30577855104975998</v>
      </c>
      <c r="AD685">
        <v>0.33040236617417201</v>
      </c>
      <c r="AE685">
        <v>0.33040236617417201</v>
      </c>
      <c r="AF685">
        <v>0.35674462365591297</v>
      </c>
      <c r="AG685">
        <v>0.35674462365591297</v>
      </c>
      <c r="AH685">
        <v>0.537333333333333</v>
      </c>
      <c r="AI685">
        <v>0.107178546488285</v>
      </c>
      <c r="AJ685">
        <v>0.52980915336896905</v>
      </c>
      <c r="AK685">
        <v>0.52980915336896905</v>
      </c>
      <c r="AL685">
        <v>0.58304791907112397</v>
      </c>
      <c r="AM685">
        <v>0.58304791907112397</v>
      </c>
      <c r="AN685">
        <v>0.537333333333333</v>
      </c>
      <c r="AO685">
        <v>0.537333333333333</v>
      </c>
      <c r="AP685">
        <v>0.27953466355262202</v>
      </c>
      <c r="AQ685">
        <v>0.81878519637363201</v>
      </c>
      <c r="AR685">
        <v>8.3828691170233893E-2</v>
      </c>
      <c r="AS685">
        <v>4.0965653102553401E-2</v>
      </c>
      <c r="AT685">
        <v>0.24390243902438999</v>
      </c>
      <c r="AU685">
        <v>6.08695652173913E-2</v>
      </c>
      <c r="AV685">
        <v>0.72727272727272696</v>
      </c>
      <c r="AW685">
        <v>0.93984962406015005</v>
      </c>
      <c r="AX685">
        <v>0.75502008032128498</v>
      </c>
      <c r="AY685">
        <v>0.58490566037735803</v>
      </c>
      <c r="AZ685">
        <v>0.75618374558303803</v>
      </c>
      <c r="BA685">
        <v>0.76847290640393995</v>
      </c>
      <c r="BB685">
        <v>0.85813148788927296</v>
      </c>
      <c r="BC685">
        <v>0.66310160427807396</v>
      </c>
      <c r="BD685">
        <v>0</v>
      </c>
      <c r="BE685">
        <v>0</v>
      </c>
    </row>
    <row r="686" spans="2:57" x14ac:dyDescent="0.2">
      <c r="B686" t="s">
        <v>1582</v>
      </c>
      <c r="C686">
        <v>1E-3</v>
      </c>
      <c r="D686">
        <v>0.1</v>
      </c>
      <c r="E686">
        <v>79</v>
      </c>
      <c r="F686">
        <v>100</v>
      </c>
      <c r="G686" s="2" t="b">
        <v>1</v>
      </c>
      <c r="H686">
        <v>8</v>
      </c>
      <c r="I686">
        <v>5</v>
      </c>
      <c r="J686">
        <v>64</v>
      </c>
      <c r="K686">
        <v>1000</v>
      </c>
      <c r="L686">
        <v>4</v>
      </c>
      <c r="M686">
        <v>5</v>
      </c>
      <c r="N686">
        <v>465</v>
      </c>
      <c r="O686">
        <v>12</v>
      </c>
      <c r="P686">
        <v>5</v>
      </c>
      <c r="Q686">
        <v>125</v>
      </c>
      <c r="R686">
        <v>1</v>
      </c>
      <c r="S686">
        <v>78</v>
      </c>
      <c r="T686" s="2">
        <v>128</v>
      </c>
      <c r="U686" s="2">
        <v>64</v>
      </c>
      <c r="V686" s="2">
        <v>64</v>
      </c>
      <c r="W686" t="s">
        <v>770</v>
      </c>
      <c r="X686">
        <v>0.98062499999999997</v>
      </c>
      <c r="Y686">
        <v>3.9978522353338996E-3</v>
      </c>
      <c r="Z686">
        <v>0.35664623655913902</v>
      </c>
      <c r="AA686">
        <v>0.25918772813677698</v>
      </c>
      <c r="AB686">
        <v>0.29074164531597702</v>
      </c>
      <c r="AC686">
        <v>0.29074164531597702</v>
      </c>
      <c r="AD686">
        <v>0.34026642248849198</v>
      </c>
      <c r="AE686">
        <v>0.34026642248849198</v>
      </c>
      <c r="AF686">
        <v>0.35664623655913902</v>
      </c>
      <c r="AG686">
        <v>0.35664623655913902</v>
      </c>
      <c r="AH686">
        <v>0.40400000000000003</v>
      </c>
      <c r="AI686">
        <v>0.13984909653663599</v>
      </c>
      <c r="AJ686">
        <v>0.369742738572582</v>
      </c>
      <c r="AK686">
        <v>0.369742738572582</v>
      </c>
      <c r="AL686">
        <v>0.42790133712857198</v>
      </c>
      <c r="AM686">
        <v>0.42790133712857198</v>
      </c>
      <c r="AN686">
        <v>0.40399999999999903</v>
      </c>
      <c r="AO686">
        <v>0.40400000000000003</v>
      </c>
      <c r="AP686">
        <v>0.50039494208952395</v>
      </c>
      <c r="AQ686">
        <v>0.29590580128538102</v>
      </c>
      <c r="AR686">
        <v>0.23856719708601401</v>
      </c>
      <c r="AS686">
        <v>0.12809864080298899</v>
      </c>
      <c r="AT686">
        <v>0.37900874635568499</v>
      </c>
      <c r="AU686">
        <v>2.40963855421686E-2</v>
      </c>
      <c r="AV686">
        <v>0.45783132530120402</v>
      </c>
      <c r="AW686">
        <v>0.81222707423580698</v>
      </c>
      <c r="AX686">
        <v>0.66249999999999998</v>
      </c>
      <c r="AY686">
        <v>0.21034482758620601</v>
      </c>
      <c r="AZ686">
        <v>0.67586206896551704</v>
      </c>
      <c r="BA686">
        <v>0.75621890547263604</v>
      </c>
      <c r="BB686">
        <v>5.8823529411764698E-2</v>
      </c>
      <c r="BC686">
        <v>0.39999999999999902</v>
      </c>
      <c r="BD686">
        <v>0</v>
      </c>
      <c r="BE686">
        <v>0</v>
      </c>
    </row>
    <row r="687" spans="2:57" x14ac:dyDescent="0.2">
      <c r="B687" t="s">
        <v>1583</v>
      </c>
      <c r="C687">
        <v>1E-3</v>
      </c>
      <c r="D687">
        <v>0.1</v>
      </c>
      <c r="E687">
        <v>70</v>
      </c>
      <c r="F687">
        <v>100</v>
      </c>
      <c r="G687" s="2" t="b">
        <v>1</v>
      </c>
      <c r="H687">
        <v>8</v>
      </c>
      <c r="I687">
        <v>15</v>
      </c>
      <c r="J687">
        <v>64</v>
      </c>
      <c r="K687">
        <v>1000</v>
      </c>
      <c r="L687">
        <v>4</v>
      </c>
      <c r="M687">
        <v>15</v>
      </c>
      <c r="N687">
        <v>455</v>
      </c>
      <c r="O687">
        <v>12</v>
      </c>
      <c r="P687">
        <v>15</v>
      </c>
      <c r="Q687">
        <v>115</v>
      </c>
      <c r="R687">
        <v>1</v>
      </c>
      <c r="S687">
        <v>78</v>
      </c>
      <c r="T687" s="2">
        <v>64</v>
      </c>
      <c r="U687" s="2">
        <v>64</v>
      </c>
      <c r="V687" s="2">
        <v>128</v>
      </c>
      <c r="W687" t="s">
        <v>770</v>
      </c>
      <c r="X687">
        <v>0.98037109374999998</v>
      </c>
      <c r="Y687">
        <v>4.0364103228784998E-3</v>
      </c>
      <c r="Z687">
        <v>0.356054395604395</v>
      </c>
      <c r="AA687">
        <v>0.27965311662852699</v>
      </c>
      <c r="AB687">
        <v>0.28976168977032202</v>
      </c>
      <c r="AC687">
        <v>0.28976168977032202</v>
      </c>
      <c r="AD687">
        <v>0.30659418316397602</v>
      </c>
      <c r="AE687">
        <v>0.30659418316397602</v>
      </c>
      <c r="AF687">
        <v>0.356054395604395</v>
      </c>
      <c r="AG687">
        <v>0.356054395604395</v>
      </c>
      <c r="AH687">
        <v>0.67826086956521703</v>
      </c>
      <c r="AI687">
        <v>7.8582152724265997E-2</v>
      </c>
      <c r="AJ687">
        <v>0.62321904569253395</v>
      </c>
      <c r="AK687">
        <v>0.62321904569253395</v>
      </c>
      <c r="AL687">
        <v>0.62962508906396497</v>
      </c>
      <c r="AM687">
        <v>0.62962508906396497</v>
      </c>
      <c r="AN687">
        <v>0.67826086956521703</v>
      </c>
      <c r="AO687">
        <v>0.67826086956521703</v>
      </c>
      <c r="AP687">
        <v>0.41642241788392798</v>
      </c>
      <c r="AQ687">
        <v>0.61348848171833303</v>
      </c>
      <c r="AR687">
        <v>9.6191449011958197E-2</v>
      </c>
      <c r="AS687">
        <v>3.2944410467068502E-2</v>
      </c>
      <c r="AT687">
        <v>0.376518218623481</v>
      </c>
      <c r="AU687">
        <v>7.8740157480314904E-2</v>
      </c>
      <c r="AV687">
        <v>0.95041322314049503</v>
      </c>
      <c r="AW687">
        <v>0.95041322314049503</v>
      </c>
      <c r="AX687">
        <v>0.84962406015037595</v>
      </c>
      <c r="AY687">
        <v>0.70526315789473604</v>
      </c>
      <c r="AZ687">
        <v>0.76190476190476097</v>
      </c>
      <c r="BA687">
        <v>0.98260869565217401</v>
      </c>
      <c r="BB687">
        <v>0.87356321839080397</v>
      </c>
      <c r="BC687">
        <v>0.94957983193277296</v>
      </c>
      <c r="BD687">
        <v>0</v>
      </c>
      <c r="BE687">
        <v>0</v>
      </c>
    </row>
    <row r="688" spans="2:57" x14ac:dyDescent="0.2">
      <c r="B688" t="s">
        <v>1584</v>
      </c>
      <c r="C688">
        <v>1E-3</v>
      </c>
      <c r="D688">
        <v>0.5</v>
      </c>
      <c r="E688">
        <v>14</v>
      </c>
      <c r="F688">
        <v>500</v>
      </c>
      <c r="G688" s="2" t="b">
        <v>1</v>
      </c>
      <c r="H688">
        <v>8</v>
      </c>
      <c r="I688">
        <v>25</v>
      </c>
      <c r="J688">
        <v>128</v>
      </c>
      <c r="K688">
        <v>1000</v>
      </c>
      <c r="L688">
        <v>4</v>
      </c>
      <c r="M688">
        <v>25</v>
      </c>
      <c r="N688">
        <v>445</v>
      </c>
      <c r="O688">
        <v>12</v>
      </c>
      <c r="P688">
        <v>25</v>
      </c>
      <c r="Q688">
        <v>105</v>
      </c>
      <c r="R688">
        <v>1</v>
      </c>
      <c r="S688">
        <v>78</v>
      </c>
      <c r="T688" s="2">
        <v>64</v>
      </c>
      <c r="U688" s="2">
        <v>128</v>
      </c>
      <c r="V688" s="2">
        <v>64</v>
      </c>
      <c r="W688" t="s">
        <v>770</v>
      </c>
      <c r="X688">
        <v>0.98160351562500003</v>
      </c>
      <c r="Y688">
        <v>3.8777762439567002E-3</v>
      </c>
      <c r="Z688">
        <v>0.35574887640449399</v>
      </c>
      <c r="AA688">
        <v>0.34126165814697701</v>
      </c>
      <c r="AB688">
        <v>0.27315130023612799</v>
      </c>
      <c r="AC688">
        <v>0.27315130023612799</v>
      </c>
      <c r="AD688">
        <v>0.29037476408478102</v>
      </c>
      <c r="AE688">
        <v>0.29037476408478102</v>
      </c>
      <c r="AF688">
        <v>0.35574887640449399</v>
      </c>
      <c r="AG688">
        <v>0.35574887640449399</v>
      </c>
      <c r="AH688">
        <v>0.63571428571428501</v>
      </c>
      <c r="AI688">
        <v>8.35717022418975E-2</v>
      </c>
      <c r="AJ688">
        <v>0.57175941903703698</v>
      </c>
      <c r="AK688">
        <v>0.57175941903703698</v>
      </c>
      <c r="AL688">
        <v>0.55369654916131605</v>
      </c>
      <c r="AM688">
        <v>0.55369654916131605</v>
      </c>
      <c r="AN688">
        <v>0.63571428571428501</v>
      </c>
      <c r="AO688">
        <v>0.63571428571428501</v>
      </c>
      <c r="AP688">
        <v>0.484387113085469</v>
      </c>
      <c r="AQ688">
        <v>0.56965924747031405</v>
      </c>
      <c r="AR688">
        <v>3.4184639556344001E-2</v>
      </c>
      <c r="AS688">
        <v>4.3742008323844998E-3</v>
      </c>
      <c r="AT688">
        <v>0.43386243386243301</v>
      </c>
      <c r="AU688">
        <v>0.170542635658914</v>
      </c>
      <c r="AV688">
        <v>0.95454545454545403</v>
      </c>
      <c r="AW688">
        <v>0.93333333333333302</v>
      </c>
      <c r="AX688">
        <v>0.94545454545454499</v>
      </c>
      <c r="AY688">
        <v>0</v>
      </c>
      <c r="AZ688">
        <v>0.60931899641577003</v>
      </c>
      <c r="BA688">
        <v>0.99047619047618995</v>
      </c>
      <c r="BB688">
        <v>0.89270386266094404</v>
      </c>
      <c r="BC688">
        <v>0.93087557603686599</v>
      </c>
      <c r="BD688">
        <v>0</v>
      </c>
      <c r="BE688">
        <v>0</v>
      </c>
    </row>
    <row r="689" spans="2:57" x14ac:dyDescent="0.2">
      <c r="B689" t="s">
        <v>1585</v>
      </c>
      <c r="C689">
        <v>1E-3</v>
      </c>
      <c r="D689">
        <v>0.1</v>
      </c>
      <c r="E689">
        <v>92</v>
      </c>
      <c r="F689">
        <v>100</v>
      </c>
      <c r="G689" s="2" t="b">
        <v>1</v>
      </c>
      <c r="H689">
        <v>8</v>
      </c>
      <c r="I689">
        <v>25</v>
      </c>
      <c r="J689">
        <v>64</v>
      </c>
      <c r="K689">
        <v>1000</v>
      </c>
      <c r="L689">
        <v>4</v>
      </c>
      <c r="M689">
        <v>25</v>
      </c>
      <c r="N689">
        <v>445</v>
      </c>
      <c r="O689">
        <v>12</v>
      </c>
      <c r="P689">
        <v>25</v>
      </c>
      <c r="Q689">
        <v>105</v>
      </c>
      <c r="R689">
        <v>1</v>
      </c>
      <c r="S689">
        <v>78</v>
      </c>
      <c r="T689" s="2">
        <v>128</v>
      </c>
      <c r="U689" s="2">
        <v>64</v>
      </c>
      <c r="V689" s="2">
        <v>64</v>
      </c>
      <c r="W689" t="s">
        <v>770</v>
      </c>
      <c r="X689">
        <v>0.98126953125000005</v>
      </c>
      <c r="Y689">
        <v>3.7980314879678002E-3</v>
      </c>
      <c r="Z689">
        <v>0.35542752808988698</v>
      </c>
      <c r="AA689">
        <v>0.34862839210033397</v>
      </c>
      <c r="AB689">
        <v>0.26775303904669301</v>
      </c>
      <c r="AC689">
        <v>0.26775303904669301</v>
      </c>
      <c r="AD689">
        <v>0.35098122889039302</v>
      </c>
      <c r="AE689">
        <v>0.35098122889039302</v>
      </c>
      <c r="AF689">
        <v>0.35542752808988698</v>
      </c>
      <c r="AG689">
        <v>0.35542752808988698</v>
      </c>
      <c r="AH689">
        <v>0.64126984126984099</v>
      </c>
      <c r="AI689">
        <v>7.7902846038341494E-2</v>
      </c>
      <c r="AJ689">
        <v>0.58698896195765704</v>
      </c>
      <c r="AK689">
        <v>0.58698896195765704</v>
      </c>
      <c r="AL689">
        <v>0.54924800545886399</v>
      </c>
      <c r="AM689">
        <v>0.54924800545886399</v>
      </c>
      <c r="AN689">
        <v>0.64126984126984099</v>
      </c>
      <c r="AO689">
        <v>0.64126984126984099</v>
      </c>
      <c r="AP689">
        <v>0.49888023199523801</v>
      </c>
      <c r="AQ689">
        <v>0.484272120382157</v>
      </c>
      <c r="AR689">
        <v>7.9573435138792697E-2</v>
      </c>
      <c r="AS689">
        <v>8.2863686705852996E-3</v>
      </c>
      <c r="AT689">
        <v>0.66211604095563104</v>
      </c>
      <c r="AU689">
        <v>0</v>
      </c>
      <c r="AV689">
        <v>0.97169811320754695</v>
      </c>
      <c r="AW689">
        <v>0.95890410958904104</v>
      </c>
      <c r="AX689">
        <v>0.96744186046511604</v>
      </c>
      <c r="AY689">
        <v>9.8159509202453907E-2</v>
      </c>
      <c r="AZ689">
        <v>0.56097560975609695</v>
      </c>
      <c r="BA689">
        <v>0.99047619047618995</v>
      </c>
      <c r="BB689">
        <v>0.91304347826086896</v>
      </c>
      <c r="BC689">
        <v>0.92105263157894701</v>
      </c>
      <c r="BD689">
        <v>0</v>
      </c>
      <c r="BE689">
        <v>0</v>
      </c>
    </row>
    <row r="690" spans="2:57" x14ac:dyDescent="0.2">
      <c r="B690" t="s">
        <v>1586</v>
      </c>
      <c r="C690">
        <v>1E-3</v>
      </c>
      <c r="D690">
        <v>0.5</v>
      </c>
      <c r="E690">
        <v>16</v>
      </c>
      <c r="F690">
        <v>500</v>
      </c>
      <c r="G690" s="2" t="b">
        <v>1</v>
      </c>
      <c r="H690">
        <v>8</v>
      </c>
      <c r="I690">
        <v>5</v>
      </c>
      <c r="J690">
        <v>420</v>
      </c>
      <c r="K690">
        <v>1000</v>
      </c>
      <c r="L690">
        <v>4</v>
      </c>
      <c r="M690">
        <v>5</v>
      </c>
      <c r="N690">
        <v>465</v>
      </c>
      <c r="O690">
        <v>12</v>
      </c>
      <c r="P690">
        <v>5</v>
      </c>
      <c r="Q690">
        <v>125</v>
      </c>
      <c r="R690">
        <v>1</v>
      </c>
      <c r="S690">
        <v>78</v>
      </c>
      <c r="T690" s="2">
        <v>128</v>
      </c>
      <c r="U690" s="2">
        <v>64</v>
      </c>
      <c r="V690" s="2">
        <v>128</v>
      </c>
      <c r="W690" t="s">
        <v>770</v>
      </c>
      <c r="X690">
        <v>0.98108333333333397</v>
      </c>
      <c r="Y690">
        <v>4.2774565783328996E-3</v>
      </c>
      <c r="Z690">
        <v>0.35528333333333301</v>
      </c>
      <c r="AA690">
        <v>0.31575033190846402</v>
      </c>
      <c r="AB690">
        <v>0.30701054605428801</v>
      </c>
      <c r="AC690">
        <v>0.30701054605428801</v>
      </c>
      <c r="AD690">
        <v>0.33640263788321001</v>
      </c>
      <c r="AE690">
        <v>0.33640263788321001</v>
      </c>
      <c r="AF690">
        <v>0.35528333333333301</v>
      </c>
      <c r="AG690">
        <v>0.35528333333333301</v>
      </c>
      <c r="AH690">
        <v>0.61733333333333296</v>
      </c>
      <c r="AI690">
        <v>7.95126557350158E-2</v>
      </c>
      <c r="AJ690">
        <v>0.57710190992524801</v>
      </c>
      <c r="AK690">
        <v>0.57710190992524801</v>
      </c>
      <c r="AL690">
        <v>0.596570891309124</v>
      </c>
      <c r="AM690">
        <v>0.596570891309124</v>
      </c>
      <c r="AN690">
        <v>0.61733333333333296</v>
      </c>
      <c r="AO690">
        <v>0.61733333333333296</v>
      </c>
      <c r="AP690">
        <v>0.26157354250471998</v>
      </c>
      <c r="AQ690">
        <v>0.78817307543299997</v>
      </c>
      <c r="AR690">
        <v>0.124350238236415</v>
      </c>
      <c r="AS690">
        <v>5.39453280430175E-2</v>
      </c>
      <c r="AT690">
        <v>0.38625204582651301</v>
      </c>
      <c r="AU690">
        <v>1.51515151515151E-2</v>
      </c>
      <c r="AV690">
        <v>0.86995515695067205</v>
      </c>
      <c r="AW690">
        <v>0.94339622641509402</v>
      </c>
      <c r="AX690">
        <v>0.86055776892430202</v>
      </c>
      <c r="AY690">
        <v>0.65909090909090895</v>
      </c>
      <c r="AZ690">
        <v>0.54999999999999905</v>
      </c>
      <c r="BA690">
        <v>0.83177570093457898</v>
      </c>
      <c r="BB690">
        <v>0.89454545454545398</v>
      </c>
      <c r="BC690">
        <v>0.91449814126394002</v>
      </c>
      <c r="BD690">
        <v>0</v>
      </c>
      <c r="BE690">
        <v>0</v>
      </c>
    </row>
    <row r="691" spans="2:57" x14ac:dyDescent="0.2">
      <c r="B691" t="s">
        <v>1587</v>
      </c>
      <c r="C691">
        <v>1E-3</v>
      </c>
      <c r="D691">
        <v>0.1</v>
      </c>
      <c r="E691">
        <v>20</v>
      </c>
      <c r="F691">
        <v>500</v>
      </c>
      <c r="G691" s="2" t="b">
        <v>1</v>
      </c>
      <c r="H691">
        <v>8</v>
      </c>
      <c r="I691">
        <v>5</v>
      </c>
      <c r="J691">
        <v>256</v>
      </c>
      <c r="K691">
        <v>1000</v>
      </c>
      <c r="L691">
        <v>4</v>
      </c>
      <c r="M691">
        <v>5</v>
      </c>
      <c r="N691">
        <v>465</v>
      </c>
      <c r="O691">
        <v>12</v>
      </c>
      <c r="P691">
        <v>5</v>
      </c>
      <c r="Q691">
        <v>125</v>
      </c>
      <c r="R691">
        <v>1</v>
      </c>
      <c r="S691">
        <v>78</v>
      </c>
      <c r="T691" s="2">
        <v>128</v>
      </c>
      <c r="U691" s="2">
        <v>128</v>
      </c>
      <c r="V691" s="2">
        <v>64</v>
      </c>
      <c r="W691" t="s">
        <v>770</v>
      </c>
      <c r="X691">
        <v>0.98030859375000001</v>
      </c>
      <c r="Y691">
        <v>4.3576461100018997E-3</v>
      </c>
      <c r="Z691">
        <v>0.354548387096774</v>
      </c>
      <c r="AA691">
        <v>0.45914221251010801</v>
      </c>
      <c r="AB691">
        <v>0.29550793413930898</v>
      </c>
      <c r="AC691">
        <v>0.29550793413930898</v>
      </c>
      <c r="AD691">
        <v>0.303911235798283</v>
      </c>
      <c r="AE691">
        <v>0.303911235798283</v>
      </c>
      <c r="AF691">
        <v>0.354548387096774</v>
      </c>
      <c r="AG691">
        <v>0.354548387096774</v>
      </c>
      <c r="AH691">
        <v>0.63466666666666605</v>
      </c>
      <c r="AI691">
        <v>0.130812183022499</v>
      </c>
      <c r="AJ691">
        <v>0.58828909750145897</v>
      </c>
      <c r="AK691">
        <v>0.58828909750145897</v>
      </c>
      <c r="AL691">
        <v>0.56373986613060101</v>
      </c>
      <c r="AM691">
        <v>0.56373986613060101</v>
      </c>
      <c r="AN691">
        <v>0.63466666666666605</v>
      </c>
      <c r="AO691">
        <v>0.63466666666666605</v>
      </c>
      <c r="AP691">
        <v>0.19122639787361501</v>
      </c>
      <c r="AQ691">
        <v>0.59094155179262098</v>
      </c>
      <c r="AR691">
        <v>0.20100572136846101</v>
      </c>
      <c r="AS691">
        <v>0.19885806552253699</v>
      </c>
      <c r="AT691">
        <v>0.578125</v>
      </c>
      <c r="AU691">
        <v>0</v>
      </c>
      <c r="AV691">
        <v>0.73716012084592097</v>
      </c>
      <c r="AW691">
        <v>0.95419847328244201</v>
      </c>
      <c r="AX691">
        <v>0.93333333333333302</v>
      </c>
      <c r="AY691">
        <v>0.34243176178660001</v>
      </c>
      <c r="AZ691">
        <v>0.54883720930232505</v>
      </c>
      <c r="BA691">
        <v>0.94861660079051302</v>
      </c>
      <c r="BB691">
        <v>0.89962825278810399</v>
      </c>
      <c r="BC691">
        <v>0.93129770992366401</v>
      </c>
      <c r="BD691">
        <v>0</v>
      </c>
      <c r="BE691">
        <v>0.185840707964601</v>
      </c>
    </row>
    <row r="692" spans="2:57" x14ac:dyDescent="0.2">
      <c r="B692" t="s">
        <v>1588</v>
      </c>
      <c r="C692">
        <v>1E-3</v>
      </c>
      <c r="D692">
        <v>0.1</v>
      </c>
      <c r="E692">
        <v>68</v>
      </c>
      <c r="F692">
        <v>100</v>
      </c>
      <c r="G692" s="2" t="b">
        <v>1</v>
      </c>
      <c r="H692">
        <v>8</v>
      </c>
      <c r="I692">
        <v>5</v>
      </c>
      <c r="J692">
        <v>128</v>
      </c>
      <c r="K692">
        <v>1000</v>
      </c>
      <c r="L692">
        <v>4</v>
      </c>
      <c r="M692">
        <v>5</v>
      </c>
      <c r="N692">
        <v>465</v>
      </c>
      <c r="O692">
        <v>12</v>
      </c>
      <c r="P692">
        <v>5</v>
      </c>
      <c r="Q692">
        <v>125</v>
      </c>
      <c r="R692">
        <v>1</v>
      </c>
      <c r="S692">
        <v>78</v>
      </c>
      <c r="T692" s="2">
        <v>128</v>
      </c>
      <c r="U692" s="2">
        <v>128</v>
      </c>
      <c r="V692" s="2">
        <v>128</v>
      </c>
      <c r="W692" t="s">
        <v>770</v>
      </c>
      <c r="X692">
        <v>0.98050781249999996</v>
      </c>
      <c r="Y692">
        <v>4.1357977990992001E-3</v>
      </c>
      <c r="Z692">
        <v>0.354325268817204</v>
      </c>
      <c r="AA692">
        <v>0.245801777869462</v>
      </c>
      <c r="AB692">
        <v>0.27830053280638301</v>
      </c>
      <c r="AC692">
        <v>0.27830053280638301</v>
      </c>
      <c r="AD692">
        <v>0.30199813609929699</v>
      </c>
      <c r="AE692">
        <v>0.30199813609929699</v>
      </c>
      <c r="AF692">
        <v>0.354325268817204</v>
      </c>
      <c r="AG692">
        <v>0.354325268817204</v>
      </c>
      <c r="AH692">
        <v>0.61733333333333296</v>
      </c>
      <c r="AI692">
        <v>7.3385179042816107E-2</v>
      </c>
      <c r="AJ692">
        <v>0.55823828602689696</v>
      </c>
      <c r="AK692">
        <v>0.55823828602689696</v>
      </c>
      <c r="AL692">
        <v>0.542294586694411</v>
      </c>
      <c r="AM692">
        <v>0.542294586694411</v>
      </c>
      <c r="AN692">
        <v>0.61733333333333296</v>
      </c>
      <c r="AO692">
        <v>0.61733333333333296</v>
      </c>
      <c r="AP692">
        <v>0.435632660792796</v>
      </c>
      <c r="AQ692">
        <v>0.62252449468436599</v>
      </c>
      <c r="AR692">
        <v>4.1212334973340398E-2</v>
      </c>
      <c r="AS692">
        <v>1.3832640775030399E-2</v>
      </c>
      <c r="AT692">
        <v>0.35564053537284801</v>
      </c>
      <c r="AU692">
        <v>0.35602094240837601</v>
      </c>
      <c r="AV692">
        <v>0.75728155339805803</v>
      </c>
      <c r="AW692">
        <v>0.96153846153846101</v>
      </c>
      <c r="AX692">
        <v>0.92857142857142805</v>
      </c>
      <c r="AY692">
        <v>0</v>
      </c>
      <c r="AZ692">
        <v>0.69281045751633896</v>
      </c>
      <c r="BA692">
        <v>0.81308411214953202</v>
      </c>
      <c r="BB692">
        <v>0.89855072463768104</v>
      </c>
      <c r="BC692">
        <v>0.93536121673003803</v>
      </c>
      <c r="BD692">
        <v>0</v>
      </c>
      <c r="BE692">
        <v>0</v>
      </c>
    </row>
    <row r="693" spans="2:57" x14ac:dyDescent="0.2">
      <c r="B693" t="s">
        <v>1089</v>
      </c>
      <c r="C693">
        <v>1E-3</v>
      </c>
      <c r="D693">
        <v>0.5</v>
      </c>
      <c r="E693">
        <v>144</v>
      </c>
      <c r="F693">
        <v>100</v>
      </c>
      <c r="G693" s="2" t="b">
        <v>1</v>
      </c>
      <c r="H693">
        <v>8</v>
      </c>
      <c r="I693">
        <v>25</v>
      </c>
      <c r="J693">
        <v>420</v>
      </c>
      <c r="K693">
        <v>1000</v>
      </c>
      <c r="L693">
        <v>4</v>
      </c>
      <c r="M693">
        <v>25</v>
      </c>
      <c r="N693">
        <v>445</v>
      </c>
      <c r="O693">
        <v>12</v>
      </c>
      <c r="P693">
        <v>25</v>
      </c>
      <c r="Q693">
        <v>105</v>
      </c>
      <c r="R693">
        <v>1</v>
      </c>
      <c r="S693">
        <v>78</v>
      </c>
      <c r="T693" s="2">
        <v>64</v>
      </c>
      <c r="U693" s="2">
        <v>64</v>
      </c>
      <c r="V693" s="2">
        <v>64</v>
      </c>
      <c r="W693" t="s">
        <v>770</v>
      </c>
      <c r="X693">
        <v>0.94486607142857104</v>
      </c>
      <c r="Y693">
        <v>7.5633815070613999E-3</v>
      </c>
      <c r="Z693">
        <v>0.35422584269662899</v>
      </c>
      <c r="AA693">
        <v>0.38453776025772002</v>
      </c>
      <c r="AB693">
        <v>0.303778678804977</v>
      </c>
      <c r="AC693">
        <v>0.303778678804977</v>
      </c>
      <c r="AD693">
        <v>0.31977203152749101</v>
      </c>
      <c r="AE693">
        <v>0.31977203152749101</v>
      </c>
      <c r="AF693">
        <v>0.35422584269662899</v>
      </c>
      <c r="AG693">
        <v>0.35422584269662899</v>
      </c>
      <c r="AH693">
        <v>0.66269841269841201</v>
      </c>
      <c r="AI693">
        <v>9.1024845838546697E-2</v>
      </c>
      <c r="AJ693">
        <v>0.61606753602851505</v>
      </c>
      <c r="AK693">
        <v>0.61606753602851505</v>
      </c>
      <c r="AL693">
        <v>0.62772306802559996</v>
      </c>
      <c r="AM693">
        <v>0.62772306802559996</v>
      </c>
      <c r="AN693">
        <v>0.66269841269841201</v>
      </c>
      <c r="AO693">
        <v>0.66269841269841201</v>
      </c>
      <c r="AP693">
        <v>0.29727394703753501</v>
      </c>
      <c r="AQ693">
        <v>0.76729805024293496</v>
      </c>
      <c r="AR693">
        <v>0.117190504922044</v>
      </c>
      <c r="AS693">
        <v>3.3352213017394598E-2</v>
      </c>
      <c r="AT693">
        <v>0.38888888888888801</v>
      </c>
      <c r="AU693">
        <v>5.2631578947368397E-2</v>
      </c>
      <c r="AV693">
        <v>0.98130841121495305</v>
      </c>
      <c r="AW693">
        <v>0.94594594594594605</v>
      </c>
      <c r="AX693">
        <v>0.82222222222222197</v>
      </c>
      <c r="AY693">
        <v>0.58823529411764697</v>
      </c>
      <c r="AZ693">
        <v>0.79295154185021999</v>
      </c>
      <c r="BA693">
        <v>0.99056603773584895</v>
      </c>
      <c r="BB693">
        <v>0.88510638297872302</v>
      </c>
      <c r="BC693">
        <v>0.94495412844036697</v>
      </c>
      <c r="BD693">
        <v>0</v>
      </c>
      <c r="BE693">
        <v>0</v>
      </c>
    </row>
    <row r="694" spans="2:57" x14ac:dyDescent="0.2">
      <c r="B694" t="s">
        <v>1090</v>
      </c>
      <c r="C694">
        <v>1E-3</v>
      </c>
      <c r="D694">
        <v>0.5</v>
      </c>
      <c r="E694">
        <v>14</v>
      </c>
      <c r="F694">
        <v>500</v>
      </c>
      <c r="G694" s="2" t="b">
        <v>1</v>
      </c>
      <c r="H694">
        <v>8</v>
      </c>
      <c r="I694">
        <v>15</v>
      </c>
      <c r="J694">
        <v>256</v>
      </c>
      <c r="K694">
        <v>1000</v>
      </c>
      <c r="L694">
        <v>4</v>
      </c>
      <c r="M694">
        <v>15</v>
      </c>
      <c r="N694">
        <v>455</v>
      </c>
      <c r="O694">
        <v>12</v>
      </c>
      <c r="P694">
        <v>15</v>
      </c>
      <c r="Q694">
        <v>115</v>
      </c>
      <c r="R694">
        <v>1</v>
      </c>
      <c r="S694">
        <v>78</v>
      </c>
      <c r="T694" s="2">
        <v>64</v>
      </c>
      <c r="U694" s="2">
        <v>64</v>
      </c>
      <c r="V694" s="2">
        <v>64</v>
      </c>
      <c r="W694" t="s">
        <v>770</v>
      </c>
      <c r="X694">
        <v>0.98040429687499997</v>
      </c>
      <c r="Y694">
        <v>4.1059303642249998E-3</v>
      </c>
      <c r="Z694">
        <v>0.35362692307692301</v>
      </c>
      <c r="AA694">
        <v>0.29324568918347299</v>
      </c>
      <c r="AB694">
        <v>0.29064361871963101</v>
      </c>
      <c r="AC694">
        <v>0.29064361871963101</v>
      </c>
      <c r="AD694">
        <v>0.28890641825563201</v>
      </c>
      <c r="AE694">
        <v>0.28890641825563201</v>
      </c>
      <c r="AF694">
        <v>0.35362692307692301</v>
      </c>
      <c r="AG694">
        <v>0.35362692307692301</v>
      </c>
      <c r="AH694">
        <v>0.66811594202898505</v>
      </c>
      <c r="AI694">
        <v>7.40516707301139E-2</v>
      </c>
      <c r="AJ694">
        <v>0.61733323911459104</v>
      </c>
      <c r="AK694">
        <v>0.61733323911459104</v>
      </c>
      <c r="AL694">
        <v>0.59060922463351995</v>
      </c>
      <c r="AM694">
        <v>0.59060922463351995</v>
      </c>
      <c r="AN694">
        <v>0.66811594202898505</v>
      </c>
      <c r="AO694">
        <v>0.66811594202898505</v>
      </c>
      <c r="AP694">
        <v>0.290853653680129</v>
      </c>
      <c r="AQ694">
        <v>0.72533450898355101</v>
      </c>
      <c r="AR694">
        <v>0.114723299342637</v>
      </c>
      <c r="AS694">
        <v>3.1663012872207699E-2</v>
      </c>
      <c r="AT694">
        <v>0.49104859335038298</v>
      </c>
      <c r="AU694">
        <v>0.30366492146596802</v>
      </c>
      <c r="AV694">
        <v>0.95</v>
      </c>
      <c r="AW694">
        <v>0.94262295081967196</v>
      </c>
      <c r="AX694">
        <v>0.94827586206896497</v>
      </c>
      <c r="AY694">
        <v>0.53953488372092995</v>
      </c>
      <c r="AZ694">
        <v>0.41877256317689499</v>
      </c>
      <c r="BA694">
        <v>0.97435897435897401</v>
      </c>
      <c r="BB694">
        <v>0.90196078431372495</v>
      </c>
      <c r="BC694">
        <v>0.93775933609958495</v>
      </c>
      <c r="BD694">
        <v>0</v>
      </c>
      <c r="BE694">
        <v>0</v>
      </c>
    </row>
    <row r="695" spans="2:57" x14ac:dyDescent="0.2">
      <c r="B695" t="s">
        <v>1091</v>
      </c>
      <c r="C695">
        <v>1E-3</v>
      </c>
      <c r="D695">
        <v>0.1</v>
      </c>
      <c r="E695">
        <v>43</v>
      </c>
      <c r="F695">
        <v>500</v>
      </c>
      <c r="G695" s="2" t="b">
        <v>1</v>
      </c>
      <c r="H695">
        <v>8</v>
      </c>
      <c r="I695">
        <v>20</v>
      </c>
      <c r="J695">
        <v>256</v>
      </c>
      <c r="K695">
        <v>1000</v>
      </c>
      <c r="L695">
        <v>4</v>
      </c>
      <c r="M695">
        <v>20</v>
      </c>
      <c r="N695">
        <v>450</v>
      </c>
      <c r="O695">
        <v>12</v>
      </c>
      <c r="P695">
        <v>20</v>
      </c>
      <c r="Q695">
        <v>110</v>
      </c>
      <c r="R695">
        <v>1</v>
      </c>
      <c r="S695">
        <v>78</v>
      </c>
      <c r="T695" s="2">
        <v>64</v>
      </c>
      <c r="U695" s="2">
        <v>64</v>
      </c>
      <c r="V695" s="2">
        <v>64</v>
      </c>
      <c r="W695" t="s">
        <v>770</v>
      </c>
      <c r="X695">
        <v>0.98123046874999997</v>
      </c>
      <c r="Y695">
        <v>3.1303116437047E-3</v>
      </c>
      <c r="Z695">
        <v>0.35334944444444399</v>
      </c>
      <c r="AA695">
        <v>0.41574111232161498</v>
      </c>
      <c r="AB695">
        <v>0.31596702829517098</v>
      </c>
      <c r="AC695">
        <v>0.31596702829517098</v>
      </c>
      <c r="AD695">
        <v>0.438322690484791</v>
      </c>
      <c r="AE695">
        <v>0.438322690484791</v>
      </c>
      <c r="AF695">
        <v>0.35334944444444399</v>
      </c>
      <c r="AG695">
        <v>0.35334944444444399</v>
      </c>
      <c r="AH695">
        <v>0.64545454545454495</v>
      </c>
      <c r="AI695">
        <v>9.1018080711364704E-2</v>
      </c>
      <c r="AJ695">
        <v>0.58385127399407799</v>
      </c>
      <c r="AK695">
        <v>0.58385127399407799</v>
      </c>
      <c r="AL695">
        <v>0.62116997611095404</v>
      </c>
      <c r="AM695">
        <v>0.62116997611095404</v>
      </c>
      <c r="AN695">
        <v>0.64545454545454495</v>
      </c>
      <c r="AO695">
        <v>0.64545454545454495</v>
      </c>
      <c r="AP695">
        <v>0.39175408941470102</v>
      </c>
      <c r="AQ695">
        <v>0.58951738651877805</v>
      </c>
      <c r="AR695">
        <v>0.13180434385947701</v>
      </c>
      <c r="AS695">
        <v>0.15079229338772801</v>
      </c>
      <c r="AT695">
        <v>0.36428571428571399</v>
      </c>
      <c r="AU695">
        <v>0</v>
      </c>
      <c r="AV695">
        <v>0.98198198198198205</v>
      </c>
      <c r="AW695">
        <v>0.94420600858369097</v>
      </c>
      <c r="AX695">
        <v>0.96</v>
      </c>
      <c r="AY695">
        <v>0.18181818181818099</v>
      </c>
      <c r="AZ695">
        <v>0.81578947368420995</v>
      </c>
      <c r="BA695">
        <v>0.92372881355932202</v>
      </c>
      <c r="BB695">
        <v>0.92376681614349698</v>
      </c>
      <c r="BC695">
        <v>0.91063829787233996</v>
      </c>
      <c r="BD695">
        <v>0</v>
      </c>
      <c r="BE695">
        <v>0</v>
      </c>
    </row>
    <row r="696" spans="2:57" x14ac:dyDescent="0.2">
      <c r="B696" t="s">
        <v>1092</v>
      </c>
      <c r="C696">
        <v>1E-3</v>
      </c>
      <c r="D696">
        <v>0.5</v>
      </c>
      <c r="E696">
        <v>18</v>
      </c>
      <c r="F696">
        <v>500</v>
      </c>
      <c r="G696" s="2" t="b">
        <v>1</v>
      </c>
      <c r="H696">
        <v>8</v>
      </c>
      <c r="I696">
        <v>25</v>
      </c>
      <c r="J696">
        <v>64</v>
      </c>
      <c r="K696">
        <v>1000</v>
      </c>
      <c r="L696">
        <v>4</v>
      </c>
      <c r="M696">
        <v>25</v>
      </c>
      <c r="N696">
        <v>445</v>
      </c>
      <c r="O696">
        <v>12</v>
      </c>
      <c r="P696">
        <v>25</v>
      </c>
      <c r="Q696">
        <v>105</v>
      </c>
      <c r="R696">
        <v>1</v>
      </c>
      <c r="S696">
        <v>78</v>
      </c>
      <c r="T696" s="2">
        <v>64</v>
      </c>
      <c r="U696" s="2">
        <v>64</v>
      </c>
      <c r="V696" s="2">
        <v>64</v>
      </c>
      <c r="W696" t="s">
        <v>770</v>
      </c>
      <c r="X696">
        <v>0.98439062499999996</v>
      </c>
      <c r="Y696">
        <v>3.4515276146121002E-3</v>
      </c>
      <c r="Z696">
        <v>0.351042696629213</v>
      </c>
      <c r="AA696">
        <v>0.389749790549278</v>
      </c>
      <c r="AB696">
        <v>0.30819087722897398</v>
      </c>
      <c r="AC696">
        <v>0.30819087722897398</v>
      </c>
      <c r="AD696">
        <v>0.37625511784717303</v>
      </c>
      <c r="AE696">
        <v>0.37625511784717303</v>
      </c>
      <c r="AF696">
        <v>0.351042696629213</v>
      </c>
      <c r="AG696">
        <v>0.351042696629213</v>
      </c>
      <c r="AH696">
        <v>0.65634920634920602</v>
      </c>
      <c r="AI696">
        <v>8.8230207562446594E-2</v>
      </c>
      <c r="AJ696">
        <v>0.62319600311065204</v>
      </c>
      <c r="AK696">
        <v>0.62319600311065204</v>
      </c>
      <c r="AL696">
        <v>0.62813899043992405</v>
      </c>
      <c r="AM696">
        <v>0.62813899043992505</v>
      </c>
      <c r="AN696">
        <v>0.65634920634920602</v>
      </c>
      <c r="AO696">
        <v>0.65634920634920602</v>
      </c>
      <c r="AP696">
        <v>0.492189884699543</v>
      </c>
      <c r="AQ696">
        <v>0.44067542766494</v>
      </c>
      <c r="AR696">
        <v>0.23992892355003101</v>
      </c>
      <c r="AS696">
        <v>5.99692730013782E-2</v>
      </c>
      <c r="AT696">
        <v>0.36781609195402298</v>
      </c>
      <c r="AU696">
        <v>0.4</v>
      </c>
      <c r="AV696">
        <v>0.97169811320754695</v>
      </c>
      <c r="AW696">
        <v>0.95454545454545403</v>
      </c>
      <c r="AX696">
        <v>0.96261682242990598</v>
      </c>
      <c r="AY696">
        <v>0.22368421052631501</v>
      </c>
      <c r="AZ696">
        <v>0.765306122448979</v>
      </c>
      <c r="BA696">
        <v>0.967741935483871</v>
      </c>
      <c r="BB696">
        <v>0.94117647058823495</v>
      </c>
      <c r="BC696">
        <v>0.92376681614349698</v>
      </c>
      <c r="BD696">
        <v>0</v>
      </c>
      <c r="BE696">
        <v>0</v>
      </c>
    </row>
    <row r="697" spans="2:57" x14ac:dyDescent="0.2">
      <c r="B697" t="s">
        <v>1589</v>
      </c>
      <c r="C697">
        <v>1E-3</v>
      </c>
      <c r="D697">
        <v>0.5</v>
      </c>
      <c r="E697">
        <v>22</v>
      </c>
      <c r="F697">
        <v>500</v>
      </c>
      <c r="G697" s="2" t="b">
        <v>1</v>
      </c>
      <c r="H697">
        <v>8</v>
      </c>
      <c r="I697">
        <v>50</v>
      </c>
      <c r="J697">
        <v>256</v>
      </c>
      <c r="K697">
        <v>1000</v>
      </c>
      <c r="L697">
        <v>4</v>
      </c>
      <c r="M697">
        <v>50</v>
      </c>
      <c r="N697">
        <v>420</v>
      </c>
      <c r="O697">
        <v>12</v>
      </c>
      <c r="P697">
        <v>50</v>
      </c>
      <c r="Q697">
        <v>80</v>
      </c>
      <c r="R697">
        <v>1</v>
      </c>
      <c r="S697">
        <v>78</v>
      </c>
      <c r="T697" s="2">
        <v>128</v>
      </c>
      <c r="U697" s="2">
        <v>64</v>
      </c>
      <c r="V697" s="2">
        <v>128</v>
      </c>
      <c r="W697" t="s">
        <v>770</v>
      </c>
      <c r="X697">
        <v>0.9844453125</v>
      </c>
      <c r="Y697">
        <v>3.3751859180629002E-3</v>
      </c>
      <c r="Z697">
        <v>0.350316666666666</v>
      </c>
      <c r="AA697">
        <v>0.36200289663672403</v>
      </c>
      <c r="AB697">
        <v>0.29142325263334501</v>
      </c>
      <c r="AC697">
        <v>0.29142325263334501</v>
      </c>
      <c r="AD697">
        <v>0.38240884581520501</v>
      </c>
      <c r="AE697">
        <v>0.38240884581520501</v>
      </c>
      <c r="AF697">
        <v>0.350316666666666</v>
      </c>
      <c r="AG697">
        <v>0.350316666666666</v>
      </c>
      <c r="AH697">
        <v>0.62395833333333295</v>
      </c>
      <c r="AI697">
        <v>8.1302642822265597E-2</v>
      </c>
      <c r="AJ697">
        <v>0.584852219135227</v>
      </c>
      <c r="AK697">
        <v>0.584852219135227</v>
      </c>
      <c r="AL697">
        <v>0.65010436099404001</v>
      </c>
      <c r="AM697">
        <v>0.65010436099404001</v>
      </c>
      <c r="AN697">
        <v>0.62395833333333295</v>
      </c>
      <c r="AO697">
        <v>0.62395833333333295</v>
      </c>
      <c r="AP697">
        <v>0.13599044571357899</v>
      </c>
      <c r="AQ697">
        <v>0.47168850873531398</v>
      </c>
      <c r="AR697">
        <v>0.43780453022592902</v>
      </c>
      <c r="AS697">
        <v>0.120209525858562</v>
      </c>
      <c r="AT697">
        <v>0.37628865979381398</v>
      </c>
      <c r="AU697">
        <v>0</v>
      </c>
      <c r="AV697">
        <v>0.98159509202453998</v>
      </c>
      <c r="AW697">
        <v>0.95808383233532901</v>
      </c>
      <c r="AX697">
        <v>0.96894409937888204</v>
      </c>
      <c r="AY697">
        <v>0.35294117647058798</v>
      </c>
      <c r="AZ697">
        <v>0.68156424581005504</v>
      </c>
      <c r="BA697">
        <v>0.98750000000000004</v>
      </c>
      <c r="BB697">
        <v>0.687499999999999</v>
      </c>
      <c r="BC697">
        <v>0.952380952380952</v>
      </c>
      <c r="BD697">
        <v>7.1428571428571397E-2</v>
      </c>
      <c r="BE697">
        <v>0</v>
      </c>
    </row>
    <row r="698" spans="2:57" x14ac:dyDescent="0.2">
      <c r="B698" t="s">
        <v>1590</v>
      </c>
      <c r="C698">
        <v>1E-3</v>
      </c>
      <c r="D698">
        <v>0.1</v>
      </c>
      <c r="E698">
        <v>46</v>
      </c>
      <c r="F698">
        <v>100</v>
      </c>
      <c r="G698" s="2" t="b">
        <v>1</v>
      </c>
      <c r="H698">
        <v>8</v>
      </c>
      <c r="I698">
        <v>10</v>
      </c>
      <c r="J698">
        <v>420</v>
      </c>
      <c r="K698">
        <v>1000</v>
      </c>
      <c r="L698">
        <v>4</v>
      </c>
      <c r="M698">
        <v>10</v>
      </c>
      <c r="N698">
        <v>460</v>
      </c>
      <c r="O698">
        <v>12</v>
      </c>
      <c r="P698">
        <v>10</v>
      </c>
      <c r="Q698">
        <v>120</v>
      </c>
      <c r="R698">
        <v>1</v>
      </c>
      <c r="S698">
        <v>78</v>
      </c>
      <c r="T698" s="2">
        <v>64</v>
      </c>
      <c r="U698" s="2">
        <v>64</v>
      </c>
      <c r="V698" s="2">
        <v>128</v>
      </c>
      <c r="W698" t="s">
        <v>770</v>
      </c>
      <c r="X698">
        <v>0.98015773809523798</v>
      </c>
      <c r="Y698">
        <v>4.1217411402612002E-3</v>
      </c>
      <c r="Z698">
        <v>0.34975706521738997</v>
      </c>
      <c r="AA698">
        <v>0.28081456528603999</v>
      </c>
      <c r="AB698">
        <v>0.29899421186490299</v>
      </c>
      <c r="AC698">
        <v>0.29899421186490299</v>
      </c>
      <c r="AD698">
        <v>0.29337490020682699</v>
      </c>
      <c r="AE698">
        <v>0.29337490020682699</v>
      </c>
      <c r="AF698">
        <v>0.34975706521738997</v>
      </c>
      <c r="AG698">
        <v>0.34975706521738997</v>
      </c>
      <c r="AH698">
        <v>0.626388888888888</v>
      </c>
      <c r="AI698">
        <v>7.24027529358863E-2</v>
      </c>
      <c r="AJ698">
        <v>0.57548253970920804</v>
      </c>
      <c r="AK698">
        <v>0.57548253970920804</v>
      </c>
      <c r="AL698">
        <v>0.55940012654436</v>
      </c>
      <c r="AM698">
        <v>0.55940012654436</v>
      </c>
      <c r="AN698">
        <v>0.626388888888888</v>
      </c>
      <c r="AO698">
        <v>0.626388888888888</v>
      </c>
      <c r="AP698">
        <v>0.63296902205090499</v>
      </c>
      <c r="AQ698">
        <v>0.35063541871933601</v>
      </c>
      <c r="AR698">
        <v>0.18210507407933299</v>
      </c>
      <c r="AS698">
        <v>3.0267332610037001E-2</v>
      </c>
      <c r="AT698">
        <v>0.414784394250513</v>
      </c>
      <c r="AU698">
        <v>2.9850746268656699E-2</v>
      </c>
      <c r="AV698">
        <v>0.946938775510204</v>
      </c>
      <c r="AW698">
        <v>0.952380952380952</v>
      </c>
      <c r="AX698">
        <v>0.967741935483871</v>
      </c>
      <c r="AY698">
        <v>0.24434389140271401</v>
      </c>
      <c r="AZ698">
        <v>0.50427350427350404</v>
      </c>
      <c r="BA698">
        <v>0.99581589958159</v>
      </c>
      <c r="BB698">
        <v>0.90566037735849003</v>
      </c>
      <c r="BC698">
        <v>0.94399999999999995</v>
      </c>
      <c r="BD698">
        <v>0</v>
      </c>
      <c r="BE698">
        <v>0</v>
      </c>
    </row>
    <row r="699" spans="2:57" x14ac:dyDescent="0.2">
      <c r="B699" t="s">
        <v>1591</v>
      </c>
      <c r="C699">
        <v>1E-3</v>
      </c>
      <c r="D699">
        <v>0.5</v>
      </c>
      <c r="E699">
        <v>18</v>
      </c>
      <c r="F699">
        <v>500</v>
      </c>
      <c r="G699" s="2" t="b">
        <v>1</v>
      </c>
      <c r="H699">
        <v>8</v>
      </c>
      <c r="I699">
        <v>25</v>
      </c>
      <c r="J699">
        <v>128</v>
      </c>
      <c r="K699">
        <v>1000</v>
      </c>
      <c r="L699">
        <v>4</v>
      </c>
      <c r="M699">
        <v>25</v>
      </c>
      <c r="N699">
        <v>445</v>
      </c>
      <c r="O699">
        <v>12</v>
      </c>
      <c r="P699">
        <v>25</v>
      </c>
      <c r="Q699">
        <v>105</v>
      </c>
      <c r="R699">
        <v>1</v>
      </c>
      <c r="S699">
        <v>78</v>
      </c>
      <c r="T699" s="2">
        <v>128</v>
      </c>
      <c r="U699" s="2">
        <v>128</v>
      </c>
      <c r="V699" s="2">
        <v>64</v>
      </c>
      <c r="W699" t="s">
        <v>770</v>
      </c>
      <c r="X699">
        <v>0.98050195312499999</v>
      </c>
      <c r="Y699">
        <v>4.1243397220968999E-3</v>
      </c>
      <c r="Z699">
        <v>0.34920617977528101</v>
      </c>
      <c r="AA699">
        <v>0.43250138708948999</v>
      </c>
      <c r="AB699">
        <v>0.30984129640619201</v>
      </c>
      <c r="AC699">
        <v>0.30984129640619201</v>
      </c>
      <c r="AD699">
        <v>0.326020959014164</v>
      </c>
      <c r="AE699">
        <v>0.326020959014164</v>
      </c>
      <c r="AF699">
        <v>0.34920617977528101</v>
      </c>
      <c r="AG699">
        <v>0.34920617977528101</v>
      </c>
      <c r="AH699">
        <v>0.64682539682539597</v>
      </c>
      <c r="AI699">
        <v>9.5142893493175507E-2</v>
      </c>
      <c r="AJ699">
        <v>0.59373104373683905</v>
      </c>
      <c r="AK699">
        <v>0.59373104373683905</v>
      </c>
      <c r="AL699">
        <v>0.62288017665538498</v>
      </c>
      <c r="AM699">
        <v>0.62288017665538498</v>
      </c>
      <c r="AN699">
        <v>0.64682539682539597</v>
      </c>
      <c r="AO699">
        <v>0.64682539682539597</v>
      </c>
      <c r="AP699">
        <v>0.37400333194344298</v>
      </c>
      <c r="AQ699">
        <v>0.497508963459877</v>
      </c>
      <c r="AR699">
        <v>0.33035787876964301</v>
      </c>
      <c r="AS699">
        <v>3.7495011451807898E-2</v>
      </c>
      <c r="AT699">
        <v>0.40845070422535201</v>
      </c>
      <c r="AU699">
        <v>0.139130434782608</v>
      </c>
      <c r="AV699">
        <v>0.96744186046511604</v>
      </c>
      <c r="AW699">
        <v>0.94594594594594605</v>
      </c>
      <c r="AX699">
        <v>0.96296296296296302</v>
      </c>
      <c r="AY699">
        <v>1.5267175572519E-2</v>
      </c>
      <c r="AZ699">
        <v>0.74329501915708796</v>
      </c>
      <c r="BA699">
        <v>0.94977168949771595</v>
      </c>
      <c r="BB699">
        <v>0.82051282051282004</v>
      </c>
      <c r="BC699">
        <v>0.94977168949771595</v>
      </c>
      <c r="BD699">
        <v>0.22222222222222199</v>
      </c>
      <c r="BE699">
        <v>0</v>
      </c>
    </row>
    <row r="700" spans="2:57" x14ac:dyDescent="0.2">
      <c r="B700" t="s">
        <v>1789</v>
      </c>
      <c r="C700">
        <v>1E-3</v>
      </c>
      <c r="D700">
        <v>0.1</v>
      </c>
      <c r="E700">
        <v>18</v>
      </c>
      <c r="F700">
        <v>500</v>
      </c>
      <c r="G700" s="2" t="b">
        <v>1</v>
      </c>
      <c r="H700">
        <v>8</v>
      </c>
      <c r="I700">
        <v>25</v>
      </c>
      <c r="J700">
        <v>64</v>
      </c>
      <c r="K700">
        <v>1000</v>
      </c>
      <c r="L700">
        <v>4</v>
      </c>
      <c r="M700">
        <v>25</v>
      </c>
      <c r="N700">
        <v>445</v>
      </c>
      <c r="O700">
        <v>12</v>
      </c>
      <c r="P700">
        <v>25</v>
      </c>
      <c r="Q700">
        <v>105</v>
      </c>
      <c r="R700">
        <v>1</v>
      </c>
      <c r="S700">
        <v>78</v>
      </c>
      <c r="T700" s="2">
        <v>128</v>
      </c>
      <c r="U700" s="2">
        <v>128</v>
      </c>
      <c r="V700" s="2">
        <v>128</v>
      </c>
      <c r="W700" t="s">
        <v>770</v>
      </c>
      <c r="X700">
        <v>0.98115234375000004</v>
      </c>
      <c r="Y700">
        <v>4.1033565185498002E-3</v>
      </c>
      <c r="Z700">
        <v>0.34826292134831499</v>
      </c>
      <c r="AA700">
        <v>0.30724223393201799</v>
      </c>
      <c r="AB700">
        <v>0.28932138708114702</v>
      </c>
      <c r="AC700">
        <v>0.28932138708114702</v>
      </c>
      <c r="AD700">
        <v>0.30995299320735797</v>
      </c>
      <c r="AE700">
        <v>0.30995299320735797</v>
      </c>
      <c r="AF700">
        <v>0.34826292134831499</v>
      </c>
      <c r="AG700">
        <v>0.34826292134831499</v>
      </c>
      <c r="AH700">
        <v>0.66349206349206302</v>
      </c>
      <c r="AI700">
        <v>7.3370441794395405E-2</v>
      </c>
      <c r="AJ700">
        <v>0.61159939580168998</v>
      </c>
      <c r="AK700">
        <v>0.61159939580168898</v>
      </c>
      <c r="AL700">
        <v>0.67174706836863196</v>
      </c>
      <c r="AM700">
        <v>0.67174706836863196</v>
      </c>
      <c r="AN700">
        <v>0.66349206349206302</v>
      </c>
      <c r="AO700">
        <v>0.66349206349206302</v>
      </c>
      <c r="AP700">
        <v>0.27121191464470101</v>
      </c>
      <c r="AQ700">
        <v>0.81201145632251603</v>
      </c>
      <c r="AR700">
        <v>7.2319084685440294E-2</v>
      </c>
      <c r="AS700">
        <v>1.7430926719341001E-3</v>
      </c>
      <c r="AT700">
        <v>0.40434782608695602</v>
      </c>
      <c r="AU700">
        <v>0.157894736842105</v>
      </c>
      <c r="AV700">
        <v>0.95412844036697197</v>
      </c>
      <c r="AW700">
        <v>0.95890410958904104</v>
      </c>
      <c r="AX700">
        <v>0.96744186046511604</v>
      </c>
      <c r="AY700">
        <v>0.63333333333333297</v>
      </c>
      <c r="AZ700">
        <v>0.445945945945945</v>
      </c>
      <c r="BA700">
        <v>0.97196261682243001</v>
      </c>
      <c r="BB700">
        <v>0.90829694323144095</v>
      </c>
      <c r="BC700">
        <v>0.93693693693693603</v>
      </c>
      <c r="BD700">
        <v>0</v>
      </c>
      <c r="BE700">
        <v>0</v>
      </c>
    </row>
    <row r="701" spans="2:57" x14ac:dyDescent="0.2">
      <c r="B701" t="s">
        <v>1592</v>
      </c>
      <c r="C701">
        <v>1E-3</v>
      </c>
      <c r="D701">
        <v>0.5</v>
      </c>
      <c r="E701">
        <v>65</v>
      </c>
      <c r="F701">
        <v>100</v>
      </c>
      <c r="G701" s="2" t="b">
        <v>1</v>
      </c>
      <c r="H701">
        <v>8</v>
      </c>
      <c r="I701">
        <v>25</v>
      </c>
      <c r="J701">
        <v>128</v>
      </c>
      <c r="K701">
        <v>1000</v>
      </c>
      <c r="L701">
        <v>4</v>
      </c>
      <c r="M701">
        <v>25</v>
      </c>
      <c r="N701">
        <v>445</v>
      </c>
      <c r="O701">
        <v>12</v>
      </c>
      <c r="P701">
        <v>25</v>
      </c>
      <c r="Q701">
        <v>105</v>
      </c>
      <c r="R701">
        <v>1</v>
      </c>
      <c r="S701">
        <v>78</v>
      </c>
      <c r="T701" s="2">
        <v>128</v>
      </c>
      <c r="U701" s="2">
        <v>128</v>
      </c>
      <c r="V701" s="2">
        <v>64</v>
      </c>
      <c r="W701" t="s">
        <v>770</v>
      </c>
      <c r="X701">
        <v>0.98107421875</v>
      </c>
      <c r="Y701">
        <v>3.8421877101063001E-3</v>
      </c>
      <c r="Z701">
        <v>0.34819044943820199</v>
      </c>
      <c r="AA701">
        <v>0.40828202915191603</v>
      </c>
      <c r="AB701">
        <v>0.25368401479090802</v>
      </c>
      <c r="AC701">
        <v>0.25368401479090802</v>
      </c>
      <c r="AD701">
        <v>0.224482766879954</v>
      </c>
      <c r="AE701">
        <v>0.224482766879954</v>
      </c>
      <c r="AF701">
        <v>0.34819044943820199</v>
      </c>
      <c r="AG701">
        <v>0.34819044943820199</v>
      </c>
      <c r="AH701">
        <v>0.60873015873015801</v>
      </c>
      <c r="AI701">
        <v>9.4009801745414706E-2</v>
      </c>
      <c r="AJ701">
        <v>0.55717451176997401</v>
      </c>
      <c r="AK701">
        <v>0.55717451176997401</v>
      </c>
      <c r="AL701">
        <v>0.52127909715395004</v>
      </c>
      <c r="AM701">
        <v>0.52127909715395004</v>
      </c>
      <c r="AN701">
        <v>0.60873015873015801</v>
      </c>
      <c r="AO701">
        <v>0.60873015873015801</v>
      </c>
      <c r="AP701">
        <v>0.44616045683861399</v>
      </c>
      <c r="AQ701">
        <v>0.55645891616449095</v>
      </c>
      <c r="AR701">
        <v>9.8720613645460007E-3</v>
      </c>
      <c r="AS701">
        <v>2.2446247959818999E-3</v>
      </c>
      <c r="AT701">
        <v>0.41152263374485498</v>
      </c>
      <c r="AU701">
        <v>8.7336244541484E-3</v>
      </c>
      <c r="AV701">
        <v>0.95852534562212</v>
      </c>
      <c r="AW701">
        <v>0.95022624434389102</v>
      </c>
      <c r="AX701">
        <v>0.967741935483871</v>
      </c>
      <c r="AY701">
        <v>0</v>
      </c>
      <c r="AZ701">
        <v>0.56507936507936496</v>
      </c>
      <c r="BA701">
        <v>0.99526066350710896</v>
      </c>
      <c r="BB701">
        <v>0.90043290043290003</v>
      </c>
      <c r="BC701">
        <v>0.92857142857142805</v>
      </c>
      <c r="BD701">
        <v>0</v>
      </c>
      <c r="BE701">
        <v>0</v>
      </c>
    </row>
    <row r="702" spans="2:57" x14ac:dyDescent="0.2">
      <c r="B702" t="s">
        <v>1593</v>
      </c>
      <c r="C702">
        <v>1E-3</v>
      </c>
      <c r="D702">
        <v>0.5</v>
      </c>
      <c r="E702">
        <v>94</v>
      </c>
      <c r="F702">
        <v>100</v>
      </c>
      <c r="G702" s="2" t="b">
        <v>1</v>
      </c>
      <c r="H702">
        <v>8</v>
      </c>
      <c r="I702">
        <v>5</v>
      </c>
      <c r="J702">
        <v>256</v>
      </c>
      <c r="K702">
        <v>1000</v>
      </c>
      <c r="L702">
        <v>4</v>
      </c>
      <c r="M702">
        <v>5</v>
      </c>
      <c r="N702">
        <v>465</v>
      </c>
      <c r="O702">
        <v>12</v>
      </c>
      <c r="P702">
        <v>5</v>
      </c>
      <c r="Q702">
        <v>125</v>
      </c>
      <c r="R702">
        <v>1</v>
      </c>
      <c r="S702">
        <v>78</v>
      </c>
      <c r="T702" s="2">
        <v>128</v>
      </c>
      <c r="U702" s="2">
        <v>128</v>
      </c>
      <c r="V702" s="2">
        <v>128</v>
      </c>
      <c r="W702" t="s">
        <v>770</v>
      </c>
      <c r="X702">
        <v>0.98025878906249997</v>
      </c>
      <c r="Y702">
        <v>4.3168365419841998E-3</v>
      </c>
      <c r="Z702">
        <v>0.34730860215053599</v>
      </c>
      <c r="AA702">
        <v>0.29077853697538297</v>
      </c>
      <c r="AB702">
        <v>0.31223557440515298</v>
      </c>
      <c r="AC702">
        <v>0.31223557440515298</v>
      </c>
      <c r="AD702">
        <v>0.33688614369012199</v>
      </c>
      <c r="AE702">
        <v>0.33688614369012199</v>
      </c>
      <c r="AF702">
        <v>0.34730860215053599</v>
      </c>
      <c r="AG702">
        <v>0.34730860215053599</v>
      </c>
      <c r="AH702">
        <v>0.56999999999999995</v>
      </c>
      <c r="AI702">
        <v>9.2702746391296303E-2</v>
      </c>
      <c r="AJ702">
        <v>0.54166252139733695</v>
      </c>
      <c r="AK702">
        <v>0.54166252139733795</v>
      </c>
      <c r="AL702">
        <v>0.56406133136610503</v>
      </c>
      <c r="AM702">
        <v>0.56406133136610503</v>
      </c>
      <c r="AN702">
        <v>0.56999999999999995</v>
      </c>
      <c r="AO702">
        <v>0.56999999999999995</v>
      </c>
      <c r="AP702">
        <v>0.29938546892664403</v>
      </c>
      <c r="AQ702">
        <v>0.790877391738672</v>
      </c>
      <c r="AR702">
        <v>0.12132418547792399</v>
      </c>
      <c r="AS702">
        <v>3.7355251477369997E-2</v>
      </c>
      <c r="AT702">
        <v>0.61433447098976102</v>
      </c>
      <c r="AU702">
        <v>0.207920792079207</v>
      </c>
      <c r="AV702">
        <v>0.49101796407185599</v>
      </c>
      <c r="AW702">
        <v>0.94696969696969602</v>
      </c>
      <c r="AX702">
        <v>0.677966101694915</v>
      </c>
      <c r="AY702">
        <v>0.56034482758620696</v>
      </c>
      <c r="AZ702">
        <v>0.57641921397379903</v>
      </c>
      <c r="BA702">
        <v>0.79812206572769895</v>
      </c>
      <c r="BB702">
        <v>0.8</v>
      </c>
      <c r="BC702">
        <v>0.82685512367491099</v>
      </c>
      <c r="BD702">
        <v>0</v>
      </c>
      <c r="BE702">
        <v>0</v>
      </c>
    </row>
    <row r="703" spans="2:57" x14ac:dyDescent="0.2">
      <c r="B703" t="s">
        <v>1790</v>
      </c>
      <c r="C703">
        <v>1E-3</v>
      </c>
      <c r="D703">
        <v>0.1</v>
      </c>
      <c r="E703">
        <v>60</v>
      </c>
      <c r="F703">
        <v>100</v>
      </c>
      <c r="G703" s="2" t="b">
        <v>1</v>
      </c>
      <c r="H703">
        <v>8</v>
      </c>
      <c r="I703">
        <v>20</v>
      </c>
      <c r="J703">
        <v>420</v>
      </c>
      <c r="K703">
        <v>1000</v>
      </c>
      <c r="L703">
        <v>4</v>
      </c>
      <c r="M703">
        <v>20</v>
      </c>
      <c r="N703">
        <v>450</v>
      </c>
      <c r="O703">
        <v>12</v>
      </c>
      <c r="P703">
        <v>20</v>
      </c>
      <c r="Q703">
        <v>110</v>
      </c>
      <c r="R703">
        <v>1</v>
      </c>
      <c r="S703">
        <v>78</v>
      </c>
      <c r="T703" s="2">
        <v>128</v>
      </c>
      <c r="U703" s="2">
        <v>128</v>
      </c>
      <c r="V703" s="2">
        <v>128</v>
      </c>
      <c r="W703" t="s">
        <v>770</v>
      </c>
      <c r="X703">
        <v>0.98011011904761902</v>
      </c>
      <c r="Y703">
        <v>4.0003704908302996E-3</v>
      </c>
      <c r="Z703">
        <v>0.34648888888888801</v>
      </c>
      <c r="AA703">
        <v>0.37370456415414799</v>
      </c>
      <c r="AB703">
        <v>0.248812186647934</v>
      </c>
      <c r="AC703">
        <v>0.248812186647934</v>
      </c>
      <c r="AD703">
        <v>0.20172375477329499</v>
      </c>
      <c r="AE703">
        <v>0.20172375477329499</v>
      </c>
      <c r="AF703">
        <v>0.34648888888888801</v>
      </c>
      <c r="AG703">
        <v>0.34648888888888801</v>
      </c>
      <c r="AH703">
        <v>0.597727272727272</v>
      </c>
      <c r="AI703">
        <v>0.105773985385894</v>
      </c>
      <c r="AJ703">
        <v>0.56420172435997795</v>
      </c>
      <c r="AK703">
        <v>0.56420172435997795</v>
      </c>
      <c r="AL703">
        <v>0.54445671084080605</v>
      </c>
      <c r="AM703">
        <v>0.54445671084080605</v>
      </c>
      <c r="AN703">
        <v>0.597727272727272</v>
      </c>
      <c r="AO703">
        <v>0.597727272727272</v>
      </c>
      <c r="AP703">
        <v>0.34133948411576298</v>
      </c>
      <c r="AQ703">
        <v>0.64091109118666201</v>
      </c>
      <c r="AR703">
        <v>9.2390259793178001E-3</v>
      </c>
      <c r="AS703">
        <v>3.7591453099953E-3</v>
      </c>
      <c r="AT703">
        <v>0.65277777777777701</v>
      </c>
      <c r="AU703">
        <v>4.0268456375838903E-2</v>
      </c>
      <c r="AV703">
        <v>0.94835680751173701</v>
      </c>
      <c r="AW703">
        <v>0.94372294372294296</v>
      </c>
      <c r="AX703">
        <v>0.92307692307692302</v>
      </c>
      <c r="AY703">
        <v>0.217391304347826</v>
      </c>
      <c r="AZ703">
        <v>0.37944664031620501</v>
      </c>
      <c r="BA703">
        <v>0.84974093264248696</v>
      </c>
      <c r="BB703">
        <v>0.89256198347107396</v>
      </c>
      <c r="BC703">
        <v>0.92307692307692302</v>
      </c>
      <c r="BD703">
        <v>0</v>
      </c>
      <c r="BE703">
        <v>0</v>
      </c>
    </row>
    <row r="704" spans="2:57" x14ac:dyDescent="0.2">
      <c r="B704" t="s">
        <v>867</v>
      </c>
      <c r="C704">
        <v>1E-3</v>
      </c>
      <c r="D704">
        <v>0.1</v>
      </c>
      <c r="E704">
        <v>256</v>
      </c>
      <c r="F704">
        <v>500</v>
      </c>
      <c r="G704" s="2" t="b">
        <v>1</v>
      </c>
      <c r="H704">
        <v>8</v>
      </c>
      <c r="I704">
        <v>15</v>
      </c>
      <c r="J704">
        <v>128</v>
      </c>
      <c r="K704">
        <v>1000</v>
      </c>
      <c r="L704">
        <v>4</v>
      </c>
      <c r="M704">
        <v>15</v>
      </c>
      <c r="N704">
        <v>455</v>
      </c>
      <c r="O704">
        <v>12</v>
      </c>
      <c r="P704">
        <v>15</v>
      </c>
      <c r="Q704">
        <v>115</v>
      </c>
      <c r="R704">
        <v>1</v>
      </c>
      <c r="S704">
        <v>78</v>
      </c>
      <c r="T704" s="2">
        <v>64</v>
      </c>
      <c r="U704" s="2">
        <v>128</v>
      </c>
      <c r="V704" s="2">
        <v>128</v>
      </c>
      <c r="W704" t="s">
        <v>770</v>
      </c>
      <c r="X704">
        <v>0.981083984375</v>
      </c>
      <c r="Y704">
        <v>4.0858135973103E-3</v>
      </c>
      <c r="Z704">
        <v>0.34633626373626297</v>
      </c>
      <c r="AA704">
        <v>0.26515074792504301</v>
      </c>
      <c r="AB704">
        <v>0.29458630275383402</v>
      </c>
      <c r="AC704">
        <v>0.29458630275383402</v>
      </c>
      <c r="AD704">
        <v>0.33933347764135402</v>
      </c>
      <c r="AE704">
        <v>0.33933347764135402</v>
      </c>
      <c r="AF704">
        <v>0.34633626373626297</v>
      </c>
      <c r="AG704">
        <v>0.34633626373626297</v>
      </c>
      <c r="AH704">
        <v>0.62101449275362297</v>
      </c>
      <c r="AI704">
        <v>8.2454673945903695E-2</v>
      </c>
      <c r="AJ704">
        <v>0.568341421427764</v>
      </c>
      <c r="AK704">
        <v>0.568341421427764</v>
      </c>
      <c r="AL704">
        <v>0.64558370888203997</v>
      </c>
      <c r="AM704">
        <v>0.64558370888203997</v>
      </c>
      <c r="AN704">
        <v>0.62101449275362297</v>
      </c>
      <c r="AO704">
        <v>0.62101449275362297</v>
      </c>
      <c r="AP704">
        <v>0.28193114109190498</v>
      </c>
      <c r="AQ704">
        <v>0.81949075524177695</v>
      </c>
      <c r="AR704">
        <v>6.2161745400948397E-2</v>
      </c>
      <c r="AS704">
        <v>1.4761569280708599E-2</v>
      </c>
      <c r="AT704">
        <v>0.37288135593220301</v>
      </c>
      <c r="AU704">
        <v>9.8360655737704902E-2</v>
      </c>
      <c r="AV704">
        <v>0.97021276595744599</v>
      </c>
      <c r="AW704">
        <v>0.95041322314049503</v>
      </c>
      <c r="AX704">
        <v>0.96137339055794002</v>
      </c>
      <c r="AY704">
        <v>0.24460431654676201</v>
      </c>
      <c r="AZ704">
        <v>0.59807073954983903</v>
      </c>
      <c r="BA704">
        <v>0.84761904761904705</v>
      </c>
      <c r="BB704">
        <v>0.89763779527558996</v>
      </c>
      <c r="BC704">
        <v>0.87892376681614304</v>
      </c>
      <c r="BD704">
        <v>0</v>
      </c>
      <c r="BE704">
        <v>0</v>
      </c>
    </row>
    <row r="705" spans="2:57" x14ac:dyDescent="0.2">
      <c r="B705" t="s">
        <v>924</v>
      </c>
      <c r="C705">
        <v>1E-3</v>
      </c>
      <c r="D705">
        <v>0.5</v>
      </c>
      <c r="E705">
        <v>256</v>
      </c>
      <c r="F705">
        <v>500</v>
      </c>
      <c r="G705" s="2" t="b">
        <v>1</v>
      </c>
      <c r="H705">
        <v>8</v>
      </c>
      <c r="I705">
        <v>50</v>
      </c>
      <c r="J705">
        <v>420</v>
      </c>
      <c r="K705">
        <v>1000</v>
      </c>
      <c r="L705">
        <v>4</v>
      </c>
      <c r="M705">
        <v>50</v>
      </c>
      <c r="N705">
        <v>420</v>
      </c>
      <c r="O705">
        <v>12</v>
      </c>
      <c r="P705">
        <v>50</v>
      </c>
      <c r="Q705">
        <v>80</v>
      </c>
      <c r="R705">
        <v>1</v>
      </c>
      <c r="S705">
        <v>78</v>
      </c>
      <c r="T705" s="2">
        <v>64</v>
      </c>
      <c r="U705" s="2">
        <v>128</v>
      </c>
      <c r="V705" s="2">
        <v>128</v>
      </c>
      <c r="W705" t="s">
        <v>770</v>
      </c>
      <c r="X705">
        <v>0.98012678571428502</v>
      </c>
      <c r="Y705">
        <v>3.3275905656628001E-3</v>
      </c>
      <c r="Z705">
        <v>0.345997619047619</v>
      </c>
      <c r="AA705">
        <v>0.47342101392149899</v>
      </c>
      <c r="AB705">
        <v>0.305020998249312</v>
      </c>
      <c r="AC705">
        <v>0.305020998249312</v>
      </c>
      <c r="AD705">
        <v>0.33898577358642201</v>
      </c>
      <c r="AE705">
        <v>0.33898577358642201</v>
      </c>
      <c r="AF705">
        <v>0.345997619047619</v>
      </c>
      <c r="AG705">
        <v>0.345997619047619</v>
      </c>
      <c r="AH705">
        <v>0.65312499999999996</v>
      </c>
      <c r="AI705">
        <v>0.110140271484851</v>
      </c>
      <c r="AJ705">
        <v>0.60397710240677405</v>
      </c>
      <c r="AK705">
        <v>0.60397710240677405</v>
      </c>
      <c r="AL705">
        <v>0.61416334209744095</v>
      </c>
      <c r="AM705">
        <v>0.61416334209744095</v>
      </c>
      <c r="AN705">
        <v>0.65312499999999996</v>
      </c>
      <c r="AO705">
        <v>0.65312499999999996</v>
      </c>
      <c r="AP705">
        <v>0.65350795405447004</v>
      </c>
      <c r="AQ705">
        <v>0.41137590769836802</v>
      </c>
      <c r="AR705">
        <v>3.2873331519848302E-2</v>
      </c>
      <c r="AS705">
        <v>0.12232679972456401</v>
      </c>
      <c r="AT705">
        <v>0.66985645933014304</v>
      </c>
      <c r="AU705">
        <v>0.32323232323232298</v>
      </c>
      <c r="AV705">
        <v>0.95808383233532901</v>
      </c>
      <c r="AW705">
        <v>0.96385542168674698</v>
      </c>
      <c r="AX705">
        <v>0.98765432098765404</v>
      </c>
      <c r="AY705">
        <v>0.42585551330798399</v>
      </c>
      <c r="AZ705">
        <v>4.1666666666666602E-2</v>
      </c>
      <c r="BA705">
        <v>0.99378881987577605</v>
      </c>
      <c r="BB705">
        <v>0.83870967741935398</v>
      </c>
      <c r="BC705">
        <v>0.93975903614457801</v>
      </c>
      <c r="BD705">
        <v>0</v>
      </c>
      <c r="BE705">
        <v>0.105263157894736</v>
      </c>
    </row>
    <row r="706" spans="2:57" x14ac:dyDescent="0.2">
      <c r="B706" t="s">
        <v>1594</v>
      </c>
      <c r="C706">
        <v>1E-3</v>
      </c>
      <c r="D706">
        <v>0.1</v>
      </c>
      <c r="E706">
        <v>58</v>
      </c>
      <c r="F706">
        <v>100</v>
      </c>
      <c r="G706" s="2" t="b">
        <v>1</v>
      </c>
      <c r="H706">
        <v>8</v>
      </c>
      <c r="I706">
        <v>5</v>
      </c>
      <c r="J706">
        <v>256</v>
      </c>
      <c r="K706">
        <v>1000</v>
      </c>
      <c r="L706">
        <v>4</v>
      </c>
      <c r="M706">
        <v>5</v>
      </c>
      <c r="N706">
        <v>465</v>
      </c>
      <c r="O706">
        <v>12</v>
      </c>
      <c r="P706">
        <v>5</v>
      </c>
      <c r="Q706">
        <v>125</v>
      </c>
      <c r="R706">
        <v>1</v>
      </c>
      <c r="S706">
        <v>78</v>
      </c>
      <c r="T706" s="2">
        <v>64</v>
      </c>
      <c r="U706" s="2">
        <v>64</v>
      </c>
      <c r="V706" s="2">
        <v>128</v>
      </c>
      <c r="W706" t="s">
        <v>770</v>
      </c>
      <c r="X706">
        <v>0.98011230468749999</v>
      </c>
      <c r="Y706">
        <v>4.1530719795263996E-3</v>
      </c>
      <c r="Z706">
        <v>0.34559139784946202</v>
      </c>
      <c r="AA706">
        <v>0.301777240470051</v>
      </c>
      <c r="AB706">
        <v>0.28205534178386599</v>
      </c>
      <c r="AC706">
        <v>0.28205534178386599</v>
      </c>
      <c r="AD706">
        <v>0.31121021635706803</v>
      </c>
      <c r="AE706">
        <v>0.31121021635706803</v>
      </c>
      <c r="AF706">
        <v>0.34559139784946202</v>
      </c>
      <c r="AG706">
        <v>0.34559139784946202</v>
      </c>
      <c r="AH706">
        <v>0.60333333333333306</v>
      </c>
      <c r="AI706">
        <v>8.24912339448928E-2</v>
      </c>
      <c r="AJ706">
        <v>0.54350794702208904</v>
      </c>
      <c r="AK706">
        <v>0.54350794702208904</v>
      </c>
      <c r="AL706">
        <v>0.54262168932281696</v>
      </c>
      <c r="AM706">
        <v>0.54262168932281696</v>
      </c>
      <c r="AN706">
        <v>0.60333333333333306</v>
      </c>
      <c r="AO706">
        <v>0.60333333333333306</v>
      </c>
      <c r="AP706">
        <v>0.29801477088000899</v>
      </c>
      <c r="AQ706">
        <v>0.71294743350607104</v>
      </c>
      <c r="AR706">
        <v>9.0584184770689594E-2</v>
      </c>
      <c r="AS706">
        <v>2.6674977978696699E-2</v>
      </c>
      <c r="AT706">
        <v>0.392226148409894</v>
      </c>
      <c r="AU706">
        <v>1.5625E-2</v>
      </c>
      <c r="AV706">
        <v>0.96062992125984203</v>
      </c>
      <c r="AW706">
        <v>0.95057034220532299</v>
      </c>
      <c r="AX706">
        <v>0.95719844357976602</v>
      </c>
      <c r="AY706">
        <v>0.24372759856630799</v>
      </c>
      <c r="AZ706">
        <v>0.17592592592592499</v>
      </c>
      <c r="BA706">
        <v>0.98795180722891496</v>
      </c>
      <c r="BB706">
        <v>0.89208633093525103</v>
      </c>
      <c r="BC706">
        <v>0.94615384615384601</v>
      </c>
      <c r="BD706">
        <v>0</v>
      </c>
      <c r="BE706">
        <v>0</v>
      </c>
    </row>
    <row r="707" spans="2:57" x14ac:dyDescent="0.2">
      <c r="B707" t="s">
        <v>1791</v>
      </c>
      <c r="C707">
        <v>1E-3</v>
      </c>
      <c r="D707">
        <v>0.1</v>
      </c>
      <c r="E707">
        <v>94</v>
      </c>
      <c r="F707">
        <v>100</v>
      </c>
      <c r="G707" s="2" t="b">
        <v>1</v>
      </c>
      <c r="H707">
        <v>8</v>
      </c>
      <c r="I707">
        <v>25</v>
      </c>
      <c r="J707">
        <v>64</v>
      </c>
      <c r="K707">
        <v>1000</v>
      </c>
      <c r="L707">
        <v>4</v>
      </c>
      <c r="M707">
        <v>25</v>
      </c>
      <c r="N707">
        <v>445</v>
      </c>
      <c r="O707">
        <v>12</v>
      </c>
      <c r="P707">
        <v>25</v>
      </c>
      <c r="Q707">
        <v>105</v>
      </c>
      <c r="R707">
        <v>1</v>
      </c>
      <c r="S707">
        <v>78</v>
      </c>
      <c r="T707" s="2">
        <v>128</v>
      </c>
      <c r="U707" s="2">
        <v>128</v>
      </c>
      <c r="V707" s="2">
        <v>128</v>
      </c>
      <c r="W707" t="s">
        <v>770</v>
      </c>
      <c r="X707">
        <v>0.98009765625</v>
      </c>
      <c r="Y707">
        <v>4.2153643490746E-3</v>
      </c>
      <c r="Z707">
        <v>0.34553089887640498</v>
      </c>
      <c r="AA707">
        <v>0.26564280854165501</v>
      </c>
      <c r="AB707">
        <v>0.26124104354628502</v>
      </c>
      <c r="AC707">
        <v>0.26124104354628502</v>
      </c>
      <c r="AD707">
        <v>0.29929925281974801</v>
      </c>
      <c r="AE707">
        <v>0.29929925281974801</v>
      </c>
      <c r="AF707">
        <v>0.34553089887640498</v>
      </c>
      <c r="AG707">
        <v>0.34553089887640498</v>
      </c>
      <c r="AH707">
        <v>0.67380952380952297</v>
      </c>
      <c r="AI707">
        <v>6.24485351145267E-2</v>
      </c>
      <c r="AJ707">
        <v>0.62283783594183095</v>
      </c>
      <c r="AK707">
        <v>0.62283783594183095</v>
      </c>
      <c r="AL707">
        <v>0.685858937094458</v>
      </c>
      <c r="AM707">
        <v>0.685858937094458</v>
      </c>
      <c r="AN707">
        <v>0.67380952380952297</v>
      </c>
      <c r="AO707">
        <v>0.67380952380952297</v>
      </c>
      <c r="AP707">
        <v>0.46785456595271602</v>
      </c>
      <c r="AQ707">
        <v>0.56894528412807099</v>
      </c>
      <c r="AR707">
        <v>3.9987446261836E-3</v>
      </c>
      <c r="AS707">
        <v>4.1655794781701996E-3</v>
      </c>
      <c r="AT707">
        <v>0.38696537678207699</v>
      </c>
      <c r="AU707">
        <v>9.0090090090090003E-2</v>
      </c>
      <c r="AV707">
        <v>0.95022624434389102</v>
      </c>
      <c r="AW707">
        <v>0.97222222222222199</v>
      </c>
      <c r="AX707">
        <v>0.967741935483871</v>
      </c>
      <c r="AY707">
        <v>0.65384615384615297</v>
      </c>
      <c r="AZ707">
        <v>0.72794117647058798</v>
      </c>
      <c r="BA707">
        <v>0.98591549295774605</v>
      </c>
      <c r="BB707">
        <v>0.79365079365079305</v>
      </c>
      <c r="BC707">
        <v>0.94545454545454499</v>
      </c>
      <c r="BD707">
        <v>0</v>
      </c>
      <c r="BE707">
        <v>0</v>
      </c>
    </row>
    <row r="708" spans="2:57" x14ac:dyDescent="0.2">
      <c r="B708" t="s">
        <v>1093</v>
      </c>
      <c r="C708">
        <v>1E-3</v>
      </c>
      <c r="D708">
        <v>0.1</v>
      </c>
      <c r="E708">
        <v>31</v>
      </c>
      <c r="F708">
        <v>500</v>
      </c>
      <c r="G708" s="2" t="b">
        <v>1</v>
      </c>
      <c r="H708">
        <v>8</v>
      </c>
      <c r="I708">
        <v>15</v>
      </c>
      <c r="J708">
        <v>256</v>
      </c>
      <c r="K708">
        <v>1000</v>
      </c>
      <c r="L708">
        <v>4</v>
      </c>
      <c r="M708">
        <v>15</v>
      </c>
      <c r="N708">
        <v>455</v>
      </c>
      <c r="O708">
        <v>12</v>
      </c>
      <c r="P708">
        <v>15</v>
      </c>
      <c r="Q708">
        <v>115</v>
      </c>
      <c r="R708">
        <v>1</v>
      </c>
      <c r="S708">
        <v>78</v>
      </c>
      <c r="T708" s="2">
        <v>64</v>
      </c>
      <c r="U708" s="2">
        <v>64</v>
      </c>
      <c r="V708" s="2">
        <v>64</v>
      </c>
      <c r="W708" t="s">
        <v>770</v>
      </c>
      <c r="X708">
        <v>0.98037988281249999</v>
      </c>
      <c r="Y708">
        <v>3.549177235458E-3</v>
      </c>
      <c r="Z708">
        <v>0.34433901098900999</v>
      </c>
      <c r="AA708">
        <v>0.32374813455343199</v>
      </c>
      <c r="AB708">
        <v>0.267559371633111</v>
      </c>
      <c r="AC708">
        <v>0.267559371633111</v>
      </c>
      <c r="AD708">
        <v>0.24511098917295401</v>
      </c>
      <c r="AE708">
        <v>0.24511098917295401</v>
      </c>
      <c r="AF708">
        <v>0.34433901098900999</v>
      </c>
      <c r="AG708">
        <v>0.34433901098900999</v>
      </c>
      <c r="AH708">
        <v>0.61666666666666603</v>
      </c>
      <c r="AI708">
        <v>9.4048537313938099E-2</v>
      </c>
      <c r="AJ708">
        <v>0.55976306331574699</v>
      </c>
      <c r="AK708">
        <v>0.55976306331574699</v>
      </c>
      <c r="AL708">
        <v>0.53029521756217002</v>
      </c>
      <c r="AM708">
        <v>0.53029521756217002</v>
      </c>
      <c r="AN708">
        <v>0.61666666666666603</v>
      </c>
      <c r="AO708">
        <v>0.61666666666666603</v>
      </c>
      <c r="AP708">
        <v>0.36214908143837599</v>
      </c>
      <c r="AQ708">
        <v>0.63698496907477897</v>
      </c>
      <c r="AR708">
        <v>6.03672124839734E-2</v>
      </c>
      <c r="AS708">
        <v>1.0736223535315699E-2</v>
      </c>
      <c r="AT708">
        <v>0.46118721461187201</v>
      </c>
      <c r="AU708">
        <v>0</v>
      </c>
      <c r="AV708">
        <v>0.97435897435897401</v>
      </c>
      <c r="AW708">
        <v>0.94262295081967196</v>
      </c>
      <c r="AX708">
        <v>0.95397489539748903</v>
      </c>
      <c r="AY708">
        <v>0.265306122448979</v>
      </c>
      <c r="AZ708">
        <v>0.33744855967078102</v>
      </c>
      <c r="BA708">
        <v>0.97816593886462799</v>
      </c>
      <c r="BB708">
        <v>0.87786259541984701</v>
      </c>
      <c r="BC708">
        <v>0.92622950819672101</v>
      </c>
      <c r="BD708">
        <v>0</v>
      </c>
      <c r="BE708">
        <v>0</v>
      </c>
    </row>
    <row r="709" spans="2:57" x14ac:dyDescent="0.2">
      <c r="B709" t="s">
        <v>1595</v>
      </c>
      <c r="C709">
        <v>1E-3</v>
      </c>
      <c r="D709">
        <v>0.5</v>
      </c>
      <c r="E709">
        <v>111</v>
      </c>
      <c r="F709">
        <v>100</v>
      </c>
      <c r="G709" s="2" t="b">
        <v>1</v>
      </c>
      <c r="H709">
        <v>8</v>
      </c>
      <c r="I709">
        <v>50</v>
      </c>
      <c r="J709">
        <v>64</v>
      </c>
      <c r="K709">
        <v>1000</v>
      </c>
      <c r="L709">
        <v>4</v>
      </c>
      <c r="M709">
        <v>50</v>
      </c>
      <c r="N709">
        <v>420</v>
      </c>
      <c r="O709">
        <v>12</v>
      </c>
      <c r="P709">
        <v>50</v>
      </c>
      <c r="Q709">
        <v>80</v>
      </c>
      <c r="R709">
        <v>1</v>
      </c>
      <c r="S709">
        <v>78</v>
      </c>
      <c r="T709" s="2">
        <v>128</v>
      </c>
      <c r="U709" s="2">
        <v>64</v>
      </c>
      <c r="V709" s="2">
        <v>64</v>
      </c>
      <c r="W709" t="s">
        <v>770</v>
      </c>
      <c r="X709">
        <v>0.98041015625000005</v>
      </c>
      <c r="Y709">
        <v>3.9864096720701996E-3</v>
      </c>
      <c r="Z709">
        <v>0.34329999999999999</v>
      </c>
      <c r="AA709">
        <v>0.463598421365022</v>
      </c>
      <c r="AB709">
        <v>0.27700725778937202</v>
      </c>
      <c r="AC709">
        <v>0.27700725778937202</v>
      </c>
      <c r="AD709">
        <v>0.31581600189438302</v>
      </c>
      <c r="AE709">
        <v>0.31581600189438302</v>
      </c>
      <c r="AF709">
        <v>0.34329999999999999</v>
      </c>
      <c r="AG709">
        <v>0.34329999999999999</v>
      </c>
      <c r="AH709">
        <v>0.70937499999999998</v>
      </c>
      <c r="AI709">
        <v>9.1992519795894595E-2</v>
      </c>
      <c r="AJ709">
        <v>0.64610705010206304</v>
      </c>
      <c r="AK709">
        <v>0.64610705010206304</v>
      </c>
      <c r="AL709">
        <v>0.65253857732935905</v>
      </c>
      <c r="AM709">
        <v>0.65253857732935905</v>
      </c>
      <c r="AN709">
        <v>0.70937499999999998</v>
      </c>
      <c r="AO709">
        <v>0.70937499999999998</v>
      </c>
      <c r="AP709">
        <v>0.13006144302011199</v>
      </c>
      <c r="AQ709">
        <v>0.40403870119963797</v>
      </c>
      <c r="AR709">
        <v>6.7901194334045401E-2</v>
      </c>
      <c r="AS709">
        <v>0.50602769260369396</v>
      </c>
      <c r="AT709">
        <v>0.57276995305164302</v>
      </c>
      <c r="AU709">
        <v>7.0588235294117604E-2</v>
      </c>
      <c r="AV709">
        <v>0.95757575757575697</v>
      </c>
      <c r="AW709">
        <v>0.94674556213017702</v>
      </c>
      <c r="AX709">
        <v>0.96341463414634099</v>
      </c>
      <c r="AY709">
        <v>7.3394495412843999E-2</v>
      </c>
      <c r="AZ709">
        <v>0.781065088757396</v>
      </c>
      <c r="BA709">
        <v>0.98765432098765404</v>
      </c>
      <c r="BB709">
        <v>0.92397660818713401</v>
      </c>
      <c r="BC709">
        <v>0.92857142857142805</v>
      </c>
      <c r="BD709">
        <v>0</v>
      </c>
      <c r="BE709">
        <v>0.54752851711026596</v>
      </c>
    </row>
    <row r="710" spans="2:57" x14ac:dyDescent="0.2">
      <c r="B710" t="s">
        <v>1596</v>
      </c>
      <c r="C710">
        <v>1E-3</v>
      </c>
      <c r="D710">
        <v>0.5</v>
      </c>
      <c r="E710">
        <v>69</v>
      </c>
      <c r="F710">
        <v>100</v>
      </c>
      <c r="G710" s="2" t="b">
        <v>1</v>
      </c>
      <c r="H710">
        <v>8</v>
      </c>
      <c r="I710">
        <v>10</v>
      </c>
      <c r="J710">
        <v>420</v>
      </c>
      <c r="K710">
        <v>1000</v>
      </c>
      <c r="L710">
        <v>4</v>
      </c>
      <c r="M710">
        <v>10</v>
      </c>
      <c r="N710">
        <v>460</v>
      </c>
      <c r="O710">
        <v>12</v>
      </c>
      <c r="P710">
        <v>10</v>
      </c>
      <c r="Q710">
        <v>120</v>
      </c>
      <c r="R710">
        <v>1</v>
      </c>
      <c r="S710">
        <v>78</v>
      </c>
      <c r="T710" s="2">
        <v>128</v>
      </c>
      <c r="U710" s="2">
        <v>64</v>
      </c>
      <c r="V710" s="2">
        <v>64</v>
      </c>
      <c r="W710" t="s">
        <v>770</v>
      </c>
      <c r="X710">
        <v>0.98001488095237999</v>
      </c>
      <c r="Y710">
        <v>4.0543015231378002E-3</v>
      </c>
      <c r="Z710">
        <v>0.34277826086956498</v>
      </c>
      <c r="AA710">
        <v>0.22822271378338299</v>
      </c>
      <c r="AB710">
        <v>0.30838807694838599</v>
      </c>
      <c r="AC710">
        <v>0.30838807694838599</v>
      </c>
      <c r="AD710">
        <v>0.31721017505167698</v>
      </c>
      <c r="AE710">
        <v>0.31721017505167698</v>
      </c>
      <c r="AF710">
        <v>0.34277826086956498</v>
      </c>
      <c r="AG710">
        <v>0.34277826086956498</v>
      </c>
      <c r="AH710">
        <v>0.52222222222222203</v>
      </c>
      <c r="AI710">
        <v>7.23310187458992E-2</v>
      </c>
      <c r="AJ710">
        <v>0.49443837698783399</v>
      </c>
      <c r="AK710">
        <v>0.49443837698783399</v>
      </c>
      <c r="AL710">
        <v>0.53700670562117203</v>
      </c>
      <c r="AM710">
        <v>0.53700670562117203</v>
      </c>
      <c r="AN710">
        <v>0.52222222222222203</v>
      </c>
      <c r="AO710">
        <v>0.52222222222222203</v>
      </c>
      <c r="AP710">
        <v>0.23972825278534801</v>
      </c>
      <c r="AQ710">
        <v>0.87248960426930899</v>
      </c>
      <c r="AR710">
        <v>9.5134986159721296E-2</v>
      </c>
      <c r="AS710">
        <v>2.6199464579166099E-2</v>
      </c>
      <c r="AT710">
        <v>0.26086956521739102</v>
      </c>
      <c r="AU710">
        <v>0.13533834586466101</v>
      </c>
      <c r="AV710">
        <v>0.84210526315789402</v>
      </c>
      <c r="AW710">
        <v>0.94488188976377896</v>
      </c>
      <c r="AX710">
        <v>0.75796178343949006</v>
      </c>
      <c r="AY710">
        <v>4.6875E-2</v>
      </c>
      <c r="AZ710">
        <v>0.64984227129337502</v>
      </c>
      <c r="BA710">
        <v>0.81951219512195095</v>
      </c>
      <c r="BB710">
        <v>0.73303167420814397</v>
      </c>
      <c r="BC710">
        <v>0.58333333333333304</v>
      </c>
      <c r="BD710">
        <v>0.159509202453987</v>
      </c>
      <c r="BE710">
        <v>0</v>
      </c>
    </row>
    <row r="711" spans="2:57" x14ac:dyDescent="0.2">
      <c r="B711" t="s">
        <v>1597</v>
      </c>
      <c r="C711">
        <v>1E-3</v>
      </c>
      <c r="D711">
        <v>0.1</v>
      </c>
      <c r="E711">
        <v>19</v>
      </c>
      <c r="F711">
        <v>500</v>
      </c>
      <c r="G711" s="2" t="b">
        <v>1</v>
      </c>
      <c r="H711">
        <v>8</v>
      </c>
      <c r="I711">
        <v>15</v>
      </c>
      <c r="J711">
        <v>64</v>
      </c>
      <c r="K711">
        <v>1000</v>
      </c>
      <c r="L711">
        <v>4</v>
      </c>
      <c r="M711">
        <v>15</v>
      </c>
      <c r="N711">
        <v>455</v>
      </c>
      <c r="O711">
        <v>12</v>
      </c>
      <c r="P711">
        <v>15</v>
      </c>
      <c r="Q711">
        <v>115</v>
      </c>
      <c r="R711">
        <v>1</v>
      </c>
      <c r="S711">
        <v>78</v>
      </c>
      <c r="T711" s="2">
        <v>64</v>
      </c>
      <c r="U711" s="2">
        <v>128</v>
      </c>
      <c r="V711" s="2">
        <v>64</v>
      </c>
      <c r="W711" t="s">
        <v>770</v>
      </c>
      <c r="X711">
        <v>0.98049609375000002</v>
      </c>
      <c r="Y711">
        <v>4.1140779191628004E-3</v>
      </c>
      <c r="Z711">
        <v>0.34246703296703301</v>
      </c>
      <c r="AA711">
        <v>0.28052283138036699</v>
      </c>
      <c r="AB711">
        <v>0.31534987052883401</v>
      </c>
      <c r="AC711">
        <v>0.31534987052883401</v>
      </c>
      <c r="AD711">
        <v>0.38322939571214798</v>
      </c>
      <c r="AE711">
        <v>0.38322939571214798</v>
      </c>
      <c r="AF711">
        <v>0.34246703296703301</v>
      </c>
      <c r="AG711">
        <v>0.34246703296703301</v>
      </c>
      <c r="AH711">
        <v>0.63115942028985506</v>
      </c>
      <c r="AI711">
        <v>6.01854398846626E-2</v>
      </c>
      <c r="AJ711">
        <v>0.55979609732862601</v>
      </c>
      <c r="AK711">
        <v>0.55979609732862601</v>
      </c>
      <c r="AL711">
        <v>0.52596344272332796</v>
      </c>
      <c r="AM711">
        <v>0.52596344272332796</v>
      </c>
      <c r="AN711">
        <v>0.63115942028985506</v>
      </c>
      <c r="AO711">
        <v>0.63115942028985506</v>
      </c>
      <c r="AP711">
        <v>0.38924782046143303</v>
      </c>
      <c r="AQ711">
        <v>0.51752051693444101</v>
      </c>
      <c r="AR711">
        <v>0.224780995691509</v>
      </c>
      <c r="AS711">
        <v>0.12985014902795</v>
      </c>
      <c r="AT711">
        <v>0.35924006908462802</v>
      </c>
      <c r="AU711">
        <v>0</v>
      </c>
      <c r="AV711">
        <v>0.96234309623430903</v>
      </c>
      <c r="AW711">
        <v>0.95041322314049503</v>
      </c>
      <c r="AX711">
        <v>0.90163934426229497</v>
      </c>
      <c r="AY711">
        <v>0</v>
      </c>
      <c r="AZ711">
        <v>0.79051383399209396</v>
      </c>
      <c r="BA711">
        <v>0.98701298701298601</v>
      </c>
      <c r="BB711">
        <v>0.89682539682539597</v>
      </c>
      <c r="BC711">
        <v>0.86956521739130399</v>
      </c>
      <c r="BD711">
        <v>0</v>
      </c>
      <c r="BE711">
        <v>0</v>
      </c>
    </row>
    <row r="712" spans="2:57" x14ac:dyDescent="0.2">
      <c r="B712" t="s">
        <v>1598</v>
      </c>
      <c r="C712">
        <v>1E-3</v>
      </c>
      <c r="D712">
        <v>0.1</v>
      </c>
      <c r="E712">
        <v>68</v>
      </c>
      <c r="F712">
        <v>100</v>
      </c>
      <c r="G712" s="2" t="b">
        <v>1</v>
      </c>
      <c r="H712">
        <v>8</v>
      </c>
      <c r="I712">
        <v>25</v>
      </c>
      <c r="J712">
        <v>256</v>
      </c>
      <c r="K712">
        <v>1000</v>
      </c>
      <c r="L712">
        <v>4</v>
      </c>
      <c r="M712">
        <v>25</v>
      </c>
      <c r="N712">
        <v>445</v>
      </c>
      <c r="O712">
        <v>12</v>
      </c>
      <c r="P712">
        <v>25</v>
      </c>
      <c r="Q712">
        <v>105</v>
      </c>
      <c r="R712">
        <v>1</v>
      </c>
      <c r="S712">
        <v>78</v>
      </c>
      <c r="T712" s="2">
        <v>64</v>
      </c>
      <c r="U712" s="2">
        <v>128</v>
      </c>
      <c r="V712" s="2">
        <v>64</v>
      </c>
      <c r="W712" t="s">
        <v>770</v>
      </c>
      <c r="X712">
        <v>0.98053222656250005</v>
      </c>
      <c r="Y712">
        <v>4.0525577869266003E-3</v>
      </c>
      <c r="Z712">
        <v>0.342102808988763</v>
      </c>
      <c r="AA712">
        <v>0.302477616280317</v>
      </c>
      <c r="AB712">
        <v>0.28084500501596998</v>
      </c>
      <c r="AC712">
        <v>0.28084500501596998</v>
      </c>
      <c r="AD712">
        <v>0.279338793208395</v>
      </c>
      <c r="AE712">
        <v>0.279338793208395</v>
      </c>
      <c r="AF712">
        <v>0.342102808988763</v>
      </c>
      <c r="AG712">
        <v>0.342102808988763</v>
      </c>
      <c r="AH712">
        <v>0.64523809523809506</v>
      </c>
      <c r="AI712">
        <v>8.17865580320358E-2</v>
      </c>
      <c r="AJ712">
        <v>0.57299799722096401</v>
      </c>
      <c r="AK712">
        <v>0.57299799722096401</v>
      </c>
      <c r="AL712">
        <v>0.57997844343858396</v>
      </c>
      <c r="AM712">
        <v>0.57997844343858396</v>
      </c>
      <c r="AN712">
        <v>0.64523809523809506</v>
      </c>
      <c r="AO712">
        <v>0.64523809523809506</v>
      </c>
      <c r="AP712">
        <v>0.31988769482242102</v>
      </c>
      <c r="AQ712">
        <v>0.65139579565841899</v>
      </c>
      <c r="AR712">
        <v>0.11740155822170199</v>
      </c>
      <c r="AS712">
        <v>3.4694971361338901E-2</v>
      </c>
      <c r="AT712">
        <v>0.46851385390428202</v>
      </c>
      <c r="AU712">
        <v>0.121739130434782</v>
      </c>
      <c r="AV712">
        <v>0.95813953488372094</v>
      </c>
      <c r="AW712">
        <v>0.97222222222222199</v>
      </c>
      <c r="AX712">
        <v>0.95852534562212</v>
      </c>
      <c r="AY712">
        <v>0</v>
      </c>
      <c r="AZ712">
        <v>0.57877813504823095</v>
      </c>
      <c r="BA712">
        <v>0.98578199052132698</v>
      </c>
      <c r="BB712">
        <v>0.90434782608695596</v>
      </c>
      <c r="BC712">
        <v>0.927927927927928</v>
      </c>
      <c r="BD712">
        <v>0</v>
      </c>
      <c r="BE712">
        <v>0</v>
      </c>
    </row>
    <row r="713" spans="2:57" x14ac:dyDescent="0.2">
      <c r="B713" t="s">
        <v>1599</v>
      </c>
      <c r="C713">
        <v>1E-3</v>
      </c>
      <c r="D713">
        <v>0.1</v>
      </c>
      <c r="E713">
        <v>46</v>
      </c>
      <c r="F713">
        <v>100</v>
      </c>
      <c r="G713" s="2" t="b">
        <v>1</v>
      </c>
      <c r="H713">
        <v>8</v>
      </c>
      <c r="I713">
        <v>25</v>
      </c>
      <c r="J713">
        <v>420</v>
      </c>
      <c r="K713">
        <v>1000</v>
      </c>
      <c r="L713">
        <v>4</v>
      </c>
      <c r="M713">
        <v>25</v>
      </c>
      <c r="N713">
        <v>445</v>
      </c>
      <c r="O713">
        <v>12</v>
      </c>
      <c r="P713">
        <v>25</v>
      </c>
      <c r="Q713">
        <v>105</v>
      </c>
      <c r="R713">
        <v>1</v>
      </c>
      <c r="S713">
        <v>78</v>
      </c>
      <c r="T713" s="2">
        <v>64</v>
      </c>
      <c r="U713" s="2">
        <v>64</v>
      </c>
      <c r="V713" s="2">
        <v>128</v>
      </c>
      <c r="W713" t="s">
        <v>770</v>
      </c>
      <c r="X713">
        <v>0.9805625</v>
      </c>
      <c r="Y713">
        <v>4.0919990860857E-3</v>
      </c>
      <c r="Z713">
        <v>0.34193370786516902</v>
      </c>
      <c r="AA713">
        <v>0.376413640618324</v>
      </c>
      <c r="AB713">
        <v>0.31667883672295599</v>
      </c>
      <c r="AC713">
        <v>0.31667883672295599</v>
      </c>
      <c r="AD713">
        <v>0.37558289622402402</v>
      </c>
      <c r="AE713">
        <v>0.37558289622402402</v>
      </c>
      <c r="AF713">
        <v>0.34193370786516902</v>
      </c>
      <c r="AG713">
        <v>0.34193370786516902</v>
      </c>
      <c r="AH713">
        <v>0.67063492063492003</v>
      </c>
      <c r="AI713">
        <v>8.0298677086830098E-2</v>
      </c>
      <c r="AJ713">
        <v>0.616864446118914</v>
      </c>
      <c r="AK713">
        <v>0.616864446118914</v>
      </c>
      <c r="AL713">
        <v>0.62794571675335698</v>
      </c>
      <c r="AM713">
        <v>0.62794571675335598</v>
      </c>
      <c r="AN713">
        <v>0.67063492063492003</v>
      </c>
      <c r="AO713">
        <v>0.67063492063492003</v>
      </c>
      <c r="AP713">
        <v>0.57944536667441804</v>
      </c>
      <c r="AQ713">
        <v>0.32551174218956103</v>
      </c>
      <c r="AR713">
        <v>0.33139347744829301</v>
      </c>
      <c r="AS713">
        <v>3.0364760579554499E-2</v>
      </c>
      <c r="AT713">
        <v>0.56047197640117996</v>
      </c>
      <c r="AU713">
        <v>0.12068965517241299</v>
      </c>
      <c r="AV713">
        <v>0.96713615023474098</v>
      </c>
      <c r="AW713">
        <v>0.95370370370370305</v>
      </c>
      <c r="AX713">
        <v>0.95412844036697197</v>
      </c>
      <c r="AY713">
        <v>4.31654676258992E-2</v>
      </c>
      <c r="AZ713">
        <v>0.67680608365019002</v>
      </c>
      <c r="BA713">
        <v>0.98076923076922995</v>
      </c>
      <c r="BB713">
        <v>0.88888888888888795</v>
      </c>
      <c r="BC713">
        <v>0.92857142857142805</v>
      </c>
      <c r="BD713">
        <v>0.32804232804232802</v>
      </c>
      <c r="BE713">
        <v>0</v>
      </c>
    </row>
    <row r="714" spans="2:57" x14ac:dyDescent="0.2">
      <c r="B714" t="s">
        <v>1600</v>
      </c>
      <c r="C714">
        <v>1E-3</v>
      </c>
      <c r="D714">
        <v>0.5</v>
      </c>
      <c r="E714">
        <v>66</v>
      </c>
      <c r="F714">
        <v>100</v>
      </c>
      <c r="G714" s="2" t="b">
        <v>1</v>
      </c>
      <c r="H714">
        <v>8</v>
      </c>
      <c r="I714">
        <v>5</v>
      </c>
      <c r="J714">
        <v>256</v>
      </c>
      <c r="K714">
        <v>1000</v>
      </c>
      <c r="L714">
        <v>4</v>
      </c>
      <c r="M714">
        <v>5</v>
      </c>
      <c r="N714">
        <v>465</v>
      </c>
      <c r="O714">
        <v>12</v>
      </c>
      <c r="P714">
        <v>5</v>
      </c>
      <c r="Q714">
        <v>125</v>
      </c>
      <c r="R714">
        <v>1</v>
      </c>
      <c r="S714">
        <v>78</v>
      </c>
      <c r="T714" s="2">
        <v>64</v>
      </c>
      <c r="U714" s="2">
        <v>128</v>
      </c>
      <c r="V714" s="2">
        <v>64</v>
      </c>
      <c r="W714" t="s">
        <v>770</v>
      </c>
      <c r="X714">
        <v>0.98056640625000002</v>
      </c>
      <c r="Y714">
        <v>4.2928394372574001E-3</v>
      </c>
      <c r="Z714">
        <v>0.34014946236559102</v>
      </c>
      <c r="AA714">
        <v>0.319398531079292</v>
      </c>
      <c r="AB714">
        <v>0.29986851893484101</v>
      </c>
      <c r="AC714">
        <v>0.29986851893484101</v>
      </c>
      <c r="AD714">
        <v>0.33247001518526698</v>
      </c>
      <c r="AE714">
        <v>0.33247001518526698</v>
      </c>
      <c r="AF714">
        <v>0.34014946236559102</v>
      </c>
      <c r="AG714">
        <v>0.34014946236559102</v>
      </c>
      <c r="AH714">
        <v>0.49066666666666597</v>
      </c>
      <c r="AI714">
        <v>0.11086116731166799</v>
      </c>
      <c r="AJ714">
        <v>0.482209139168641</v>
      </c>
      <c r="AK714">
        <v>0.482209139168641</v>
      </c>
      <c r="AL714">
        <v>0.51840676626805204</v>
      </c>
      <c r="AM714">
        <v>0.51840676626805204</v>
      </c>
      <c r="AN714">
        <v>0.49066666666666597</v>
      </c>
      <c r="AO714">
        <v>0.49066666666666597</v>
      </c>
      <c r="AP714">
        <v>0.23699513433917899</v>
      </c>
      <c r="AQ714">
        <v>0.81161361369200702</v>
      </c>
      <c r="AR714">
        <v>0.116560423079589</v>
      </c>
      <c r="AS714">
        <v>3.43049046285855E-2</v>
      </c>
      <c r="AT714">
        <v>0.23097112860892299</v>
      </c>
      <c r="AU714">
        <v>0.13229571984435701</v>
      </c>
      <c r="AV714">
        <v>0.92116182572614103</v>
      </c>
      <c r="AW714">
        <v>0.96498054474708095</v>
      </c>
      <c r="AX714">
        <v>0.84255319148936103</v>
      </c>
      <c r="AY714">
        <v>0</v>
      </c>
      <c r="AZ714">
        <v>0.57837837837837802</v>
      </c>
      <c r="BA714">
        <v>0.77884615384615297</v>
      </c>
      <c r="BB714">
        <v>0.69483568075117297</v>
      </c>
      <c r="BC714">
        <v>0.64248704663212397</v>
      </c>
      <c r="BD714">
        <v>0</v>
      </c>
      <c r="BE714">
        <v>0</v>
      </c>
    </row>
    <row r="715" spans="2:57" x14ac:dyDescent="0.2">
      <c r="B715" t="s">
        <v>925</v>
      </c>
      <c r="C715">
        <v>1E-3</v>
      </c>
      <c r="D715">
        <v>0.5</v>
      </c>
      <c r="E715">
        <v>256</v>
      </c>
      <c r="F715">
        <v>500</v>
      </c>
      <c r="G715" s="2" t="b">
        <v>1</v>
      </c>
      <c r="H715">
        <v>8</v>
      </c>
      <c r="I715">
        <v>10</v>
      </c>
      <c r="J715">
        <v>420</v>
      </c>
      <c r="K715">
        <v>1000</v>
      </c>
      <c r="L715">
        <v>4</v>
      </c>
      <c r="M715">
        <v>10</v>
      </c>
      <c r="N715">
        <v>460</v>
      </c>
      <c r="O715">
        <v>12</v>
      </c>
      <c r="P715">
        <v>10</v>
      </c>
      <c r="Q715">
        <v>120</v>
      </c>
      <c r="R715">
        <v>1</v>
      </c>
      <c r="S715">
        <v>78</v>
      </c>
      <c r="T715" s="2">
        <v>64</v>
      </c>
      <c r="U715" s="2">
        <v>128</v>
      </c>
      <c r="V715" s="2">
        <v>128</v>
      </c>
      <c r="W715" t="s">
        <v>770</v>
      </c>
      <c r="X715">
        <v>0.98258988095237998</v>
      </c>
      <c r="Y715">
        <v>3.6913257683626999E-3</v>
      </c>
      <c r="Z715">
        <v>0.33934782608695602</v>
      </c>
      <c r="AA715">
        <v>0.41557197275757701</v>
      </c>
      <c r="AB715">
        <v>0.33596840943413903</v>
      </c>
      <c r="AC715">
        <v>0.33596840943413903</v>
      </c>
      <c r="AD715">
        <v>0.43303311399378303</v>
      </c>
      <c r="AE715">
        <v>0.43303311399378303</v>
      </c>
      <c r="AF715">
        <v>0.33934782608695602</v>
      </c>
      <c r="AG715">
        <v>0.33934782608695602</v>
      </c>
      <c r="AH715">
        <v>0.59861111111111098</v>
      </c>
      <c r="AI715">
        <v>0.10989298671483901</v>
      </c>
      <c r="AJ715">
        <v>0.58789467396434703</v>
      </c>
      <c r="AK715">
        <v>0.58789467396434703</v>
      </c>
      <c r="AL715">
        <v>0.62916510776995505</v>
      </c>
      <c r="AM715">
        <v>0.62916510776995505</v>
      </c>
      <c r="AN715">
        <v>0.59861111111111098</v>
      </c>
      <c r="AO715">
        <v>0.59861111111111098</v>
      </c>
      <c r="AP715">
        <v>0.34323776086392699</v>
      </c>
      <c r="AQ715">
        <v>0.47956700780978301</v>
      </c>
      <c r="AR715">
        <v>0.272210276470988</v>
      </c>
      <c r="AS715">
        <v>0.24885859259186</v>
      </c>
      <c r="AT715">
        <v>0.22516556291390699</v>
      </c>
      <c r="AU715">
        <v>0.27760252365930499</v>
      </c>
      <c r="AV715">
        <v>0.97499999999999998</v>
      </c>
      <c r="AW715">
        <v>0.95617529880478003</v>
      </c>
      <c r="AX715">
        <v>0.97499999999999998</v>
      </c>
      <c r="AY715">
        <v>0.18181818181818099</v>
      </c>
      <c r="AZ715">
        <v>0.23841059602649001</v>
      </c>
      <c r="BA715">
        <v>0.90178571428571397</v>
      </c>
      <c r="BB715">
        <v>0.89312977099236601</v>
      </c>
      <c r="BC715">
        <v>0.91050583657587503</v>
      </c>
      <c r="BD715">
        <v>0.23529411764705799</v>
      </c>
      <c r="BE715">
        <v>0.28484848484848402</v>
      </c>
    </row>
    <row r="716" spans="2:57" x14ac:dyDescent="0.2">
      <c r="B716" t="s">
        <v>1792</v>
      </c>
      <c r="C716">
        <v>1E-3</v>
      </c>
      <c r="D716">
        <v>0.5</v>
      </c>
      <c r="E716">
        <v>118</v>
      </c>
      <c r="F716">
        <v>100</v>
      </c>
      <c r="G716" s="2" t="b">
        <v>1</v>
      </c>
      <c r="H716">
        <v>8</v>
      </c>
      <c r="I716">
        <v>50</v>
      </c>
      <c r="J716">
        <v>420</v>
      </c>
      <c r="K716">
        <v>1000</v>
      </c>
      <c r="L716">
        <v>4</v>
      </c>
      <c r="M716">
        <v>50</v>
      </c>
      <c r="N716">
        <v>420</v>
      </c>
      <c r="O716">
        <v>12</v>
      </c>
      <c r="P716">
        <v>50</v>
      </c>
      <c r="Q716">
        <v>80</v>
      </c>
      <c r="R716">
        <v>1</v>
      </c>
      <c r="S716">
        <v>78</v>
      </c>
      <c r="T716" s="2">
        <v>128</v>
      </c>
      <c r="U716" s="2">
        <v>128</v>
      </c>
      <c r="V716" s="2">
        <v>128</v>
      </c>
      <c r="W716" t="s">
        <v>770</v>
      </c>
      <c r="X716">
        <v>0.97689583333333396</v>
      </c>
      <c r="Y716">
        <v>4.6181059116497001E-3</v>
      </c>
      <c r="Z716">
        <v>0.33888571428571401</v>
      </c>
      <c r="AA716">
        <v>0.25098929780721602</v>
      </c>
      <c r="AB716">
        <v>0.27014748623169299</v>
      </c>
      <c r="AC716">
        <v>0.27014748623169299</v>
      </c>
      <c r="AD716">
        <v>0.30391211312536798</v>
      </c>
      <c r="AE716">
        <v>0.30391211312536798</v>
      </c>
      <c r="AF716">
        <v>0.33888571428571401</v>
      </c>
      <c r="AG716">
        <v>0.33888571428571401</v>
      </c>
      <c r="AH716">
        <v>0.63437500000000002</v>
      </c>
      <c r="AI716">
        <v>6.4950659871101296E-2</v>
      </c>
      <c r="AJ716">
        <v>0.57828920031626396</v>
      </c>
      <c r="AK716">
        <v>0.57828920031626396</v>
      </c>
      <c r="AL716">
        <v>0.55534446338755605</v>
      </c>
      <c r="AM716">
        <v>0.55534446338755605</v>
      </c>
      <c r="AN716">
        <v>0.63437500000000002</v>
      </c>
      <c r="AO716">
        <v>0.63437500000000002</v>
      </c>
      <c r="AP716">
        <v>0.48990374535246001</v>
      </c>
      <c r="AQ716">
        <v>0.45203990099633301</v>
      </c>
      <c r="AR716">
        <v>0.13104387461366501</v>
      </c>
      <c r="AS716">
        <v>7.6024239643136997E-3</v>
      </c>
      <c r="AT716">
        <v>0.60262008733624395</v>
      </c>
      <c r="AU716">
        <v>0.107142857142857</v>
      </c>
      <c r="AV716">
        <v>0.94871794871794801</v>
      </c>
      <c r="AW716">
        <v>0.92485549132947897</v>
      </c>
      <c r="AX716">
        <v>0.92307692307692302</v>
      </c>
      <c r="AY716">
        <v>0.434782608695652</v>
      </c>
      <c r="AZ716">
        <v>0.35555555555555501</v>
      </c>
      <c r="BA716">
        <v>0.82608695652173902</v>
      </c>
      <c r="BB716">
        <v>0.89265536723163796</v>
      </c>
      <c r="BC716">
        <v>0.92397660818713401</v>
      </c>
      <c r="BD716">
        <v>0</v>
      </c>
      <c r="BE716">
        <v>0</v>
      </c>
    </row>
    <row r="717" spans="2:57" x14ac:dyDescent="0.2">
      <c r="B717" t="s">
        <v>1601</v>
      </c>
      <c r="C717">
        <v>1E-3</v>
      </c>
      <c r="D717">
        <v>0.5</v>
      </c>
      <c r="E717">
        <v>68</v>
      </c>
      <c r="F717">
        <v>100</v>
      </c>
      <c r="G717" s="2" t="b">
        <v>1</v>
      </c>
      <c r="H717">
        <v>8</v>
      </c>
      <c r="I717">
        <v>15</v>
      </c>
      <c r="J717">
        <v>128</v>
      </c>
      <c r="K717">
        <v>1000</v>
      </c>
      <c r="L717">
        <v>4</v>
      </c>
      <c r="M717">
        <v>15</v>
      </c>
      <c r="N717">
        <v>455</v>
      </c>
      <c r="O717">
        <v>12</v>
      </c>
      <c r="P717">
        <v>15</v>
      </c>
      <c r="Q717">
        <v>115</v>
      </c>
      <c r="R717">
        <v>1</v>
      </c>
      <c r="S717">
        <v>78</v>
      </c>
      <c r="T717" s="2">
        <v>128</v>
      </c>
      <c r="U717" s="2">
        <v>64</v>
      </c>
      <c r="V717" s="2">
        <v>64</v>
      </c>
      <c r="W717" t="s">
        <v>770</v>
      </c>
      <c r="X717">
        <v>0.980712890625</v>
      </c>
      <c r="Y717">
        <v>4.0520949917845E-3</v>
      </c>
      <c r="Z717">
        <v>0.33741868131868102</v>
      </c>
      <c r="AA717">
        <v>0.24285130359232401</v>
      </c>
      <c r="AB717">
        <v>0.23874079999029199</v>
      </c>
      <c r="AC717">
        <v>0.23874079999029199</v>
      </c>
      <c r="AD717">
        <v>0.205366670649197</v>
      </c>
      <c r="AE717">
        <v>0.205366670649197</v>
      </c>
      <c r="AF717">
        <v>0.33741868131868102</v>
      </c>
      <c r="AG717">
        <v>0.33741868131868102</v>
      </c>
      <c r="AH717">
        <v>0.52318840579710102</v>
      </c>
      <c r="AI717">
        <v>8.1807695329189301E-2</v>
      </c>
      <c r="AJ717">
        <v>0.50125786002732298</v>
      </c>
      <c r="AK717">
        <v>0.50125786002732398</v>
      </c>
      <c r="AL717">
        <v>0.57957322134433897</v>
      </c>
      <c r="AM717">
        <v>0.57957322134433797</v>
      </c>
      <c r="AN717">
        <v>0.52318840579710102</v>
      </c>
      <c r="AO717">
        <v>0.52318840579710102</v>
      </c>
      <c r="AP717">
        <v>0.498211067055918</v>
      </c>
      <c r="AQ717">
        <v>0.44676436335991598</v>
      </c>
      <c r="AR717">
        <v>9.4319801293008994E-3</v>
      </c>
      <c r="AS717">
        <v>5.5578941603109998E-4</v>
      </c>
      <c r="AT717">
        <v>0.46464646464646397</v>
      </c>
      <c r="AU717">
        <v>0.24034334763948401</v>
      </c>
      <c r="AV717">
        <v>0.391608391608391</v>
      </c>
      <c r="AW717">
        <v>0.94262295081967196</v>
      </c>
      <c r="AX717">
        <v>0.67669172932330801</v>
      </c>
      <c r="AY717">
        <v>0.51515151515151503</v>
      </c>
      <c r="AZ717">
        <v>0.731958762886598</v>
      </c>
      <c r="BA717">
        <v>0.68156424581005504</v>
      </c>
      <c r="BB717">
        <v>0.74193548387096697</v>
      </c>
      <c r="BC717">
        <v>0.628571428571428</v>
      </c>
      <c r="BD717">
        <v>0</v>
      </c>
      <c r="BE717">
        <v>0</v>
      </c>
    </row>
    <row r="718" spans="2:57" x14ac:dyDescent="0.2">
      <c r="B718" t="s">
        <v>1602</v>
      </c>
      <c r="C718">
        <v>1E-3</v>
      </c>
      <c r="D718">
        <v>0.1</v>
      </c>
      <c r="E718">
        <v>17</v>
      </c>
      <c r="F718">
        <v>500</v>
      </c>
      <c r="G718" s="2" t="b">
        <v>1</v>
      </c>
      <c r="H718">
        <v>8</v>
      </c>
      <c r="I718">
        <v>15</v>
      </c>
      <c r="J718">
        <v>128</v>
      </c>
      <c r="K718">
        <v>1000</v>
      </c>
      <c r="L718">
        <v>4</v>
      </c>
      <c r="M718">
        <v>15</v>
      </c>
      <c r="N718">
        <v>455</v>
      </c>
      <c r="O718">
        <v>12</v>
      </c>
      <c r="P718">
        <v>15</v>
      </c>
      <c r="Q718">
        <v>115</v>
      </c>
      <c r="R718">
        <v>1</v>
      </c>
      <c r="S718">
        <v>78</v>
      </c>
      <c r="T718" s="2">
        <v>64</v>
      </c>
      <c r="U718" s="2">
        <v>64</v>
      </c>
      <c r="V718" s="2">
        <v>128</v>
      </c>
      <c r="W718" t="s">
        <v>770</v>
      </c>
      <c r="X718">
        <v>0.98038281250000003</v>
      </c>
      <c r="Y718">
        <v>3.9132936454842997E-3</v>
      </c>
      <c r="Z718">
        <v>0.33714340659340603</v>
      </c>
      <c r="AA718">
        <v>0.42202146032452498</v>
      </c>
      <c r="AB718">
        <v>0.30672125707303899</v>
      </c>
      <c r="AC718">
        <v>0.30672125707303899</v>
      </c>
      <c r="AD718">
        <v>0.34352098112388901</v>
      </c>
      <c r="AE718">
        <v>0.34352098112388901</v>
      </c>
      <c r="AF718">
        <v>0.33714340659340603</v>
      </c>
      <c r="AG718">
        <v>0.33714340659340603</v>
      </c>
      <c r="AH718">
        <v>0.60797101449275304</v>
      </c>
      <c r="AI718">
        <v>0.117888055741786</v>
      </c>
      <c r="AJ718">
        <v>0.56454099558811</v>
      </c>
      <c r="AK718">
        <v>0.56454099558811</v>
      </c>
      <c r="AL718">
        <v>0.58678332062068295</v>
      </c>
      <c r="AM718">
        <v>0.58678332062068295</v>
      </c>
      <c r="AN718">
        <v>0.60797101449275304</v>
      </c>
      <c r="AO718">
        <v>0.60797101449275304</v>
      </c>
      <c r="AP718">
        <v>0.30782796294021503</v>
      </c>
      <c r="AQ718">
        <v>0.79462708014851702</v>
      </c>
      <c r="AR718">
        <v>0.10996312841389</v>
      </c>
      <c r="AS718">
        <v>1.44668567895316E-2</v>
      </c>
      <c r="AT718">
        <v>0.33476394849785401</v>
      </c>
      <c r="AU718">
        <v>0.16541353383458601</v>
      </c>
      <c r="AV718">
        <v>0.94170403587443896</v>
      </c>
      <c r="AW718">
        <v>0.95435684647302899</v>
      </c>
      <c r="AX718">
        <v>0.90829694323144095</v>
      </c>
      <c r="AY718">
        <v>4.4776119402985003E-2</v>
      </c>
      <c r="AZ718">
        <v>0.57731958762886604</v>
      </c>
      <c r="BA718">
        <v>0.97457627118643997</v>
      </c>
      <c r="BB718">
        <v>0.90476190476190399</v>
      </c>
      <c r="BC718">
        <v>0.92173913043478195</v>
      </c>
      <c r="BD718">
        <v>4.6783625730994101E-2</v>
      </c>
      <c r="BE718">
        <v>0</v>
      </c>
    </row>
    <row r="719" spans="2:57" x14ac:dyDescent="0.2">
      <c r="B719" t="s">
        <v>1603</v>
      </c>
      <c r="C719">
        <v>1E-3</v>
      </c>
      <c r="D719">
        <v>0.5</v>
      </c>
      <c r="E719">
        <v>14</v>
      </c>
      <c r="F719">
        <v>500</v>
      </c>
      <c r="G719" s="2" t="b">
        <v>1</v>
      </c>
      <c r="H719">
        <v>8</v>
      </c>
      <c r="I719">
        <v>25</v>
      </c>
      <c r="J719">
        <v>256</v>
      </c>
      <c r="K719">
        <v>1000</v>
      </c>
      <c r="L719">
        <v>4</v>
      </c>
      <c r="M719">
        <v>25</v>
      </c>
      <c r="N719">
        <v>445</v>
      </c>
      <c r="O719">
        <v>12</v>
      </c>
      <c r="P719">
        <v>25</v>
      </c>
      <c r="Q719">
        <v>105</v>
      </c>
      <c r="R719">
        <v>1</v>
      </c>
      <c r="S719">
        <v>78</v>
      </c>
      <c r="T719" s="2">
        <v>128</v>
      </c>
      <c r="U719" s="2">
        <v>128</v>
      </c>
      <c r="V719" s="2">
        <v>64</v>
      </c>
      <c r="W719" t="s">
        <v>770</v>
      </c>
      <c r="X719">
        <v>0.98048144531250003</v>
      </c>
      <c r="Y719">
        <v>4.0836412152274997E-3</v>
      </c>
      <c r="Z719">
        <v>0.33564662921348298</v>
      </c>
      <c r="AA719">
        <v>0.35777671012282303</v>
      </c>
      <c r="AB719">
        <v>0.294086905054745</v>
      </c>
      <c r="AC719">
        <v>0.294086905054745</v>
      </c>
      <c r="AD719">
        <v>0.30285420091880899</v>
      </c>
      <c r="AE719">
        <v>0.30285420091880799</v>
      </c>
      <c r="AF719">
        <v>0.33564662921348298</v>
      </c>
      <c r="AG719">
        <v>0.33564662921348298</v>
      </c>
      <c r="AH719">
        <v>0.63888888888888795</v>
      </c>
      <c r="AI719">
        <v>9.0855486690997994E-2</v>
      </c>
      <c r="AJ719">
        <v>0.57953962673398696</v>
      </c>
      <c r="AK719">
        <v>0.57953962673398696</v>
      </c>
      <c r="AL719">
        <v>0.55792304256480996</v>
      </c>
      <c r="AM719">
        <v>0.55792304256480996</v>
      </c>
      <c r="AN719">
        <v>0.63888888888888895</v>
      </c>
      <c r="AO719">
        <v>0.63888888888888795</v>
      </c>
      <c r="AP719">
        <v>0.245260375648405</v>
      </c>
      <c r="AQ719">
        <v>0.81261149941668198</v>
      </c>
      <c r="AR719">
        <v>8.8230545762991996E-2</v>
      </c>
      <c r="AS719">
        <v>3.0245199390901801E-2</v>
      </c>
      <c r="AT719">
        <v>0.53293413173652704</v>
      </c>
      <c r="AU719">
        <v>2.4896265560165901E-2</v>
      </c>
      <c r="AV719">
        <v>0.98578199052132698</v>
      </c>
      <c r="AW719">
        <v>0.96330275229357798</v>
      </c>
      <c r="AX719">
        <v>0.96261682242990598</v>
      </c>
      <c r="AY719">
        <v>0</v>
      </c>
      <c r="AZ719">
        <v>0.62365591397849396</v>
      </c>
      <c r="BA719">
        <v>0.98578199052132698</v>
      </c>
      <c r="BB719">
        <v>0.89565217391304297</v>
      </c>
      <c r="BC719">
        <v>0.92857142857142805</v>
      </c>
      <c r="BD719">
        <v>5.1282051282051197E-2</v>
      </c>
      <c r="BE719">
        <v>0</v>
      </c>
    </row>
    <row r="720" spans="2:57" x14ac:dyDescent="0.2">
      <c r="B720" t="s">
        <v>1604</v>
      </c>
      <c r="C720">
        <v>1E-3</v>
      </c>
      <c r="D720">
        <v>0.5</v>
      </c>
      <c r="E720">
        <v>53</v>
      </c>
      <c r="F720">
        <v>100</v>
      </c>
      <c r="G720" s="2" t="b">
        <v>1</v>
      </c>
      <c r="H720">
        <v>8</v>
      </c>
      <c r="I720">
        <v>50</v>
      </c>
      <c r="J720">
        <v>420</v>
      </c>
      <c r="K720">
        <v>1000</v>
      </c>
      <c r="L720">
        <v>4</v>
      </c>
      <c r="M720">
        <v>50</v>
      </c>
      <c r="N720">
        <v>420</v>
      </c>
      <c r="O720">
        <v>12</v>
      </c>
      <c r="P720">
        <v>50</v>
      </c>
      <c r="Q720">
        <v>80</v>
      </c>
      <c r="R720">
        <v>1</v>
      </c>
      <c r="S720">
        <v>78</v>
      </c>
      <c r="T720" s="2">
        <v>128</v>
      </c>
      <c r="U720" s="2">
        <v>64</v>
      </c>
      <c r="V720" s="2">
        <v>64</v>
      </c>
      <c r="W720" t="s">
        <v>770</v>
      </c>
      <c r="X720">
        <v>0.98093750000000002</v>
      </c>
      <c r="Y720">
        <v>4.0243978402577001E-3</v>
      </c>
      <c r="Z720">
        <v>0.33492499999999997</v>
      </c>
      <c r="AA720">
        <v>0.387965921372175</v>
      </c>
      <c r="AB720">
        <v>0.25028011763208202</v>
      </c>
      <c r="AC720">
        <v>0.25028011763208202</v>
      </c>
      <c r="AD720">
        <v>0.20801551664279699</v>
      </c>
      <c r="AE720">
        <v>0.20801551664279699</v>
      </c>
      <c r="AF720">
        <v>0.33492499999999997</v>
      </c>
      <c r="AG720">
        <v>0.33492499999999997</v>
      </c>
      <c r="AH720">
        <v>0.68229166666666596</v>
      </c>
      <c r="AI720">
        <v>8.96449014544487E-2</v>
      </c>
      <c r="AJ720">
        <v>0.61840992129027195</v>
      </c>
      <c r="AK720">
        <v>0.61840992129027195</v>
      </c>
      <c r="AL720">
        <v>0.58224077919048001</v>
      </c>
      <c r="AM720">
        <v>0.58224077919048001</v>
      </c>
      <c r="AN720">
        <v>0.68229166666666596</v>
      </c>
      <c r="AO720">
        <v>0.68229166666666596</v>
      </c>
      <c r="AP720">
        <v>0.338482646484151</v>
      </c>
      <c r="AQ720">
        <v>0.650558550465406</v>
      </c>
      <c r="AR720">
        <v>5.5986273842431001E-3</v>
      </c>
      <c r="AS720">
        <v>6.4806461945287998E-3</v>
      </c>
      <c r="AT720">
        <v>0.44089456869009502</v>
      </c>
      <c r="AU720">
        <v>0</v>
      </c>
      <c r="AV720">
        <v>0.95061728395061695</v>
      </c>
      <c r="AW720">
        <v>0.96969696969696895</v>
      </c>
      <c r="AX720">
        <v>0.952380952380952</v>
      </c>
      <c r="AY720">
        <v>0.59770114942528696</v>
      </c>
      <c r="AZ720">
        <v>0.73750000000000004</v>
      </c>
      <c r="BA720">
        <v>0.97560975609756095</v>
      </c>
      <c r="BB720">
        <v>0.85106382978723405</v>
      </c>
      <c r="BC720">
        <v>0.94545454545454499</v>
      </c>
      <c r="BD720">
        <v>0</v>
      </c>
      <c r="BE720">
        <v>0</v>
      </c>
    </row>
    <row r="721" spans="2:57" x14ac:dyDescent="0.2">
      <c r="B721" t="s">
        <v>1605</v>
      </c>
      <c r="C721">
        <v>1E-3</v>
      </c>
      <c r="D721">
        <v>0.5</v>
      </c>
      <c r="E721">
        <v>18</v>
      </c>
      <c r="F721">
        <v>500</v>
      </c>
      <c r="G721" s="2" t="b">
        <v>1</v>
      </c>
      <c r="H721">
        <v>8</v>
      </c>
      <c r="I721">
        <v>15</v>
      </c>
      <c r="J721">
        <v>128</v>
      </c>
      <c r="K721">
        <v>1000</v>
      </c>
      <c r="L721">
        <v>4</v>
      </c>
      <c r="M721">
        <v>15</v>
      </c>
      <c r="N721">
        <v>455</v>
      </c>
      <c r="O721">
        <v>12</v>
      </c>
      <c r="P721">
        <v>15</v>
      </c>
      <c r="Q721">
        <v>115</v>
      </c>
      <c r="R721">
        <v>1</v>
      </c>
      <c r="S721">
        <v>78</v>
      </c>
      <c r="T721" s="2">
        <v>128</v>
      </c>
      <c r="U721" s="2">
        <v>128</v>
      </c>
      <c r="V721" s="2">
        <v>64</v>
      </c>
      <c r="W721" t="s">
        <v>770</v>
      </c>
      <c r="X721">
        <v>0.98050976562500003</v>
      </c>
      <c r="Y721">
        <v>4.0741809047757996E-3</v>
      </c>
      <c r="Z721">
        <v>0.33455274725274697</v>
      </c>
      <c r="AA721">
        <v>0.31171810421347601</v>
      </c>
      <c r="AB721">
        <v>0.29913456601264199</v>
      </c>
      <c r="AC721">
        <v>0.29913456601264199</v>
      </c>
      <c r="AD721">
        <v>0.31573631179758299</v>
      </c>
      <c r="AE721">
        <v>0.31573631179758299</v>
      </c>
      <c r="AF721">
        <v>0.33455274725274697</v>
      </c>
      <c r="AG721">
        <v>0.33455274725274697</v>
      </c>
      <c r="AH721">
        <v>0.64492753623188404</v>
      </c>
      <c r="AI721">
        <v>9.9674478173255907E-2</v>
      </c>
      <c r="AJ721">
        <v>0.585377478252467</v>
      </c>
      <c r="AK721">
        <v>0.585377478252467</v>
      </c>
      <c r="AL721">
        <v>0.54266696943458204</v>
      </c>
      <c r="AM721">
        <v>0.54266696943458204</v>
      </c>
      <c r="AN721">
        <v>0.64492753623188404</v>
      </c>
      <c r="AO721">
        <v>0.64492753623188404</v>
      </c>
      <c r="AP721">
        <v>0.30003971336616903</v>
      </c>
      <c r="AQ721">
        <v>0.85917463870275301</v>
      </c>
      <c r="AR721">
        <v>2.99344096386969E-2</v>
      </c>
      <c r="AS721">
        <v>7.3895023429506003E-3</v>
      </c>
      <c r="AT721">
        <v>0.59722222222222199</v>
      </c>
      <c r="AU721">
        <v>0.14935064935064901</v>
      </c>
      <c r="AV721">
        <v>0.94117647058823495</v>
      </c>
      <c r="AW721">
        <v>0.94262295081967196</v>
      </c>
      <c r="AX721">
        <v>0.95319148936170195</v>
      </c>
      <c r="AY721">
        <v>0</v>
      </c>
      <c r="AZ721">
        <v>0.63870967741935403</v>
      </c>
      <c r="BA721">
        <v>0.98275862068965503</v>
      </c>
      <c r="BB721">
        <v>0.88122605363984596</v>
      </c>
      <c r="BC721">
        <v>0.938271604938271</v>
      </c>
      <c r="BD721">
        <v>0</v>
      </c>
      <c r="BE721">
        <v>0</v>
      </c>
    </row>
    <row r="722" spans="2:57" x14ac:dyDescent="0.2">
      <c r="B722" t="s">
        <v>1606</v>
      </c>
      <c r="C722">
        <v>1E-3</v>
      </c>
      <c r="D722">
        <v>0.5</v>
      </c>
      <c r="E722">
        <v>83</v>
      </c>
      <c r="F722">
        <v>100</v>
      </c>
      <c r="G722" s="2" t="b">
        <v>1</v>
      </c>
      <c r="H722">
        <v>8</v>
      </c>
      <c r="I722">
        <v>25</v>
      </c>
      <c r="J722">
        <v>420</v>
      </c>
      <c r="K722">
        <v>1000</v>
      </c>
      <c r="L722">
        <v>4</v>
      </c>
      <c r="M722">
        <v>25</v>
      </c>
      <c r="N722">
        <v>445</v>
      </c>
      <c r="O722">
        <v>12</v>
      </c>
      <c r="P722">
        <v>25</v>
      </c>
      <c r="Q722">
        <v>105</v>
      </c>
      <c r="R722">
        <v>1</v>
      </c>
      <c r="S722">
        <v>78</v>
      </c>
      <c r="T722" s="2">
        <v>128</v>
      </c>
      <c r="U722" s="2">
        <v>64</v>
      </c>
      <c r="V722" s="2">
        <v>128</v>
      </c>
      <c r="W722" t="s">
        <v>770</v>
      </c>
      <c r="X722">
        <v>0.980089285714285</v>
      </c>
      <c r="Y722">
        <v>4.0287543670273996E-3</v>
      </c>
      <c r="Z722">
        <v>0.33437471910112398</v>
      </c>
      <c r="AA722">
        <v>0.25012267269194099</v>
      </c>
      <c r="AB722">
        <v>0.28139541345743002</v>
      </c>
      <c r="AC722">
        <v>0.28139541345743002</v>
      </c>
      <c r="AD722">
        <v>0.282011913213919</v>
      </c>
      <c r="AE722">
        <v>0.282011913213919</v>
      </c>
      <c r="AF722">
        <v>0.33437471910112398</v>
      </c>
      <c r="AG722">
        <v>0.33437471910112398</v>
      </c>
      <c r="AH722">
        <v>0.57539682539682502</v>
      </c>
      <c r="AI722">
        <v>6.9053903222084004E-2</v>
      </c>
      <c r="AJ722">
        <v>0.52827557589330998</v>
      </c>
      <c r="AK722">
        <v>0.52827557589330998</v>
      </c>
      <c r="AL722">
        <v>0.51529748834075995</v>
      </c>
      <c r="AM722">
        <v>0.51529748834075995</v>
      </c>
      <c r="AN722">
        <v>0.57539682539682502</v>
      </c>
      <c r="AO722">
        <v>0.57539682539682502</v>
      </c>
      <c r="AP722">
        <v>0.252734717051392</v>
      </c>
      <c r="AQ722">
        <v>0.83277617421990102</v>
      </c>
      <c r="AR722">
        <v>3.8557740151911102E-2</v>
      </c>
      <c r="AS722">
        <v>1.5130224065177001E-3</v>
      </c>
      <c r="AT722">
        <v>0.61538461538461497</v>
      </c>
      <c r="AU722">
        <v>0</v>
      </c>
      <c r="AV722">
        <v>0.80219780219780201</v>
      </c>
      <c r="AW722">
        <v>0.95890410958904104</v>
      </c>
      <c r="AX722">
        <v>0.79411764705882304</v>
      </c>
      <c r="AY722">
        <v>0</v>
      </c>
      <c r="AZ722">
        <v>0.55451713395638602</v>
      </c>
      <c r="BA722">
        <v>0.81318681318681296</v>
      </c>
      <c r="BB722">
        <v>0.88135593220338904</v>
      </c>
      <c r="BC722">
        <v>0.91964285714285698</v>
      </c>
      <c r="BD722">
        <v>0</v>
      </c>
      <c r="BE722">
        <v>0</v>
      </c>
    </row>
    <row r="723" spans="2:57" x14ac:dyDescent="0.2">
      <c r="B723" t="s">
        <v>1607</v>
      </c>
      <c r="C723">
        <v>1E-3</v>
      </c>
      <c r="D723">
        <v>0.1</v>
      </c>
      <c r="E723">
        <v>75</v>
      </c>
      <c r="F723">
        <v>100</v>
      </c>
      <c r="G723" s="2" t="b">
        <v>1</v>
      </c>
      <c r="H723">
        <v>8</v>
      </c>
      <c r="I723">
        <v>25</v>
      </c>
      <c r="J723">
        <v>256</v>
      </c>
      <c r="K723">
        <v>1000</v>
      </c>
      <c r="L723">
        <v>4</v>
      </c>
      <c r="M723">
        <v>25</v>
      </c>
      <c r="N723">
        <v>445</v>
      </c>
      <c r="O723">
        <v>12</v>
      </c>
      <c r="P723">
        <v>25</v>
      </c>
      <c r="Q723">
        <v>105</v>
      </c>
      <c r="R723">
        <v>1</v>
      </c>
      <c r="S723">
        <v>78</v>
      </c>
      <c r="T723" s="2">
        <v>128</v>
      </c>
      <c r="U723" s="2">
        <v>128</v>
      </c>
      <c r="V723" s="2">
        <v>128</v>
      </c>
      <c r="W723" t="s">
        <v>770</v>
      </c>
      <c r="X723">
        <v>0.98066406250000004</v>
      </c>
      <c r="Y723">
        <v>3.9876653859390997E-3</v>
      </c>
      <c r="Z723">
        <v>0.33381966292134801</v>
      </c>
      <c r="AA723">
        <v>0.26543069194257202</v>
      </c>
      <c r="AB723">
        <v>0.24760790271402799</v>
      </c>
      <c r="AC723">
        <v>0.24760790271402799</v>
      </c>
      <c r="AD723">
        <v>0.32626400347421602</v>
      </c>
      <c r="AE723">
        <v>0.32626400347421602</v>
      </c>
      <c r="AF723">
        <v>0.33381966292134801</v>
      </c>
      <c r="AG723">
        <v>0.33381966292134801</v>
      </c>
      <c r="AH723">
        <v>0.682539682539682</v>
      </c>
      <c r="AI723">
        <v>7.3197841644287095E-2</v>
      </c>
      <c r="AJ723">
        <v>0.61795327527057498</v>
      </c>
      <c r="AK723">
        <v>0.61795327527057498</v>
      </c>
      <c r="AL723">
        <v>0.65852943603304304</v>
      </c>
      <c r="AM723">
        <v>0.65852943603304304</v>
      </c>
      <c r="AN723">
        <v>0.682539682539682</v>
      </c>
      <c r="AO723">
        <v>0.682539682539682</v>
      </c>
      <c r="AP723">
        <v>0.45080734178422699</v>
      </c>
      <c r="AQ723">
        <v>0.48358048959532601</v>
      </c>
      <c r="AR723">
        <v>1.69394505351191E-2</v>
      </c>
      <c r="AS723">
        <v>3.9104328941439198E-2</v>
      </c>
      <c r="AT723">
        <v>0.45685279187817202</v>
      </c>
      <c r="AU723">
        <v>0.108108108108108</v>
      </c>
      <c r="AV723">
        <v>0.97169811320754695</v>
      </c>
      <c r="AW723">
        <v>0.94545454545454499</v>
      </c>
      <c r="AX723">
        <v>0.95852534562212</v>
      </c>
      <c r="AY723">
        <v>0.55913978494623595</v>
      </c>
      <c r="AZ723">
        <v>0.62162162162162105</v>
      </c>
      <c r="BA723">
        <v>0.98550724637681097</v>
      </c>
      <c r="BB723">
        <v>0.88888888888888795</v>
      </c>
      <c r="BC723">
        <v>0.91964285714285698</v>
      </c>
      <c r="BD723">
        <v>0</v>
      </c>
      <c r="BE723">
        <v>0</v>
      </c>
    </row>
    <row r="724" spans="2:57" x14ac:dyDescent="0.2">
      <c r="B724" t="s">
        <v>926</v>
      </c>
      <c r="C724">
        <v>1E-3</v>
      </c>
      <c r="D724">
        <v>0.1</v>
      </c>
      <c r="E724">
        <v>256</v>
      </c>
      <c r="F724">
        <v>500</v>
      </c>
      <c r="G724" s="2" t="b">
        <v>1</v>
      </c>
      <c r="H724">
        <v>8</v>
      </c>
      <c r="I724">
        <v>5</v>
      </c>
      <c r="J724">
        <v>420</v>
      </c>
      <c r="K724">
        <v>1000</v>
      </c>
      <c r="L724">
        <v>4</v>
      </c>
      <c r="M724">
        <v>5</v>
      </c>
      <c r="N724">
        <v>465</v>
      </c>
      <c r="O724">
        <v>12</v>
      </c>
      <c r="P724">
        <v>5</v>
      </c>
      <c r="Q724">
        <v>125</v>
      </c>
      <c r="R724">
        <v>1</v>
      </c>
      <c r="S724">
        <v>78</v>
      </c>
      <c r="T724" s="2">
        <v>64</v>
      </c>
      <c r="U724" s="2">
        <v>128</v>
      </c>
      <c r="V724" s="2">
        <v>128</v>
      </c>
      <c r="W724" t="s">
        <v>770</v>
      </c>
      <c r="X724">
        <v>0.98015535714285595</v>
      </c>
      <c r="Y724">
        <v>4.1883790404534998E-3</v>
      </c>
      <c r="Z724">
        <v>0.33344462365591299</v>
      </c>
      <c r="AA724">
        <v>0.32848937955498603</v>
      </c>
      <c r="AB724">
        <v>0.28339204411112401</v>
      </c>
      <c r="AC724">
        <v>0.28339204411112401</v>
      </c>
      <c r="AD724">
        <v>0.30941410476884101</v>
      </c>
      <c r="AE724">
        <v>0.30941410476884101</v>
      </c>
      <c r="AF724">
        <v>0.33344462365591299</v>
      </c>
      <c r="AG724">
        <v>0.33344462365591299</v>
      </c>
      <c r="AH724">
        <v>0.61133333333333295</v>
      </c>
      <c r="AI724">
        <v>9.9339716136455494E-2</v>
      </c>
      <c r="AJ724">
        <v>0.60217686797574399</v>
      </c>
      <c r="AK724">
        <v>0.60217686797574399</v>
      </c>
      <c r="AL724">
        <v>0.655732337471709</v>
      </c>
      <c r="AM724">
        <v>0.655732337471709</v>
      </c>
      <c r="AN724">
        <v>0.61133333333333295</v>
      </c>
      <c r="AO724">
        <v>0.61133333333333295</v>
      </c>
      <c r="AP724">
        <v>0.24015616158335401</v>
      </c>
      <c r="AQ724">
        <v>0.71991642387063204</v>
      </c>
      <c r="AR724">
        <v>0.12639239837678601</v>
      </c>
      <c r="AS724">
        <v>4.7103192613722103E-2</v>
      </c>
      <c r="AT724">
        <v>0.34677419354838701</v>
      </c>
      <c r="AU724">
        <v>5.5944055944055902E-2</v>
      </c>
      <c r="AV724">
        <v>0.89867841409691596</v>
      </c>
      <c r="AW724">
        <v>0.95785440613026795</v>
      </c>
      <c r="AX724">
        <v>0.781893004115226</v>
      </c>
      <c r="AY724">
        <v>0.64676616915422802</v>
      </c>
      <c r="AZ724">
        <v>0.67567567567567499</v>
      </c>
      <c r="BA724">
        <v>0.81481481481481399</v>
      </c>
      <c r="BB724">
        <v>0.90109890109890101</v>
      </c>
      <c r="BC724">
        <v>0.64516129032257996</v>
      </c>
      <c r="BD724">
        <v>0.48565121412803502</v>
      </c>
      <c r="BE724">
        <v>1.5810276679841799E-2</v>
      </c>
    </row>
    <row r="725" spans="2:57" x14ac:dyDescent="0.2">
      <c r="B725" t="s">
        <v>1608</v>
      </c>
      <c r="C725">
        <v>1E-3</v>
      </c>
      <c r="D725">
        <v>0.5</v>
      </c>
      <c r="E725">
        <v>17</v>
      </c>
      <c r="F725">
        <v>500</v>
      </c>
      <c r="G725" s="2" t="b">
        <v>1</v>
      </c>
      <c r="H725">
        <v>8</v>
      </c>
      <c r="I725">
        <v>25</v>
      </c>
      <c r="J725">
        <v>420</v>
      </c>
      <c r="K725">
        <v>1000</v>
      </c>
      <c r="L725">
        <v>4</v>
      </c>
      <c r="M725">
        <v>25</v>
      </c>
      <c r="N725">
        <v>445</v>
      </c>
      <c r="O725">
        <v>12</v>
      </c>
      <c r="P725">
        <v>25</v>
      </c>
      <c r="Q725">
        <v>105</v>
      </c>
      <c r="R725">
        <v>1</v>
      </c>
      <c r="S725">
        <v>78</v>
      </c>
      <c r="T725" s="2">
        <v>64</v>
      </c>
      <c r="U725" s="2">
        <v>128</v>
      </c>
      <c r="V725" s="2">
        <v>64</v>
      </c>
      <c r="W725" t="s">
        <v>770</v>
      </c>
      <c r="X725">
        <v>0.98041845238095104</v>
      </c>
      <c r="Y725">
        <v>1.0256931595969901E-2</v>
      </c>
      <c r="Z725">
        <v>0.333311797752809</v>
      </c>
      <c r="AA725">
        <v>0.44347756209969502</v>
      </c>
      <c r="AB725">
        <v>0.30908821131669501</v>
      </c>
      <c r="AC725">
        <v>0.30908821131669501</v>
      </c>
      <c r="AD725">
        <v>0.32880549900218597</v>
      </c>
      <c r="AE725">
        <v>0.32880549900218597</v>
      </c>
      <c r="AF725">
        <v>0.333311797752809</v>
      </c>
      <c r="AG725">
        <v>0.333311797752809</v>
      </c>
      <c r="AH725">
        <v>0.634920634920634</v>
      </c>
      <c r="AI725">
        <v>0.10866873711347499</v>
      </c>
      <c r="AJ725">
        <v>0.59931842143795799</v>
      </c>
      <c r="AK725">
        <v>0.59931842143795799</v>
      </c>
      <c r="AL725">
        <v>0.58653399808717399</v>
      </c>
      <c r="AM725">
        <v>0.58653399808717399</v>
      </c>
      <c r="AN725">
        <v>0.634920634920635</v>
      </c>
      <c r="AO725">
        <v>0.634920634920634</v>
      </c>
      <c r="AP725">
        <v>0.261010928066987</v>
      </c>
      <c r="AQ725">
        <v>0.78420852654131301</v>
      </c>
      <c r="AR725">
        <v>6.6892273328607199E-2</v>
      </c>
      <c r="AS725">
        <v>0.124241117329871</v>
      </c>
      <c r="AT725">
        <v>0.64377682403433401</v>
      </c>
      <c r="AU725">
        <v>4.8109965635738799E-2</v>
      </c>
      <c r="AV725">
        <v>0.96226415094339601</v>
      </c>
      <c r="AW725">
        <v>0.95890410958904104</v>
      </c>
      <c r="AX725">
        <v>0.96261682242990598</v>
      </c>
      <c r="AY725">
        <v>0.301369863013698</v>
      </c>
      <c r="AZ725">
        <v>0.52296819787985804</v>
      </c>
      <c r="BA725">
        <v>0.99047619047618995</v>
      </c>
      <c r="BB725">
        <v>0.88983050847457601</v>
      </c>
      <c r="BC725">
        <v>0.91150442477876104</v>
      </c>
      <c r="BD725">
        <v>0</v>
      </c>
      <c r="BE725">
        <v>0</v>
      </c>
    </row>
    <row r="726" spans="2:57" x14ac:dyDescent="0.2">
      <c r="B726" t="s">
        <v>1609</v>
      </c>
      <c r="C726">
        <v>1E-3</v>
      </c>
      <c r="D726">
        <v>0.5</v>
      </c>
      <c r="E726">
        <v>95</v>
      </c>
      <c r="F726">
        <v>100</v>
      </c>
      <c r="G726" s="2" t="b">
        <v>1</v>
      </c>
      <c r="H726">
        <v>8</v>
      </c>
      <c r="I726">
        <v>15</v>
      </c>
      <c r="J726">
        <v>64</v>
      </c>
      <c r="K726">
        <v>1000</v>
      </c>
      <c r="L726">
        <v>4</v>
      </c>
      <c r="M726">
        <v>15</v>
      </c>
      <c r="N726">
        <v>455</v>
      </c>
      <c r="O726">
        <v>12</v>
      </c>
      <c r="P726">
        <v>15</v>
      </c>
      <c r="Q726">
        <v>115</v>
      </c>
      <c r="R726">
        <v>1</v>
      </c>
      <c r="S726">
        <v>78</v>
      </c>
      <c r="T726" s="2">
        <v>64</v>
      </c>
      <c r="U726" s="2">
        <v>128</v>
      </c>
      <c r="V726" s="2">
        <v>64</v>
      </c>
      <c r="W726" t="s">
        <v>770</v>
      </c>
      <c r="X726">
        <v>0.98011718749999999</v>
      </c>
      <c r="Y726">
        <v>4.0386090474202998E-3</v>
      </c>
      <c r="Z726">
        <v>0.33302142857142802</v>
      </c>
      <c r="AA726">
        <v>0.364613384455442</v>
      </c>
      <c r="AB726">
        <v>0.312684435776172</v>
      </c>
      <c r="AC726">
        <v>0.312684435776172</v>
      </c>
      <c r="AD726">
        <v>0.344089289980062</v>
      </c>
      <c r="AE726">
        <v>0.344089289980062</v>
      </c>
      <c r="AF726">
        <v>0.33302142857142802</v>
      </c>
      <c r="AG726">
        <v>0.33302142857142802</v>
      </c>
      <c r="AH726">
        <v>0.61666666666666603</v>
      </c>
      <c r="AI726">
        <v>9.5698170363903004E-2</v>
      </c>
      <c r="AJ726">
        <v>0.58218994410082003</v>
      </c>
      <c r="AK726">
        <v>0.58218994410082003</v>
      </c>
      <c r="AL726">
        <v>0.55772517621899498</v>
      </c>
      <c r="AM726">
        <v>0.55772517621899498</v>
      </c>
      <c r="AN726">
        <v>0.61666666666666603</v>
      </c>
      <c r="AO726">
        <v>0.61666666666666603</v>
      </c>
      <c r="AP726">
        <v>7.9794782434065001E-2</v>
      </c>
      <c r="AQ726">
        <v>0.91099736552619404</v>
      </c>
      <c r="AR726">
        <v>0.204291670796825</v>
      </c>
      <c r="AS726">
        <v>5.5653924347609102E-2</v>
      </c>
      <c r="AT726">
        <v>0.67532467532467499</v>
      </c>
      <c r="AU726">
        <v>6.1538461538461001E-3</v>
      </c>
      <c r="AV726">
        <v>0.97413793103448199</v>
      </c>
      <c r="AW726">
        <v>0.95435684647302899</v>
      </c>
      <c r="AX726">
        <v>0.94117647058823495</v>
      </c>
      <c r="AY726">
        <v>0</v>
      </c>
      <c r="AZ726">
        <v>0.63157894736842002</v>
      </c>
      <c r="BA726">
        <v>0.97835497835497798</v>
      </c>
      <c r="BB726">
        <v>0.88030888030887999</v>
      </c>
      <c r="BC726">
        <v>0.91935483870967705</v>
      </c>
      <c r="BD726">
        <v>0</v>
      </c>
      <c r="BE726">
        <v>2.5531914893616999E-2</v>
      </c>
    </row>
    <row r="727" spans="2:57" x14ac:dyDescent="0.2">
      <c r="B727" t="s">
        <v>1610</v>
      </c>
      <c r="C727">
        <v>1E-3</v>
      </c>
      <c r="D727">
        <v>0.1</v>
      </c>
      <c r="E727">
        <v>65</v>
      </c>
      <c r="F727">
        <v>100</v>
      </c>
      <c r="G727" s="2" t="b">
        <v>1</v>
      </c>
      <c r="H727">
        <v>8</v>
      </c>
      <c r="I727">
        <v>15</v>
      </c>
      <c r="J727">
        <v>420</v>
      </c>
      <c r="K727">
        <v>1000</v>
      </c>
      <c r="L727">
        <v>4</v>
      </c>
      <c r="M727">
        <v>15</v>
      </c>
      <c r="N727">
        <v>455</v>
      </c>
      <c r="O727">
        <v>12</v>
      </c>
      <c r="P727">
        <v>15</v>
      </c>
      <c r="Q727">
        <v>115</v>
      </c>
      <c r="R727">
        <v>1</v>
      </c>
      <c r="S727">
        <v>78</v>
      </c>
      <c r="T727" s="2">
        <v>64</v>
      </c>
      <c r="U727" s="2">
        <v>128</v>
      </c>
      <c r="V727" s="2">
        <v>64</v>
      </c>
      <c r="W727" t="s">
        <v>770</v>
      </c>
      <c r="X727">
        <v>0.98019940476190404</v>
      </c>
      <c r="Y727">
        <v>3.9552270947024E-3</v>
      </c>
      <c r="Z727">
        <v>0.33255989010989001</v>
      </c>
      <c r="AA727">
        <v>0.34264553119242103</v>
      </c>
      <c r="AB727">
        <v>0.26022250704805799</v>
      </c>
      <c r="AC727">
        <v>0.26022250704805799</v>
      </c>
      <c r="AD727">
        <v>0.24250225221257099</v>
      </c>
      <c r="AE727">
        <v>0.24250225221257099</v>
      </c>
      <c r="AF727">
        <v>0.33255989010989001</v>
      </c>
      <c r="AG727">
        <v>0.33255989010989001</v>
      </c>
      <c r="AH727">
        <v>0.61594202898550698</v>
      </c>
      <c r="AI727">
        <v>7.5523748993873596E-2</v>
      </c>
      <c r="AJ727">
        <v>0.55387393630329396</v>
      </c>
      <c r="AK727">
        <v>0.55387393630329396</v>
      </c>
      <c r="AL727">
        <v>0.564425424347339</v>
      </c>
      <c r="AM727">
        <v>0.564425424347339</v>
      </c>
      <c r="AN727">
        <v>0.61594202898550698</v>
      </c>
      <c r="AO727">
        <v>0.61594202898550698</v>
      </c>
      <c r="AP727">
        <v>0.41176959095371601</v>
      </c>
      <c r="AQ727">
        <v>0.56992849302599702</v>
      </c>
      <c r="AR727">
        <v>5.6058041834536401E-2</v>
      </c>
      <c r="AS727">
        <v>3.133902377984E-3</v>
      </c>
      <c r="AT727">
        <v>0.52577319587628801</v>
      </c>
      <c r="AU727">
        <v>1.7094017094016999E-2</v>
      </c>
      <c r="AV727">
        <v>0.94273127753303898</v>
      </c>
      <c r="AW727">
        <v>0.95435684647302899</v>
      </c>
      <c r="AX727">
        <v>0.92372881355932202</v>
      </c>
      <c r="AY727">
        <v>1.7094017094016999E-2</v>
      </c>
      <c r="AZ727">
        <v>0.56160458452721995</v>
      </c>
      <c r="BA727">
        <v>0.86124401913875603</v>
      </c>
      <c r="BB727">
        <v>0.89328063241106703</v>
      </c>
      <c r="BC727">
        <v>0.94957983193277296</v>
      </c>
      <c r="BD727">
        <v>0</v>
      </c>
      <c r="BE727">
        <v>0</v>
      </c>
    </row>
    <row r="728" spans="2:57" x14ac:dyDescent="0.2">
      <c r="B728" t="s">
        <v>1611</v>
      </c>
      <c r="C728">
        <v>1E-3</v>
      </c>
      <c r="D728">
        <v>0.1</v>
      </c>
      <c r="E728">
        <v>108</v>
      </c>
      <c r="F728">
        <v>100</v>
      </c>
      <c r="G728" s="2" t="b">
        <v>1</v>
      </c>
      <c r="H728">
        <v>8</v>
      </c>
      <c r="I728">
        <v>5</v>
      </c>
      <c r="J728">
        <v>128</v>
      </c>
      <c r="K728">
        <v>1000</v>
      </c>
      <c r="L728">
        <v>4</v>
      </c>
      <c r="M728">
        <v>5</v>
      </c>
      <c r="N728">
        <v>465</v>
      </c>
      <c r="O728">
        <v>12</v>
      </c>
      <c r="P728">
        <v>5</v>
      </c>
      <c r="Q728">
        <v>125</v>
      </c>
      <c r="R728">
        <v>1</v>
      </c>
      <c r="S728">
        <v>78</v>
      </c>
      <c r="T728" s="2">
        <v>128</v>
      </c>
      <c r="U728" s="2">
        <v>128</v>
      </c>
      <c r="V728" s="2">
        <v>64</v>
      </c>
      <c r="W728" t="s">
        <v>770</v>
      </c>
      <c r="X728">
        <v>0.98068359375000003</v>
      </c>
      <c r="Y728">
        <v>4.0279028727672004E-3</v>
      </c>
      <c r="Z728">
        <v>0.33211505376344003</v>
      </c>
      <c r="AA728">
        <v>0.39552968640625402</v>
      </c>
      <c r="AB728">
        <v>0.28839946882689099</v>
      </c>
      <c r="AC728">
        <v>0.28839946882689099</v>
      </c>
      <c r="AD728">
        <v>0.34535201844114</v>
      </c>
      <c r="AE728">
        <v>0.34535201844114</v>
      </c>
      <c r="AF728">
        <v>0.33211505376344003</v>
      </c>
      <c r="AG728">
        <v>0.33211505376344003</v>
      </c>
      <c r="AH728">
        <v>0.661333333333333</v>
      </c>
      <c r="AI728">
        <v>9.3418098986148806E-2</v>
      </c>
      <c r="AJ728">
        <v>0.60487185002796395</v>
      </c>
      <c r="AK728">
        <v>0.60487185002796395</v>
      </c>
      <c r="AL728">
        <v>0.59764066877544697</v>
      </c>
      <c r="AM728">
        <v>0.59764066877544697</v>
      </c>
      <c r="AN728">
        <v>0.661333333333333</v>
      </c>
      <c r="AO728">
        <v>0.661333333333333</v>
      </c>
      <c r="AP728">
        <v>0.26084062603046798</v>
      </c>
      <c r="AQ728">
        <v>0.61213964005213595</v>
      </c>
      <c r="AR728">
        <v>0.20116857522466899</v>
      </c>
      <c r="AS728">
        <v>7.9449034000290894E-2</v>
      </c>
      <c r="AT728">
        <v>0.37675350701402799</v>
      </c>
      <c r="AU728">
        <v>0.53409090909090895</v>
      </c>
      <c r="AV728">
        <v>0.968992248062015</v>
      </c>
      <c r="AW728">
        <v>0.95785440613026795</v>
      </c>
      <c r="AX728">
        <v>0.9609375</v>
      </c>
      <c r="AY728">
        <v>0</v>
      </c>
      <c r="AZ728">
        <v>0.63473053892215503</v>
      </c>
      <c r="BA728">
        <v>0.99206349206349198</v>
      </c>
      <c r="BB728">
        <v>0.91512915129151295</v>
      </c>
      <c r="BC728">
        <v>0.91791044776119401</v>
      </c>
      <c r="BD728">
        <v>0</v>
      </c>
      <c r="BE728">
        <v>0</v>
      </c>
    </row>
    <row r="729" spans="2:57" x14ac:dyDescent="0.2">
      <c r="B729" t="s">
        <v>1612</v>
      </c>
      <c r="C729">
        <v>1E-3</v>
      </c>
      <c r="D729">
        <v>0.1</v>
      </c>
      <c r="E729">
        <v>24</v>
      </c>
      <c r="F729">
        <v>500</v>
      </c>
      <c r="G729" s="2" t="b">
        <v>1</v>
      </c>
      <c r="H729">
        <v>8</v>
      </c>
      <c r="I729">
        <v>10</v>
      </c>
      <c r="J729">
        <v>420</v>
      </c>
      <c r="K729">
        <v>1000</v>
      </c>
      <c r="L729">
        <v>4</v>
      </c>
      <c r="M729">
        <v>10</v>
      </c>
      <c r="N729">
        <v>460</v>
      </c>
      <c r="O729">
        <v>12</v>
      </c>
      <c r="P729">
        <v>10</v>
      </c>
      <c r="Q729">
        <v>120</v>
      </c>
      <c r="R729">
        <v>1</v>
      </c>
      <c r="S729">
        <v>78</v>
      </c>
      <c r="T729" s="2">
        <v>128</v>
      </c>
      <c r="U729" s="2">
        <v>128</v>
      </c>
      <c r="V729" s="2">
        <v>128</v>
      </c>
      <c r="W729" t="s">
        <v>770</v>
      </c>
      <c r="X729">
        <v>0.98059047619048001</v>
      </c>
      <c r="Y729">
        <v>3.6378307067789E-3</v>
      </c>
      <c r="Z729">
        <v>0.329604891304348</v>
      </c>
      <c r="AA729">
        <v>0.34259137056767902</v>
      </c>
      <c r="AB729">
        <v>0.26842951872357801</v>
      </c>
      <c r="AC729">
        <v>0.26842951872357801</v>
      </c>
      <c r="AD729">
        <v>0.28421466859412098</v>
      </c>
      <c r="AE729">
        <v>0.28421466859412098</v>
      </c>
      <c r="AF729">
        <v>0.329604891304348</v>
      </c>
      <c r="AG729">
        <v>0.329604891304348</v>
      </c>
      <c r="AH729">
        <v>0.57777777777777695</v>
      </c>
      <c r="AI729">
        <v>9.5109976828098297E-2</v>
      </c>
      <c r="AJ729">
        <v>0.53632135009168802</v>
      </c>
      <c r="AK729">
        <v>0.53632135009168802</v>
      </c>
      <c r="AL729">
        <v>0.51077492417246895</v>
      </c>
      <c r="AM729">
        <v>0.51077492417246895</v>
      </c>
      <c r="AN729">
        <v>0.57777777777777695</v>
      </c>
      <c r="AO729">
        <v>0.57777777777777695</v>
      </c>
      <c r="AP729">
        <v>0.39846649862375699</v>
      </c>
      <c r="AQ729">
        <v>0.47744130035798199</v>
      </c>
      <c r="AR729">
        <v>0.14587743250905399</v>
      </c>
      <c r="AS729">
        <v>5.1932843403517802E-2</v>
      </c>
      <c r="AT729">
        <v>7.6677316293929695E-2</v>
      </c>
      <c r="AU729">
        <v>0.38805970149253699</v>
      </c>
      <c r="AV729">
        <v>0.74509803921568596</v>
      </c>
      <c r="AW729">
        <v>0.95617529880478003</v>
      </c>
      <c r="AX729">
        <v>0.78807947019867497</v>
      </c>
      <c r="AY729">
        <v>0</v>
      </c>
      <c r="AZ729">
        <v>0.67857142857142805</v>
      </c>
      <c r="BA729">
        <v>0.97560975609756095</v>
      </c>
      <c r="BB729">
        <v>0.90151515151515105</v>
      </c>
      <c r="BC729">
        <v>0.92607003891050599</v>
      </c>
      <c r="BD729">
        <v>0</v>
      </c>
      <c r="BE729">
        <v>0</v>
      </c>
    </row>
    <row r="730" spans="2:57" x14ac:dyDescent="0.2">
      <c r="B730" t="s">
        <v>1613</v>
      </c>
      <c r="C730">
        <v>1E-3</v>
      </c>
      <c r="D730">
        <v>0.1</v>
      </c>
      <c r="E730">
        <v>88</v>
      </c>
      <c r="F730">
        <v>100</v>
      </c>
      <c r="G730" s="2" t="b">
        <v>1</v>
      </c>
      <c r="H730">
        <v>8</v>
      </c>
      <c r="I730">
        <v>10</v>
      </c>
      <c r="J730">
        <v>256</v>
      </c>
      <c r="K730">
        <v>1000</v>
      </c>
      <c r="L730">
        <v>4</v>
      </c>
      <c r="M730">
        <v>10</v>
      </c>
      <c r="N730">
        <v>460</v>
      </c>
      <c r="O730">
        <v>12</v>
      </c>
      <c r="P730">
        <v>10</v>
      </c>
      <c r="Q730">
        <v>120</v>
      </c>
      <c r="R730">
        <v>1</v>
      </c>
      <c r="S730">
        <v>78</v>
      </c>
      <c r="T730" s="2">
        <v>64</v>
      </c>
      <c r="U730" s="2">
        <v>128</v>
      </c>
      <c r="V730" s="2">
        <v>64</v>
      </c>
      <c r="W730" t="s">
        <v>770</v>
      </c>
      <c r="X730">
        <v>0.97868652343749996</v>
      </c>
      <c r="Y730">
        <v>4.4372891751117997E-3</v>
      </c>
      <c r="Z730">
        <v>0.32948478260869501</v>
      </c>
      <c r="AA730">
        <v>0.38689788526296598</v>
      </c>
      <c r="AB730">
        <v>0.27453836752625899</v>
      </c>
      <c r="AC730">
        <v>0.27453836752625899</v>
      </c>
      <c r="AD730">
        <v>0.27953514509169303</v>
      </c>
      <c r="AE730">
        <v>0.27953514509169303</v>
      </c>
      <c r="AF730">
        <v>0.32948478260869501</v>
      </c>
      <c r="AG730">
        <v>0.32948478260869501</v>
      </c>
      <c r="AH730">
        <v>0.62986111111111098</v>
      </c>
      <c r="AI730">
        <v>0.104987636208534</v>
      </c>
      <c r="AJ730">
        <v>0.58531808481179803</v>
      </c>
      <c r="AK730">
        <v>0.58531808481179803</v>
      </c>
      <c r="AL730">
        <v>0.58536843615460099</v>
      </c>
      <c r="AM730">
        <v>0.58536843615460099</v>
      </c>
      <c r="AN730">
        <v>0.62986111111111098</v>
      </c>
      <c r="AO730">
        <v>0.62986111111111098</v>
      </c>
      <c r="AP730">
        <v>0.31494484421178698</v>
      </c>
      <c r="AQ730">
        <v>0.68982411763531704</v>
      </c>
      <c r="AR730">
        <v>6.8735898263105805E-2</v>
      </c>
      <c r="AS730">
        <v>2.4648609994829099E-2</v>
      </c>
      <c r="AT730">
        <v>0.35117773019271897</v>
      </c>
      <c r="AU730">
        <v>0.36871508379888202</v>
      </c>
      <c r="AV730">
        <v>0.85714285714285698</v>
      </c>
      <c r="AW730">
        <v>0.95617529880478003</v>
      </c>
      <c r="AX730">
        <v>0.94071146245059201</v>
      </c>
      <c r="AY730">
        <v>0.23749999999999899</v>
      </c>
      <c r="AZ730">
        <v>0.56842105263157805</v>
      </c>
      <c r="BA730">
        <v>0.94957983193277296</v>
      </c>
      <c r="BB730">
        <v>0.85039370078740095</v>
      </c>
      <c r="BC730">
        <v>0.94399999999999995</v>
      </c>
      <c r="BD730">
        <v>0</v>
      </c>
      <c r="BE730">
        <v>0</v>
      </c>
    </row>
    <row r="731" spans="2:57" x14ac:dyDescent="0.2">
      <c r="B731" t="s">
        <v>1614</v>
      </c>
      <c r="C731">
        <v>1E-3</v>
      </c>
      <c r="D731">
        <v>0.5</v>
      </c>
      <c r="E731">
        <v>24</v>
      </c>
      <c r="F731">
        <v>500</v>
      </c>
      <c r="G731" s="2" t="b">
        <v>1</v>
      </c>
      <c r="H731">
        <v>8</v>
      </c>
      <c r="I731">
        <v>10</v>
      </c>
      <c r="J731">
        <v>128</v>
      </c>
      <c r="K731">
        <v>1000</v>
      </c>
      <c r="L731">
        <v>4</v>
      </c>
      <c r="M731">
        <v>10</v>
      </c>
      <c r="N731">
        <v>460</v>
      </c>
      <c r="O731">
        <v>12</v>
      </c>
      <c r="P731">
        <v>10</v>
      </c>
      <c r="Q731">
        <v>120</v>
      </c>
      <c r="R731">
        <v>1</v>
      </c>
      <c r="S731">
        <v>78</v>
      </c>
      <c r="T731" s="2">
        <v>128</v>
      </c>
      <c r="U731" s="2">
        <v>128</v>
      </c>
      <c r="V731" s="2">
        <v>64</v>
      </c>
      <c r="W731" t="s">
        <v>770</v>
      </c>
      <c r="X731">
        <v>0.98205273437499996</v>
      </c>
      <c r="Y731">
        <v>3.9360783062874997E-3</v>
      </c>
      <c r="Z731">
        <v>0.32940108695652098</v>
      </c>
      <c r="AA731">
        <v>0.30568034695088803</v>
      </c>
      <c r="AB731">
        <v>0.265226520030372</v>
      </c>
      <c r="AC731">
        <v>0.265226520030372</v>
      </c>
      <c r="AD731">
        <v>0.33471832823574499</v>
      </c>
      <c r="AE731">
        <v>0.33471832823574499</v>
      </c>
      <c r="AF731">
        <v>0.32940108695652098</v>
      </c>
      <c r="AG731">
        <v>0.32940108695652098</v>
      </c>
      <c r="AH731">
        <v>0.54930555555555505</v>
      </c>
      <c r="AI731">
        <v>0.100256063044071</v>
      </c>
      <c r="AJ731">
        <v>0.50867205598143905</v>
      </c>
      <c r="AK731">
        <v>0.50867205598143905</v>
      </c>
      <c r="AL731">
        <v>0.55938250193823003</v>
      </c>
      <c r="AM731">
        <v>0.55938250193823003</v>
      </c>
      <c r="AN731">
        <v>0.54930555555555505</v>
      </c>
      <c r="AO731">
        <v>0.54930555555555505</v>
      </c>
      <c r="AP731">
        <v>0.36195630374944299</v>
      </c>
      <c r="AQ731">
        <v>0.46285905869938898</v>
      </c>
      <c r="AR731">
        <v>0.167505725622737</v>
      </c>
      <c r="AS731">
        <v>6.8584992049920898E-2</v>
      </c>
      <c r="AT731">
        <v>0.32716049382716</v>
      </c>
      <c r="AU731">
        <v>9.0909090909090898E-2</v>
      </c>
      <c r="AV731">
        <v>0.87387387387387305</v>
      </c>
      <c r="AW731">
        <v>0.952380952380952</v>
      </c>
      <c r="AX731">
        <v>0.86639676113360298</v>
      </c>
      <c r="AY731">
        <v>0.17557251908396901</v>
      </c>
      <c r="AZ731">
        <v>0.17567567567567499</v>
      </c>
      <c r="BA731">
        <v>0.80193236714975802</v>
      </c>
      <c r="BB731">
        <v>0.91828793774318995</v>
      </c>
      <c r="BC731">
        <v>0.921875</v>
      </c>
      <c r="BD731">
        <v>0</v>
      </c>
      <c r="BE731">
        <v>0</v>
      </c>
    </row>
    <row r="732" spans="2:57" x14ac:dyDescent="0.2">
      <c r="B732" t="s">
        <v>1615</v>
      </c>
      <c r="C732">
        <v>1E-3</v>
      </c>
      <c r="D732">
        <v>0.1</v>
      </c>
      <c r="E732">
        <v>54</v>
      </c>
      <c r="F732">
        <v>100</v>
      </c>
      <c r="G732" s="2" t="b">
        <v>1</v>
      </c>
      <c r="H732">
        <v>8</v>
      </c>
      <c r="I732">
        <v>15</v>
      </c>
      <c r="J732">
        <v>420</v>
      </c>
      <c r="K732">
        <v>1000</v>
      </c>
      <c r="L732">
        <v>4</v>
      </c>
      <c r="M732">
        <v>15</v>
      </c>
      <c r="N732">
        <v>455</v>
      </c>
      <c r="O732">
        <v>12</v>
      </c>
      <c r="P732">
        <v>15</v>
      </c>
      <c r="Q732">
        <v>115</v>
      </c>
      <c r="R732">
        <v>1</v>
      </c>
      <c r="S732">
        <v>78</v>
      </c>
      <c r="T732" s="2">
        <v>64</v>
      </c>
      <c r="U732" s="2">
        <v>64</v>
      </c>
      <c r="V732" s="2">
        <v>128</v>
      </c>
      <c r="W732" t="s">
        <v>770</v>
      </c>
      <c r="X732">
        <v>0.98009821428571398</v>
      </c>
      <c r="Y732">
        <v>4.3039577663875998E-3</v>
      </c>
      <c r="Z732">
        <v>0.32846813186813101</v>
      </c>
      <c r="AA732">
        <v>0.32367108182609</v>
      </c>
      <c r="AB732">
        <v>0.25189682046688</v>
      </c>
      <c r="AC732">
        <v>0.25189682046688</v>
      </c>
      <c r="AD732">
        <v>0.254752758962417</v>
      </c>
      <c r="AE732">
        <v>0.254752758962417</v>
      </c>
      <c r="AF732">
        <v>0.32846813186813101</v>
      </c>
      <c r="AG732">
        <v>0.32846813186813101</v>
      </c>
      <c r="AH732">
        <v>0.68550724637681104</v>
      </c>
      <c r="AI732">
        <v>8.3059497177600805E-2</v>
      </c>
      <c r="AJ732">
        <v>0.62080491958140505</v>
      </c>
      <c r="AK732">
        <v>0.62080491958140505</v>
      </c>
      <c r="AL732">
        <v>0.62671424680421794</v>
      </c>
      <c r="AM732">
        <v>0.62671424680421794</v>
      </c>
      <c r="AN732">
        <v>0.68550724637681104</v>
      </c>
      <c r="AO732">
        <v>0.68550724637681104</v>
      </c>
      <c r="AP732">
        <v>0.36929819440362399</v>
      </c>
      <c r="AQ732">
        <v>0.54502896223311703</v>
      </c>
      <c r="AR732">
        <v>5.1263595137568702E-2</v>
      </c>
      <c r="AS732">
        <v>4.1996530093211998E-2</v>
      </c>
      <c r="AT732">
        <v>0.69372693726937196</v>
      </c>
      <c r="AU732">
        <v>0.186046511627906</v>
      </c>
      <c r="AV732">
        <v>0.97435897435897401</v>
      </c>
      <c r="AW732">
        <v>0.95833333333333304</v>
      </c>
      <c r="AX732">
        <v>0.85606060606060597</v>
      </c>
      <c r="AY732">
        <v>0.372093023255813</v>
      </c>
      <c r="AZ732">
        <v>0.6</v>
      </c>
      <c r="BA732">
        <v>0.98712446351931304</v>
      </c>
      <c r="BB732">
        <v>0.88803088803088803</v>
      </c>
      <c r="BC732">
        <v>0.93388429752066104</v>
      </c>
      <c r="BD732">
        <v>0</v>
      </c>
      <c r="BE732">
        <v>0</v>
      </c>
    </row>
    <row r="733" spans="2:57" x14ac:dyDescent="0.2">
      <c r="B733" t="s">
        <v>1616</v>
      </c>
      <c r="C733">
        <v>1E-3</v>
      </c>
      <c r="D733">
        <v>0.5</v>
      </c>
      <c r="E733">
        <v>20</v>
      </c>
      <c r="F733">
        <v>500</v>
      </c>
      <c r="G733" s="2" t="b">
        <v>1</v>
      </c>
      <c r="H733">
        <v>8</v>
      </c>
      <c r="I733">
        <v>5</v>
      </c>
      <c r="J733">
        <v>128</v>
      </c>
      <c r="K733">
        <v>1000</v>
      </c>
      <c r="L733">
        <v>4</v>
      </c>
      <c r="M733">
        <v>5</v>
      </c>
      <c r="N733">
        <v>465</v>
      </c>
      <c r="O733">
        <v>12</v>
      </c>
      <c r="P733">
        <v>5</v>
      </c>
      <c r="Q733">
        <v>125</v>
      </c>
      <c r="R733">
        <v>1</v>
      </c>
      <c r="S733">
        <v>78</v>
      </c>
      <c r="T733" s="2">
        <v>128</v>
      </c>
      <c r="U733" s="2">
        <v>64</v>
      </c>
      <c r="V733" s="2">
        <v>128</v>
      </c>
      <c r="W733" t="s">
        <v>770</v>
      </c>
      <c r="X733">
        <v>0.98058203124999999</v>
      </c>
      <c r="Y733">
        <v>4.2989594805985E-3</v>
      </c>
      <c r="Z733">
        <v>0.32741344086021401</v>
      </c>
      <c r="AA733">
        <v>0.45526189345121298</v>
      </c>
      <c r="AB733">
        <v>0.26136371265734998</v>
      </c>
      <c r="AC733">
        <v>0.26136371265734998</v>
      </c>
      <c r="AD733">
        <v>0.32797049805309503</v>
      </c>
      <c r="AE733">
        <v>0.32797049805309503</v>
      </c>
      <c r="AF733">
        <v>0.32741344086021401</v>
      </c>
      <c r="AG733">
        <v>0.32741344086021401</v>
      </c>
      <c r="AH733">
        <v>0.50466666666666604</v>
      </c>
      <c r="AI733">
        <v>0.18761199712753199</v>
      </c>
      <c r="AJ733">
        <v>0.47641006497425198</v>
      </c>
      <c r="AK733">
        <v>0.47641006497425198</v>
      </c>
      <c r="AL733">
        <v>0.55599254319132496</v>
      </c>
      <c r="AM733">
        <v>0.55599254319132496</v>
      </c>
      <c r="AN733">
        <v>0.50466666666666604</v>
      </c>
      <c r="AO733">
        <v>0.50466666666666604</v>
      </c>
      <c r="AP733">
        <v>0.38372889696270301</v>
      </c>
      <c r="AQ733">
        <v>0.49469488802017703</v>
      </c>
      <c r="AR733">
        <v>0.107486274550261</v>
      </c>
      <c r="AS733">
        <v>5.95447910962607E-2</v>
      </c>
      <c r="AT733">
        <v>0.31099195710455702</v>
      </c>
      <c r="AU733">
        <v>0.36144578313253001</v>
      </c>
      <c r="AV733">
        <v>0.50299401197604698</v>
      </c>
      <c r="AW733">
        <v>0.95419847328244201</v>
      </c>
      <c r="AX733">
        <v>0.72796934865900298</v>
      </c>
      <c r="AY733">
        <v>0</v>
      </c>
      <c r="AZ733">
        <v>0.60365853658536595</v>
      </c>
      <c r="BA733">
        <v>0.78640776699029102</v>
      </c>
      <c r="BB733">
        <v>0.83199999999999996</v>
      </c>
      <c r="BC733">
        <v>0.63725490196078405</v>
      </c>
      <c r="BD733">
        <v>0</v>
      </c>
      <c r="BE733">
        <v>0</v>
      </c>
    </row>
    <row r="734" spans="2:57" x14ac:dyDescent="0.2">
      <c r="B734" t="s">
        <v>1617</v>
      </c>
      <c r="C734">
        <v>1E-3</v>
      </c>
      <c r="D734">
        <v>0.5</v>
      </c>
      <c r="E734">
        <v>15</v>
      </c>
      <c r="F734">
        <v>500</v>
      </c>
      <c r="G734" s="2" t="b">
        <v>1</v>
      </c>
      <c r="H734">
        <v>8</v>
      </c>
      <c r="I734">
        <v>50</v>
      </c>
      <c r="J734">
        <v>128</v>
      </c>
      <c r="K734">
        <v>1000</v>
      </c>
      <c r="L734">
        <v>4</v>
      </c>
      <c r="M734">
        <v>50</v>
      </c>
      <c r="N734">
        <v>420</v>
      </c>
      <c r="O734">
        <v>12</v>
      </c>
      <c r="P734">
        <v>50</v>
      </c>
      <c r="Q734">
        <v>80</v>
      </c>
      <c r="R734">
        <v>1</v>
      </c>
      <c r="S734">
        <v>78</v>
      </c>
      <c r="T734" s="2">
        <v>128</v>
      </c>
      <c r="U734" s="2">
        <v>64</v>
      </c>
      <c r="V734" s="2">
        <v>64</v>
      </c>
      <c r="W734" t="s">
        <v>770</v>
      </c>
      <c r="X734">
        <v>0.98021093749999999</v>
      </c>
      <c r="Y734">
        <v>4.2024821322410996E-3</v>
      </c>
      <c r="Z734">
        <v>0.32707083333333298</v>
      </c>
      <c r="AA734">
        <v>0.28884571975469497</v>
      </c>
      <c r="AB734">
        <v>0.23283186616313201</v>
      </c>
      <c r="AC734">
        <v>0.23283186616313201</v>
      </c>
      <c r="AD734">
        <v>0.27795110483550001</v>
      </c>
      <c r="AE734">
        <v>0.27795110483550001</v>
      </c>
      <c r="AF734">
        <v>0.32707083333333298</v>
      </c>
      <c r="AG734">
        <v>0.32707083333333298</v>
      </c>
      <c r="AH734">
        <v>0.64895833333333297</v>
      </c>
      <c r="AI734">
        <v>7.5113445520401001E-2</v>
      </c>
      <c r="AJ734">
        <v>0.58424315282323602</v>
      </c>
      <c r="AK734">
        <v>0.58424315282323602</v>
      </c>
      <c r="AL734">
        <v>0.58978618980624697</v>
      </c>
      <c r="AM734">
        <v>0.58978618980624697</v>
      </c>
      <c r="AN734">
        <v>0.64895833333333297</v>
      </c>
      <c r="AO734">
        <v>0.64895833333333297</v>
      </c>
      <c r="AP734">
        <v>0.39067013249445098</v>
      </c>
      <c r="AQ734">
        <v>0.47497079442600698</v>
      </c>
      <c r="AR734">
        <v>3.6688159504262997E-2</v>
      </c>
      <c r="AS734">
        <v>2.8998378227804399E-2</v>
      </c>
      <c r="AT734">
        <v>0.49618320610687</v>
      </c>
      <c r="AU734">
        <v>0</v>
      </c>
      <c r="AV734">
        <v>0.95061728395061695</v>
      </c>
      <c r="AW734">
        <v>0.952380952380952</v>
      </c>
      <c r="AX734">
        <v>0.97530864197530798</v>
      </c>
      <c r="AY734">
        <v>0.43421052631578899</v>
      </c>
      <c r="AZ734">
        <v>0.37623762376237602</v>
      </c>
      <c r="BA734">
        <v>0.99371069182389904</v>
      </c>
      <c r="BB734">
        <v>0.90285714285714203</v>
      </c>
      <c r="BC734">
        <v>0.92941176470588205</v>
      </c>
      <c r="BD734">
        <v>0</v>
      </c>
      <c r="BE734">
        <v>0</v>
      </c>
    </row>
    <row r="735" spans="2:57" x14ac:dyDescent="0.2">
      <c r="B735" t="s">
        <v>1618</v>
      </c>
      <c r="C735">
        <v>1E-3</v>
      </c>
      <c r="D735">
        <v>0.5</v>
      </c>
      <c r="E735">
        <v>12</v>
      </c>
      <c r="F735">
        <v>500</v>
      </c>
      <c r="G735" s="2" t="b">
        <v>1</v>
      </c>
      <c r="H735">
        <v>8</v>
      </c>
      <c r="I735">
        <v>50</v>
      </c>
      <c r="J735">
        <v>420</v>
      </c>
      <c r="K735">
        <v>1000</v>
      </c>
      <c r="L735">
        <v>4</v>
      </c>
      <c r="M735">
        <v>50</v>
      </c>
      <c r="N735">
        <v>420</v>
      </c>
      <c r="O735">
        <v>12</v>
      </c>
      <c r="P735">
        <v>50</v>
      </c>
      <c r="Q735">
        <v>80</v>
      </c>
      <c r="R735">
        <v>1</v>
      </c>
      <c r="S735">
        <v>78</v>
      </c>
      <c r="T735" s="2">
        <v>128</v>
      </c>
      <c r="U735" s="2">
        <v>128</v>
      </c>
      <c r="V735" s="2">
        <v>64</v>
      </c>
      <c r="W735" t="s">
        <v>770</v>
      </c>
      <c r="X735">
        <v>0.98063630952380798</v>
      </c>
      <c r="Y735">
        <v>4.1664202064274998E-3</v>
      </c>
      <c r="Z735">
        <v>0.32599464285714203</v>
      </c>
      <c r="AA735">
        <v>0.33483337685465803</v>
      </c>
      <c r="AB735">
        <v>0.29765815178859001</v>
      </c>
      <c r="AC735">
        <v>0.29765815178859001</v>
      </c>
      <c r="AD735">
        <v>0.32791299062059498</v>
      </c>
      <c r="AE735">
        <v>0.32791299062059498</v>
      </c>
      <c r="AF735">
        <v>0.32599464285714203</v>
      </c>
      <c r="AG735">
        <v>0.32599464285714203</v>
      </c>
      <c r="AH735">
        <v>0.72916666666666596</v>
      </c>
      <c r="AI735">
        <v>7.6082363724708502E-2</v>
      </c>
      <c r="AJ735">
        <v>0.67688832364420903</v>
      </c>
      <c r="AK735">
        <v>0.67688832364420903</v>
      </c>
      <c r="AL735">
        <v>0.649441905152643</v>
      </c>
      <c r="AM735">
        <v>0.649441905152642</v>
      </c>
      <c r="AN735">
        <v>0.72916666666666596</v>
      </c>
      <c r="AO735">
        <v>0.72916666666666596</v>
      </c>
      <c r="AP735">
        <v>0.327398928404321</v>
      </c>
      <c r="AQ735">
        <v>0.68151339753485096</v>
      </c>
      <c r="AR735">
        <v>6.3905913456430805E-2</v>
      </c>
      <c r="AS735">
        <v>0.11781436775876</v>
      </c>
      <c r="AT735">
        <v>0.61611374407582897</v>
      </c>
      <c r="AU735">
        <v>0</v>
      </c>
      <c r="AV735">
        <v>0.95808383233532901</v>
      </c>
      <c r="AW735">
        <v>0.95808383233532901</v>
      </c>
      <c r="AX735">
        <v>0.952380952380952</v>
      </c>
      <c r="AY735">
        <v>0.60799999999999998</v>
      </c>
      <c r="AZ735">
        <v>0.713513513513513</v>
      </c>
      <c r="BA735">
        <v>0.96932515337423297</v>
      </c>
      <c r="BB735">
        <v>0.88397790055248604</v>
      </c>
      <c r="BC735">
        <v>0.94610778443113697</v>
      </c>
      <c r="BD735">
        <v>0.517073170731707</v>
      </c>
      <c r="BE735">
        <v>0</v>
      </c>
    </row>
    <row r="736" spans="2:57" x14ac:dyDescent="0.2">
      <c r="B736" t="s">
        <v>1619</v>
      </c>
      <c r="C736">
        <v>1E-3</v>
      </c>
      <c r="D736">
        <v>0.1</v>
      </c>
      <c r="E736">
        <v>71</v>
      </c>
      <c r="F736">
        <v>100</v>
      </c>
      <c r="G736" s="2" t="b">
        <v>1</v>
      </c>
      <c r="H736">
        <v>8</v>
      </c>
      <c r="I736">
        <v>5</v>
      </c>
      <c r="J736">
        <v>256</v>
      </c>
      <c r="K736">
        <v>1000</v>
      </c>
      <c r="L736">
        <v>4</v>
      </c>
      <c r="M736">
        <v>5</v>
      </c>
      <c r="N736">
        <v>465</v>
      </c>
      <c r="O736">
        <v>12</v>
      </c>
      <c r="P736">
        <v>5</v>
      </c>
      <c r="Q736">
        <v>125</v>
      </c>
      <c r="R736">
        <v>1</v>
      </c>
      <c r="S736">
        <v>78</v>
      </c>
      <c r="T736" s="2">
        <v>64</v>
      </c>
      <c r="U736" s="2">
        <v>128</v>
      </c>
      <c r="V736" s="2">
        <v>64</v>
      </c>
      <c r="W736" t="s">
        <v>770</v>
      </c>
      <c r="X736">
        <v>0.980107421875</v>
      </c>
      <c r="Y736">
        <v>4.3300999677740003E-3</v>
      </c>
      <c r="Z736">
        <v>0.324781720430106</v>
      </c>
      <c r="AA736">
        <v>0.25729228125512599</v>
      </c>
      <c r="AB736">
        <v>0.24632104150953199</v>
      </c>
      <c r="AC736">
        <v>0.24632104150953199</v>
      </c>
      <c r="AD736">
        <v>0.33319483552955498</v>
      </c>
      <c r="AE736">
        <v>0.33319483552955498</v>
      </c>
      <c r="AF736">
        <v>0.324781720430106</v>
      </c>
      <c r="AG736">
        <v>0.324781720430106</v>
      </c>
      <c r="AH736">
        <v>0.47666666666666602</v>
      </c>
      <c r="AI736">
        <v>8.4971845149993896E-2</v>
      </c>
      <c r="AJ736">
        <v>0.43737535482628898</v>
      </c>
      <c r="AK736">
        <v>0.43737535482628898</v>
      </c>
      <c r="AL736">
        <v>0.466316606629395</v>
      </c>
      <c r="AM736">
        <v>0.466316606629395</v>
      </c>
      <c r="AN736">
        <v>0.47666666666666602</v>
      </c>
      <c r="AO736">
        <v>0.47666666666666602</v>
      </c>
      <c r="AP736">
        <v>0.42071515372645502</v>
      </c>
      <c r="AQ736">
        <v>0.50100199374421195</v>
      </c>
      <c r="AR736">
        <v>5.1439138965476298E-2</v>
      </c>
      <c r="AS736">
        <v>1.21278796019839E-2</v>
      </c>
      <c r="AT736">
        <v>0.12422360248447201</v>
      </c>
      <c r="AU736">
        <v>0.129870129870129</v>
      </c>
      <c r="AV736">
        <v>0.89956331877729201</v>
      </c>
      <c r="AW736">
        <v>0.95419847328244201</v>
      </c>
      <c r="AX736">
        <v>0.76984126984126899</v>
      </c>
      <c r="AY736">
        <v>0.243654822335025</v>
      </c>
      <c r="AZ736">
        <v>0.74349442379182096</v>
      </c>
      <c r="BA736">
        <v>0.71839080459770099</v>
      </c>
      <c r="BB736">
        <v>2.9850746268656699E-2</v>
      </c>
      <c r="BC736">
        <v>0.63541666666666596</v>
      </c>
      <c r="BD736">
        <v>0</v>
      </c>
      <c r="BE736">
        <v>0</v>
      </c>
    </row>
    <row r="737" spans="2:57" x14ac:dyDescent="0.2">
      <c r="B737" t="s">
        <v>1094</v>
      </c>
      <c r="C737">
        <v>1E-3</v>
      </c>
      <c r="D737">
        <v>0.5</v>
      </c>
      <c r="E737">
        <v>11</v>
      </c>
      <c r="F737">
        <v>500</v>
      </c>
      <c r="G737" s="2" t="b">
        <v>1</v>
      </c>
      <c r="H737">
        <v>8</v>
      </c>
      <c r="I737">
        <v>25</v>
      </c>
      <c r="J737">
        <v>420</v>
      </c>
      <c r="K737">
        <v>1000</v>
      </c>
      <c r="L737">
        <v>4</v>
      </c>
      <c r="M737">
        <v>25</v>
      </c>
      <c r="N737">
        <v>445</v>
      </c>
      <c r="O737">
        <v>12</v>
      </c>
      <c r="P737">
        <v>25</v>
      </c>
      <c r="Q737">
        <v>105</v>
      </c>
      <c r="R737">
        <v>1</v>
      </c>
      <c r="S737">
        <v>78</v>
      </c>
      <c r="T737" s="2">
        <v>64</v>
      </c>
      <c r="U737" s="2">
        <v>64</v>
      </c>
      <c r="V737" s="2">
        <v>64</v>
      </c>
      <c r="W737" t="s">
        <v>770</v>
      </c>
      <c r="X737">
        <v>0.98107559523809496</v>
      </c>
      <c r="Y737">
        <v>3.9473495143464996E-3</v>
      </c>
      <c r="Z737">
        <v>0.32337078651685502</v>
      </c>
      <c r="AA737">
        <v>0.33719232642650598</v>
      </c>
      <c r="AB737">
        <v>0.283405064596082</v>
      </c>
      <c r="AC737">
        <v>0.283405064596082</v>
      </c>
      <c r="AD737">
        <v>0.32723813965306398</v>
      </c>
      <c r="AE737">
        <v>0.32723813965306398</v>
      </c>
      <c r="AF737">
        <v>0.32337078651685502</v>
      </c>
      <c r="AG737">
        <v>0.32337078651685502</v>
      </c>
      <c r="AH737">
        <v>0.64285714285714202</v>
      </c>
      <c r="AI737">
        <v>7.5372666120529105E-2</v>
      </c>
      <c r="AJ737">
        <v>0.600953686608655</v>
      </c>
      <c r="AK737">
        <v>0.600953686608655</v>
      </c>
      <c r="AL737">
        <v>0.58021314133106505</v>
      </c>
      <c r="AM737">
        <v>0.58021314133106505</v>
      </c>
      <c r="AN737">
        <v>0.64285714285714202</v>
      </c>
      <c r="AO737">
        <v>0.64285714285714202</v>
      </c>
      <c r="AP737">
        <v>0.217499569092447</v>
      </c>
      <c r="AQ737">
        <v>0.85652025367694995</v>
      </c>
      <c r="AR737">
        <v>5.6971766464238099E-2</v>
      </c>
      <c r="AS737">
        <v>2.6286691506960998E-3</v>
      </c>
      <c r="AT737">
        <v>0.76394849785407704</v>
      </c>
      <c r="AU737">
        <v>4.7297297297297203E-2</v>
      </c>
      <c r="AV737">
        <v>0.98578199052132698</v>
      </c>
      <c r="AW737">
        <v>0.95890410958904104</v>
      </c>
      <c r="AX737">
        <v>0.96296296296296302</v>
      </c>
      <c r="AY737">
        <v>4.9999999999999899E-2</v>
      </c>
      <c r="AZ737">
        <v>0.611510791366906</v>
      </c>
      <c r="BA737">
        <v>0.98130841121495305</v>
      </c>
      <c r="BB737">
        <v>0.90909090909090895</v>
      </c>
      <c r="BC737">
        <v>0.94063926940639198</v>
      </c>
      <c r="BD737">
        <v>0</v>
      </c>
      <c r="BE737">
        <v>0</v>
      </c>
    </row>
    <row r="738" spans="2:57" x14ac:dyDescent="0.2">
      <c r="B738" t="s">
        <v>868</v>
      </c>
      <c r="C738">
        <v>1E-3</v>
      </c>
      <c r="D738">
        <v>0.5</v>
      </c>
      <c r="E738">
        <v>256</v>
      </c>
      <c r="F738">
        <v>500</v>
      </c>
      <c r="G738" s="2" t="b">
        <v>1</v>
      </c>
      <c r="H738">
        <v>8</v>
      </c>
      <c r="I738">
        <v>5</v>
      </c>
      <c r="J738">
        <v>128</v>
      </c>
      <c r="K738">
        <v>1000</v>
      </c>
      <c r="L738">
        <v>4</v>
      </c>
      <c r="M738">
        <v>5</v>
      </c>
      <c r="N738">
        <v>465</v>
      </c>
      <c r="O738">
        <v>12</v>
      </c>
      <c r="P738">
        <v>5</v>
      </c>
      <c r="Q738">
        <v>125</v>
      </c>
      <c r="R738">
        <v>1</v>
      </c>
      <c r="S738">
        <v>78</v>
      </c>
      <c r="T738" s="2">
        <v>64</v>
      </c>
      <c r="U738" s="2">
        <v>128</v>
      </c>
      <c r="V738" s="2">
        <v>128</v>
      </c>
      <c r="W738" t="s">
        <v>770</v>
      </c>
      <c r="X738">
        <v>0.98095898437499995</v>
      </c>
      <c r="Y738">
        <v>4.0253301244228996E-3</v>
      </c>
      <c r="Z738">
        <v>0.32317795698924701</v>
      </c>
      <c r="AA738">
        <v>0.23583191646635501</v>
      </c>
      <c r="AB738">
        <v>0.26726959292264901</v>
      </c>
      <c r="AC738">
        <v>0.26726959292264901</v>
      </c>
      <c r="AD738">
        <v>0.29619207196611502</v>
      </c>
      <c r="AE738">
        <v>0.29619207196611502</v>
      </c>
      <c r="AF738">
        <v>0.32317795698924701</v>
      </c>
      <c r="AG738">
        <v>0.32317795698924701</v>
      </c>
      <c r="AH738">
        <v>0.63333333333333297</v>
      </c>
      <c r="AI738">
        <v>6.5908752381801605E-2</v>
      </c>
      <c r="AJ738">
        <v>0.56788997899340299</v>
      </c>
      <c r="AK738">
        <v>0.56788997899340299</v>
      </c>
      <c r="AL738">
        <v>0.56318989946085896</v>
      </c>
      <c r="AM738">
        <v>0.56318989946085896</v>
      </c>
      <c r="AN738">
        <v>0.63333333333333297</v>
      </c>
      <c r="AO738">
        <v>0.63333333333333297</v>
      </c>
      <c r="AP738">
        <v>0.30777678370591299</v>
      </c>
      <c r="AQ738">
        <v>0.48719609686827597</v>
      </c>
      <c r="AR738">
        <v>0.189348969400356</v>
      </c>
      <c r="AS738">
        <v>8.4756521716051594E-2</v>
      </c>
      <c r="AT738">
        <v>0.41121495327102803</v>
      </c>
      <c r="AU738">
        <v>0.23602484472049601</v>
      </c>
      <c r="AV738">
        <v>0.98814229249011798</v>
      </c>
      <c r="AW738">
        <v>0.94339622641509402</v>
      </c>
      <c r="AX738">
        <v>0.93548387096774199</v>
      </c>
      <c r="AY738">
        <v>0</v>
      </c>
      <c r="AZ738">
        <v>0.53768844221105505</v>
      </c>
      <c r="BA738">
        <v>0.93617021276595702</v>
      </c>
      <c r="BB738">
        <v>0.92537313432835799</v>
      </c>
      <c r="BC738">
        <v>0.90118577075098805</v>
      </c>
      <c r="BD738">
        <v>0</v>
      </c>
      <c r="BE738">
        <v>0</v>
      </c>
    </row>
    <row r="739" spans="2:57" x14ac:dyDescent="0.2">
      <c r="B739" t="s">
        <v>1095</v>
      </c>
      <c r="C739">
        <v>1E-3</v>
      </c>
      <c r="D739">
        <v>0.1</v>
      </c>
      <c r="E739">
        <v>69</v>
      </c>
      <c r="F739">
        <v>100</v>
      </c>
      <c r="G739" s="2" t="b">
        <v>1</v>
      </c>
      <c r="H739">
        <v>8</v>
      </c>
      <c r="I739">
        <v>25</v>
      </c>
      <c r="J739">
        <v>256</v>
      </c>
      <c r="K739">
        <v>1000</v>
      </c>
      <c r="L739">
        <v>4</v>
      </c>
      <c r="M739">
        <v>25</v>
      </c>
      <c r="N739">
        <v>445</v>
      </c>
      <c r="O739">
        <v>12</v>
      </c>
      <c r="P739">
        <v>25</v>
      </c>
      <c r="Q739">
        <v>105</v>
      </c>
      <c r="R739">
        <v>1</v>
      </c>
      <c r="S739">
        <v>78</v>
      </c>
      <c r="T739" s="2">
        <v>64</v>
      </c>
      <c r="U739" s="2">
        <v>64</v>
      </c>
      <c r="V739" s="2">
        <v>64</v>
      </c>
      <c r="W739" t="s">
        <v>770</v>
      </c>
      <c r="X739">
        <v>0.98047851562499999</v>
      </c>
      <c r="Y739">
        <v>4.039656324312E-3</v>
      </c>
      <c r="Z739">
        <v>0.32281797752808999</v>
      </c>
      <c r="AA739">
        <v>0.230392797067761</v>
      </c>
      <c r="AB739">
        <v>0.24483305323267501</v>
      </c>
      <c r="AC739">
        <v>0.24483305323267501</v>
      </c>
      <c r="AD739">
        <v>0.20966438403062601</v>
      </c>
      <c r="AE739">
        <v>0.20966438403062601</v>
      </c>
      <c r="AF739">
        <v>0.32281797752808999</v>
      </c>
      <c r="AG739">
        <v>0.32281797752808999</v>
      </c>
      <c r="AH739">
        <v>0.63888888888888795</v>
      </c>
      <c r="AI739">
        <v>5.9165365993976503E-2</v>
      </c>
      <c r="AJ739">
        <v>0.58040060215383305</v>
      </c>
      <c r="AK739">
        <v>0.58040060215383305</v>
      </c>
      <c r="AL739">
        <v>0.53864508120528698</v>
      </c>
      <c r="AM739">
        <v>0.53864508120528698</v>
      </c>
      <c r="AN739">
        <v>0.63888888888888895</v>
      </c>
      <c r="AO739">
        <v>0.63888888888888795</v>
      </c>
      <c r="AP739">
        <v>0.23434396782348499</v>
      </c>
      <c r="AQ739">
        <v>0.73704619793683401</v>
      </c>
      <c r="AR739">
        <v>7.1504170521532002E-3</v>
      </c>
      <c r="AS739">
        <v>7.9163011822840003E-4</v>
      </c>
      <c r="AT739">
        <v>0.64925373134328301</v>
      </c>
      <c r="AU739">
        <v>3.3444816053511697E-2</v>
      </c>
      <c r="AV739">
        <v>0.96261682242990598</v>
      </c>
      <c r="AW739">
        <v>0.95022624434389102</v>
      </c>
      <c r="AX739">
        <v>0.96330275229357798</v>
      </c>
      <c r="AY739">
        <v>0</v>
      </c>
      <c r="AZ739">
        <v>0.63082437275985603</v>
      </c>
      <c r="BA739">
        <v>0.97652582159624401</v>
      </c>
      <c r="BB739">
        <v>0.85365853658536495</v>
      </c>
      <c r="BC739">
        <v>0.94495412844036697</v>
      </c>
      <c r="BD739">
        <v>0</v>
      </c>
      <c r="BE739">
        <v>0</v>
      </c>
    </row>
    <row r="740" spans="2:57" x14ac:dyDescent="0.2">
      <c r="B740" t="s">
        <v>1620</v>
      </c>
      <c r="C740">
        <v>1E-3</v>
      </c>
      <c r="D740">
        <v>0.1</v>
      </c>
      <c r="E740">
        <v>23</v>
      </c>
      <c r="F740">
        <v>500</v>
      </c>
      <c r="G740" s="2" t="b">
        <v>1</v>
      </c>
      <c r="H740">
        <v>8</v>
      </c>
      <c r="I740">
        <v>5</v>
      </c>
      <c r="J740">
        <v>420</v>
      </c>
      <c r="K740">
        <v>1000</v>
      </c>
      <c r="L740">
        <v>4</v>
      </c>
      <c r="M740">
        <v>5</v>
      </c>
      <c r="N740">
        <v>465</v>
      </c>
      <c r="O740">
        <v>12</v>
      </c>
      <c r="P740">
        <v>5</v>
      </c>
      <c r="Q740">
        <v>125</v>
      </c>
      <c r="R740">
        <v>1</v>
      </c>
      <c r="S740">
        <v>78</v>
      </c>
      <c r="T740" s="2">
        <v>64</v>
      </c>
      <c r="U740" s="2">
        <v>64</v>
      </c>
      <c r="V740" s="2">
        <v>128</v>
      </c>
      <c r="W740" t="s">
        <v>770</v>
      </c>
      <c r="X740">
        <v>0.98019583333333404</v>
      </c>
      <c r="Y740">
        <v>4.3936840211972004E-3</v>
      </c>
      <c r="Z740">
        <v>0.32270860215053698</v>
      </c>
      <c r="AA740">
        <v>0.29655648922920202</v>
      </c>
      <c r="AB740">
        <v>0.25432774864871899</v>
      </c>
      <c r="AC740">
        <v>0.25432774864871899</v>
      </c>
      <c r="AD740">
        <v>0.26141857042960098</v>
      </c>
      <c r="AE740">
        <v>0.26141857042960098</v>
      </c>
      <c r="AF740">
        <v>0.32270860215053698</v>
      </c>
      <c r="AG740">
        <v>0.32270860215053698</v>
      </c>
      <c r="AH740">
        <v>0.60666666666666602</v>
      </c>
      <c r="AI740">
        <v>8.1448324024677193E-2</v>
      </c>
      <c r="AJ740">
        <v>0.52397123232224696</v>
      </c>
      <c r="AK740">
        <v>0.52397123232224796</v>
      </c>
      <c r="AL740">
        <v>0.492083989390108</v>
      </c>
      <c r="AM740">
        <v>0.492083989390109</v>
      </c>
      <c r="AN740">
        <v>0.60666666666666602</v>
      </c>
      <c r="AO740">
        <v>0.60666666666666602</v>
      </c>
      <c r="AP740">
        <v>0.112538067129653</v>
      </c>
      <c r="AQ740">
        <v>0.55133451031667102</v>
      </c>
      <c r="AR740">
        <v>0.221124527510978</v>
      </c>
      <c r="AS740">
        <v>0.13231388963757201</v>
      </c>
      <c r="AT740">
        <v>0.45328031809145097</v>
      </c>
      <c r="AU740">
        <v>0</v>
      </c>
      <c r="AV740">
        <v>0.88495575221238898</v>
      </c>
      <c r="AW740">
        <v>0.95785440613026795</v>
      </c>
      <c r="AX740">
        <v>0.844444444444444</v>
      </c>
      <c r="AY740">
        <v>0</v>
      </c>
      <c r="AZ740">
        <v>0.48837209302325502</v>
      </c>
      <c r="BA740">
        <v>0.91304347826086896</v>
      </c>
      <c r="BB740">
        <v>0.86713286713286697</v>
      </c>
      <c r="BC740">
        <v>0.878571428571428</v>
      </c>
      <c r="BD740">
        <v>0</v>
      </c>
      <c r="BE740">
        <v>0</v>
      </c>
    </row>
    <row r="741" spans="2:57" x14ac:dyDescent="0.2">
      <c r="B741" t="s">
        <v>1621</v>
      </c>
      <c r="C741">
        <v>1E-3</v>
      </c>
      <c r="D741">
        <v>0.1</v>
      </c>
      <c r="E741">
        <v>77</v>
      </c>
      <c r="F741">
        <v>100</v>
      </c>
      <c r="G741" s="2" t="b">
        <v>1</v>
      </c>
      <c r="H741">
        <v>8</v>
      </c>
      <c r="I741">
        <v>50</v>
      </c>
      <c r="J741">
        <v>420</v>
      </c>
      <c r="K741">
        <v>1000</v>
      </c>
      <c r="L741">
        <v>4</v>
      </c>
      <c r="M741">
        <v>50</v>
      </c>
      <c r="N741">
        <v>420</v>
      </c>
      <c r="O741">
        <v>12</v>
      </c>
      <c r="P741">
        <v>50</v>
      </c>
      <c r="Q741">
        <v>80</v>
      </c>
      <c r="R741">
        <v>1</v>
      </c>
      <c r="S741">
        <v>78</v>
      </c>
      <c r="T741" s="2">
        <v>64</v>
      </c>
      <c r="U741" s="2">
        <v>64</v>
      </c>
      <c r="V741" s="2">
        <v>128</v>
      </c>
      <c r="W741" t="s">
        <v>770</v>
      </c>
      <c r="X741">
        <v>0.98028869047619005</v>
      </c>
      <c r="Y741">
        <v>6.9958177534862999E-3</v>
      </c>
      <c r="Z741">
        <v>0.32246845238095201</v>
      </c>
      <c r="AA741">
        <v>0.32920939633250201</v>
      </c>
      <c r="AB741">
        <v>0.243209265708238</v>
      </c>
      <c r="AC741">
        <v>0.243209265708238</v>
      </c>
      <c r="AD741">
        <v>0.32960791229496</v>
      </c>
      <c r="AE741">
        <v>0.32960791229496</v>
      </c>
      <c r="AF741">
        <v>0.32246845238095201</v>
      </c>
      <c r="AG741">
        <v>0.32246845238095201</v>
      </c>
      <c r="AH741">
        <v>0.64270833333333299</v>
      </c>
      <c r="AI741">
        <v>9.0466059744357993E-2</v>
      </c>
      <c r="AJ741">
        <v>0.57490586703230895</v>
      </c>
      <c r="AK741">
        <v>0.57490586703230895</v>
      </c>
      <c r="AL741">
        <v>0.55349964104670402</v>
      </c>
      <c r="AM741">
        <v>0.55349964104670402</v>
      </c>
      <c r="AN741">
        <v>0.64270833333333299</v>
      </c>
      <c r="AO741">
        <v>0.64270833333333299</v>
      </c>
      <c r="AP741">
        <v>0.39379426202676598</v>
      </c>
      <c r="AQ741">
        <v>0.46666255397349798</v>
      </c>
      <c r="AR741">
        <v>8.9620007597776594E-2</v>
      </c>
      <c r="AS741">
        <v>2.2760239234910998E-2</v>
      </c>
      <c r="AT741">
        <v>0.64285714285714202</v>
      </c>
      <c r="AU741">
        <v>2.3529411764705799E-2</v>
      </c>
      <c r="AV741">
        <v>0.96932515337423297</v>
      </c>
      <c r="AW741">
        <v>0.94047619047619002</v>
      </c>
      <c r="AX741">
        <v>0.98159509202453998</v>
      </c>
      <c r="AY741">
        <v>0</v>
      </c>
      <c r="AZ741">
        <v>0.50735294117647001</v>
      </c>
      <c r="BA741">
        <v>0.949367088607594</v>
      </c>
      <c r="BB741">
        <v>0.90909090909090895</v>
      </c>
      <c r="BC741">
        <v>0.93567251461988299</v>
      </c>
      <c r="BD741">
        <v>0</v>
      </c>
      <c r="BE741">
        <v>3.9603960396039598E-2</v>
      </c>
    </row>
    <row r="742" spans="2:57" x14ac:dyDescent="0.2">
      <c r="B742" t="s">
        <v>1622</v>
      </c>
      <c r="C742">
        <v>1E-3</v>
      </c>
      <c r="D742">
        <v>0.1</v>
      </c>
      <c r="E742">
        <v>144</v>
      </c>
      <c r="F742">
        <v>100</v>
      </c>
      <c r="G742" s="2" t="b">
        <v>1</v>
      </c>
      <c r="H742">
        <v>8</v>
      </c>
      <c r="I742">
        <v>25</v>
      </c>
      <c r="J742">
        <v>64</v>
      </c>
      <c r="K742">
        <v>1000</v>
      </c>
      <c r="L742">
        <v>4</v>
      </c>
      <c r="M742">
        <v>25</v>
      </c>
      <c r="N742">
        <v>445</v>
      </c>
      <c r="O742">
        <v>12</v>
      </c>
      <c r="P742">
        <v>25</v>
      </c>
      <c r="Q742">
        <v>105</v>
      </c>
      <c r="R742">
        <v>1</v>
      </c>
      <c r="S742">
        <v>78</v>
      </c>
      <c r="T742" s="2">
        <v>64</v>
      </c>
      <c r="U742" s="2">
        <v>64</v>
      </c>
      <c r="V742" s="2">
        <v>128</v>
      </c>
      <c r="W742" t="s">
        <v>770</v>
      </c>
      <c r="X742">
        <v>0.98195312499999998</v>
      </c>
      <c r="Y742">
        <v>3.4639717836397999E-3</v>
      </c>
      <c r="Z742">
        <v>0.32230393258426998</v>
      </c>
      <c r="AA742">
        <v>0.267267660737037</v>
      </c>
      <c r="AB742">
        <v>0.27557459706926601</v>
      </c>
      <c r="AC742">
        <v>0.27557459706926601</v>
      </c>
      <c r="AD742">
        <v>0.32444193525827802</v>
      </c>
      <c r="AE742">
        <v>0.32444193525827802</v>
      </c>
      <c r="AF742">
        <v>0.32230393258426998</v>
      </c>
      <c r="AG742">
        <v>0.32230393258426998</v>
      </c>
      <c r="AH742">
        <v>0.59603174603174602</v>
      </c>
      <c r="AI742">
        <v>6.9136880338191903E-2</v>
      </c>
      <c r="AJ742">
        <v>0.549578217987997</v>
      </c>
      <c r="AK742">
        <v>0.549578217987997</v>
      </c>
      <c r="AL742">
        <v>0.63446480989838905</v>
      </c>
      <c r="AM742">
        <v>0.63446480989838905</v>
      </c>
      <c r="AN742">
        <v>0.59603174603174602</v>
      </c>
      <c r="AO742">
        <v>0.59603174603174602</v>
      </c>
      <c r="AP742">
        <v>0.29836009775727201</v>
      </c>
      <c r="AQ742">
        <v>0.68077083524939597</v>
      </c>
      <c r="AR742">
        <v>0.112121262383829</v>
      </c>
      <c r="AS742">
        <v>1.1046192886567E-2</v>
      </c>
      <c r="AT742">
        <v>0.32369942196531698</v>
      </c>
      <c r="AU742">
        <v>1.8867924528301799E-2</v>
      </c>
      <c r="AV742">
        <v>0.95890410958904104</v>
      </c>
      <c r="AW742">
        <v>0.95022624434389102</v>
      </c>
      <c r="AX742">
        <v>0.94977168949771595</v>
      </c>
      <c r="AY742">
        <v>4.9999999999999899E-2</v>
      </c>
      <c r="AZ742">
        <v>0.74885844748858399</v>
      </c>
      <c r="BA742">
        <v>0.95454545454545403</v>
      </c>
      <c r="BB742">
        <v>0.69461077844311303</v>
      </c>
      <c r="BC742">
        <v>0.94545454545454499</v>
      </c>
      <c r="BD742">
        <v>0</v>
      </c>
      <c r="BE742">
        <v>0</v>
      </c>
    </row>
    <row r="743" spans="2:57" x14ac:dyDescent="0.2">
      <c r="B743" t="s">
        <v>1623</v>
      </c>
      <c r="C743">
        <v>1E-3</v>
      </c>
      <c r="D743">
        <v>0.1</v>
      </c>
      <c r="E743">
        <v>22</v>
      </c>
      <c r="F743">
        <v>500</v>
      </c>
      <c r="G743" s="2" t="b">
        <v>1</v>
      </c>
      <c r="H743">
        <v>8</v>
      </c>
      <c r="I743">
        <v>25</v>
      </c>
      <c r="J743">
        <v>420</v>
      </c>
      <c r="K743">
        <v>1000</v>
      </c>
      <c r="L743">
        <v>4</v>
      </c>
      <c r="M743">
        <v>25</v>
      </c>
      <c r="N743">
        <v>445</v>
      </c>
      <c r="O743">
        <v>12</v>
      </c>
      <c r="P743">
        <v>25</v>
      </c>
      <c r="Q743">
        <v>105</v>
      </c>
      <c r="R743">
        <v>1</v>
      </c>
      <c r="S743">
        <v>78</v>
      </c>
      <c r="T743" s="2">
        <v>128</v>
      </c>
      <c r="U743" s="2">
        <v>64</v>
      </c>
      <c r="V743" s="2">
        <v>128</v>
      </c>
      <c r="W743" t="s">
        <v>770</v>
      </c>
      <c r="X743">
        <v>0.98092559523809197</v>
      </c>
      <c r="Y743">
        <v>3.2182886605150998E-3</v>
      </c>
      <c r="Z743">
        <v>0.32168146067415798</v>
      </c>
      <c r="AA743">
        <v>0.31881113955378498</v>
      </c>
      <c r="AB743">
        <v>0.25478394379194502</v>
      </c>
      <c r="AC743">
        <v>0.25478394379194502</v>
      </c>
      <c r="AD743">
        <v>0.32543931564183098</v>
      </c>
      <c r="AE743">
        <v>0.32543931564183098</v>
      </c>
      <c r="AF743">
        <v>0.32168146067415798</v>
      </c>
      <c r="AG743">
        <v>0.32168146067415798</v>
      </c>
      <c r="AH743">
        <v>0.23571428571428499</v>
      </c>
      <c r="AI743">
        <v>0.24963420629501301</v>
      </c>
      <c r="AJ743">
        <v>0.17744223433231199</v>
      </c>
      <c r="AK743">
        <v>0.17744223433231199</v>
      </c>
      <c r="AL743">
        <v>0.26677176922274898</v>
      </c>
      <c r="AM743">
        <v>0.26677176922274898</v>
      </c>
      <c r="AN743">
        <v>0.23571428571428499</v>
      </c>
      <c r="AO743">
        <v>0.23571428571428499</v>
      </c>
      <c r="AP743">
        <v>0.18410833502561399</v>
      </c>
      <c r="AQ743">
        <v>0.26346890998058498</v>
      </c>
      <c r="AR743">
        <v>0.115135738190953</v>
      </c>
      <c r="AS743">
        <v>0.45642279197063101</v>
      </c>
      <c r="AT743">
        <v>0.29487179487179399</v>
      </c>
      <c r="AU743">
        <v>0</v>
      </c>
      <c r="AV743">
        <v>0.29756795422031401</v>
      </c>
      <c r="AW743">
        <v>0.29921259842519599</v>
      </c>
      <c r="AX743">
        <v>0.31578947368421001</v>
      </c>
      <c r="AY743">
        <v>3.7267080745341602E-2</v>
      </c>
      <c r="AZ743">
        <v>0.23943661971830901</v>
      </c>
      <c r="BA743">
        <v>0.64516129032257996</v>
      </c>
      <c r="BB743">
        <v>0</v>
      </c>
      <c r="BC743">
        <v>0</v>
      </c>
      <c r="BD743">
        <v>0</v>
      </c>
      <c r="BE743">
        <v>0</v>
      </c>
    </row>
    <row r="744" spans="2:57" x14ac:dyDescent="0.2">
      <c r="B744" t="s">
        <v>813</v>
      </c>
      <c r="C744">
        <v>1E-3</v>
      </c>
      <c r="D744">
        <v>0.5</v>
      </c>
      <c r="E744">
        <v>256</v>
      </c>
      <c r="F744">
        <v>500</v>
      </c>
      <c r="G744" s="2" t="b">
        <v>1</v>
      </c>
      <c r="H744">
        <v>8</v>
      </c>
      <c r="I744">
        <v>10</v>
      </c>
      <c r="J744">
        <v>64</v>
      </c>
      <c r="K744">
        <v>1000</v>
      </c>
      <c r="L744">
        <v>4</v>
      </c>
      <c r="M744">
        <v>10</v>
      </c>
      <c r="N744">
        <v>460</v>
      </c>
      <c r="O744">
        <v>12</v>
      </c>
      <c r="P744">
        <v>10</v>
      </c>
      <c r="Q744">
        <v>120</v>
      </c>
      <c r="R744">
        <v>1</v>
      </c>
      <c r="S744">
        <v>78</v>
      </c>
      <c r="T744" s="2">
        <v>64</v>
      </c>
      <c r="U744" s="2">
        <v>128</v>
      </c>
      <c r="V744" s="2">
        <v>128</v>
      </c>
      <c r="W744" t="s">
        <v>770</v>
      </c>
      <c r="X744">
        <v>0.98036328125000005</v>
      </c>
      <c r="Y744">
        <v>4.2158835839944996E-3</v>
      </c>
      <c r="Z744">
        <v>0.31984184782608699</v>
      </c>
      <c r="AA744">
        <v>0.30313768857717499</v>
      </c>
      <c r="AB744">
        <v>0.246650345848279</v>
      </c>
      <c r="AC744">
        <v>0.246650345848279</v>
      </c>
      <c r="AD744">
        <v>0.25649436721490299</v>
      </c>
      <c r="AE744">
        <v>0.25649436721490299</v>
      </c>
      <c r="AF744">
        <v>0.31984184782608699</v>
      </c>
      <c r="AG744">
        <v>0.31984184782608699</v>
      </c>
      <c r="AH744">
        <v>0.65</v>
      </c>
      <c r="AI744">
        <v>6.4371876418590504E-2</v>
      </c>
      <c r="AJ744">
        <v>0.57846468784942995</v>
      </c>
      <c r="AK744">
        <v>0.57846468784942995</v>
      </c>
      <c r="AL744">
        <v>0.585309418136719</v>
      </c>
      <c r="AM744">
        <v>0.585309418136719</v>
      </c>
      <c r="AN744">
        <v>0.65</v>
      </c>
      <c r="AO744">
        <v>0.65</v>
      </c>
      <c r="AP744">
        <v>0.30918274827850101</v>
      </c>
      <c r="AQ744">
        <v>0.64306125667745695</v>
      </c>
      <c r="AR744">
        <v>2.36335275547019E-2</v>
      </c>
      <c r="AS744">
        <v>1.07238508824567E-2</v>
      </c>
      <c r="AT744">
        <v>0.41351888667991998</v>
      </c>
      <c r="AU744">
        <v>0.28378378378378299</v>
      </c>
      <c r="AV744">
        <v>0.95081967213114704</v>
      </c>
      <c r="AW744">
        <v>0.95617529880478003</v>
      </c>
      <c r="AX744">
        <v>0.95199999999999996</v>
      </c>
      <c r="AY744">
        <v>1.5625E-2</v>
      </c>
      <c r="AZ744">
        <v>0.58356940509915001</v>
      </c>
      <c r="BA744">
        <v>0.97457627118643997</v>
      </c>
      <c r="BB744">
        <v>0.875</v>
      </c>
      <c r="BC744">
        <v>0.93650793650793596</v>
      </c>
      <c r="BD744">
        <v>0</v>
      </c>
      <c r="BE744">
        <v>0</v>
      </c>
    </row>
    <row r="745" spans="2:57" x14ac:dyDescent="0.2">
      <c r="B745" t="s">
        <v>1624</v>
      </c>
      <c r="C745">
        <v>1E-3</v>
      </c>
      <c r="D745">
        <v>0.1</v>
      </c>
      <c r="E745">
        <v>18</v>
      </c>
      <c r="F745">
        <v>500</v>
      </c>
      <c r="G745" s="2" t="b">
        <v>1</v>
      </c>
      <c r="H745">
        <v>8</v>
      </c>
      <c r="I745">
        <v>50</v>
      </c>
      <c r="J745">
        <v>128</v>
      </c>
      <c r="K745">
        <v>1000</v>
      </c>
      <c r="L745">
        <v>4</v>
      </c>
      <c r="M745">
        <v>50</v>
      </c>
      <c r="N745">
        <v>420</v>
      </c>
      <c r="O745">
        <v>12</v>
      </c>
      <c r="P745">
        <v>50</v>
      </c>
      <c r="Q745">
        <v>80</v>
      </c>
      <c r="R745">
        <v>1</v>
      </c>
      <c r="S745">
        <v>78</v>
      </c>
      <c r="T745" s="2">
        <v>128</v>
      </c>
      <c r="U745" s="2">
        <v>128</v>
      </c>
      <c r="V745" s="2">
        <v>128</v>
      </c>
      <c r="W745" t="s">
        <v>770</v>
      </c>
      <c r="X745">
        <v>0.98041406249999996</v>
      </c>
      <c r="Y745">
        <v>4.0754617974161998E-3</v>
      </c>
      <c r="Z745">
        <v>0.31977976190476098</v>
      </c>
      <c r="AA745">
        <v>0.25678469370305501</v>
      </c>
      <c r="AB745">
        <v>0.230961526289367</v>
      </c>
      <c r="AC745">
        <v>0.230961526289367</v>
      </c>
      <c r="AD745">
        <v>0.39077979723719197</v>
      </c>
      <c r="AE745">
        <v>0.39077979723719197</v>
      </c>
      <c r="AF745">
        <v>0.31977976190476098</v>
      </c>
      <c r="AG745">
        <v>0.31977976190476098</v>
      </c>
      <c r="AH745">
        <v>0.63229166666666603</v>
      </c>
      <c r="AI745">
        <v>6.5485484898090293E-2</v>
      </c>
      <c r="AJ745">
        <v>0.56999914955970998</v>
      </c>
      <c r="AK745">
        <v>0.56999914955970998</v>
      </c>
      <c r="AL745">
        <v>0.52721618203016796</v>
      </c>
      <c r="AM745">
        <v>0.52721618203016796</v>
      </c>
      <c r="AN745">
        <v>0.63229166666666603</v>
      </c>
      <c r="AO745">
        <v>0.63229166666666603</v>
      </c>
      <c r="AP745">
        <v>9.5929506524877597E-2</v>
      </c>
      <c r="AQ745">
        <v>0.51690131487122504</v>
      </c>
      <c r="AR745">
        <v>0.28721053784766898</v>
      </c>
      <c r="AS745">
        <v>2.3804745913695701E-2</v>
      </c>
      <c r="AT745">
        <v>0.62780269058295901</v>
      </c>
      <c r="AU745">
        <v>0</v>
      </c>
      <c r="AV745">
        <v>0.99378881987577605</v>
      </c>
      <c r="AW745">
        <v>0.94674556213017702</v>
      </c>
      <c r="AX745">
        <v>0.84491978609625595</v>
      </c>
      <c r="AY745">
        <v>0</v>
      </c>
      <c r="AZ745">
        <v>0.55660377358490498</v>
      </c>
      <c r="BA745">
        <v>0.99378881987577605</v>
      </c>
      <c r="BB745">
        <v>0.93023255813953398</v>
      </c>
      <c r="BC745">
        <v>0.94610778443113697</v>
      </c>
      <c r="BD745">
        <v>0</v>
      </c>
      <c r="BE745">
        <v>0</v>
      </c>
    </row>
    <row r="746" spans="2:57" x14ac:dyDescent="0.2">
      <c r="B746" t="s">
        <v>1625</v>
      </c>
      <c r="C746">
        <v>1E-3</v>
      </c>
      <c r="D746">
        <v>0.1</v>
      </c>
      <c r="E746">
        <v>53</v>
      </c>
      <c r="F746">
        <v>100</v>
      </c>
      <c r="G746" s="2" t="b">
        <v>1</v>
      </c>
      <c r="H746">
        <v>8</v>
      </c>
      <c r="I746">
        <v>10</v>
      </c>
      <c r="J746">
        <v>420</v>
      </c>
      <c r="K746">
        <v>1000</v>
      </c>
      <c r="L746">
        <v>4</v>
      </c>
      <c r="M746">
        <v>10</v>
      </c>
      <c r="N746">
        <v>460</v>
      </c>
      <c r="O746">
        <v>12</v>
      </c>
      <c r="P746">
        <v>10</v>
      </c>
      <c r="Q746">
        <v>120</v>
      </c>
      <c r="R746">
        <v>1</v>
      </c>
      <c r="S746">
        <v>78</v>
      </c>
      <c r="T746" s="2">
        <v>128</v>
      </c>
      <c r="U746" s="2">
        <v>128</v>
      </c>
      <c r="V746" s="2">
        <v>128</v>
      </c>
      <c r="W746" t="s">
        <v>770</v>
      </c>
      <c r="X746">
        <v>0.980104166666666</v>
      </c>
      <c r="Y746">
        <v>4.2274188366717997E-3</v>
      </c>
      <c r="Z746">
        <v>0.31977010869565198</v>
      </c>
      <c r="AA746">
        <v>0.2954957755059</v>
      </c>
      <c r="AB746">
        <v>0.25135570750550801</v>
      </c>
      <c r="AC746">
        <v>0.25135570750550801</v>
      </c>
      <c r="AD746">
        <v>0.246574329338348</v>
      </c>
      <c r="AE746">
        <v>0.246574329338348</v>
      </c>
      <c r="AF746">
        <v>0.31977010869565198</v>
      </c>
      <c r="AG746">
        <v>0.31977010869565198</v>
      </c>
      <c r="AH746">
        <v>0.56111111111111101</v>
      </c>
      <c r="AI746">
        <v>9.5053322613239205E-2</v>
      </c>
      <c r="AJ746">
        <v>0.53850727181453995</v>
      </c>
      <c r="AK746">
        <v>0.53850727181453995</v>
      </c>
      <c r="AL746">
        <v>0.59539595860810601</v>
      </c>
      <c r="AM746">
        <v>0.59539595860810601</v>
      </c>
      <c r="AN746">
        <v>0.56111111111111101</v>
      </c>
      <c r="AO746">
        <v>0.56111111111111101</v>
      </c>
      <c r="AP746">
        <v>0.26279239589335102</v>
      </c>
      <c r="AQ746">
        <v>0.69345006282063903</v>
      </c>
      <c r="AR746">
        <v>4.4182110526054197E-2</v>
      </c>
      <c r="AS746">
        <v>4.9982607819884003E-3</v>
      </c>
      <c r="AT746">
        <v>0.32246998284734102</v>
      </c>
      <c r="AU746">
        <v>0</v>
      </c>
      <c r="AV746">
        <v>0.95278969957081505</v>
      </c>
      <c r="AW746">
        <v>0.95617529880478003</v>
      </c>
      <c r="AX746">
        <v>0.82949308755760298</v>
      </c>
      <c r="AY746">
        <v>0.6</v>
      </c>
      <c r="AZ746">
        <v>0.443037974683544</v>
      </c>
      <c r="BA746">
        <v>0.82692307692307698</v>
      </c>
      <c r="BB746">
        <v>0.90076335877862601</v>
      </c>
      <c r="BC746">
        <v>0.63043478260869501</v>
      </c>
      <c r="BD746">
        <v>0</v>
      </c>
      <c r="BE746">
        <v>0</v>
      </c>
    </row>
    <row r="747" spans="2:57" x14ac:dyDescent="0.2">
      <c r="B747" t="s">
        <v>861</v>
      </c>
      <c r="C747">
        <v>1E-3</v>
      </c>
      <c r="D747">
        <v>0.1</v>
      </c>
      <c r="E747">
        <v>256</v>
      </c>
      <c r="F747">
        <v>100</v>
      </c>
      <c r="G747" s="2" t="b">
        <v>1</v>
      </c>
      <c r="H747">
        <v>8</v>
      </c>
      <c r="I747">
        <v>20</v>
      </c>
      <c r="J747">
        <v>128</v>
      </c>
      <c r="K747">
        <v>1000</v>
      </c>
      <c r="L747">
        <v>4</v>
      </c>
      <c r="M747">
        <v>20</v>
      </c>
      <c r="N747">
        <v>450</v>
      </c>
      <c r="O747">
        <v>12</v>
      </c>
      <c r="P747">
        <v>20</v>
      </c>
      <c r="Q747">
        <v>110</v>
      </c>
      <c r="R747">
        <v>1</v>
      </c>
      <c r="S747">
        <v>78</v>
      </c>
      <c r="T747" s="2">
        <v>64</v>
      </c>
      <c r="U747" s="2">
        <v>128</v>
      </c>
      <c r="V747" s="2">
        <v>128</v>
      </c>
      <c r="W747" t="s">
        <v>770</v>
      </c>
      <c r="X747">
        <v>0.980712890625</v>
      </c>
      <c r="Y747">
        <v>3.4871825668959999E-3</v>
      </c>
      <c r="Z747">
        <v>0.319278888888889</v>
      </c>
      <c r="AA747">
        <v>0.32383360233902903</v>
      </c>
      <c r="AB747">
        <v>0.244915874056295</v>
      </c>
      <c r="AC747">
        <v>0.244915874056295</v>
      </c>
      <c r="AD747">
        <v>0.23831937680252399</v>
      </c>
      <c r="AE747">
        <v>0.23831937680252399</v>
      </c>
      <c r="AF747">
        <v>0.319278888888889</v>
      </c>
      <c r="AG747">
        <v>0.319278888888889</v>
      </c>
      <c r="AH747">
        <v>0.71969696969696895</v>
      </c>
      <c r="AI747">
        <v>7.2223335504531805E-2</v>
      </c>
      <c r="AJ747">
        <v>0.675514745556686</v>
      </c>
      <c r="AK747">
        <v>0.675514745556686</v>
      </c>
      <c r="AL747">
        <v>0.71957407208386703</v>
      </c>
      <c r="AM747">
        <v>0.71957407208386703</v>
      </c>
      <c r="AN747">
        <v>0.71969696969696895</v>
      </c>
      <c r="AO747">
        <v>0.71969696969696895</v>
      </c>
      <c r="AP747">
        <v>0.215623511363812</v>
      </c>
      <c r="AQ747">
        <v>0.69439242023713998</v>
      </c>
      <c r="AR747">
        <v>4.73218021305057E-2</v>
      </c>
      <c r="AS747">
        <v>2.23257624937221E-2</v>
      </c>
      <c r="AT747">
        <v>0.72941176470588198</v>
      </c>
      <c r="AU747">
        <v>0.157480314960629</v>
      </c>
      <c r="AV747">
        <v>0.96888888888888802</v>
      </c>
      <c r="AW747">
        <v>0.952380952380952</v>
      </c>
      <c r="AX747">
        <v>0.95614035087719296</v>
      </c>
      <c r="AY747">
        <v>0.51785714285714202</v>
      </c>
      <c r="AZ747">
        <v>8.4033613445378103E-2</v>
      </c>
      <c r="BA747">
        <v>0.98181818181818103</v>
      </c>
      <c r="BB747">
        <v>0.88709677419354804</v>
      </c>
      <c r="BC747">
        <v>0.91525423728813504</v>
      </c>
      <c r="BD747">
        <v>0.54008438818565396</v>
      </c>
      <c r="BE747">
        <v>0.41573033707865098</v>
      </c>
    </row>
    <row r="748" spans="2:57" x14ac:dyDescent="0.2">
      <c r="B748" t="s">
        <v>1626</v>
      </c>
      <c r="C748">
        <v>1E-3</v>
      </c>
      <c r="D748">
        <v>0.5</v>
      </c>
      <c r="E748">
        <v>19</v>
      </c>
      <c r="F748">
        <v>500</v>
      </c>
      <c r="G748" s="2" t="b">
        <v>1</v>
      </c>
      <c r="H748">
        <v>8</v>
      </c>
      <c r="I748">
        <v>25</v>
      </c>
      <c r="J748">
        <v>64</v>
      </c>
      <c r="K748">
        <v>1000</v>
      </c>
      <c r="L748">
        <v>4</v>
      </c>
      <c r="M748">
        <v>25</v>
      </c>
      <c r="N748">
        <v>445</v>
      </c>
      <c r="O748">
        <v>12</v>
      </c>
      <c r="P748">
        <v>25</v>
      </c>
      <c r="Q748">
        <v>105</v>
      </c>
      <c r="R748">
        <v>1</v>
      </c>
      <c r="S748">
        <v>78</v>
      </c>
      <c r="T748" s="2">
        <v>128</v>
      </c>
      <c r="U748" s="2">
        <v>64</v>
      </c>
      <c r="V748" s="2">
        <v>128</v>
      </c>
      <c r="W748" t="s">
        <v>770</v>
      </c>
      <c r="X748">
        <v>0.98121875000000003</v>
      </c>
      <c r="Y748">
        <v>3.7878562727709998E-3</v>
      </c>
      <c r="Z748">
        <v>0.31917134831460697</v>
      </c>
      <c r="AA748">
        <v>0.31671647836267902</v>
      </c>
      <c r="AB748">
        <v>0.25650865293442798</v>
      </c>
      <c r="AC748">
        <v>0.25650865293442798</v>
      </c>
      <c r="AD748">
        <v>0.36912233434360597</v>
      </c>
      <c r="AE748">
        <v>0.36912233434360597</v>
      </c>
      <c r="AF748">
        <v>0.31917134831460697</v>
      </c>
      <c r="AG748">
        <v>0.31917134831460697</v>
      </c>
      <c r="AH748">
        <v>0.62460317460317405</v>
      </c>
      <c r="AI748">
        <v>8.0163292586803395E-2</v>
      </c>
      <c r="AJ748">
        <v>0.57535928410619097</v>
      </c>
      <c r="AK748">
        <v>0.57535928410619097</v>
      </c>
      <c r="AL748">
        <v>0.55321578704330698</v>
      </c>
      <c r="AM748">
        <v>0.55321578704330698</v>
      </c>
      <c r="AN748">
        <v>0.62460317460317405</v>
      </c>
      <c r="AO748">
        <v>0.62460317460317405</v>
      </c>
      <c r="AP748">
        <v>0.41381866000468898</v>
      </c>
      <c r="AQ748">
        <v>0.434259491886333</v>
      </c>
      <c r="AR748">
        <v>0.146143917082039</v>
      </c>
      <c r="AS748">
        <v>3.1812542764652799E-2</v>
      </c>
      <c r="AT748">
        <v>0.62328767123287598</v>
      </c>
      <c r="AU748">
        <v>0</v>
      </c>
      <c r="AV748">
        <v>0.93953488372092997</v>
      </c>
      <c r="AW748">
        <v>0.94594594594594605</v>
      </c>
      <c r="AX748">
        <v>0.92079207920791994</v>
      </c>
      <c r="AY748">
        <v>0.284182305630026</v>
      </c>
      <c r="AZ748">
        <v>0.52914798206278002</v>
      </c>
      <c r="BA748">
        <v>0.83977900552486096</v>
      </c>
      <c r="BB748">
        <v>0.90128755364806801</v>
      </c>
      <c r="BC748">
        <v>0.92035398230088405</v>
      </c>
      <c r="BD748">
        <v>0</v>
      </c>
      <c r="BE748">
        <v>0</v>
      </c>
    </row>
    <row r="749" spans="2:57" x14ac:dyDescent="0.2">
      <c r="B749" t="s">
        <v>1627</v>
      </c>
      <c r="C749">
        <v>1E-3</v>
      </c>
      <c r="D749">
        <v>0.5</v>
      </c>
      <c r="E749">
        <v>21</v>
      </c>
      <c r="F749">
        <v>500</v>
      </c>
      <c r="G749" s="2" t="b">
        <v>1</v>
      </c>
      <c r="H749">
        <v>8</v>
      </c>
      <c r="I749">
        <v>15</v>
      </c>
      <c r="J749">
        <v>128</v>
      </c>
      <c r="K749">
        <v>1000</v>
      </c>
      <c r="L749">
        <v>4</v>
      </c>
      <c r="M749">
        <v>15</v>
      </c>
      <c r="N749">
        <v>455</v>
      </c>
      <c r="O749">
        <v>12</v>
      </c>
      <c r="P749">
        <v>15</v>
      </c>
      <c r="Q749">
        <v>115</v>
      </c>
      <c r="R749">
        <v>1</v>
      </c>
      <c r="S749">
        <v>78</v>
      </c>
      <c r="T749" s="2">
        <v>128</v>
      </c>
      <c r="U749" s="2">
        <v>128</v>
      </c>
      <c r="V749" s="2">
        <v>128</v>
      </c>
      <c r="W749" t="s">
        <v>770</v>
      </c>
      <c r="X749">
        <v>0.98027929687500004</v>
      </c>
      <c r="Y749">
        <v>4.1878030076622002E-3</v>
      </c>
      <c r="Z749">
        <v>0.31890989010988902</v>
      </c>
      <c r="AA749">
        <v>0.29319874624907899</v>
      </c>
      <c r="AB749">
        <v>0.243757776742029</v>
      </c>
      <c r="AC749">
        <v>0.243757776742029</v>
      </c>
      <c r="AD749">
        <v>0.262209853511645</v>
      </c>
      <c r="AE749">
        <v>0.262209853511645</v>
      </c>
      <c r="AF749">
        <v>0.31890989010988902</v>
      </c>
      <c r="AG749">
        <v>0.31890989010988902</v>
      </c>
      <c r="AH749">
        <v>0.62246376811594195</v>
      </c>
      <c r="AI749">
        <v>8.2079298794269506E-2</v>
      </c>
      <c r="AJ749">
        <v>0.57415676911695002</v>
      </c>
      <c r="AK749">
        <v>0.57415676911695002</v>
      </c>
      <c r="AL749">
        <v>0.62865582114517904</v>
      </c>
      <c r="AM749">
        <v>0.62865582114518004</v>
      </c>
      <c r="AN749">
        <v>0.62246376811594195</v>
      </c>
      <c r="AO749">
        <v>0.62246376811594195</v>
      </c>
      <c r="AP749">
        <v>0.57748379935020999</v>
      </c>
      <c r="AQ749">
        <v>0.37723606564961698</v>
      </c>
      <c r="AR749">
        <v>1.45084551795475E-2</v>
      </c>
      <c r="AS749">
        <v>5.8027867887445002E-3</v>
      </c>
      <c r="AT749">
        <v>0.52658227848101202</v>
      </c>
      <c r="AU749">
        <v>6.5040650406504003E-2</v>
      </c>
      <c r="AV749">
        <v>0.92660550458715596</v>
      </c>
      <c r="AW749">
        <v>0.95041322314049503</v>
      </c>
      <c r="AX749">
        <v>0.85836909871244604</v>
      </c>
      <c r="AY749">
        <v>0.64739884393063496</v>
      </c>
      <c r="AZ749">
        <v>0.402489626556016</v>
      </c>
      <c r="BA749">
        <v>0.97777777777777697</v>
      </c>
      <c r="BB749">
        <v>0.88715953307392903</v>
      </c>
      <c r="BC749">
        <v>0.64804469273743004</v>
      </c>
      <c r="BD749">
        <v>0</v>
      </c>
      <c r="BE749">
        <v>0</v>
      </c>
    </row>
    <row r="750" spans="2:57" x14ac:dyDescent="0.2">
      <c r="B750" t="s">
        <v>814</v>
      </c>
      <c r="C750">
        <v>1E-3</v>
      </c>
      <c r="D750">
        <v>0.1</v>
      </c>
      <c r="E750">
        <v>256</v>
      </c>
      <c r="F750">
        <v>100</v>
      </c>
      <c r="G750" s="2" t="b">
        <v>1</v>
      </c>
      <c r="H750">
        <v>8</v>
      </c>
      <c r="I750">
        <v>5</v>
      </c>
      <c r="J750">
        <v>64</v>
      </c>
      <c r="K750">
        <v>1000</v>
      </c>
      <c r="L750">
        <v>4</v>
      </c>
      <c r="M750">
        <v>5</v>
      </c>
      <c r="N750">
        <v>465</v>
      </c>
      <c r="O750">
        <v>12</v>
      </c>
      <c r="P750">
        <v>5</v>
      </c>
      <c r="Q750">
        <v>125</v>
      </c>
      <c r="R750">
        <v>1</v>
      </c>
      <c r="S750">
        <v>78</v>
      </c>
      <c r="T750" s="2">
        <v>64</v>
      </c>
      <c r="U750" s="2">
        <v>128</v>
      </c>
      <c r="V750" s="2">
        <v>128</v>
      </c>
      <c r="W750" t="s">
        <v>770</v>
      </c>
      <c r="X750">
        <v>0.98080078125000003</v>
      </c>
      <c r="Y750">
        <v>4.4338498869909999E-3</v>
      </c>
      <c r="Z750">
        <v>0.31855161290322298</v>
      </c>
      <c r="AA750">
        <v>0.189985550910234</v>
      </c>
      <c r="AB750">
        <v>0.253776404923371</v>
      </c>
      <c r="AC750">
        <v>0.253776404923371</v>
      </c>
      <c r="AD750">
        <v>0.280012393344166</v>
      </c>
      <c r="AE750">
        <v>0.280012393344166</v>
      </c>
      <c r="AF750">
        <v>0.31855161290322298</v>
      </c>
      <c r="AG750">
        <v>0.31855161290322298</v>
      </c>
      <c r="AH750">
        <v>0.54</v>
      </c>
      <c r="AI750">
        <v>5.8165207505226101E-2</v>
      </c>
      <c r="AJ750">
        <v>0.50644725861033102</v>
      </c>
      <c r="AK750">
        <v>0.50644725861033102</v>
      </c>
      <c r="AL750">
        <v>0.53012506486563005</v>
      </c>
      <c r="AM750">
        <v>0.53012506486563005</v>
      </c>
      <c r="AN750">
        <v>0.54</v>
      </c>
      <c r="AO750">
        <v>0.54</v>
      </c>
      <c r="AP750">
        <v>0.42999280050316702</v>
      </c>
      <c r="AQ750">
        <v>0.49716963612304399</v>
      </c>
      <c r="AR750">
        <v>7.2966441272584601E-2</v>
      </c>
      <c r="AS750">
        <v>1.49767417946887E-2</v>
      </c>
      <c r="AT750">
        <v>0.33996937212863698</v>
      </c>
      <c r="AU750">
        <v>2.3668639053254399E-2</v>
      </c>
      <c r="AV750">
        <v>0.85454545454545405</v>
      </c>
      <c r="AW750">
        <v>0.95419847328244201</v>
      </c>
      <c r="AX750">
        <v>0.829875518672199</v>
      </c>
      <c r="AY750">
        <v>0</v>
      </c>
      <c r="AZ750">
        <v>0.77941176470588203</v>
      </c>
      <c r="BA750">
        <v>0.81651376146789001</v>
      </c>
      <c r="BB750">
        <v>0.85813148788927296</v>
      </c>
      <c r="BC750">
        <v>0.62105263157894697</v>
      </c>
      <c r="BD750">
        <v>0</v>
      </c>
      <c r="BE750">
        <v>0</v>
      </c>
    </row>
    <row r="751" spans="2:57" x14ac:dyDescent="0.2">
      <c r="B751" t="s">
        <v>1628</v>
      </c>
      <c r="C751">
        <v>1E-3</v>
      </c>
      <c r="D751">
        <v>0.1</v>
      </c>
      <c r="E751">
        <v>12</v>
      </c>
      <c r="F751">
        <v>500</v>
      </c>
      <c r="G751" s="2" t="b">
        <v>1</v>
      </c>
      <c r="H751">
        <v>8</v>
      </c>
      <c r="I751">
        <v>50</v>
      </c>
      <c r="J751">
        <v>420</v>
      </c>
      <c r="K751">
        <v>1000</v>
      </c>
      <c r="L751">
        <v>4</v>
      </c>
      <c r="M751">
        <v>50</v>
      </c>
      <c r="N751">
        <v>420</v>
      </c>
      <c r="O751">
        <v>12</v>
      </c>
      <c r="P751">
        <v>50</v>
      </c>
      <c r="Q751">
        <v>80</v>
      </c>
      <c r="R751">
        <v>1</v>
      </c>
      <c r="S751">
        <v>78</v>
      </c>
      <c r="T751" s="2">
        <v>64</v>
      </c>
      <c r="U751" s="2">
        <v>128</v>
      </c>
      <c r="V751" s="2">
        <v>64</v>
      </c>
      <c r="W751" t="s">
        <v>770</v>
      </c>
      <c r="X751">
        <v>0.980183928571427</v>
      </c>
      <c r="Y751">
        <v>4.2031010612844999E-3</v>
      </c>
      <c r="Z751">
        <v>0.31583333333333302</v>
      </c>
      <c r="AA751">
        <v>0.44520864337682697</v>
      </c>
      <c r="AB751">
        <v>0.257014739800008</v>
      </c>
      <c r="AC751">
        <v>0.257014739800008</v>
      </c>
      <c r="AD751">
        <v>0.28265517928323097</v>
      </c>
      <c r="AE751">
        <v>0.28265517928323097</v>
      </c>
      <c r="AF751">
        <v>0.31583333333333302</v>
      </c>
      <c r="AG751">
        <v>0.31583333333333302</v>
      </c>
      <c r="AH751">
        <v>0.66145833333333304</v>
      </c>
      <c r="AI751">
        <v>9.6407204866409302E-2</v>
      </c>
      <c r="AJ751">
        <v>0.60272674742971899</v>
      </c>
      <c r="AK751">
        <v>0.60272674742971899</v>
      </c>
      <c r="AL751">
        <v>0.56512004189681098</v>
      </c>
      <c r="AM751">
        <v>0.56512004189681098</v>
      </c>
      <c r="AN751">
        <v>0.66145833333333304</v>
      </c>
      <c r="AO751">
        <v>0.66145833333333304</v>
      </c>
      <c r="AP751">
        <v>0.53832386603929905</v>
      </c>
      <c r="AQ751">
        <v>0.37503478891845399</v>
      </c>
      <c r="AR751">
        <v>8.7704369255926604E-2</v>
      </c>
      <c r="AS751">
        <v>2.69959349863521E-2</v>
      </c>
      <c r="AT751">
        <v>0.43508771929824502</v>
      </c>
      <c r="AU751">
        <v>0.32926829268292601</v>
      </c>
      <c r="AV751">
        <v>0.95180722891566205</v>
      </c>
      <c r="AW751">
        <v>0.93567251461988299</v>
      </c>
      <c r="AX751">
        <v>0.95180722891566205</v>
      </c>
      <c r="AY751">
        <v>0</v>
      </c>
      <c r="AZ751">
        <v>0.797752808988764</v>
      </c>
      <c r="BA751">
        <v>0.99378881987577605</v>
      </c>
      <c r="BB751">
        <v>0.89142857142857101</v>
      </c>
      <c r="BC751">
        <v>0.94610778443113697</v>
      </c>
      <c r="BD751">
        <v>0</v>
      </c>
      <c r="BE751">
        <v>0</v>
      </c>
    </row>
    <row r="752" spans="2:57" x14ac:dyDescent="0.2">
      <c r="B752" t="s">
        <v>869</v>
      </c>
      <c r="C752">
        <v>1E-3</v>
      </c>
      <c r="D752">
        <v>0.1</v>
      </c>
      <c r="E752">
        <v>256</v>
      </c>
      <c r="F752">
        <v>100</v>
      </c>
      <c r="G752" s="2" t="b">
        <v>1</v>
      </c>
      <c r="H752">
        <v>8</v>
      </c>
      <c r="I752">
        <v>10</v>
      </c>
      <c r="J752">
        <v>128</v>
      </c>
      <c r="K752">
        <v>1000</v>
      </c>
      <c r="L752">
        <v>4</v>
      </c>
      <c r="M752">
        <v>10</v>
      </c>
      <c r="N752">
        <v>460</v>
      </c>
      <c r="O752">
        <v>12</v>
      </c>
      <c r="P752">
        <v>10</v>
      </c>
      <c r="Q752">
        <v>120</v>
      </c>
      <c r="R752">
        <v>1</v>
      </c>
      <c r="S752">
        <v>78</v>
      </c>
      <c r="T752" s="2">
        <v>64</v>
      </c>
      <c r="U752" s="2">
        <v>128</v>
      </c>
      <c r="V752" s="2">
        <v>128</v>
      </c>
      <c r="W752" t="s">
        <v>770</v>
      </c>
      <c r="X752">
        <v>0.98023437499999999</v>
      </c>
      <c r="Y752">
        <v>4.2302680341525997E-3</v>
      </c>
      <c r="Z752">
        <v>0.31532989130434802</v>
      </c>
      <c r="AA752">
        <v>0.32310343542695003</v>
      </c>
      <c r="AB752">
        <v>0.240493791768741</v>
      </c>
      <c r="AC752">
        <v>0.240493791768741</v>
      </c>
      <c r="AD752">
        <v>0.24085255707339401</v>
      </c>
      <c r="AE752">
        <v>0.24085255707339401</v>
      </c>
      <c r="AF752">
        <v>0.31532989130434802</v>
      </c>
      <c r="AG752">
        <v>0.31532989130434802</v>
      </c>
      <c r="AH752">
        <v>0.60069444444444398</v>
      </c>
      <c r="AI752">
        <v>9.6624143421649905E-2</v>
      </c>
      <c r="AJ752">
        <v>0.57765359451473897</v>
      </c>
      <c r="AK752">
        <v>0.57765359451473897</v>
      </c>
      <c r="AL752">
        <v>0.57145640021233601</v>
      </c>
      <c r="AM752">
        <v>0.57145640021233601</v>
      </c>
      <c r="AN752">
        <v>0.60069444444444398</v>
      </c>
      <c r="AO752">
        <v>0.60069444444444398</v>
      </c>
      <c r="AP752">
        <v>0.56172726850466403</v>
      </c>
      <c r="AQ752">
        <v>0.34269588899814102</v>
      </c>
      <c r="AR752">
        <v>1.7466289353737698E-2</v>
      </c>
      <c r="AS752">
        <v>4.0085720218422299E-2</v>
      </c>
      <c r="AT752">
        <v>0.56643356643356602</v>
      </c>
      <c r="AU752">
        <v>0.28708133971291799</v>
      </c>
      <c r="AV752">
        <v>0.94420600858369097</v>
      </c>
      <c r="AW752">
        <v>0.96</v>
      </c>
      <c r="AX752">
        <v>0.9</v>
      </c>
      <c r="AY752">
        <v>6.0759493670885997E-2</v>
      </c>
      <c r="AZ752">
        <v>0.58503401360544205</v>
      </c>
      <c r="BA752">
        <v>0.8</v>
      </c>
      <c r="BB752">
        <v>0.89552238805970097</v>
      </c>
      <c r="BC752">
        <v>0.93280632411067199</v>
      </c>
      <c r="BD752">
        <v>0</v>
      </c>
      <c r="BE752">
        <v>0</v>
      </c>
    </row>
    <row r="753" spans="2:57" x14ac:dyDescent="0.2">
      <c r="B753" t="s">
        <v>1629</v>
      </c>
      <c r="C753">
        <v>1E-3</v>
      </c>
      <c r="D753">
        <v>0.1</v>
      </c>
      <c r="E753">
        <v>14</v>
      </c>
      <c r="F753">
        <v>500</v>
      </c>
      <c r="G753" s="2" t="b">
        <v>1</v>
      </c>
      <c r="H753">
        <v>8</v>
      </c>
      <c r="I753">
        <v>50</v>
      </c>
      <c r="J753">
        <v>420</v>
      </c>
      <c r="K753">
        <v>1000</v>
      </c>
      <c r="L753">
        <v>4</v>
      </c>
      <c r="M753">
        <v>50</v>
      </c>
      <c r="N753">
        <v>420</v>
      </c>
      <c r="O753">
        <v>12</v>
      </c>
      <c r="P753">
        <v>50</v>
      </c>
      <c r="Q753">
        <v>80</v>
      </c>
      <c r="R753">
        <v>1</v>
      </c>
      <c r="S753">
        <v>78</v>
      </c>
      <c r="T753" s="2">
        <v>128</v>
      </c>
      <c r="U753" s="2">
        <v>64</v>
      </c>
      <c r="V753" s="2">
        <v>128</v>
      </c>
      <c r="W753" t="s">
        <v>770</v>
      </c>
      <c r="X753">
        <v>0.98012380952380895</v>
      </c>
      <c r="Y753">
        <v>4.4538166983984001E-3</v>
      </c>
      <c r="Z753">
        <v>0.31507440476190401</v>
      </c>
      <c r="AA753">
        <v>0.26174318671226499</v>
      </c>
      <c r="AB753">
        <v>0.29544101089751701</v>
      </c>
      <c r="AC753">
        <v>0.29544101089751701</v>
      </c>
      <c r="AD753">
        <v>0.348001007867347</v>
      </c>
      <c r="AE753">
        <v>0.348001007867347</v>
      </c>
      <c r="AF753">
        <v>0.31507440476190401</v>
      </c>
      <c r="AG753">
        <v>0.31507440476190401</v>
      </c>
      <c r="AH753">
        <v>0.63958333333333295</v>
      </c>
      <c r="AI753">
        <v>6.7154876887798295E-2</v>
      </c>
      <c r="AJ753">
        <v>0.57439907707954097</v>
      </c>
      <c r="AK753">
        <v>0.57439907707954097</v>
      </c>
      <c r="AL753">
        <v>0.540589703768802</v>
      </c>
      <c r="AM753">
        <v>0.540589703768802</v>
      </c>
      <c r="AN753">
        <v>0.63958333333333295</v>
      </c>
      <c r="AO753">
        <v>0.63958333333333295</v>
      </c>
      <c r="AP753">
        <v>0.75485477099018305</v>
      </c>
      <c r="AQ753">
        <v>0.25097133918405701</v>
      </c>
      <c r="AR753">
        <v>0.17213892184636501</v>
      </c>
      <c r="AS753">
        <v>3.7990115694665001E-3</v>
      </c>
      <c r="AT753">
        <v>0.45806451612903198</v>
      </c>
      <c r="AU753">
        <v>0</v>
      </c>
      <c r="AV753">
        <v>0.96341463414634099</v>
      </c>
      <c r="AW753">
        <v>0.94047619047619002</v>
      </c>
      <c r="AX753">
        <v>0.96932515337423297</v>
      </c>
      <c r="AY753">
        <v>0.232558139534883</v>
      </c>
      <c r="AZ753">
        <v>0.55958549222797904</v>
      </c>
      <c r="BA753">
        <v>0.96341463414634099</v>
      </c>
      <c r="BB753">
        <v>0.89265536723163796</v>
      </c>
      <c r="BC753">
        <v>0.91329479768786104</v>
      </c>
      <c r="BD753">
        <v>0</v>
      </c>
      <c r="BE753">
        <v>0</v>
      </c>
    </row>
    <row r="754" spans="2:57" x14ac:dyDescent="0.2">
      <c r="B754" t="s">
        <v>1630</v>
      </c>
      <c r="C754">
        <v>1E-3</v>
      </c>
      <c r="D754">
        <v>0.5</v>
      </c>
      <c r="E754">
        <v>16</v>
      </c>
      <c r="F754">
        <v>500</v>
      </c>
      <c r="G754" s="2" t="b">
        <v>1</v>
      </c>
      <c r="H754">
        <v>8</v>
      </c>
      <c r="I754">
        <v>50</v>
      </c>
      <c r="J754">
        <v>128</v>
      </c>
      <c r="K754">
        <v>1000</v>
      </c>
      <c r="L754">
        <v>4</v>
      </c>
      <c r="M754">
        <v>50</v>
      </c>
      <c r="N754">
        <v>420</v>
      </c>
      <c r="O754">
        <v>12</v>
      </c>
      <c r="P754">
        <v>50</v>
      </c>
      <c r="Q754">
        <v>80</v>
      </c>
      <c r="R754">
        <v>1</v>
      </c>
      <c r="S754">
        <v>78</v>
      </c>
      <c r="T754" s="2">
        <v>128</v>
      </c>
      <c r="U754" s="2">
        <v>128</v>
      </c>
      <c r="V754" s="2">
        <v>64</v>
      </c>
      <c r="W754" t="s">
        <v>770</v>
      </c>
      <c r="X754">
        <v>0.98004687499999998</v>
      </c>
      <c r="Y754">
        <v>4.0983794680796003E-3</v>
      </c>
      <c r="Z754">
        <v>0.31475059523809501</v>
      </c>
      <c r="AA754">
        <v>0.33835065516829399</v>
      </c>
      <c r="AB754">
        <v>0.22505640779612299</v>
      </c>
      <c r="AC754">
        <v>0.22505640779612299</v>
      </c>
      <c r="AD754">
        <v>0.230686809118298</v>
      </c>
      <c r="AE754">
        <v>0.230686809118298</v>
      </c>
      <c r="AF754">
        <v>0.31475059523809501</v>
      </c>
      <c r="AG754">
        <v>0.31475059523809501</v>
      </c>
      <c r="AH754">
        <v>0.67708333333333304</v>
      </c>
      <c r="AI754">
        <v>7.2460904717445304E-2</v>
      </c>
      <c r="AJ754">
        <v>0.61779234032897401</v>
      </c>
      <c r="AK754">
        <v>0.61779234032897401</v>
      </c>
      <c r="AL754">
        <v>0.57947503602808303</v>
      </c>
      <c r="AM754">
        <v>0.57947503602808303</v>
      </c>
      <c r="AN754">
        <v>0.67708333333333304</v>
      </c>
      <c r="AO754">
        <v>0.67708333333333304</v>
      </c>
      <c r="AP754">
        <v>7.9214393690153706E-2</v>
      </c>
      <c r="AQ754">
        <v>0.53286888247356901</v>
      </c>
      <c r="AR754">
        <v>0.11981854300051201</v>
      </c>
      <c r="AS754">
        <v>0.16832381202025801</v>
      </c>
      <c r="AT754">
        <v>0.61904761904761896</v>
      </c>
      <c r="AU754">
        <v>0</v>
      </c>
      <c r="AV754">
        <v>0.98136645962732905</v>
      </c>
      <c r="AW754">
        <v>0.952380952380952</v>
      </c>
      <c r="AX754">
        <v>0.93506493506493504</v>
      </c>
      <c r="AY754">
        <v>0</v>
      </c>
      <c r="AZ754">
        <v>0.580952380952381</v>
      </c>
      <c r="BA754">
        <v>0.968152866242038</v>
      </c>
      <c r="BB754">
        <v>0.86813186813186805</v>
      </c>
      <c r="BC754">
        <v>0.95180722891566205</v>
      </c>
      <c r="BD754">
        <v>0</v>
      </c>
      <c r="BE754">
        <v>0.55660377358490498</v>
      </c>
    </row>
    <row r="755" spans="2:57" x14ac:dyDescent="0.2">
      <c r="B755" t="s">
        <v>1096</v>
      </c>
      <c r="C755">
        <v>1E-3</v>
      </c>
      <c r="D755">
        <v>0.1</v>
      </c>
      <c r="E755">
        <v>18</v>
      </c>
      <c r="F755">
        <v>500</v>
      </c>
      <c r="G755" s="2" t="b">
        <v>1</v>
      </c>
      <c r="H755">
        <v>8</v>
      </c>
      <c r="I755">
        <v>5</v>
      </c>
      <c r="J755">
        <v>256</v>
      </c>
      <c r="K755">
        <v>1000</v>
      </c>
      <c r="L755">
        <v>4</v>
      </c>
      <c r="M755">
        <v>5</v>
      </c>
      <c r="N755">
        <v>465</v>
      </c>
      <c r="O755">
        <v>12</v>
      </c>
      <c r="P755">
        <v>5</v>
      </c>
      <c r="Q755">
        <v>125</v>
      </c>
      <c r="R755">
        <v>1</v>
      </c>
      <c r="S755">
        <v>78</v>
      </c>
      <c r="T755" s="2">
        <v>64</v>
      </c>
      <c r="U755" s="2">
        <v>64</v>
      </c>
      <c r="V755" s="2">
        <v>64</v>
      </c>
      <c r="W755" t="s">
        <v>770</v>
      </c>
      <c r="X755">
        <v>0.9809052734375</v>
      </c>
      <c r="Y755">
        <v>4.4240849441847998E-3</v>
      </c>
      <c r="Z755">
        <v>0.31443924731182599</v>
      </c>
      <c r="AA755">
        <v>0.27416525913774897</v>
      </c>
      <c r="AB755">
        <v>0.21939690711674201</v>
      </c>
      <c r="AC755">
        <v>0.21939690711674201</v>
      </c>
      <c r="AD755">
        <v>0.29501004871861403</v>
      </c>
      <c r="AE755">
        <v>0.29501004871861403</v>
      </c>
      <c r="AF755">
        <v>0.31443924731182599</v>
      </c>
      <c r="AG755">
        <v>0.31443924731182599</v>
      </c>
      <c r="AH755">
        <v>0.45600000000000002</v>
      </c>
      <c r="AI755">
        <v>0.14969119429588301</v>
      </c>
      <c r="AJ755">
        <v>0.389021179158139</v>
      </c>
      <c r="AK755">
        <v>0.389021179158139</v>
      </c>
      <c r="AL755">
        <v>0.42743645352441201</v>
      </c>
      <c r="AM755">
        <v>0.42743645352441201</v>
      </c>
      <c r="AN755">
        <v>0.45599999999999902</v>
      </c>
      <c r="AO755">
        <v>0.45600000000000002</v>
      </c>
      <c r="AP755">
        <v>0.41840145138561602</v>
      </c>
      <c r="AQ755">
        <v>0.44125235135132601</v>
      </c>
      <c r="AR755">
        <v>1.6849873125243501E-2</v>
      </c>
      <c r="AS755">
        <v>1.0839526047812999E-3</v>
      </c>
      <c r="AT755">
        <v>0.42898550724637602</v>
      </c>
      <c r="AU755">
        <v>0.54849498327759105</v>
      </c>
      <c r="AV755">
        <v>0.26388888888888801</v>
      </c>
      <c r="AW755">
        <v>0.939393939393939</v>
      </c>
      <c r="AX755">
        <v>0.62108262108262102</v>
      </c>
      <c r="AY755">
        <v>0.22134387351778601</v>
      </c>
      <c r="AZ755">
        <v>0</v>
      </c>
      <c r="BA755">
        <v>0.67021276595744605</v>
      </c>
      <c r="BB755">
        <v>0.67945205479451998</v>
      </c>
      <c r="BC755">
        <v>0.29539951573849799</v>
      </c>
      <c r="BD755">
        <v>0</v>
      </c>
      <c r="BE755">
        <v>0</v>
      </c>
    </row>
    <row r="756" spans="2:57" x14ac:dyDescent="0.2">
      <c r="B756" t="s">
        <v>927</v>
      </c>
      <c r="C756">
        <v>1E-3</v>
      </c>
      <c r="D756">
        <v>0.1</v>
      </c>
      <c r="E756">
        <v>256</v>
      </c>
      <c r="F756">
        <v>500</v>
      </c>
      <c r="G756" s="2" t="b">
        <v>1</v>
      </c>
      <c r="H756">
        <v>8</v>
      </c>
      <c r="I756">
        <v>5</v>
      </c>
      <c r="J756">
        <v>256</v>
      </c>
      <c r="K756">
        <v>1000</v>
      </c>
      <c r="L756">
        <v>4</v>
      </c>
      <c r="M756">
        <v>5</v>
      </c>
      <c r="N756">
        <v>465</v>
      </c>
      <c r="O756">
        <v>12</v>
      </c>
      <c r="P756">
        <v>5</v>
      </c>
      <c r="Q756">
        <v>125</v>
      </c>
      <c r="R756">
        <v>1</v>
      </c>
      <c r="S756">
        <v>78</v>
      </c>
      <c r="T756" s="2">
        <v>64</v>
      </c>
      <c r="U756" s="2">
        <v>128</v>
      </c>
      <c r="V756" s="2">
        <v>128</v>
      </c>
      <c r="W756" t="s">
        <v>770</v>
      </c>
      <c r="X756">
        <v>0.98165722656249998</v>
      </c>
      <c r="Y756">
        <v>3.7338949562980999E-3</v>
      </c>
      <c r="Z756">
        <v>0.31273010752688102</v>
      </c>
      <c r="AA756">
        <v>0.38720087464153702</v>
      </c>
      <c r="AB756">
        <v>0.243144984733908</v>
      </c>
      <c r="AC756">
        <v>0.243144984733908</v>
      </c>
      <c r="AD756">
        <v>0.25591740081172099</v>
      </c>
      <c r="AE756">
        <v>0.25591740081172099</v>
      </c>
      <c r="AF756">
        <v>0.31273010752688102</v>
      </c>
      <c r="AG756">
        <v>0.31273010752688102</v>
      </c>
      <c r="AH756">
        <v>0.61199999999999999</v>
      </c>
      <c r="AI756">
        <v>0.106830134987831</v>
      </c>
      <c r="AJ756">
        <v>0.55021487565302396</v>
      </c>
      <c r="AK756">
        <v>0.55021487565302396</v>
      </c>
      <c r="AL756">
        <v>0.53507665753014699</v>
      </c>
      <c r="AM756">
        <v>0.53507665753014599</v>
      </c>
      <c r="AN756">
        <v>0.61199999999999999</v>
      </c>
      <c r="AO756">
        <v>0.61199999999999999</v>
      </c>
      <c r="AP756">
        <v>0.33180551902514199</v>
      </c>
      <c r="AQ756">
        <v>0.60098899241332704</v>
      </c>
      <c r="AR756">
        <v>3.0687383222009201E-2</v>
      </c>
      <c r="AS756">
        <v>9.0980442751536997E-3</v>
      </c>
      <c r="AT756">
        <v>0.512820512820512</v>
      </c>
      <c r="AU756">
        <v>0.241935483870967</v>
      </c>
      <c r="AV756">
        <v>0.93277310924369705</v>
      </c>
      <c r="AW756">
        <v>0.95419847328244201</v>
      </c>
      <c r="AX756">
        <v>0.89959839357429705</v>
      </c>
      <c r="AY756">
        <v>0</v>
      </c>
      <c r="AZ756">
        <v>0.46827133479212202</v>
      </c>
      <c r="BA756">
        <v>0.76097560975609702</v>
      </c>
      <c r="BB756">
        <v>0.90370370370370301</v>
      </c>
      <c r="BC756">
        <v>0.92830188679245196</v>
      </c>
      <c r="BD756">
        <v>0</v>
      </c>
      <c r="BE756">
        <v>0</v>
      </c>
    </row>
    <row r="757" spans="2:57" x14ac:dyDescent="0.2">
      <c r="B757" t="s">
        <v>1631</v>
      </c>
      <c r="C757">
        <v>1E-3</v>
      </c>
      <c r="D757">
        <v>0.1</v>
      </c>
      <c r="E757">
        <v>79</v>
      </c>
      <c r="F757">
        <v>100</v>
      </c>
      <c r="G757" s="2" t="b">
        <v>1</v>
      </c>
      <c r="H757">
        <v>8</v>
      </c>
      <c r="I757">
        <v>15</v>
      </c>
      <c r="J757">
        <v>64</v>
      </c>
      <c r="K757">
        <v>1000</v>
      </c>
      <c r="L757">
        <v>4</v>
      </c>
      <c r="M757">
        <v>15</v>
      </c>
      <c r="N757">
        <v>455</v>
      </c>
      <c r="O757">
        <v>12</v>
      </c>
      <c r="P757">
        <v>15</v>
      </c>
      <c r="Q757">
        <v>115</v>
      </c>
      <c r="R757">
        <v>1</v>
      </c>
      <c r="S757">
        <v>78</v>
      </c>
      <c r="T757" s="2">
        <v>128</v>
      </c>
      <c r="U757" s="2">
        <v>64</v>
      </c>
      <c r="V757" s="2">
        <v>64</v>
      </c>
      <c r="W757" t="s">
        <v>770</v>
      </c>
      <c r="X757">
        <v>0.98005859375000004</v>
      </c>
      <c r="Y757">
        <v>4.1961101116611997E-3</v>
      </c>
      <c r="Z757">
        <v>0.31183186813186797</v>
      </c>
      <c r="AA757">
        <v>0.35277322298288299</v>
      </c>
      <c r="AB757">
        <v>0.27289501646181802</v>
      </c>
      <c r="AC757">
        <v>0.27289501646181802</v>
      </c>
      <c r="AD757">
        <v>0.27037290733823099</v>
      </c>
      <c r="AE757">
        <v>0.27037290733823099</v>
      </c>
      <c r="AF757">
        <v>0.31183186813186797</v>
      </c>
      <c r="AG757">
        <v>0.31183186813186797</v>
      </c>
      <c r="AH757">
        <v>0.64202898550724596</v>
      </c>
      <c r="AI757">
        <v>8.4258437156677204E-2</v>
      </c>
      <c r="AJ757">
        <v>0.56348892561831598</v>
      </c>
      <c r="AK757">
        <v>0.56348892561831598</v>
      </c>
      <c r="AL757">
        <v>0.60638517722923801</v>
      </c>
      <c r="AM757">
        <v>0.60638517722923801</v>
      </c>
      <c r="AN757">
        <v>0.64202898550724596</v>
      </c>
      <c r="AO757">
        <v>0.64202898550724596</v>
      </c>
      <c r="AP757">
        <v>0.138613057421097</v>
      </c>
      <c r="AQ757">
        <v>0.84598431194727997</v>
      </c>
      <c r="AR757">
        <v>8.1891320337587503E-2</v>
      </c>
      <c r="AS757">
        <v>2.5091376141310299E-2</v>
      </c>
      <c r="AT757">
        <v>0.40077821011673098</v>
      </c>
      <c r="AU757">
        <v>1.72413793103448E-2</v>
      </c>
      <c r="AV757">
        <v>0.96610169491525399</v>
      </c>
      <c r="AW757">
        <v>0.95833333333333304</v>
      </c>
      <c r="AX757">
        <v>0.95358649789029504</v>
      </c>
      <c r="AY757">
        <v>1.3986013986013899E-2</v>
      </c>
      <c r="AZ757">
        <v>0.63192182410423403</v>
      </c>
      <c r="BA757">
        <v>0.98275862068965503</v>
      </c>
      <c r="BB757">
        <v>0.88715953307392903</v>
      </c>
      <c r="BC757">
        <v>0.95</v>
      </c>
      <c r="BD757">
        <v>0</v>
      </c>
      <c r="BE757">
        <v>0</v>
      </c>
    </row>
    <row r="758" spans="2:57" x14ac:dyDescent="0.2">
      <c r="B758" t="s">
        <v>1097</v>
      </c>
      <c r="C758">
        <v>1E-3</v>
      </c>
      <c r="D758">
        <v>0.1</v>
      </c>
      <c r="E758">
        <v>77</v>
      </c>
      <c r="F758">
        <v>100</v>
      </c>
      <c r="G758" s="2" t="b">
        <v>1</v>
      </c>
      <c r="H758">
        <v>8</v>
      </c>
      <c r="I758">
        <v>25</v>
      </c>
      <c r="J758">
        <v>64</v>
      </c>
      <c r="K758">
        <v>1000</v>
      </c>
      <c r="L758">
        <v>4</v>
      </c>
      <c r="M758">
        <v>25</v>
      </c>
      <c r="N758">
        <v>445</v>
      </c>
      <c r="O758">
        <v>12</v>
      </c>
      <c r="P758">
        <v>25</v>
      </c>
      <c r="Q758">
        <v>105</v>
      </c>
      <c r="R758">
        <v>1</v>
      </c>
      <c r="S758">
        <v>78</v>
      </c>
      <c r="T758" s="2">
        <v>64</v>
      </c>
      <c r="U758" s="2">
        <v>64</v>
      </c>
      <c r="V758" s="2">
        <v>64</v>
      </c>
      <c r="W758" t="s">
        <v>770</v>
      </c>
      <c r="X758">
        <v>0.98107421875</v>
      </c>
      <c r="Y758">
        <v>3.8899290794506E-3</v>
      </c>
      <c r="Z758">
        <v>0.308273595505619</v>
      </c>
      <c r="AA758">
        <v>0.27232058279216198</v>
      </c>
      <c r="AB758">
        <v>0.26633354363482198</v>
      </c>
      <c r="AC758">
        <v>0.26633354363482198</v>
      </c>
      <c r="AD758">
        <v>0.36836787902679002</v>
      </c>
      <c r="AE758">
        <v>0.36836787902679002</v>
      </c>
      <c r="AF758">
        <v>0.308273595505619</v>
      </c>
      <c r="AG758">
        <v>0.308273595505619</v>
      </c>
      <c r="AH758">
        <v>0.655555555555555</v>
      </c>
      <c r="AI758">
        <v>7.9436801373958504E-2</v>
      </c>
      <c r="AJ758">
        <v>0.59764406896553501</v>
      </c>
      <c r="AK758">
        <v>0.59764406896553501</v>
      </c>
      <c r="AL758">
        <v>0.57050809206369502</v>
      </c>
      <c r="AM758">
        <v>0.57050809206369502</v>
      </c>
      <c r="AN758">
        <v>0.655555555555555</v>
      </c>
      <c r="AO758">
        <v>0.655555555555555</v>
      </c>
      <c r="AP758">
        <v>0.42946596727478498</v>
      </c>
      <c r="AQ758">
        <v>0.42237168930642699</v>
      </c>
      <c r="AR758">
        <v>0.183952164471784</v>
      </c>
      <c r="AS758">
        <v>2.9544353486290899E-2</v>
      </c>
      <c r="AT758">
        <v>0.45177664974619203</v>
      </c>
      <c r="AU758">
        <v>5.6497175141242903E-2</v>
      </c>
      <c r="AV758">
        <v>0.95454545454545403</v>
      </c>
      <c r="AW758">
        <v>0.95022624434389102</v>
      </c>
      <c r="AX758">
        <v>0.952380952380952</v>
      </c>
      <c r="AY758">
        <v>0.28048780487804797</v>
      </c>
      <c r="AZ758">
        <v>0.72156862745098005</v>
      </c>
      <c r="BA758">
        <v>0.97222222222222199</v>
      </c>
      <c r="BB758">
        <v>0.90825688073394495</v>
      </c>
      <c r="BC758">
        <v>0.92376681614349698</v>
      </c>
      <c r="BD758">
        <v>0</v>
      </c>
      <c r="BE758">
        <v>0</v>
      </c>
    </row>
    <row r="759" spans="2:57" x14ac:dyDescent="0.2">
      <c r="B759" t="s">
        <v>1632</v>
      </c>
      <c r="C759">
        <v>1E-3</v>
      </c>
      <c r="D759">
        <v>0.1</v>
      </c>
      <c r="E759">
        <v>79</v>
      </c>
      <c r="F759">
        <v>100</v>
      </c>
      <c r="G759" s="2" t="b">
        <v>1</v>
      </c>
      <c r="H759">
        <v>8</v>
      </c>
      <c r="I759">
        <v>15</v>
      </c>
      <c r="J759">
        <v>128</v>
      </c>
      <c r="K759">
        <v>1000</v>
      </c>
      <c r="L759">
        <v>4</v>
      </c>
      <c r="M759">
        <v>15</v>
      </c>
      <c r="N759">
        <v>455</v>
      </c>
      <c r="O759">
        <v>12</v>
      </c>
      <c r="P759">
        <v>15</v>
      </c>
      <c r="Q759">
        <v>115</v>
      </c>
      <c r="R759">
        <v>1</v>
      </c>
      <c r="S759">
        <v>78</v>
      </c>
      <c r="T759" s="2">
        <v>128</v>
      </c>
      <c r="U759" s="2">
        <v>64</v>
      </c>
      <c r="V759" s="2">
        <v>64</v>
      </c>
      <c r="W759" t="s">
        <v>770</v>
      </c>
      <c r="X759">
        <v>0.98081054687500002</v>
      </c>
      <c r="Y759">
        <v>3.9864177512936002E-3</v>
      </c>
      <c r="Z759">
        <v>0.306552197802198</v>
      </c>
      <c r="AA759">
        <v>0.45182931238412799</v>
      </c>
      <c r="AB759">
        <v>0.24170205997208999</v>
      </c>
      <c r="AC759">
        <v>0.24170205997208999</v>
      </c>
      <c r="AD759">
        <v>0.27311310063831901</v>
      </c>
      <c r="AE759">
        <v>0.27311310063831901</v>
      </c>
      <c r="AF759">
        <v>0.306552197802198</v>
      </c>
      <c r="AG759">
        <v>0.306552197802198</v>
      </c>
      <c r="AH759">
        <v>0.56449275362318796</v>
      </c>
      <c r="AI759">
        <v>0.11093582957983</v>
      </c>
      <c r="AJ759">
        <v>0.52709709871748001</v>
      </c>
      <c r="AK759">
        <v>0.52709709871748001</v>
      </c>
      <c r="AL759">
        <v>0.52970618594831897</v>
      </c>
      <c r="AM759">
        <v>0.52970618594831897</v>
      </c>
      <c r="AN759">
        <v>0.56449275362318796</v>
      </c>
      <c r="AO759">
        <v>0.56449275362318796</v>
      </c>
      <c r="AP759">
        <v>0.457271602492272</v>
      </c>
      <c r="AQ759">
        <v>0.486091115765379</v>
      </c>
      <c r="AR759">
        <v>1.9910338845812101E-2</v>
      </c>
      <c r="AS759">
        <v>3.5351827848972002E-3</v>
      </c>
      <c r="AT759">
        <v>0.36871508379888202</v>
      </c>
      <c r="AU759">
        <v>0.25773195876288602</v>
      </c>
      <c r="AV759">
        <v>0.94323144104803402</v>
      </c>
      <c r="AW759">
        <v>0.93877551020408101</v>
      </c>
      <c r="AX759">
        <v>0.92592592592592604</v>
      </c>
      <c r="AY759">
        <v>0.282258064516129</v>
      </c>
      <c r="AZ759">
        <v>0</v>
      </c>
      <c r="BA759">
        <v>0.77894736842105206</v>
      </c>
      <c r="BB759">
        <v>0.88</v>
      </c>
      <c r="BC759">
        <v>0.94957983193277296</v>
      </c>
      <c r="BD759">
        <v>0</v>
      </c>
      <c r="BE759">
        <v>0</v>
      </c>
    </row>
    <row r="760" spans="2:57" x14ac:dyDescent="0.2">
      <c r="B760" t="s">
        <v>1633</v>
      </c>
      <c r="C760">
        <v>1E-3</v>
      </c>
      <c r="D760">
        <v>0.5</v>
      </c>
      <c r="E760">
        <v>47</v>
      </c>
      <c r="F760">
        <v>100</v>
      </c>
      <c r="G760" s="2" t="b">
        <v>1</v>
      </c>
      <c r="H760">
        <v>8</v>
      </c>
      <c r="I760">
        <v>20</v>
      </c>
      <c r="J760">
        <v>420</v>
      </c>
      <c r="K760">
        <v>1000</v>
      </c>
      <c r="L760">
        <v>4</v>
      </c>
      <c r="M760">
        <v>20</v>
      </c>
      <c r="N760">
        <v>450</v>
      </c>
      <c r="O760">
        <v>12</v>
      </c>
      <c r="P760">
        <v>20</v>
      </c>
      <c r="Q760">
        <v>110</v>
      </c>
      <c r="R760">
        <v>1</v>
      </c>
      <c r="S760">
        <v>78</v>
      </c>
      <c r="T760" s="2">
        <v>128</v>
      </c>
      <c r="U760" s="2">
        <v>64</v>
      </c>
      <c r="V760" s="2">
        <v>64</v>
      </c>
      <c r="W760" t="s">
        <v>770</v>
      </c>
      <c r="X760">
        <v>0.98018154761904697</v>
      </c>
      <c r="Y760">
        <v>4.2363980901427003E-3</v>
      </c>
      <c r="Z760">
        <v>0.30575999999999998</v>
      </c>
      <c r="AA760">
        <v>0.32415878064930398</v>
      </c>
      <c r="AB760">
        <v>0.24483033031254101</v>
      </c>
      <c r="AC760">
        <v>0.24483033031254101</v>
      </c>
      <c r="AD760">
        <v>0.25430983976162602</v>
      </c>
      <c r="AE760">
        <v>0.25430983976162602</v>
      </c>
      <c r="AF760">
        <v>0.30575999999999998</v>
      </c>
      <c r="AG760">
        <v>0.30575999999999998</v>
      </c>
      <c r="AH760">
        <v>0.69015151515151496</v>
      </c>
      <c r="AI760">
        <v>8.4635049104690496E-2</v>
      </c>
      <c r="AJ760">
        <v>0.63836291137358203</v>
      </c>
      <c r="AK760">
        <v>0.63836291137358203</v>
      </c>
      <c r="AL760">
        <v>0.63766815061254301</v>
      </c>
      <c r="AM760">
        <v>0.63766815061254301</v>
      </c>
      <c r="AN760">
        <v>0.69015151515151496</v>
      </c>
      <c r="AO760">
        <v>0.69015151515151496</v>
      </c>
      <c r="AP760">
        <v>0.42058829104893602</v>
      </c>
      <c r="AQ760">
        <v>0.50815260397336004</v>
      </c>
      <c r="AR760">
        <v>3.8823602002612402E-2</v>
      </c>
      <c r="AS760">
        <v>1.17568242252585E-2</v>
      </c>
      <c r="AT760">
        <v>0.45478036175710501</v>
      </c>
      <c r="AU760">
        <v>0.35714285714285698</v>
      </c>
      <c r="AV760">
        <v>0.95575221238938002</v>
      </c>
      <c r="AW760">
        <v>0.94827586206896497</v>
      </c>
      <c r="AX760">
        <v>0.95196506550218296</v>
      </c>
      <c r="AY760">
        <v>0.42914979757084998</v>
      </c>
      <c r="AZ760">
        <v>0.76666666666666605</v>
      </c>
      <c r="BA760">
        <v>0.99543378995433796</v>
      </c>
      <c r="BB760">
        <v>0.88979591836734695</v>
      </c>
      <c r="BC760">
        <v>0.911392405063291</v>
      </c>
      <c r="BD760">
        <v>0</v>
      </c>
      <c r="BE760">
        <v>0</v>
      </c>
    </row>
    <row r="761" spans="2:57" x14ac:dyDescent="0.2">
      <c r="B761" t="s">
        <v>1634</v>
      </c>
      <c r="C761">
        <v>1E-3</v>
      </c>
      <c r="D761">
        <v>0.1</v>
      </c>
      <c r="E761">
        <v>15</v>
      </c>
      <c r="F761">
        <v>500</v>
      </c>
      <c r="G761" s="2" t="b">
        <v>1</v>
      </c>
      <c r="H761">
        <v>8</v>
      </c>
      <c r="I761">
        <v>20</v>
      </c>
      <c r="J761">
        <v>256</v>
      </c>
      <c r="K761">
        <v>1000</v>
      </c>
      <c r="L761">
        <v>4</v>
      </c>
      <c r="M761">
        <v>20</v>
      </c>
      <c r="N761">
        <v>450</v>
      </c>
      <c r="O761">
        <v>12</v>
      </c>
      <c r="P761">
        <v>20</v>
      </c>
      <c r="Q761">
        <v>110</v>
      </c>
      <c r="R761">
        <v>1</v>
      </c>
      <c r="S761">
        <v>78</v>
      </c>
      <c r="T761" s="2">
        <v>64</v>
      </c>
      <c r="U761" s="2">
        <v>128</v>
      </c>
      <c r="V761" s="2">
        <v>64</v>
      </c>
      <c r="W761" t="s">
        <v>770</v>
      </c>
      <c r="X761">
        <v>0.98029589843749998</v>
      </c>
      <c r="Y761">
        <v>4.0309086991474003E-3</v>
      </c>
      <c r="Z761">
        <v>0.304466666666667</v>
      </c>
      <c r="AA761">
        <v>0.379365819483995</v>
      </c>
      <c r="AB761">
        <v>0.228685178963662</v>
      </c>
      <c r="AC761">
        <v>0.228685178963662</v>
      </c>
      <c r="AD761">
        <v>0.25252927077644199</v>
      </c>
      <c r="AE761">
        <v>0.25252927077644199</v>
      </c>
      <c r="AF761">
        <v>0.304466666666667</v>
      </c>
      <c r="AG761">
        <v>0.304466666666667</v>
      </c>
      <c r="AH761">
        <v>0.62348484848484798</v>
      </c>
      <c r="AI761">
        <v>9.47384312748909E-2</v>
      </c>
      <c r="AJ761">
        <v>0.57760035506990304</v>
      </c>
      <c r="AK761">
        <v>0.57760035506990304</v>
      </c>
      <c r="AL761">
        <v>0.58418504582942199</v>
      </c>
      <c r="AM761">
        <v>0.58418504582942199</v>
      </c>
      <c r="AN761">
        <v>0.62348484848484798</v>
      </c>
      <c r="AO761">
        <v>0.62348484848484798</v>
      </c>
      <c r="AP761">
        <v>0.37038867517244101</v>
      </c>
      <c r="AQ761">
        <v>0.52727626676738304</v>
      </c>
      <c r="AR761">
        <v>1.04270116895558E-2</v>
      </c>
      <c r="AS761">
        <v>6.6487622252668997E-3</v>
      </c>
      <c r="AT761">
        <v>0.375</v>
      </c>
      <c r="AU761">
        <v>3.3057851239669402E-2</v>
      </c>
      <c r="AV761">
        <v>0.96916299559471297</v>
      </c>
      <c r="AW761">
        <v>0.94827586206896497</v>
      </c>
      <c r="AX761">
        <v>0.91596638655462204</v>
      </c>
      <c r="AY761">
        <v>0.49193548387096703</v>
      </c>
      <c r="AZ761">
        <v>0.78297872340425501</v>
      </c>
      <c r="BA761">
        <v>0.83333333333333304</v>
      </c>
      <c r="BB761">
        <v>0.71038251366120198</v>
      </c>
      <c r="BC761">
        <v>0.87111111111111095</v>
      </c>
      <c r="BD761">
        <v>0</v>
      </c>
      <c r="BE761">
        <v>0</v>
      </c>
    </row>
    <row r="762" spans="2:57" x14ac:dyDescent="0.2">
      <c r="B762" t="s">
        <v>1098</v>
      </c>
      <c r="C762">
        <v>1E-3</v>
      </c>
      <c r="D762">
        <v>0.1</v>
      </c>
      <c r="E762">
        <v>32</v>
      </c>
      <c r="F762">
        <v>500</v>
      </c>
      <c r="G762" s="2" t="b">
        <v>1</v>
      </c>
      <c r="H762">
        <v>8</v>
      </c>
      <c r="I762">
        <v>25</v>
      </c>
      <c r="J762">
        <v>64</v>
      </c>
      <c r="K762">
        <v>1000</v>
      </c>
      <c r="L762">
        <v>4</v>
      </c>
      <c r="M762">
        <v>25</v>
      </c>
      <c r="N762">
        <v>445</v>
      </c>
      <c r="O762">
        <v>12</v>
      </c>
      <c r="P762">
        <v>25</v>
      </c>
      <c r="Q762">
        <v>105</v>
      </c>
      <c r="R762">
        <v>1</v>
      </c>
      <c r="S762">
        <v>78</v>
      </c>
      <c r="T762" s="2">
        <v>64</v>
      </c>
      <c r="U762" s="2">
        <v>64</v>
      </c>
      <c r="V762" s="2">
        <v>64</v>
      </c>
      <c r="W762" t="s">
        <v>770</v>
      </c>
      <c r="X762">
        <v>0.98037109374999998</v>
      </c>
      <c r="Y762">
        <v>3.4578607312869001E-3</v>
      </c>
      <c r="Z762">
        <v>0.30443820224719098</v>
      </c>
      <c r="AA762">
        <v>0.41081031739711699</v>
      </c>
      <c r="AB762">
        <v>0.25890469558531998</v>
      </c>
      <c r="AC762">
        <v>0.25890469558531998</v>
      </c>
      <c r="AD762">
        <v>0.25787838837605798</v>
      </c>
      <c r="AE762">
        <v>0.25787838837605798</v>
      </c>
      <c r="AF762">
        <v>0.30443820224719098</v>
      </c>
      <c r="AG762">
        <v>0.30443820224719098</v>
      </c>
      <c r="AH762">
        <v>0.68333333333333302</v>
      </c>
      <c r="AI762">
        <v>9.8468005657196003E-2</v>
      </c>
      <c r="AJ762">
        <v>0.65784974219875403</v>
      </c>
      <c r="AK762">
        <v>0.65784974219875403</v>
      </c>
      <c r="AL762">
        <v>0.64281150266626697</v>
      </c>
      <c r="AM762">
        <v>0.64281150266626697</v>
      </c>
      <c r="AN762">
        <v>0.68333333333333302</v>
      </c>
      <c r="AO762">
        <v>0.68333333333333302</v>
      </c>
      <c r="AP762">
        <v>0.79440165748545</v>
      </c>
      <c r="AQ762">
        <v>0.21452310241584899</v>
      </c>
      <c r="AR762">
        <v>2.4611828049036898E-2</v>
      </c>
      <c r="AS762">
        <v>2.0821943909476999E-3</v>
      </c>
      <c r="AT762">
        <v>0.70588235294117596</v>
      </c>
      <c r="AU762">
        <v>0.67052023121387205</v>
      </c>
      <c r="AV762">
        <v>0.99526066350710896</v>
      </c>
      <c r="AW762">
        <v>0.9375</v>
      </c>
      <c r="AX762">
        <v>0.96330275229357798</v>
      </c>
      <c r="AY762">
        <v>0</v>
      </c>
      <c r="AZ762">
        <v>0.79824561403508698</v>
      </c>
      <c r="BA762">
        <v>0.99056603773584895</v>
      </c>
      <c r="BB762">
        <v>0.90434782608695596</v>
      </c>
      <c r="BC762">
        <v>0.92857142857142805</v>
      </c>
      <c r="BD762">
        <v>0</v>
      </c>
      <c r="BE762">
        <v>0</v>
      </c>
    </row>
    <row r="763" spans="2:57" x14ac:dyDescent="0.2">
      <c r="B763" t="s">
        <v>815</v>
      </c>
      <c r="C763">
        <v>1E-3</v>
      </c>
      <c r="D763">
        <v>0.5</v>
      </c>
      <c r="E763">
        <v>256</v>
      </c>
      <c r="F763">
        <v>500</v>
      </c>
      <c r="G763" s="2" t="b">
        <v>1</v>
      </c>
      <c r="H763">
        <v>8</v>
      </c>
      <c r="I763">
        <v>20</v>
      </c>
      <c r="J763">
        <v>64</v>
      </c>
      <c r="K763">
        <v>1000</v>
      </c>
      <c r="L763">
        <v>4</v>
      </c>
      <c r="M763">
        <v>20</v>
      </c>
      <c r="N763">
        <v>450</v>
      </c>
      <c r="O763">
        <v>12</v>
      </c>
      <c r="P763">
        <v>20</v>
      </c>
      <c r="Q763">
        <v>110</v>
      </c>
      <c r="R763">
        <v>1</v>
      </c>
      <c r="S763">
        <v>78</v>
      </c>
      <c r="T763" s="2">
        <v>64</v>
      </c>
      <c r="U763" s="2">
        <v>128</v>
      </c>
      <c r="V763" s="2">
        <v>128</v>
      </c>
      <c r="W763" t="s">
        <v>770</v>
      </c>
      <c r="X763">
        <v>0.98076953124999999</v>
      </c>
      <c r="Y763">
        <v>4.2216853720600999E-3</v>
      </c>
      <c r="Z763">
        <v>0.30249111111110999</v>
      </c>
      <c r="AA763">
        <v>0.35553490787744502</v>
      </c>
      <c r="AB763">
        <v>0.239020652066571</v>
      </c>
      <c r="AC763">
        <v>0.239020652066571</v>
      </c>
      <c r="AD763">
        <v>0.288650996757298</v>
      </c>
      <c r="AE763">
        <v>0.288650996757298</v>
      </c>
      <c r="AF763">
        <v>0.30249111111110999</v>
      </c>
      <c r="AG763">
        <v>0.30249111111110999</v>
      </c>
      <c r="AH763">
        <v>0.64318181818181797</v>
      </c>
      <c r="AI763">
        <v>7.3918737471103599E-2</v>
      </c>
      <c r="AJ763">
        <v>0.60721613294328403</v>
      </c>
      <c r="AK763">
        <v>0.60721613294328403</v>
      </c>
      <c r="AL763">
        <v>0.59808899041750696</v>
      </c>
      <c r="AM763">
        <v>0.59808899041750696</v>
      </c>
      <c r="AN763">
        <v>0.64318181818181797</v>
      </c>
      <c r="AO763">
        <v>0.64318181818181797</v>
      </c>
      <c r="AP763">
        <v>0.49061699572350298</v>
      </c>
      <c r="AQ763">
        <v>0.37637115612467398</v>
      </c>
      <c r="AR763">
        <v>8.2141058652638599E-2</v>
      </c>
      <c r="AS763">
        <v>6.9533977654682999E-3</v>
      </c>
      <c r="AT763">
        <v>0.61870503597122295</v>
      </c>
      <c r="AU763">
        <v>6.6176470588235295E-2</v>
      </c>
      <c r="AV763">
        <v>0.97321428571428503</v>
      </c>
      <c r="AW763">
        <v>0.95652173913043403</v>
      </c>
      <c r="AX763">
        <v>0.96888888888888802</v>
      </c>
      <c r="AY763">
        <v>4.1237113402061799E-2</v>
      </c>
      <c r="AZ763">
        <v>0.77637130801687704</v>
      </c>
      <c r="BA763">
        <v>0.99099099099098997</v>
      </c>
      <c r="BB763">
        <v>0.89711934156378603</v>
      </c>
      <c r="BC763">
        <v>0.94736842105263097</v>
      </c>
      <c r="BD763">
        <v>4.9999999999999899E-2</v>
      </c>
      <c r="BE763">
        <v>0</v>
      </c>
    </row>
    <row r="764" spans="2:57" x14ac:dyDescent="0.2">
      <c r="B764" t="s">
        <v>1635</v>
      </c>
      <c r="C764">
        <v>1E-3</v>
      </c>
      <c r="D764">
        <v>0.1</v>
      </c>
      <c r="E764">
        <v>66</v>
      </c>
      <c r="F764">
        <v>100</v>
      </c>
      <c r="G764" s="2" t="b">
        <v>1</v>
      </c>
      <c r="H764">
        <v>8</v>
      </c>
      <c r="I764">
        <v>10</v>
      </c>
      <c r="J764">
        <v>420</v>
      </c>
      <c r="K764">
        <v>1000</v>
      </c>
      <c r="L764">
        <v>4</v>
      </c>
      <c r="M764">
        <v>10</v>
      </c>
      <c r="N764">
        <v>460</v>
      </c>
      <c r="O764">
        <v>12</v>
      </c>
      <c r="P764">
        <v>10</v>
      </c>
      <c r="Q764">
        <v>120</v>
      </c>
      <c r="R764">
        <v>1</v>
      </c>
      <c r="S764">
        <v>78</v>
      </c>
      <c r="T764" s="2">
        <v>64</v>
      </c>
      <c r="U764" s="2">
        <v>128</v>
      </c>
      <c r="V764" s="2">
        <v>64</v>
      </c>
      <c r="W764" t="s">
        <v>770</v>
      </c>
      <c r="X764">
        <v>0.98018154761904697</v>
      </c>
      <c r="Y764">
        <v>4.0103866625577E-3</v>
      </c>
      <c r="Z764">
        <v>0.29931630434782602</v>
      </c>
      <c r="AA764">
        <v>0.36095202636718698</v>
      </c>
      <c r="AB764">
        <v>0.26431518490645201</v>
      </c>
      <c r="AC764">
        <v>0.26431518490645201</v>
      </c>
      <c r="AD764">
        <v>0.29173230035339998</v>
      </c>
      <c r="AE764">
        <v>0.29173230035339998</v>
      </c>
      <c r="AF764">
        <v>0.29931630434782602</v>
      </c>
      <c r="AG764">
        <v>0.29931630434782602</v>
      </c>
      <c r="AH764">
        <v>0.64513888888888804</v>
      </c>
      <c r="AI764">
        <v>9.2725366353988606E-2</v>
      </c>
      <c r="AJ764">
        <v>0.59359808372185996</v>
      </c>
      <c r="AK764">
        <v>0.59359808372185996</v>
      </c>
      <c r="AL764">
        <v>0.60422738392445796</v>
      </c>
      <c r="AM764">
        <v>0.60422738392445796</v>
      </c>
      <c r="AN764">
        <v>0.64513888888888804</v>
      </c>
      <c r="AO764">
        <v>0.64513888888888804</v>
      </c>
      <c r="AP764">
        <v>0.51482992355247703</v>
      </c>
      <c r="AQ764">
        <v>0.30755896378415098</v>
      </c>
      <c r="AR764">
        <v>0.166599685156581</v>
      </c>
      <c r="AS764">
        <v>6.8272167132599704E-2</v>
      </c>
      <c r="AT764">
        <v>0.53500000000000003</v>
      </c>
      <c r="AU764">
        <v>7.8125E-2</v>
      </c>
      <c r="AV764">
        <v>0.96747967479674801</v>
      </c>
      <c r="AW764">
        <v>0.952380952380952</v>
      </c>
      <c r="AX764">
        <v>0.95934959349593496</v>
      </c>
      <c r="AY764">
        <v>6.9686411149825003E-3</v>
      </c>
      <c r="AZ764">
        <v>0.77692307692307605</v>
      </c>
      <c r="BA764">
        <v>0.97540983606557397</v>
      </c>
      <c r="BB764">
        <v>0.91954022988505701</v>
      </c>
      <c r="BC764">
        <v>0.95199999999999996</v>
      </c>
      <c r="BD764">
        <v>0</v>
      </c>
      <c r="BE764">
        <v>0</v>
      </c>
    </row>
    <row r="765" spans="2:57" x14ac:dyDescent="0.2">
      <c r="B765" t="s">
        <v>1636</v>
      </c>
      <c r="C765">
        <v>1E-3</v>
      </c>
      <c r="D765">
        <v>0.1</v>
      </c>
      <c r="E765">
        <v>97</v>
      </c>
      <c r="F765">
        <v>100</v>
      </c>
      <c r="G765" s="2" t="b">
        <v>1</v>
      </c>
      <c r="H765">
        <v>8</v>
      </c>
      <c r="I765">
        <v>50</v>
      </c>
      <c r="J765">
        <v>128</v>
      </c>
      <c r="K765">
        <v>1000</v>
      </c>
      <c r="L765">
        <v>4</v>
      </c>
      <c r="M765">
        <v>50</v>
      </c>
      <c r="N765">
        <v>420</v>
      </c>
      <c r="O765">
        <v>12</v>
      </c>
      <c r="P765">
        <v>50</v>
      </c>
      <c r="Q765">
        <v>80</v>
      </c>
      <c r="R765">
        <v>1</v>
      </c>
      <c r="S765">
        <v>78</v>
      </c>
      <c r="T765" s="2">
        <v>64</v>
      </c>
      <c r="U765" s="2">
        <v>128</v>
      </c>
      <c r="V765" s="2">
        <v>64</v>
      </c>
      <c r="W765" t="s">
        <v>770</v>
      </c>
      <c r="X765">
        <v>0.98002929687499996</v>
      </c>
      <c r="Y765">
        <v>4.1467704717069002E-3</v>
      </c>
      <c r="Z765">
        <v>0.29635059523809498</v>
      </c>
      <c r="AA765">
        <v>0.41291884455084799</v>
      </c>
      <c r="AB765">
        <v>0.21210454556000299</v>
      </c>
      <c r="AC765">
        <v>0.21210454556000299</v>
      </c>
      <c r="AD765">
        <v>0.32418712016562701</v>
      </c>
      <c r="AE765">
        <v>0.32418712016562701</v>
      </c>
      <c r="AF765">
        <v>0.29635059523809498</v>
      </c>
      <c r="AG765">
        <v>0.29635059523809498</v>
      </c>
      <c r="AH765">
        <v>0.64166666666666605</v>
      </c>
      <c r="AI765">
        <v>9.5525637269019997E-2</v>
      </c>
      <c r="AJ765">
        <v>0.60227410064119102</v>
      </c>
      <c r="AK765">
        <v>0.60227410064119202</v>
      </c>
      <c r="AL765">
        <v>0.64716620039855</v>
      </c>
      <c r="AM765">
        <v>0.64716620039855099</v>
      </c>
      <c r="AN765">
        <v>0.64166666666666605</v>
      </c>
      <c r="AO765">
        <v>0.64166666666666605</v>
      </c>
      <c r="AP765">
        <v>0.45671830898975302</v>
      </c>
      <c r="AQ765">
        <v>0.305904022471572</v>
      </c>
      <c r="AR765">
        <v>7.9849087847311498E-2</v>
      </c>
      <c r="AS765">
        <v>5.9467629313787003E-3</v>
      </c>
      <c r="AT765">
        <v>0.65402843601895699</v>
      </c>
      <c r="AU765">
        <v>0</v>
      </c>
      <c r="AV765">
        <v>0.96385542168674698</v>
      </c>
      <c r="AW765">
        <v>0.952380952380952</v>
      </c>
      <c r="AX765">
        <v>0.98159509202453998</v>
      </c>
      <c r="AY765">
        <v>3.8709677419354799E-2</v>
      </c>
      <c r="AZ765">
        <v>0.75903614457831303</v>
      </c>
      <c r="BA765">
        <v>0.97530864197530798</v>
      </c>
      <c r="BB765">
        <v>0.88397790055248604</v>
      </c>
      <c r="BC765">
        <v>0.94610778443113697</v>
      </c>
      <c r="BD765">
        <v>7.2289156626505993E-2</v>
      </c>
      <c r="BE765">
        <v>0</v>
      </c>
    </row>
    <row r="766" spans="2:57" x14ac:dyDescent="0.2">
      <c r="B766" t="s">
        <v>1637</v>
      </c>
      <c r="C766">
        <v>1E-3</v>
      </c>
      <c r="D766">
        <v>0.5</v>
      </c>
      <c r="E766">
        <v>56</v>
      </c>
      <c r="F766">
        <v>100</v>
      </c>
      <c r="G766" s="2" t="b">
        <v>1</v>
      </c>
      <c r="H766">
        <v>8</v>
      </c>
      <c r="I766">
        <v>50</v>
      </c>
      <c r="J766">
        <v>420</v>
      </c>
      <c r="K766">
        <v>1000</v>
      </c>
      <c r="L766">
        <v>4</v>
      </c>
      <c r="M766">
        <v>50</v>
      </c>
      <c r="N766">
        <v>420</v>
      </c>
      <c r="O766">
        <v>12</v>
      </c>
      <c r="P766">
        <v>50</v>
      </c>
      <c r="Q766">
        <v>80</v>
      </c>
      <c r="R766">
        <v>1</v>
      </c>
      <c r="S766">
        <v>78</v>
      </c>
      <c r="T766" s="2">
        <v>64</v>
      </c>
      <c r="U766" s="2">
        <v>64</v>
      </c>
      <c r="V766" s="2">
        <v>128</v>
      </c>
      <c r="W766" t="s">
        <v>770</v>
      </c>
      <c r="X766">
        <v>0.98077380952380899</v>
      </c>
      <c r="Y766">
        <v>4.1535540577024004E-3</v>
      </c>
      <c r="Z766">
        <v>0.29320654761904702</v>
      </c>
      <c r="AA766">
        <v>0.26875569178163999</v>
      </c>
      <c r="AB766">
        <v>0.28914218041413298</v>
      </c>
      <c r="AC766">
        <v>0.28914218041413298</v>
      </c>
      <c r="AD766">
        <v>0.35673106238605601</v>
      </c>
      <c r="AE766">
        <v>0.35673106238605601</v>
      </c>
      <c r="AF766">
        <v>0.29320654761904702</v>
      </c>
      <c r="AG766">
        <v>0.29320654761904702</v>
      </c>
      <c r="AH766">
        <v>0.64166666666666605</v>
      </c>
      <c r="AI766">
        <v>7.1442574262619005E-2</v>
      </c>
      <c r="AJ766">
        <v>0.55737911638051196</v>
      </c>
      <c r="AK766">
        <v>0.55737911638051196</v>
      </c>
      <c r="AL766">
        <v>0.57958157817838396</v>
      </c>
      <c r="AM766">
        <v>0.57958157817838396</v>
      </c>
      <c r="AN766">
        <v>0.64166666666666605</v>
      </c>
      <c r="AO766">
        <v>0.64166666666666605</v>
      </c>
      <c r="AP766">
        <v>0.428158580179132</v>
      </c>
      <c r="AQ766">
        <v>0.29224613702082403</v>
      </c>
      <c r="AR766">
        <v>0.35022240419367301</v>
      </c>
      <c r="AS766">
        <v>8.5941600262901902E-2</v>
      </c>
      <c r="AT766">
        <v>0.48763250883392201</v>
      </c>
      <c r="AU766">
        <v>0</v>
      </c>
      <c r="AV766">
        <v>0.87777777777777699</v>
      </c>
      <c r="AW766">
        <v>0.87431693989071002</v>
      </c>
      <c r="AX766">
        <v>0.96969696969696895</v>
      </c>
      <c r="AY766">
        <v>9.5238095238095205E-2</v>
      </c>
      <c r="AZ766">
        <v>0.60176991150442405</v>
      </c>
      <c r="BA766">
        <v>0.98750000000000004</v>
      </c>
      <c r="BB766">
        <v>0.88764044943820197</v>
      </c>
      <c r="BC766">
        <v>0.90697674418604601</v>
      </c>
      <c r="BD766">
        <v>0</v>
      </c>
      <c r="BE766">
        <v>0</v>
      </c>
    </row>
    <row r="767" spans="2:57" x14ac:dyDescent="0.2">
      <c r="B767" t="s">
        <v>1638</v>
      </c>
      <c r="C767">
        <v>1E-3</v>
      </c>
      <c r="D767">
        <v>0.5</v>
      </c>
      <c r="E767">
        <v>23</v>
      </c>
      <c r="F767">
        <v>500</v>
      </c>
      <c r="G767" s="2" t="b">
        <v>1</v>
      </c>
      <c r="H767">
        <v>8</v>
      </c>
      <c r="I767">
        <v>20</v>
      </c>
      <c r="J767">
        <v>420</v>
      </c>
      <c r="K767">
        <v>1000</v>
      </c>
      <c r="L767">
        <v>4</v>
      </c>
      <c r="M767">
        <v>20</v>
      </c>
      <c r="N767">
        <v>450</v>
      </c>
      <c r="O767">
        <v>12</v>
      </c>
      <c r="P767">
        <v>20</v>
      </c>
      <c r="Q767">
        <v>110</v>
      </c>
      <c r="R767">
        <v>1</v>
      </c>
      <c r="S767">
        <v>78</v>
      </c>
      <c r="T767" s="2">
        <v>128</v>
      </c>
      <c r="U767" s="2">
        <v>64</v>
      </c>
      <c r="V767" s="2">
        <v>128</v>
      </c>
      <c r="W767" t="s">
        <v>770</v>
      </c>
      <c r="X767">
        <v>0.98036547619047598</v>
      </c>
      <c r="Y767">
        <v>3.2546731103210999E-3</v>
      </c>
      <c r="Z767">
        <v>0.29003499999999899</v>
      </c>
      <c r="AA767">
        <v>0.43927830934524498</v>
      </c>
      <c r="AB767">
        <v>0.245560441982033</v>
      </c>
      <c r="AC767">
        <v>0.245560441982033</v>
      </c>
      <c r="AD767">
        <v>0.235039538732988</v>
      </c>
      <c r="AE767">
        <v>0.235039538732988</v>
      </c>
      <c r="AF767">
        <v>0.29003499999999899</v>
      </c>
      <c r="AG767">
        <v>0.29003499999999899</v>
      </c>
      <c r="AH767">
        <v>0.65757575757575704</v>
      </c>
      <c r="AI767">
        <v>0.124515905976295</v>
      </c>
      <c r="AJ767">
        <v>0.63395670909482005</v>
      </c>
      <c r="AK767">
        <v>0.63395670909482005</v>
      </c>
      <c r="AL767">
        <v>0.62526960953205202</v>
      </c>
      <c r="AM767">
        <v>0.62526960953205202</v>
      </c>
      <c r="AN767">
        <v>0.65757575757575704</v>
      </c>
      <c r="AO767">
        <v>0.65757575757575704</v>
      </c>
      <c r="AP767">
        <v>0.70221883497148796</v>
      </c>
      <c r="AQ767">
        <v>0.24383300782692299</v>
      </c>
      <c r="AR767">
        <v>3.2962400982395702E-2</v>
      </c>
      <c r="AS767">
        <v>3.2275241473249E-3</v>
      </c>
      <c r="AT767">
        <v>0.80808080808080796</v>
      </c>
      <c r="AU767">
        <v>0.59143968871595298</v>
      </c>
      <c r="AV767">
        <v>0.95535714285714302</v>
      </c>
      <c r="AW767">
        <v>0.94420600858369097</v>
      </c>
      <c r="AX767">
        <v>0.92523364485981296</v>
      </c>
      <c r="AY767">
        <v>0</v>
      </c>
      <c r="AZ767">
        <v>0.66666666666666596</v>
      </c>
      <c r="BA767">
        <v>0.85567010309278302</v>
      </c>
      <c r="BB767">
        <v>0.90082644628099096</v>
      </c>
      <c r="BC767">
        <v>0.96</v>
      </c>
      <c r="BD767">
        <v>0</v>
      </c>
      <c r="BE767">
        <v>0</v>
      </c>
    </row>
    <row r="768" spans="2:57" x14ac:dyDescent="0.2">
      <c r="B768" t="s">
        <v>816</v>
      </c>
      <c r="C768">
        <v>1E-3</v>
      </c>
      <c r="D768">
        <v>0.5</v>
      </c>
      <c r="E768">
        <v>256</v>
      </c>
      <c r="F768">
        <v>100</v>
      </c>
      <c r="G768" s="2" t="b">
        <v>1</v>
      </c>
      <c r="H768">
        <v>8</v>
      </c>
      <c r="I768">
        <v>5</v>
      </c>
      <c r="J768">
        <v>64</v>
      </c>
      <c r="K768">
        <v>1000</v>
      </c>
      <c r="L768">
        <v>4</v>
      </c>
      <c r="M768">
        <v>5</v>
      </c>
      <c r="N768">
        <v>465</v>
      </c>
      <c r="O768">
        <v>12</v>
      </c>
      <c r="P768">
        <v>5</v>
      </c>
      <c r="Q768">
        <v>125</v>
      </c>
      <c r="R768">
        <v>1</v>
      </c>
      <c r="S768">
        <v>78</v>
      </c>
      <c r="T768" s="2">
        <v>64</v>
      </c>
      <c r="U768" s="2">
        <v>128</v>
      </c>
      <c r="V768" s="2">
        <v>128</v>
      </c>
      <c r="W768" t="s">
        <v>770</v>
      </c>
      <c r="X768">
        <v>0.98146484374999998</v>
      </c>
      <c r="Y768">
        <v>3.9538196113425997E-3</v>
      </c>
      <c r="Z768">
        <v>0.28846021505376301</v>
      </c>
      <c r="AA768">
        <v>0.27963673694431701</v>
      </c>
      <c r="AB768">
        <v>0.23649165972908701</v>
      </c>
      <c r="AC768">
        <v>0.23649165972908701</v>
      </c>
      <c r="AD768">
        <v>0.29832041641502999</v>
      </c>
      <c r="AE768">
        <v>0.29832041641502999</v>
      </c>
      <c r="AF768">
        <v>0.28846021505376301</v>
      </c>
      <c r="AG768">
        <v>0.28846021505376301</v>
      </c>
      <c r="AH768">
        <v>0.71</v>
      </c>
      <c r="AI768">
        <v>6.4335383474826799E-2</v>
      </c>
      <c r="AJ768">
        <v>0.67280910652645498</v>
      </c>
      <c r="AK768">
        <v>0.67280910652645498</v>
      </c>
      <c r="AL768">
        <v>0.77333785984407399</v>
      </c>
      <c r="AM768">
        <v>0.77333785984407399</v>
      </c>
      <c r="AN768">
        <v>0.71</v>
      </c>
      <c r="AO768">
        <v>0.71</v>
      </c>
      <c r="AP768">
        <v>0.52062227671516503</v>
      </c>
      <c r="AQ768">
        <v>0.32143271538239299</v>
      </c>
      <c r="AR768">
        <v>8.7756694145799397E-2</v>
      </c>
      <c r="AS768">
        <v>1.6154952672991701E-2</v>
      </c>
      <c r="AT768">
        <v>0.40217391304347799</v>
      </c>
      <c r="AU768">
        <v>0.48913043478260798</v>
      </c>
      <c r="AV768">
        <v>0.98425196850393604</v>
      </c>
      <c r="AW768">
        <v>0.95419847328244201</v>
      </c>
      <c r="AX768">
        <v>0.95752895752895695</v>
      </c>
      <c r="AY768">
        <v>0.64864864864864802</v>
      </c>
      <c r="AZ768">
        <v>0.77655677655677602</v>
      </c>
      <c r="BA768">
        <v>0.98804780876494003</v>
      </c>
      <c r="BB768">
        <v>0.89552238805970097</v>
      </c>
      <c r="BC768">
        <v>0.94615384615384601</v>
      </c>
      <c r="BD768">
        <v>3.1496062992125901E-2</v>
      </c>
      <c r="BE768">
        <v>0</v>
      </c>
    </row>
    <row r="769" spans="2:57" x14ac:dyDescent="0.2">
      <c r="B769" t="s">
        <v>1639</v>
      </c>
      <c r="C769">
        <v>1E-3</v>
      </c>
      <c r="D769">
        <v>0.5</v>
      </c>
      <c r="E769">
        <v>46</v>
      </c>
      <c r="F769">
        <v>100</v>
      </c>
      <c r="G769" s="2" t="b">
        <v>1</v>
      </c>
      <c r="H769">
        <v>8</v>
      </c>
      <c r="I769">
        <v>25</v>
      </c>
      <c r="J769">
        <v>420</v>
      </c>
      <c r="K769">
        <v>1000</v>
      </c>
      <c r="L769">
        <v>4</v>
      </c>
      <c r="M769">
        <v>25</v>
      </c>
      <c r="N769">
        <v>445</v>
      </c>
      <c r="O769">
        <v>12</v>
      </c>
      <c r="P769">
        <v>25</v>
      </c>
      <c r="Q769">
        <v>105</v>
      </c>
      <c r="R769">
        <v>1</v>
      </c>
      <c r="S769">
        <v>78</v>
      </c>
      <c r="T769" s="2">
        <v>128</v>
      </c>
      <c r="U769" s="2">
        <v>128</v>
      </c>
      <c r="V769" s="2">
        <v>64</v>
      </c>
      <c r="W769" t="s">
        <v>770</v>
      </c>
      <c r="X769">
        <v>0.98017261904761799</v>
      </c>
      <c r="Y769">
        <v>4.1914517222903002E-3</v>
      </c>
      <c r="Z769">
        <v>0.28588764044943898</v>
      </c>
      <c r="AA769">
        <v>0.39179970055818503</v>
      </c>
      <c r="AB769">
        <v>0.24453292793140799</v>
      </c>
      <c r="AC769">
        <v>0.24453292793140799</v>
      </c>
      <c r="AD769">
        <v>0.243821865052398</v>
      </c>
      <c r="AE769">
        <v>0.243821865052398</v>
      </c>
      <c r="AF769">
        <v>0.28588764044943898</v>
      </c>
      <c r="AG769">
        <v>0.28588764044943898</v>
      </c>
      <c r="AH769">
        <v>0.63412698412698398</v>
      </c>
      <c r="AI769">
        <v>9.1199167072772896E-2</v>
      </c>
      <c r="AJ769">
        <v>0.58920445376152397</v>
      </c>
      <c r="AK769">
        <v>0.58920445376152397</v>
      </c>
      <c r="AL769">
        <v>0.56155186270804702</v>
      </c>
      <c r="AM769">
        <v>0.56155186270804702</v>
      </c>
      <c r="AN769">
        <v>0.63412698412698398</v>
      </c>
      <c r="AO769">
        <v>0.63412698412698398</v>
      </c>
      <c r="AP769">
        <v>0.66908847427851603</v>
      </c>
      <c r="AQ769">
        <v>0.24565448067964399</v>
      </c>
      <c r="AR769">
        <v>5.5741698989633798E-2</v>
      </c>
      <c r="AS769">
        <v>7.6470577778395997E-3</v>
      </c>
      <c r="AT769">
        <v>0.50295857988165604</v>
      </c>
      <c r="AU769">
        <v>1.3605442176870699E-2</v>
      </c>
      <c r="AV769">
        <v>0.98591549295774605</v>
      </c>
      <c r="AW769">
        <v>0.97222222222222199</v>
      </c>
      <c r="AX769">
        <v>0.96744186046511604</v>
      </c>
      <c r="AY769">
        <v>1.34228187919463E-2</v>
      </c>
      <c r="AZ769">
        <v>0.78602620087336195</v>
      </c>
      <c r="BA769">
        <v>0.97560975609756095</v>
      </c>
      <c r="BB769">
        <v>0.90829694323144095</v>
      </c>
      <c r="BC769">
        <v>0.94495412844036697</v>
      </c>
      <c r="BD769">
        <v>0</v>
      </c>
      <c r="BE769">
        <v>0</v>
      </c>
    </row>
    <row r="770" spans="2:57" x14ac:dyDescent="0.2">
      <c r="B770" t="s">
        <v>1099</v>
      </c>
      <c r="C770">
        <v>1E-3</v>
      </c>
      <c r="D770">
        <v>0.1</v>
      </c>
      <c r="E770">
        <v>22</v>
      </c>
      <c r="F770">
        <v>500</v>
      </c>
      <c r="G770" s="2" t="b">
        <v>1</v>
      </c>
      <c r="H770">
        <v>8</v>
      </c>
      <c r="I770">
        <v>5</v>
      </c>
      <c r="J770">
        <v>64</v>
      </c>
      <c r="K770">
        <v>1000</v>
      </c>
      <c r="L770">
        <v>4</v>
      </c>
      <c r="M770">
        <v>5</v>
      </c>
      <c r="N770">
        <v>465</v>
      </c>
      <c r="O770">
        <v>12</v>
      </c>
      <c r="P770">
        <v>5</v>
      </c>
      <c r="Q770">
        <v>125</v>
      </c>
      <c r="R770">
        <v>1</v>
      </c>
      <c r="S770">
        <v>78</v>
      </c>
      <c r="T770" s="2">
        <v>64</v>
      </c>
      <c r="U770" s="2">
        <v>64</v>
      </c>
      <c r="V770" s="2">
        <v>64</v>
      </c>
      <c r="W770" t="s">
        <v>770</v>
      </c>
      <c r="X770">
        <v>0.98121484375000001</v>
      </c>
      <c r="Y770">
        <v>4.0400996028911E-3</v>
      </c>
      <c r="Z770">
        <v>0.28062956989247101</v>
      </c>
      <c r="AA770">
        <v>0.36266511157155001</v>
      </c>
      <c r="AB770">
        <v>0.20575247575273201</v>
      </c>
      <c r="AC770">
        <v>0.20575247575273201</v>
      </c>
      <c r="AD770">
        <v>0.349388587963124</v>
      </c>
      <c r="AE770">
        <v>0.349388587963124</v>
      </c>
      <c r="AF770">
        <v>0.28062956989247201</v>
      </c>
      <c r="AG770">
        <v>0.28062956989247201</v>
      </c>
      <c r="AH770">
        <v>0.54800000000000004</v>
      </c>
      <c r="AI770">
        <v>0.111489750444889</v>
      </c>
      <c r="AJ770">
        <v>0.52559618034586997</v>
      </c>
      <c r="AK770">
        <v>0.52559618034586997</v>
      </c>
      <c r="AL770">
        <v>0.55846365081926896</v>
      </c>
      <c r="AM770">
        <v>0.55846365081926896</v>
      </c>
      <c r="AN770">
        <v>0.54799999999999904</v>
      </c>
      <c r="AO770">
        <v>0.54800000000000004</v>
      </c>
      <c r="AP770">
        <v>0.39479260023803697</v>
      </c>
      <c r="AQ770">
        <v>0.32363288480596097</v>
      </c>
      <c r="AR770">
        <v>7.5607608916790303E-2</v>
      </c>
      <c r="AS770">
        <v>2.8976809050141501E-2</v>
      </c>
      <c r="AT770">
        <v>0.247311827956989</v>
      </c>
      <c r="AU770">
        <v>0.277929155313351</v>
      </c>
      <c r="AV770">
        <v>0.84792626728110598</v>
      </c>
      <c r="AW770">
        <v>0.94615384615384601</v>
      </c>
      <c r="AX770">
        <v>0.84169884169884102</v>
      </c>
      <c r="AY770">
        <v>0</v>
      </c>
      <c r="AZ770">
        <v>0.75968992248061995</v>
      </c>
      <c r="BA770">
        <v>0.820754716981132</v>
      </c>
      <c r="BB770">
        <v>0.87969924812029998</v>
      </c>
      <c r="BC770">
        <v>0.68599033816425103</v>
      </c>
      <c r="BD770">
        <v>0</v>
      </c>
      <c r="BE770">
        <v>0</v>
      </c>
    </row>
    <row r="771" spans="2:57" x14ac:dyDescent="0.2">
      <c r="B771" t="s">
        <v>1640</v>
      </c>
      <c r="C771">
        <v>1E-3</v>
      </c>
      <c r="D771">
        <v>0.5</v>
      </c>
      <c r="E771">
        <v>19</v>
      </c>
      <c r="F771">
        <v>500</v>
      </c>
      <c r="G771" s="2" t="b">
        <v>1</v>
      </c>
      <c r="H771">
        <v>8</v>
      </c>
      <c r="I771">
        <v>5</v>
      </c>
      <c r="J771">
        <v>256</v>
      </c>
      <c r="K771">
        <v>1000</v>
      </c>
      <c r="L771">
        <v>4</v>
      </c>
      <c r="M771">
        <v>5</v>
      </c>
      <c r="N771">
        <v>465</v>
      </c>
      <c r="O771">
        <v>12</v>
      </c>
      <c r="P771">
        <v>5</v>
      </c>
      <c r="Q771">
        <v>125</v>
      </c>
      <c r="R771">
        <v>1</v>
      </c>
      <c r="S771">
        <v>78</v>
      </c>
      <c r="T771" s="2">
        <v>128</v>
      </c>
      <c r="U771" s="2">
        <v>64</v>
      </c>
      <c r="V771" s="2">
        <v>128</v>
      </c>
      <c r="W771" t="s">
        <v>770</v>
      </c>
      <c r="X771">
        <v>0.98351855468750005</v>
      </c>
      <c r="Y771">
        <v>3.6345900837332001E-3</v>
      </c>
      <c r="Z771">
        <v>0.280563978494623</v>
      </c>
      <c r="AA771">
        <v>0.23761943811178199</v>
      </c>
      <c r="AB771">
        <v>0.19602891336773701</v>
      </c>
      <c r="AC771">
        <v>0.19602891336773701</v>
      </c>
      <c r="AD771">
        <v>0.30514201710925098</v>
      </c>
      <c r="AE771">
        <v>0.30514201710925098</v>
      </c>
      <c r="AF771">
        <v>0.280563978494623</v>
      </c>
      <c r="AG771">
        <v>0.280563978494623</v>
      </c>
      <c r="AH771">
        <v>0.349333333333333</v>
      </c>
      <c r="AI771">
        <v>7.2466515004634802E-2</v>
      </c>
      <c r="AJ771">
        <v>0.28454663514274098</v>
      </c>
      <c r="AK771">
        <v>0.28454663514274098</v>
      </c>
      <c r="AL771">
        <v>0.37689542096495898</v>
      </c>
      <c r="AM771">
        <v>0.37689542096495898</v>
      </c>
      <c r="AN771">
        <v>0.349333333333333</v>
      </c>
      <c r="AO771">
        <v>0.349333333333333</v>
      </c>
      <c r="AP771">
        <v>4.7459921998925299E-2</v>
      </c>
      <c r="AQ771">
        <v>0.261195863052545</v>
      </c>
      <c r="AR771">
        <v>0.13331335051326401</v>
      </c>
      <c r="AS771">
        <v>0.34214651790621498</v>
      </c>
      <c r="AT771">
        <v>0.47712418300653497</v>
      </c>
      <c r="AU771">
        <v>1.32450331125827E-2</v>
      </c>
      <c r="AV771">
        <v>0.4190800681431</v>
      </c>
      <c r="AW771">
        <v>0.94296577946768001</v>
      </c>
      <c r="AX771">
        <v>1.5873015873015799E-2</v>
      </c>
      <c r="AY771">
        <v>0.180555555555555</v>
      </c>
      <c r="AZ771">
        <v>0.38208955223880597</v>
      </c>
      <c r="BA771">
        <v>0.60223048327137496</v>
      </c>
      <c r="BB771">
        <v>0.305732484076433</v>
      </c>
      <c r="BC771">
        <v>0</v>
      </c>
      <c r="BD771">
        <v>4.9689440993788803E-2</v>
      </c>
      <c r="BE771">
        <v>2.5974025974025899E-2</v>
      </c>
    </row>
    <row r="772" spans="2:57" x14ac:dyDescent="0.2">
      <c r="B772" t="s">
        <v>1641</v>
      </c>
      <c r="C772">
        <v>1E-3</v>
      </c>
      <c r="D772">
        <v>0.5</v>
      </c>
      <c r="E772">
        <v>56</v>
      </c>
      <c r="F772">
        <v>100</v>
      </c>
      <c r="G772" s="2" t="b">
        <v>1</v>
      </c>
      <c r="H772">
        <v>8</v>
      </c>
      <c r="I772">
        <v>10</v>
      </c>
      <c r="J772">
        <v>256</v>
      </c>
      <c r="K772">
        <v>1000</v>
      </c>
      <c r="L772">
        <v>4</v>
      </c>
      <c r="M772">
        <v>10</v>
      </c>
      <c r="N772">
        <v>460</v>
      </c>
      <c r="O772">
        <v>12</v>
      </c>
      <c r="P772">
        <v>10</v>
      </c>
      <c r="Q772">
        <v>120</v>
      </c>
      <c r="R772">
        <v>1</v>
      </c>
      <c r="S772">
        <v>78</v>
      </c>
      <c r="T772" s="2">
        <v>128</v>
      </c>
      <c r="U772" s="2">
        <v>128</v>
      </c>
      <c r="V772" s="2">
        <v>64</v>
      </c>
      <c r="W772" t="s">
        <v>770</v>
      </c>
      <c r="X772">
        <v>0.98090332031250005</v>
      </c>
      <c r="Y772">
        <v>3.8643914880230998E-3</v>
      </c>
      <c r="Z772">
        <v>0.28004673913043399</v>
      </c>
      <c r="AA772">
        <v>0.29509502823650802</v>
      </c>
      <c r="AB772">
        <v>0.24255070249834601</v>
      </c>
      <c r="AC772">
        <v>0.24255070249834601</v>
      </c>
      <c r="AD772">
        <v>0.33272771000097501</v>
      </c>
      <c r="AE772">
        <v>0.33272771000097501</v>
      </c>
      <c r="AF772">
        <v>0.28004673913043399</v>
      </c>
      <c r="AG772">
        <v>0.28004673913043399</v>
      </c>
      <c r="AH772">
        <v>0.52708333333333302</v>
      </c>
      <c r="AI772">
        <v>9.3471184372901903E-2</v>
      </c>
      <c r="AJ772">
        <v>0.49515932880488001</v>
      </c>
      <c r="AK772">
        <v>0.49515932880488001</v>
      </c>
      <c r="AL772">
        <v>0.54001082598776096</v>
      </c>
      <c r="AM772">
        <v>0.54001082598776096</v>
      </c>
      <c r="AN772">
        <v>0.52708333333333302</v>
      </c>
      <c r="AO772">
        <v>0.52708333333333302</v>
      </c>
      <c r="AP772">
        <v>0.30779649933126402</v>
      </c>
      <c r="AQ772">
        <v>0.47697072245650901</v>
      </c>
      <c r="AR772">
        <v>0.169095586927452</v>
      </c>
      <c r="AS772">
        <v>1.6340001278160599E-2</v>
      </c>
      <c r="AT772">
        <v>0.32801161103047899</v>
      </c>
      <c r="AU772">
        <v>8.5106382978723402E-2</v>
      </c>
      <c r="AV772">
        <v>0.74226804123711299</v>
      </c>
      <c r="AW772">
        <v>0.95617529880478003</v>
      </c>
      <c r="AX772">
        <v>0.82096069868995603</v>
      </c>
      <c r="AY772">
        <v>0</v>
      </c>
      <c r="AZ772">
        <v>0.70344827586206904</v>
      </c>
      <c r="BA772">
        <v>0.77551020408163196</v>
      </c>
      <c r="BB772">
        <v>0.88636363636363602</v>
      </c>
      <c r="BC772">
        <v>0.644067796610169</v>
      </c>
      <c r="BD772">
        <v>0</v>
      </c>
      <c r="BE772">
        <v>0</v>
      </c>
    </row>
    <row r="773" spans="2:57" x14ac:dyDescent="0.2">
      <c r="B773" t="s">
        <v>1642</v>
      </c>
      <c r="C773">
        <v>1E-3</v>
      </c>
      <c r="D773">
        <v>0.5</v>
      </c>
      <c r="E773">
        <v>16</v>
      </c>
      <c r="F773">
        <v>500</v>
      </c>
      <c r="G773" s="2" t="b">
        <v>1</v>
      </c>
      <c r="H773">
        <v>8</v>
      </c>
      <c r="I773">
        <v>20</v>
      </c>
      <c r="J773">
        <v>64</v>
      </c>
      <c r="K773">
        <v>1000</v>
      </c>
      <c r="L773">
        <v>4</v>
      </c>
      <c r="M773">
        <v>20</v>
      </c>
      <c r="N773">
        <v>450</v>
      </c>
      <c r="O773">
        <v>12</v>
      </c>
      <c r="P773">
        <v>20</v>
      </c>
      <c r="Q773">
        <v>110</v>
      </c>
      <c r="R773">
        <v>1</v>
      </c>
      <c r="S773">
        <v>78</v>
      </c>
      <c r="T773" s="2">
        <v>128</v>
      </c>
      <c r="U773" s="2">
        <v>64</v>
      </c>
      <c r="V773" s="2">
        <v>64</v>
      </c>
      <c r="W773" t="s">
        <v>770</v>
      </c>
      <c r="X773">
        <v>0.98002734375</v>
      </c>
      <c r="Y773">
        <v>4.2141311834566E-3</v>
      </c>
      <c r="Z773">
        <v>0.27709444444444398</v>
      </c>
      <c r="AA773">
        <v>0.393664433300495</v>
      </c>
      <c r="AB773">
        <v>0.25157680215464301</v>
      </c>
      <c r="AC773">
        <v>0.25157680215464301</v>
      </c>
      <c r="AD773">
        <v>0.27362383397571099</v>
      </c>
      <c r="AE773">
        <v>0.27362383397571099</v>
      </c>
      <c r="AF773">
        <v>0.27709444444444398</v>
      </c>
      <c r="AG773">
        <v>0.27709444444444398</v>
      </c>
      <c r="AH773">
        <v>0.58333333333333304</v>
      </c>
      <c r="AI773">
        <v>8.3950564265251104E-2</v>
      </c>
      <c r="AJ773">
        <v>0.57148373429431498</v>
      </c>
      <c r="AK773">
        <v>0.57148373429431498</v>
      </c>
      <c r="AL773">
        <v>0.56673244658417099</v>
      </c>
      <c r="AM773">
        <v>0.56673244658417099</v>
      </c>
      <c r="AN773">
        <v>0.58333333333333304</v>
      </c>
      <c r="AO773">
        <v>0.58333333333333304</v>
      </c>
      <c r="AP773">
        <v>0.321491952493976</v>
      </c>
      <c r="AQ773">
        <v>0.46196606578821697</v>
      </c>
      <c r="AR773">
        <v>0.20480785797555401</v>
      </c>
      <c r="AS773">
        <v>1.8041332360824901E-2</v>
      </c>
      <c r="AT773">
        <v>0.55319148936170204</v>
      </c>
      <c r="AU773">
        <v>0</v>
      </c>
      <c r="AV773">
        <v>0.94642857142857095</v>
      </c>
      <c r="AW773">
        <v>0.96069868995633201</v>
      </c>
      <c r="AX773">
        <v>0.97321428571428503</v>
      </c>
      <c r="AY773">
        <v>6.0301507537688398E-2</v>
      </c>
      <c r="AZ773">
        <v>0.52577319587628801</v>
      </c>
      <c r="BA773">
        <v>0.94786729857819896</v>
      </c>
      <c r="BB773">
        <v>0.88709677419354804</v>
      </c>
      <c r="BC773">
        <v>0.93913043478260805</v>
      </c>
      <c r="BD773">
        <v>0</v>
      </c>
      <c r="BE773">
        <v>6.4102564102564097E-2</v>
      </c>
    </row>
    <row r="774" spans="2:57" x14ac:dyDescent="0.2">
      <c r="B774" t="s">
        <v>1100</v>
      </c>
      <c r="C774">
        <v>1E-3</v>
      </c>
      <c r="D774">
        <v>0.1</v>
      </c>
      <c r="E774">
        <v>55</v>
      </c>
      <c r="F774">
        <v>100</v>
      </c>
      <c r="G774" s="2" t="b">
        <v>1</v>
      </c>
      <c r="H774">
        <v>8</v>
      </c>
      <c r="I774">
        <v>20</v>
      </c>
      <c r="J774">
        <v>128</v>
      </c>
      <c r="K774">
        <v>1000</v>
      </c>
      <c r="L774">
        <v>4</v>
      </c>
      <c r="M774">
        <v>20</v>
      </c>
      <c r="N774">
        <v>450</v>
      </c>
      <c r="O774">
        <v>12</v>
      </c>
      <c r="P774">
        <v>20</v>
      </c>
      <c r="Q774">
        <v>110</v>
      </c>
      <c r="R774">
        <v>1</v>
      </c>
      <c r="S774">
        <v>78</v>
      </c>
      <c r="T774" s="2">
        <v>64</v>
      </c>
      <c r="U774" s="2">
        <v>64</v>
      </c>
      <c r="V774" s="2">
        <v>64</v>
      </c>
      <c r="W774" t="s">
        <v>770</v>
      </c>
      <c r="X774">
        <v>0.98000976562499997</v>
      </c>
      <c r="Y774">
        <v>4.1181963286362E-3</v>
      </c>
      <c r="Z774">
        <v>0.274936666666667</v>
      </c>
      <c r="AA774">
        <v>0.39575448927283202</v>
      </c>
      <c r="AB774">
        <v>0.21192495293858701</v>
      </c>
      <c r="AC774">
        <v>0.21192495293858701</v>
      </c>
      <c r="AD774">
        <v>0.227838719368466</v>
      </c>
      <c r="AE774">
        <v>0.227838719368466</v>
      </c>
      <c r="AF774">
        <v>0.274936666666667</v>
      </c>
      <c r="AG774">
        <v>0.274936666666667</v>
      </c>
      <c r="AH774">
        <v>0.638636363636363</v>
      </c>
      <c r="AI774">
        <v>9.2366062104701996E-2</v>
      </c>
      <c r="AJ774">
        <v>0.58348649965882204</v>
      </c>
      <c r="AK774">
        <v>0.58348649965882204</v>
      </c>
      <c r="AL774">
        <v>0.55667436729526898</v>
      </c>
      <c r="AM774">
        <v>0.55667436729526798</v>
      </c>
      <c r="AN774">
        <v>0.638636363636363</v>
      </c>
      <c r="AO774">
        <v>0.638636363636363</v>
      </c>
      <c r="AP774">
        <v>0.38249967250989397</v>
      </c>
      <c r="AQ774">
        <v>0.46108781163422402</v>
      </c>
      <c r="AR774">
        <v>3.4916372674485001E-3</v>
      </c>
      <c r="AS774">
        <v>6.2069034278040001E-4</v>
      </c>
      <c r="AT774">
        <v>0.49627791563275397</v>
      </c>
      <c r="AU774">
        <v>0.18811881188118801</v>
      </c>
      <c r="AV774">
        <v>0.93518518518518501</v>
      </c>
      <c r="AW774">
        <v>0.952380952380952</v>
      </c>
      <c r="AX774">
        <v>0.96460176991150404</v>
      </c>
      <c r="AY774">
        <v>0.152941176470588</v>
      </c>
      <c r="AZ774">
        <v>0.52173913043478204</v>
      </c>
      <c r="BA774">
        <v>0.97737556561085903</v>
      </c>
      <c r="BB774">
        <v>0.88617886178861704</v>
      </c>
      <c r="BC774">
        <v>0.92703862660944203</v>
      </c>
      <c r="BD774">
        <v>0</v>
      </c>
      <c r="BE774">
        <v>0</v>
      </c>
    </row>
    <row r="775" spans="2:57" x14ac:dyDescent="0.2">
      <c r="B775" t="s">
        <v>817</v>
      </c>
      <c r="C775">
        <v>1E-3</v>
      </c>
      <c r="D775">
        <v>0.5</v>
      </c>
      <c r="E775">
        <v>256</v>
      </c>
      <c r="F775">
        <v>100</v>
      </c>
      <c r="G775" s="2" t="b">
        <v>1</v>
      </c>
      <c r="H775">
        <v>8</v>
      </c>
      <c r="I775">
        <v>50</v>
      </c>
      <c r="J775">
        <v>64</v>
      </c>
      <c r="K775">
        <v>1000</v>
      </c>
      <c r="L775">
        <v>4</v>
      </c>
      <c r="M775">
        <v>50</v>
      </c>
      <c r="N775">
        <v>420</v>
      </c>
      <c r="O775">
        <v>12</v>
      </c>
      <c r="P775">
        <v>50</v>
      </c>
      <c r="Q775">
        <v>80</v>
      </c>
      <c r="R775">
        <v>1</v>
      </c>
      <c r="S775">
        <v>78</v>
      </c>
      <c r="T775" s="2">
        <v>64</v>
      </c>
      <c r="U775" s="2">
        <v>128</v>
      </c>
      <c r="V775" s="2">
        <v>128</v>
      </c>
      <c r="W775" t="s">
        <v>770</v>
      </c>
      <c r="X775">
        <v>0.98003906249999995</v>
      </c>
      <c r="Y775">
        <v>4.1239069518633001E-3</v>
      </c>
      <c r="Z775">
        <v>0.27457440476190398</v>
      </c>
      <c r="AA775">
        <v>0.29983156035840502</v>
      </c>
      <c r="AB775">
        <v>0.233653112659086</v>
      </c>
      <c r="AC775">
        <v>0.233653112659086</v>
      </c>
      <c r="AD775">
        <v>0.23687478403297099</v>
      </c>
      <c r="AE775">
        <v>0.23687478403297099</v>
      </c>
      <c r="AF775">
        <v>0.27457440476190398</v>
      </c>
      <c r="AG775">
        <v>0.27457440476190398</v>
      </c>
      <c r="AH775">
        <v>0.61458333333333304</v>
      </c>
      <c r="AI775">
        <v>7.7600583434104906E-2</v>
      </c>
      <c r="AJ775">
        <v>0.56338838666989199</v>
      </c>
      <c r="AK775">
        <v>0.56338838666989199</v>
      </c>
      <c r="AL775">
        <v>0.535659076986717</v>
      </c>
      <c r="AM775">
        <v>0.535659076986717</v>
      </c>
      <c r="AN775">
        <v>0.61458333333333304</v>
      </c>
      <c r="AO775">
        <v>0.61458333333333304</v>
      </c>
      <c r="AP775">
        <v>0.56651185380383995</v>
      </c>
      <c r="AQ775">
        <v>0.28323940497990102</v>
      </c>
      <c r="AR775">
        <v>8.1980711363890596E-2</v>
      </c>
      <c r="AS775">
        <v>2.8804804887149998E-3</v>
      </c>
      <c r="AT775">
        <v>0.52398523985239798</v>
      </c>
      <c r="AU775">
        <v>0</v>
      </c>
      <c r="AV775">
        <v>0.91249999999999998</v>
      </c>
      <c r="AW775">
        <v>0.96385542168674698</v>
      </c>
      <c r="AX775">
        <v>0.91666666666666596</v>
      </c>
      <c r="AY775">
        <v>0</v>
      </c>
      <c r="AZ775">
        <v>0.68041237113401998</v>
      </c>
      <c r="BA775">
        <v>0.89932885906040205</v>
      </c>
      <c r="BB775">
        <v>0.91329479768786104</v>
      </c>
      <c r="BC775">
        <v>0.95061728395061695</v>
      </c>
      <c r="BD775">
        <v>0</v>
      </c>
      <c r="BE775">
        <v>0</v>
      </c>
    </row>
    <row r="776" spans="2:57" x14ac:dyDescent="0.2">
      <c r="B776" t="s">
        <v>1643</v>
      </c>
      <c r="C776">
        <v>1E-3</v>
      </c>
      <c r="D776">
        <v>0.1</v>
      </c>
      <c r="E776">
        <v>82</v>
      </c>
      <c r="F776">
        <v>100</v>
      </c>
      <c r="G776" s="2" t="b">
        <v>1</v>
      </c>
      <c r="H776">
        <v>8</v>
      </c>
      <c r="I776">
        <v>25</v>
      </c>
      <c r="J776">
        <v>128</v>
      </c>
      <c r="K776">
        <v>1000</v>
      </c>
      <c r="L776">
        <v>4</v>
      </c>
      <c r="M776">
        <v>25</v>
      </c>
      <c r="N776">
        <v>445</v>
      </c>
      <c r="O776">
        <v>12</v>
      </c>
      <c r="P776">
        <v>25</v>
      </c>
      <c r="Q776">
        <v>105</v>
      </c>
      <c r="R776">
        <v>1</v>
      </c>
      <c r="S776">
        <v>78</v>
      </c>
      <c r="T776" s="2">
        <v>128</v>
      </c>
      <c r="U776" s="2">
        <v>64</v>
      </c>
      <c r="V776" s="2">
        <v>64</v>
      </c>
      <c r="W776" t="s">
        <v>770</v>
      </c>
      <c r="X776">
        <v>0.97926757812499998</v>
      </c>
      <c r="Y776">
        <v>4.5109262946061001E-3</v>
      </c>
      <c r="Z776">
        <v>0.26857022471910003</v>
      </c>
      <c r="AA776">
        <v>0.30126355478167499</v>
      </c>
      <c r="AB776">
        <v>0.23397538924279401</v>
      </c>
      <c r="AC776">
        <v>0.23397538924279401</v>
      </c>
      <c r="AD776">
        <v>0.25806408528638403</v>
      </c>
      <c r="AE776">
        <v>0.25806408528638403</v>
      </c>
      <c r="AF776">
        <v>0.26857022471910003</v>
      </c>
      <c r="AG776">
        <v>0.26857022471910003</v>
      </c>
      <c r="AH776">
        <v>0.62222222222222201</v>
      </c>
      <c r="AI776">
        <v>6.2492255121469498E-2</v>
      </c>
      <c r="AJ776">
        <v>0.58044293444426998</v>
      </c>
      <c r="AK776">
        <v>0.58044293444426998</v>
      </c>
      <c r="AL776">
        <v>0.64469901475479297</v>
      </c>
      <c r="AM776">
        <v>0.64469901475479297</v>
      </c>
      <c r="AN776">
        <v>0.62222222222222201</v>
      </c>
      <c r="AO776">
        <v>0.62222222222222201</v>
      </c>
      <c r="AP776">
        <v>0.54194016260974198</v>
      </c>
      <c r="AQ776">
        <v>0.33701466831032401</v>
      </c>
      <c r="AR776">
        <v>4.8791582552500802E-2</v>
      </c>
      <c r="AS776">
        <v>8.1551434986120996E-3</v>
      </c>
      <c r="AT776">
        <v>0.70866141732283405</v>
      </c>
      <c r="AU776">
        <v>8.7719298245614002E-2</v>
      </c>
      <c r="AV776">
        <v>0.95370370370370305</v>
      </c>
      <c r="AW776">
        <v>0.95454545454545403</v>
      </c>
      <c r="AX776">
        <v>0.88888888888888795</v>
      </c>
      <c r="AY776">
        <v>0.26373626373626302</v>
      </c>
      <c r="AZ776">
        <v>0.22551928783382699</v>
      </c>
      <c r="BA776">
        <v>0.99047619047618995</v>
      </c>
      <c r="BB776">
        <v>0.90909090909090895</v>
      </c>
      <c r="BC776">
        <v>0.927927927927928</v>
      </c>
      <c r="BD776">
        <v>5.5045871559633003E-2</v>
      </c>
      <c r="BE776">
        <v>0</v>
      </c>
    </row>
    <row r="777" spans="2:57" x14ac:dyDescent="0.2">
      <c r="B777" t="s">
        <v>928</v>
      </c>
      <c r="C777">
        <v>1E-3</v>
      </c>
      <c r="D777">
        <v>0.5</v>
      </c>
      <c r="E777">
        <v>256</v>
      </c>
      <c r="F777">
        <v>500</v>
      </c>
      <c r="G777" s="2" t="b">
        <v>1</v>
      </c>
      <c r="H777">
        <v>8</v>
      </c>
      <c r="I777">
        <v>5</v>
      </c>
      <c r="J777">
        <v>420</v>
      </c>
      <c r="K777">
        <v>1000</v>
      </c>
      <c r="L777">
        <v>4</v>
      </c>
      <c r="M777">
        <v>5</v>
      </c>
      <c r="N777">
        <v>465</v>
      </c>
      <c r="O777">
        <v>12</v>
      </c>
      <c r="P777">
        <v>5</v>
      </c>
      <c r="Q777">
        <v>125</v>
      </c>
      <c r="R777">
        <v>1</v>
      </c>
      <c r="S777">
        <v>78</v>
      </c>
      <c r="T777" s="2">
        <v>64</v>
      </c>
      <c r="U777" s="2">
        <v>128</v>
      </c>
      <c r="V777" s="2">
        <v>128</v>
      </c>
      <c r="W777" t="s">
        <v>770</v>
      </c>
      <c r="X777">
        <v>0.98098214285714203</v>
      </c>
      <c r="Y777">
        <v>3.9739754502660998E-3</v>
      </c>
      <c r="Z777">
        <v>0.26449569892473102</v>
      </c>
      <c r="AA777">
        <v>0.37021291463077</v>
      </c>
      <c r="AB777">
        <v>0.20492729176264199</v>
      </c>
      <c r="AC777">
        <v>0.20492729176264199</v>
      </c>
      <c r="AD777">
        <v>0.29861405960146498</v>
      </c>
      <c r="AE777">
        <v>0.29861405960146498</v>
      </c>
      <c r="AF777">
        <v>0.26449569892473102</v>
      </c>
      <c r="AG777">
        <v>0.26449569892473102</v>
      </c>
      <c r="AH777">
        <v>0.49066666666666597</v>
      </c>
      <c r="AI777">
        <v>0.13375186920165999</v>
      </c>
      <c r="AJ777">
        <v>0.47517505314800401</v>
      </c>
      <c r="AK777">
        <v>0.47517505314800401</v>
      </c>
      <c r="AL777">
        <v>0.54258132403512804</v>
      </c>
      <c r="AM777">
        <v>0.54258132403512804</v>
      </c>
      <c r="AN777">
        <v>0.49066666666666597</v>
      </c>
      <c r="AO777">
        <v>0.49066666666666597</v>
      </c>
      <c r="AP777">
        <v>0.34574092907229498</v>
      </c>
      <c r="AQ777">
        <v>0.37396812533940599</v>
      </c>
      <c r="AR777">
        <v>7.5928155050134102E-2</v>
      </c>
      <c r="AS777">
        <v>2.40719575887323E-2</v>
      </c>
      <c r="AT777">
        <v>0.31799163179916301</v>
      </c>
      <c r="AU777">
        <v>0.13930348258706399</v>
      </c>
      <c r="AV777">
        <v>0.78048780487804803</v>
      </c>
      <c r="AW777">
        <v>0.93984962406015005</v>
      </c>
      <c r="AX777">
        <v>0.73764258555133</v>
      </c>
      <c r="AY777">
        <v>0</v>
      </c>
      <c r="AZ777">
        <v>0.74564459930313498</v>
      </c>
      <c r="BA777">
        <v>0.65591397849462296</v>
      </c>
      <c r="BB777">
        <v>0.68899521531100405</v>
      </c>
      <c r="BC777">
        <v>0.659574468085106</v>
      </c>
      <c r="BD777">
        <v>0</v>
      </c>
      <c r="BE777">
        <v>3.6697247706422E-2</v>
      </c>
    </row>
    <row r="778" spans="2:57" x14ac:dyDescent="0.2">
      <c r="B778" t="s">
        <v>1644</v>
      </c>
      <c r="C778">
        <v>1E-3</v>
      </c>
      <c r="D778">
        <v>0.5</v>
      </c>
      <c r="E778">
        <v>67</v>
      </c>
      <c r="F778">
        <v>100</v>
      </c>
      <c r="G778" s="2" t="b">
        <v>1</v>
      </c>
      <c r="H778">
        <v>8</v>
      </c>
      <c r="I778">
        <v>15</v>
      </c>
      <c r="J778">
        <v>420</v>
      </c>
      <c r="K778">
        <v>1000</v>
      </c>
      <c r="L778">
        <v>4</v>
      </c>
      <c r="M778">
        <v>15</v>
      </c>
      <c r="N778">
        <v>455</v>
      </c>
      <c r="O778">
        <v>12</v>
      </c>
      <c r="P778">
        <v>15</v>
      </c>
      <c r="Q778">
        <v>115</v>
      </c>
      <c r="R778">
        <v>1</v>
      </c>
      <c r="S778">
        <v>78</v>
      </c>
      <c r="T778" s="2">
        <v>64</v>
      </c>
      <c r="U778" s="2">
        <v>128</v>
      </c>
      <c r="V778" s="2">
        <v>64</v>
      </c>
      <c r="W778" t="s">
        <v>770</v>
      </c>
      <c r="X778">
        <v>0.98025892857142805</v>
      </c>
      <c r="Y778">
        <v>3.8198741083032999E-3</v>
      </c>
      <c r="Z778">
        <v>0.25830824175824102</v>
      </c>
      <c r="AA778">
        <v>0.29480293790995998</v>
      </c>
      <c r="AB778">
        <v>0.19426475834072199</v>
      </c>
      <c r="AC778">
        <v>0.19426475834072199</v>
      </c>
      <c r="AD778">
        <v>0.25626868368701999</v>
      </c>
      <c r="AE778">
        <v>0.25626868368701999</v>
      </c>
      <c r="AF778">
        <v>0.25830824175824102</v>
      </c>
      <c r="AG778">
        <v>0.25830824175824102</v>
      </c>
      <c r="AH778">
        <v>0.63623188405797104</v>
      </c>
      <c r="AI778">
        <v>6.5489716827869401E-2</v>
      </c>
      <c r="AJ778">
        <v>0.55664113088432798</v>
      </c>
      <c r="AK778">
        <v>0.55664113088432798</v>
      </c>
      <c r="AL778">
        <v>0.51547971651773195</v>
      </c>
      <c r="AM778">
        <v>0.51547971651773095</v>
      </c>
      <c r="AN778">
        <v>0.63623188405797104</v>
      </c>
      <c r="AO778">
        <v>0.63623188405797104</v>
      </c>
      <c r="AP778">
        <v>0.26362363059989102</v>
      </c>
      <c r="AQ778">
        <v>0.37465238528935002</v>
      </c>
      <c r="AR778">
        <v>9.8772362963056706E-2</v>
      </c>
      <c r="AS778">
        <v>4.0010654510591402E-2</v>
      </c>
      <c r="AT778">
        <v>0.61349693251533699</v>
      </c>
      <c r="AU778">
        <v>0</v>
      </c>
      <c r="AV778">
        <v>0.95</v>
      </c>
      <c r="AW778">
        <v>0.94262295081967196</v>
      </c>
      <c r="AX778">
        <v>0.962025316455696</v>
      </c>
      <c r="AY778">
        <v>0</v>
      </c>
      <c r="AZ778">
        <v>0.40163934426229497</v>
      </c>
      <c r="BA778">
        <v>0.96916299559471297</v>
      </c>
      <c r="BB778">
        <v>0.88715953307392903</v>
      </c>
      <c r="BC778">
        <v>0.95358649789029504</v>
      </c>
      <c r="BD778">
        <v>0</v>
      </c>
      <c r="BE778">
        <v>0</v>
      </c>
    </row>
    <row r="779" spans="2:57" x14ac:dyDescent="0.2">
      <c r="B779" t="s">
        <v>1645</v>
      </c>
      <c r="C779">
        <v>1E-3</v>
      </c>
      <c r="D779">
        <v>0.5</v>
      </c>
      <c r="E779">
        <v>18</v>
      </c>
      <c r="F779">
        <v>500</v>
      </c>
      <c r="G779" s="2" t="b">
        <v>1</v>
      </c>
      <c r="H779">
        <v>8</v>
      </c>
      <c r="I779">
        <v>5</v>
      </c>
      <c r="J779">
        <v>256</v>
      </c>
      <c r="K779">
        <v>1000</v>
      </c>
      <c r="L779">
        <v>4</v>
      </c>
      <c r="M779">
        <v>5</v>
      </c>
      <c r="N779">
        <v>465</v>
      </c>
      <c r="O779">
        <v>12</v>
      </c>
      <c r="P779">
        <v>5</v>
      </c>
      <c r="Q779">
        <v>125</v>
      </c>
      <c r="R779">
        <v>1</v>
      </c>
      <c r="S779">
        <v>78</v>
      </c>
      <c r="T779" s="2">
        <v>64</v>
      </c>
      <c r="U779" s="2">
        <v>64</v>
      </c>
      <c r="V779" s="2">
        <v>128</v>
      </c>
      <c r="W779" t="s">
        <v>770</v>
      </c>
      <c r="X779">
        <v>0.98064843749999997</v>
      </c>
      <c r="Y779">
        <v>4.1711201653814997E-3</v>
      </c>
      <c r="Z779">
        <v>0.24903440860215001</v>
      </c>
      <c r="AA779">
        <v>0.39607838490605302</v>
      </c>
      <c r="AB779">
        <v>0.15659941409693701</v>
      </c>
      <c r="AC779">
        <v>0.15659941409693701</v>
      </c>
      <c r="AD779">
        <v>0.288921561430799</v>
      </c>
      <c r="AE779">
        <v>0.288921561430799</v>
      </c>
      <c r="AF779">
        <v>0.24903440860215001</v>
      </c>
      <c r="AG779">
        <v>0.24903440860215001</v>
      </c>
      <c r="AH779">
        <v>0.504</v>
      </c>
      <c r="AI779">
        <v>0.12048462033271699</v>
      </c>
      <c r="AJ779">
        <v>0.48895166236847099</v>
      </c>
      <c r="AK779">
        <v>0.48895166236847099</v>
      </c>
      <c r="AL779">
        <v>0.53197916194264905</v>
      </c>
      <c r="AM779">
        <v>0.53197916194264905</v>
      </c>
      <c r="AN779">
        <v>0.504</v>
      </c>
      <c r="AO779">
        <v>0.504</v>
      </c>
      <c r="AP779">
        <v>0.36953809868127202</v>
      </c>
      <c r="AQ779">
        <v>0.19219826732508299</v>
      </c>
      <c r="AR779">
        <v>4.7156061969470198E-2</v>
      </c>
      <c r="AS779">
        <v>1.7505228411920301E-2</v>
      </c>
      <c r="AT779">
        <v>0.25072046109509999</v>
      </c>
      <c r="AU779">
        <v>1.0810810810810799E-2</v>
      </c>
      <c r="AV779">
        <v>0.733668341708542</v>
      </c>
      <c r="AW779">
        <v>0.95419847328244201</v>
      </c>
      <c r="AX779">
        <v>0.79422382671480096</v>
      </c>
      <c r="AY779">
        <v>9.4674556213017694E-2</v>
      </c>
      <c r="AZ779">
        <v>0.72597864768683196</v>
      </c>
      <c r="BA779">
        <v>0.80568720379146896</v>
      </c>
      <c r="BB779">
        <v>0.84745762711864403</v>
      </c>
      <c r="BC779">
        <v>0.65</v>
      </c>
      <c r="BD779">
        <v>0</v>
      </c>
      <c r="BE779">
        <v>0</v>
      </c>
    </row>
    <row r="780" spans="2:57" x14ac:dyDescent="0.2">
      <c r="B780" t="s">
        <v>1646</v>
      </c>
      <c r="C780">
        <v>1E-3</v>
      </c>
      <c r="D780">
        <v>0.1</v>
      </c>
      <c r="E780">
        <v>86</v>
      </c>
      <c r="F780">
        <v>100</v>
      </c>
      <c r="G780" s="2" t="b">
        <v>1</v>
      </c>
      <c r="H780">
        <v>8</v>
      </c>
      <c r="I780">
        <v>5</v>
      </c>
      <c r="J780">
        <v>256</v>
      </c>
      <c r="K780">
        <v>1000</v>
      </c>
      <c r="L780">
        <v>4</v>
      </c>
      <c r="M780">
        <v>5</v>
      </c>
      <c r="N780">
        <v>465</v>
      </c>
      <c r="O780">
        <v>12</v>
      </c>
      <c r="P780">
        <v>5</v>
      </c>
      <c r="Q780">
        <v>125</v>
      </c>
      <c r="R780">
        <v>1</v>
      </c>
      <c r="S780">
        <v>78</v>
      </c>
      <c r="T780" s="2">
        <v>128</v>
      </c>
      <c r="U780" s="2">
        <v>128</v>
      </c>
      <c r="V780" s="2">
        <v>128</v>
      </c>
      <c r="W780" t="s">
        <v>770</v>
      </c>
      <c r="X780">
        <v>0.97796875000000005</v>
      </c>
      <c r="Y780">
        <v>5.1432637823744997E-3</v>
      </c>
      <c r="Z780">
        <v>0.24832741935483801</v>
      </c>
      <c r="AA780">
        <v>0.32762689138948897</v>
      </c>
      <c r="AB780">
        <v>0.22841630294409701</v>
      </c>
      <c r="AC780">
        <v>0.22841630294409701</v>
      </c>
      <c r="AD780">
        <v>0.26195541241364101</v>
      </c>
      <c r="AE780">
        <v>0.26195541241364101</v>
      </c>
      <c r="AF780">
        <v>0.24832741935483801</v>
      </c>
      <c r="AG780">
        <v>0.24832741935483801</v>
      </c>
      <c r="AH780">
        <v>0.64266666666666605</v>
      </c>
      <c r="AI780">
        <v>0.105874277651309</v>
      </c>
      <c r="AJ780">
        <v>0.57730200321964298</v>
      </c>
      <c r="AK780">
        <v>0.57730200321964298</v>
      </c>
      <c r="AL780">
        <v>0.55130910533275601</v>
      </c>
      <c r="AM780">
        <v>0.55130910533275601</v>
      </c>
      <c r="AN780">
        <v>0.64266666666666605</v>
      </c>
      <c r="AO780">
        <v>0.64266666666666605</v>
      </c>
      <c r="AP780">
        <v>0.58292364132976504</v>
      </c>
      <c r="AQ780">
        <v>0.25513157165079398</v>
      </c>
      <c r="AR780">
        <v>4.4573672905752301E-2</v>
      </c>
      <c r="AS780">
        <v>3.1036325890078199E-2</v>
      </c>
      <c r="AT780">
        <v>0.53900709219858101</v>
      </c>
      <c r="AU780">
        <v>0</v>
      </c>
      <c r="AV780">
        <v>0.91200000000000003</v>
      </c>
      <c r="AW780">
        <v>0.95785440613026795</v>
      </c>
      <c r="AX780">
        <v>0.81918819188191805</v>
      </c>
      <c r="AY780">
        <v>0.70297029702970304</v>
      </c>
      <c r="AZ780">
        <v>0.420833333333333</v>
      </c>
      <c r="BA780">
        <v>0.947791164658634</v>
      </c>
      <c r="BB780">
        <v>0.78730158730158695</v>
      </c>
      <c r="BC780">
        <v>0.84067796610169399</v>
      </c>
      <c r="BD780">
        <v>0</v>
      </c>
      <c r="BE780">
        <v>0</v>
      </c>
    </row>
    <row r="781" spans="2:57" x14ac:dyDescent="0.2">
      <c r="B781" t="s">
        <v>1647</v>
      </c>
      <c r="C781">
        <v>1E-3</v>
      </c>
      <c r="D781">
        <v>0.5</v>
      </c>
      <c r="E781">
        <v>16</v>
      </c>
      <c r="F781">
        <v>500</v>
      </c>
      <c r="G781" s="2" t="b">
        <v>1</v>
      </c>
      <c r="H781">
        <v>8</v>
      </c>
      <c r="I781">
        <v>10</v>
      </c>
      <c r="J781">
        <v>64</v>
      </c>
      <c r="K781">
        <v>1000</v>
      </c>
      <c r="L781">
        <v>4</v>
      </c>
      <c r="M781">
        <v>10</v>
      </c>
      <c r="N781">
        <v>460</v>
      </c>
      <c r="O781">
        <v>12</v>
      </c>
      <c r="P781">
        <v>10</v>
      </c>
      <c r="Q781">
        <v>120</v>
      </c>
      <c r="R781">
        <v>1</v>
      </c>
      <c r="S781">
        <v>78</v>
      </c>
      <c r="T781" s="2">
        <v>64</v>
      </c>
      <c r="U781" s="2">
        <v>64</v>
      </c>
      <c r="V781" s="2">
        <v>128</v>
      </c>
      <c r="W781" t="s">
        <v>770</v>
      </c>
      <c r="X781">
        <v>0.98146484374999998</v>
      </c>
      <c r="Y781">
        <v>4.0551723337266003E-3</v>
      </c>
      <c r="Z781">
        <v>0.24466032608695601</v>
      </c>
      <c r="AA781">
        <v>0.33350809548795202</v>
      </c>
      <c r="AB781">
        <v>0.19514637851217501</v>
      </c>
      <c r="AC781">
        <v>0.19514637851217501</v>
      </c>
      <c r="AD781">
        <v>0.24601545370695199</v>
      </c>
      <c r="AE781">
        <v>0.24601545370695199</v>
      </c>
      <c r="AF781">
        <v>0.24466032608695601</v>
      </c>
      <c r="AG781">
        <v>0.24466032608695601</v>
      </c>
      <c r="AH781">
        <v>0.60347222222222197</v>
      </c>
      <c r="AI781">
        <v>8.1799760460853493E-2</v>
      </c>
      <c r="AJ781">
        <v>0.57256523498950795</v>
      </c>
      <c r="AK781">
        <v>0.57256523498950795</v>
      </c>
      <c r="AL781">
        <v>0.61070928064970498</v>
      </c>
      <c r="AM781">
        <v>0.61070928064970498</v>
      </c>
      <c r="AN781">
        <v>0.60347222222222197</v>
      </c>
      <c r="AO781">
        <v>0.60347222222222197</v>
      </c>
      <c r="AP781">
        <v>0.33458912902430199</v>
      </c>
      <c r="AQ781">
        <v>0.41280004888813399</v>
      </c>
      <c r="AR781">
        <v>3.0738397299303302E-2</v>
      </c>
      <c r="AS781">
        <v>2.4579388369601E-3</v>
      </c>
      <c r="AT781">
        <v>0.374727668845315</v>
      </c>
      <c r="AU781">
        <v>0.16450216450216401</v>
      </c>
      <c r="AV781">
        <v>0.94354838709677402</v>
      </c>
      <c r="AW781">
        <v>0.952380952380952</v>
      </c>
      <c r="AX781">
        <v>0.95901639344262302</v>
      </c>
      <c r="AY781">
        <v>0.44368600682593801</v>
      </c>
      <c r="AZ781">
        <v>0.75303643724696301</v>
      </c>
      <c r="BA781">
        <v>0.89219330855018497</v>
      </c>
      <c r="BB781">
        <v>0.70351758793969799</v>
      </c>
      <c r="BC781">
        <v>0.65217391304347805</v>
      </c>
      <c r="BD781">
        <v>3.2000000000000001E-2</v>
      </c>
      <c r="BE781">
        <v>0</v>
      </c>
    </row>
    <row r="782" spans="2:57" x14ac:dyDescent="0.2">
      <c r="B782" t="s">
        <v>1648</v>
      </c>
      <c r="C782">
        <v>1E-3</v>
      </c>
      <c r="D782">
        <v>0.1</v>
      </c>
      <c r="E782">
        <v>18</v>
      </c>
      <c r="F782">
        <v>500</v>
      </c>
      <c r="G782" s="2" t="b">
        <v>1</v>
      </c>
      <c r="H782">
        <v>8</v>
      </c>
      <c r="I782">
        <v>25</v>
      </c>
      <c r="J782">
        <v>64</v>
      </c>
      <c r="K782">
        <v>1000</v>
      </c>
      <c r="L782">
        <v>4</v>
      </c>
      <c r="M782">
        <v>25</v>
      </c>
      <c r="N782">
        <v>445</v>
      </c>
      <c r="O782">
        <v>12</v>
      </c>
      <c r="P782">
        <v>25</v>
      </c>
      <c r="Q782">
        <v>105</v>
      </c>
      <c r="R782">
        <v>1</v>
      </c>
      <c r="S782">
        <v>78</v>
      </c>
      <c r="T782" s="2">
        <v>128</v>
      </c>
      <c r="U782" s="2">
        <v>64</v>
      </c>
      <c r="V782" s="2">
        <v>128</v>
      </c>
      <c r="W782" t="s">
        <v>770</v>
      </c>
      <c r="X782">
        <v>0.98026171875000001</v>
      </c>
      <c r="Y782">
        <v>4.1693535546073E-3</v>
      </c>
      <c r="Z782">
        <v>0.24406235955056099</v>
      </c>
      <c r="AA782">
        <v>0.34892659860849301</v>
      </c>
      <c r="AB782">
        <v>0.202730235973754</v>
      </c>
      <c r="AC782">
        <v>0.202730235973754</v>
      </c>
      <c r="AD782">
        <v>0.23339984180456899</v>
      </c>
      <c r="AE782">
        <v>0.23339984180456899</v>
      </c>
      <c r="AF782">
        <v>0.24406235955056099</v>
      </c>
      <c r="AG782">
        <v>0.24406235955056099</v>
      </c>
      <c r="AH782">
        <v>0.65158730158730105</v>
      </c>
      <c r="AI782">
        <v>8.1519179046153994E-2</v>
      </c>
      <c r="AJ782">
        <v>0.585063145849406</v>
      </c>
      <c r="AK782">
        <v>0.585063145849406</v>
      </c>
      <c r="AL782">
        <v>0.59132116868769702</v>
      </c>
      <c r="AM782">
        <v>0.59132116868769702</v>
      </c>
      <c r="AN782">
        <v>0.65158730158730105</v>
      </c>
      <c r="AO782">
        <v>0.65158730158730105</v>
      </c>
      <c r="AP782">
        <v>0.263287448799705</v>
      </c>
      <c r="AQ782">
        <v>0.50286305104713003</v>
      </c>
      <c r="AR782">
        <v>4.2348658408639502E-2</v>
      </c>
      <c r="AS782">
        <v>2.4217856395437002E-3</v>
      </c>
      <c r="AT782">
        <v>0.34136546184738897</v>
      </c>
      <c r="AU782">
        <v>0.13675213675213599</v>
      </c>
      <c r="AV782">
        <v>0.95454545454545403</v>
      </c>
      <c r="AW782">
        <v>0.94170403587443896</v>
      </c>
      <c r="AX782">
        <v>0.96330275229357798</v>
      </c>
      <c r="AY782">
        <v>0</v>
      </c>
      <c r="AZ782">
        <v>0.84210526315789402</v>
      </c>
      <c r="BA782">
        <v>0.98578199052132698</v>
      </c>
      <c r="BB782">
        <v>0.92727272727272703</v>
      </c>
      <c r="BC782">
        <v>0.927927927927928</v>
      </c>
      <c r="BD782">
        <v>0</v>
      </c>
      <c r="BE782">
        <v>0</v>
      </c>
    </row>
    <row r="783" spans="2:57" x14ac:dyDescent="0.2">
      <c r="B783" t="s">
        <v>1649</v>
      </c>
      <c r="C783">
        <v>1E-3</v>
      </c>
      <c r="D783">
        <v>0.1</v>
      </c>
      <c r="E783">
        <v>24</v>
      </c>
      <c r="F783">
        <v>500</v>
      </c>
      <c r="G783" s="2" t="b">
        <v>1</v>
      </c>
      <c r="H783">
        <v>8</v>
      </c>
      <c r="I783">
        <v>50</v>
      </c>
      <c r="J783">
        <v>64</v>
      </c>
      <c r="K783">
        <v>1000</v>
      </c>
      <c r="L783">
        <v>4</v>
      </c>
      <c r="M783">
        <v>50</v>
      </c>
      <c r="N783">
        <v>420</v>
      </c>
      <c r="O783">
        <v>12</v>
      </c>
      <c r="P783">
        <v>50</v>
      </c>
      <c r="Q783">
        <v>80</v>
      </c>
      <c r="R783">
        <v>1</v>
      </c>
      <c r="S783">
        <v>78</v>
      </c>
      <c r="T783" s="2">
        <v>128</v>
      </c>
      <c r="U783" s="2">
        <v>64</v>
      </c>
      <c r="V783" s="2">
        <v>128</v>
      </c>
      <c r="W783" t="s">
        <v>770</v>
      </c>
      <c r="X783">
        <v>0.98064843749999997</v>
      </c>
      <c r="Y783">
        <v>3.9794558936264001E-3</v>
      </c>
      <c r="Z783">
        <v>0.24313630952380899</v>
      </c>
      <c r="AA783">
        <v>0.42854721444845201</v>
      </c>
      <c r="AB783">
        <v>0.25672483579587302</v>
      </c>
      <c r="AC783">
        <v>0.25672483579587302</v>
      </c>
      <c r="AD783">
        <v>0.32219686623969102</v>
      </c>
      <c r="AE783">
        <v>0.32219686623969102</v>
      </c>
      <c r="AF783">
        <v>0.24313630952380899</v>
      </c>
      <c r="AG783">
        <v>0.24313630952380899</v>
      </c>
      <c r="AH783">
        <v>0.67291666666666605</v>
      </c>
      <c r="AI783">
        <v>0.104436449706554</v>
      </c>
      <c r="AJ783">
        <v>0.64968497305501005</v>
      </c>
      <c r="AK783">
        <v>0.64968497305501005</v>
      </c>
      <c r="AL783">
        <v>0.63731152111210299</v>
      </c>
      <c r="AM783">
        <v>0.63731152111210299</v>
      </c>
      <c r="AN783">
        <v>0.67291666666666605</v>
      </c>
      <c r="AO783">
        <v>0.67291666666666605</v>
      </c>
      <c r="AP783">
        <v>3.9909127912352897E-2</v>
      </c>
      <c r="AQ783">
        <v>0.88566701081900401</v>
      </c>
      <c r="AR783">
        <v>7.6036708915229095E-2</v>
      </c>
      <c r="AS783">
        <v>2.5286495536907198E-2</v>
      </c>
      <c r="AT783">
        <v>0.65024630541871897</v>
      </c>
      <c r="AU783">
        <v>0</v>
      </c>
      <c r="AV783">
        <v>0.96855345911949597</v>
      </c>
      <c r="AW783">
        <v>0.95808383233532901</v>
      </c>
      <c r="AX783">
        <v>0.95180722891566205</v>
      </c>
      <c r="AY783">
        <v>0.75641025641025605</v>
      </c>
      <c r="AZ783">
        <v>0.72463768115941996</v>
      </c>
      <c r="BA783">
        <v>0.96894409937888204</v>
      </c>
      <c r="BB783">
        <v>0.87777777777777699</v>
      </c>
      <c r="BC783">
        <v>0.93975903614457801</v>
      </c>
      <c r="BD783">
        <v>0</v>
      </c>
      <c r="BE783">
        <v>0</v>
      </c>
    </row>
    <row r="784" spans="2:57" x14ac:dyDescent="0.2">
      <c r="B784" t="s">
        <v>1650</v>
      </c>
      <c r="C784">
        <v>1E-3</v>
      </c>
      <c r="D784">
        <v>0.1</v>
      </c>
      <c r="E784">
        <v>99</v>
      </c>
      <c r="F784">
        <v>100</v>
      </c>
      <c r="G784" s="2" t="b">
        <v>1</v>
      </c>
      <c r="H784">
        <v>8</v>
      </c>
      <c r="I784">
        <v>50</v>
      </c>
      <c r="J784">
        <v>64</v>
      </c>
      <c r="K784">
        <v>1000</v>
      </c>
      <c r="L784">
        <v>4</v>
      </c>
      <c r="M784">
        <v>50</v>
      </c>
      <c r="N784">
        <v>420</v>
      </c>
      <c r="O784">
        <v>12</v>
      </c>
      <c r="P784">
        <v>50</v>
      </c>
      <c r="Q784">
        <v>80</v>
      </c>
      <c r="R784">
        <v>1</v>
      </c>
      <c r="S784">
        <v>78</v>
      </c>
      <c r="T784" s="2">
        <v>128</v>
      </c>
      <c r="U784" s="2">
        <v>128</v>
      </c>
      <c r="V784" s="2">
        <v>64</v>
      </c>
      <c r="W784" t="s">
        <v>770</v>
      </c>
      <c r="X784">
        <v>0.98150390624999995</v>
      </c>
      <c r="Y784">
        <v>3.9416707050985997E-3</v>
      </c>
      <c r="Z784">
        <v>0.24176011904761899</v>
      </c>
      <c r="AA784">
        <v>0.34174929878115601</v>
      </c>
      <c r="AB784">
        <v>0.13962308311041099</v>
      </c>
      <c r="AC784">
        <v>0.13962308311041099</v>
      </c>
      <c r="AD784">
        <v>0.17696005300322901</v>
      </c>
      <c r="AE784">
        <v>0.17696005300322901</v>
      </c>
      <c r="AF784">
        <v>0.24176011904761899</v>
      </c>
      <c r="AG784">
        <v>0.24176011904761899</v>
      </c>
      <c r="AH784">
        <v>0.61458333333333304</v>
      </c>
      <c r="AI784">
        <v>9.4501644372939994E-2</v>
      </c>
      <c r="AJ784">
        <v>0.556785076365648</v>
      </c>
      <c r="AK784">
        <v>0.556785076365648</v>
      </c>
      <c r="AL784">
        <v>0.52684667079470304</v>
      </c>
      <c r="AM784">
        <v>0.52684667079470304</v>
      </c>
      <c r="AN784">
        <v>0.61458333333333304</v>
      </c>
      <c r="AO784">
        <v>0.61458333333333304</v>
      </c>
      <c r="AP784">
        <v>4.70867668909676E-2</v>
      </c>
      <c r="AQ784">
        <v>0.47736529383600901</v>
      </c>
      <c r="AR784">
        <v>7.3694975130894E-3</v>
      </c>
      <c r="AS784">
        <v>2.6670774201580101E-2</v>
      </c>
      <c r="AT784">
        <v>0.66666666666666596</v>
      </c>
      <c r="AU784">
        <v>0</v>
      </c>
      <c r="AV784">
        <v>0.93251533742331205</v>
      </c>
      <c r="AW784">
        <v>0.94674556213017702</v>
      </c>
      <c r="AX784">
        <v>0.95808383233532901</v>
      </c>
      <c r="AY784">
        <v>0.34682080924855402</v>
      </c>
      <c r="AZ784">
        <v>0</v>
      </c>
      <c r="BA784">
        <v>0.95424836601307095</v>
      </c>
      <c r="BB784">
        <v>0.94610778443113697</v>
      </c>
      <c r="BC784">
        <v>0.93023255813953398</v>
      </c>
      <c r="BD784">
        <v>0</v>
      </c>
      <c r="BE784">
        <v>0</v>
      </c>
    </row>
    <row r="785" spans="2:57" x14ac:dyDescent="0.2">
      <c r="B785" t="s">
        <v>1651</v>
      </c>
      <c r="C785">
        <v>1E-3</v>
      </c>
      <c r="D785">
        <v>0.1</v>
      </c>
      <c r="E785">
        <v>17</v>
      </c>
      <c r="F785">
        <v>500</v>
      </c>
      <c r="G785" s="2" t="b">
        <v>1</v>
      </c>
      <c r="H785">
        <v>8</v>
      </c>
      <c r="I785">
        <v>20</v>
      </c>
      <c r="J785">
        <v>128</v>
      </c>
      <c r="K785">
        <v>1000</v>
      </c>
      <c r="L785">
        <v>4</v>
      </c>
      <c r="M785">
        <v>20</v>
      </c>
      <c r="N785">
        <v>450</v>
      </c>
      <c r="O785">
        <v>12</v>
      </c>
      <c r="P785">
        <v>20</v>
      </c>
      <c r="Q785">
        <v>110</v>
      </c>
      <c r="R785">
        <v>1</v>
      </c>
      <c r="S785">
        <v>78</v>
      </c>
      <c r="T785" s="2">
        <v>64</v>
      </c>
      <c r="U785" s="2">
        <v>64</v>
      </c>
      <c r="V785" s="2">
        <v>128</v>
      </c>
      <c r="W785" t="s">
        <v>770</v>
      </c>
      <c r="X785">
        <v>0.98004882812500005</v>
      </c>
      <c r="Y785">
        <v>4.1460864739492004E-3</v>
      </c>
      <c r="Z785">
        <v>0.24144499999999999</v>
      </c>
      <c r="AA785">
        <v>0.39517780247330597</v>
      </c>
      <c r="AB785">
        <v>0.21576812753010199</v>
      </c>
      <c r="AC785">
        <v>0.21576812753010199</v>
      </c>
      <c r="AD785">
        <v>0.23418835724943299</v>
      </c>
      <c r="AE785">
        <v>0.23418835724943299</v>
      </c>
      <c r="AF785">
        <v>0.24144499999999999</v>
      </c>
      <c r="AG785">
        <v>0.24144499999999999</v>
      </c>
      <c r="AH785">
        <v>0.57499999999999996</v>
      </c>
      <c r="AI785">
        <v>9.7449094057083102E-2</v>
      </c>
      <c r="AJ785">
        <v>0.54856473456908195</v>
      </c>
      <c r="AK785">
        <v>0.54856473456908195</v>
      </c>
      <c r="AL785">
        <v>0.59070607964630395</v>
      </c>
      <c r="AM785">
        <v>0.59070607964630395</v>
      </c>
      <c r="AN785">
        <v>0.57499999999999996</v>
      </c>
      <c r="AO785">
        <v>0.57499999999999996</v>
      </c>
      <c r="AP785">
        <v>0.54207631591901695</v>
      </c>
      <c r="AQ785">
        <v>0.27966062639651601</v>
      </c>
      <c r="AR785">
        <v>3.0950523030829399E-2</v>
      </c>
      <c r="AS785">
        <v>1.03850447740457E-2</v>
      </c>
      <c r="AT785">
        <v>0.61688311688311603</v>
      </c>
      <c r="AU785">
        <v>3.3057851239669402E-2</v>
      </c>
      <c r="AV785">
        <v>0.92380952380952297</v>
      </c>
      <c r="AW785">
        <v>0.94827586206896497</v>
      </c>
      <c r="AX785">
        <v>0.88888888888888895</v>
      </c>
      <c r="AY785">
        <v>0.134939759036144</v>
      </c>
      <c r="AZ785">
        <v>0.246153846153846</v>
      </c>
      <c r="BA785">
        <v>0.96888888888888802</v>
      </c>
      <c r="BB785">
        <v>0.90082644628099096</v>
      </c>
      <c r="BC785">
        <v>0.92105263157894701</v>
      </c>
      <c r="BD785">
        <v>0</v>
      </c>
      <c r="BE785">
        <v>0</v>
      </c>
    </row>
    <row r="786" spans="2:57" x14ac:dyDescent="0.2">
      <c r="B786" t="s">
        <v>1101</v>
      </c>
      <c r="C786">
        <v>1E-3</v>
      </c>
      <c r="D786">
        <v>0.1</v>
      </c>
      <c r="E786">
        <v>16</v>
      </c>
      <c r="F786">
        <v>500</v>
      </c>
      <c r="G786" s="2" t="b">
        <v>1</v>
      </c>
      <c r="H786">
        <v>8</v>
      </c>
      <c r="I786">
        <v>5</v>
      </c>
      <c r="J786">
        <v>420</v>
      </c>
      <c r="K786">
        <v>1000</v>
      </c>
      <c r="L786">
        <v>4</v>
      </c>
      <c r="M786">
        <v>5</v>
      </c>
      <c r="N786">
        <v>465</v>
      </c>
      <c r="O786">
        <v>12</v>
      </c>
      <c r="P786">
        <v>5</v>
      </c>
      <c r="Q786">
        <v>125</v>
      </c>
      <c r="R786">
        <v>1</v>
      </c>
      <c r="S786">
        <v>78</v>
      </c>
      <c r="T786" s="2">
        <v>64</v>
      </c>
      <c r="U786" s="2">
        <v>64</v>
      </c>
      <c r="V786" s="2">
        <v>64</v>
      </c>
      <c r="W786" t="s">
        <v>770</v>
      </c>
      <c r="X786">
        <v>0.98032619047618996</v>
      </c>
      <c r="Y786">
        <v>4.5254819039255E-3</v>
      </c>
      <c r="Z786">
        <v>0.235420430107526</v>
      </c>
      <c r="AA786">
        <v>0.37783197635412202</v>
      </c>
      <c r="AB786">
        <v>0.19704524123046399</v>
      </c>
      <c r="AC786">
        <v>0.19704524123046399</v>
      </c>
      <c r="AD786">
        <v>0.30658888214746299</v>
      </c>
      <c r="AE786">
        <v>0.30658888214746299</v>
      </c>
      <c r="AF786">
        <v>0.235420430107526</v>
      </c>
      <c r="AG786">
        <v>0.235420430107526</v>
      </c>
      <c r="AH786">
        <v>0.54</v>
      </c>
      <c r="AI786">
        <v>0.10656464099884</v>
      </c>
      <c r="AJ786">
        <v>0.51119128829740801</v>
      </c>
      <c r="AK786">
        <v>0.51119128829740801</v>
      </c>
      <c r="AL786">
        <v>0.53711786943153905</v>
      </c>
      <c r="AM786">
        <v>0.53711786943153905</v>
      </c>
      <c r="AN786">
        <v>0.53999999999999904</v>
      </c>
      <c r="AO786">
        <v>0.54</v>
      </c>
      <c r="AP786">
        <v>0.27600034335204499</v>
      </c>
      <c r="AQ786">
        <v>0.423705508601109</v>
      </c>
      <c r="AR786">
        <v>6.9444175728436294E-2</v>
      </c>
      <c r="AS786">
        <v>1.9030937240268001E-2</v>
      </c>
      <c r="AT786">
        <v>0.33384379785604901</v>
      </c>
      <c r="AU786">
        <v>9.3567251461988299E-2</v>
      </c>
      <c r="AV786">
        <v>0.87336244541484698</v>
      </c>
      <c r="AW786">
        <v>0.95057034220532299</v>
      </c>
      <c r="AX786">
        <v>0.875</v>
      </c>
      <c r="AY786">
        <v>7.8651685393258397E-2</v>
      </c>
      <c r="AZ786">
        <v>0.52631578947368396</v>
      </c>
      <c r="BA786">
        <v>0.74876847290640303</v>
      </c>
      <c r="BB786">
        <v>0.76612903225806395</v>
      </c>
      <c r="BC786">
        <v>0.88808664259927805</v>
      </c>
      <c r="BD786">
        <v>0</v>
      </c>
      <c r="BE786">
        <v>0</v>
      </c>
    </row>
    <row r="787" spans="2:57" x14ac:dyDescent="0.2">
      <c r="B787" t="s">
        <v>1652</v>
      </c>
      <c r="C787">
        <v>1E-3</v>
      </c>
      <c r="D787">
        <v>0.5</v>
      </c>
      <c r="E787">
        <v>88</v>
      </c>
      <c r="F787">
        <v>100</v>
      </c>
      <c r="G787" s="2" t="b">
        <v>1</v>
      </c>
      <c r="H787">
        <v>8</v>
      </c>
      <c r="I787">
        <v>5</v>
      </c>
      <c r="J787">
        <v>256</v>
      </c>
      <c r="K787">
        <v>1000</v>
      </c>
      <c r="L787">
        <v>4</v>
      </c>
      <c r="M787">
        <v>5</v>
      </c>
      <c r="N787">
        <v>465</v>
      </c>
      <c r="O787">
        <v>12</v>
      </c>
      <c r="P787">
        <v>5</v>
      </c>
      <c r="Q787">
        <v>125</v>
      </c>
      <c r="R787">
        <v>1</v>
      </c>
      <c r="S787">
        <v>78</v>
      </c>
      <c r="T787" s="2">
        <v>128</v>
      </c>
      <c r="U787" s="2">
        <v>64</v>
      </c>
      <c r="V787" s="2">
        <v>64</v>
      </c>
      <c r="W787" t="s">
        <v>770</v>
      </c>
      <c r="X787">
        <v>0.98003417968749995</v>
      </c>
      <c r="Y787">
        <v>3.9933971106074001E-3</v>
      </c>
      <c r="Z787">
        <v>0.233172580645161</v>
      </c>
      <c r="AA787">
        <v>0.34256173005700102</v>
      </c>
      <c r="AB787">
        <v>0.18787624383110799</v>
      </c>
      <c r="AC787">
        <v>0.18787624383110901</v>
      </c>
      <c r="AD787">
        <v>0.23352337469533099</v>
      </c>
      <c r="AE787">
        <v>0.23352337469533099</v>
      </c>
      <c r="AF787">
        <v>0.233172580645161</v>
      </c>
      <c r="AG787">
        <v>0.233172580645161</v>
      </c>
      <c r="AH787">
        <v>0.59</v>
      </c>
      <c r="AI787">
        <v>8.4746219217777197E-2</v>
      </c>
      <c r="AJ787">
        <v>0.53658235569659296</v>
      </c>
      <c r="AK787">
        <v>0.53658235569659296</v>
      </c>
      <c r="AL787">
        <v>0.53023558120506198</v>
      </c>
      <c r="AM787">
        <v>0.53023558120506198</v>
      </c>
      <c r="AN787">
        <v>0.59</v>
      </c>
      <c r="AO787">
        <v>0.59</v>
      </c>
      <c r="AP787">
        <v>0.30039973112038498</v>
      </c>
      <c r="AQ787">
        <v>0.406511002904135</v>
      </c>
      <c r="AR787">
        <v>3.6231078021311702E-2</v>
      </c>
      <c r="AS787">
        <v>8.3631632786023008E-3</v>
      </c>
      <c r="AT787">
        <v>0.37216828478964398</v>
      </c>
      <c r="AU787">
        <v>1.3698630136986301E-2</v>
      </c>
      <c r="AV787">
        <v>0.86842105263157898</v>
      </c>
      <c r="AW787">
        <v>0.95785440613026795</v>
      </c>
      <c r="AX787">
        <v>0.89959839357429705</v>
      </c>
      <c r="AY787">
        <v>0</v>
      </c>
      <c r="AZ787">
        <v>0.73758865248226901</v>
      </c>
      <c r="BA787">
        <v>0.8</v>
      </c>
      <c r="BB787">
        <v>0.86428571428571399</v>
      </c>
      <c r="BC787">
        <v>0.92537313432835799</v>
      </c>
      <c r="BD787">
        <v>0</v>
      </c>
      <c r="BE787">
        <v>0</v>
      </c>
    </row>
    <row r="788" spans="2:57" x14ac:dyDescent="0.2">
      <c r="B788" t="s">
        <v>1653</v>
      </c>
      <c r="C788">
        <v>1E-3</v>
      </c>
      <c r="D788">
        <v>0.5</v>
      </c>
      <c r="E788">
        <v>53</v>
      </c>
      <c r="F788">
        <v>100</v>
      </c>
      <c r="G788" s="2" t="b">
        <v>1</v>
      </c>
      <c r="H788">
        <v>8</v>
      </c>
      <c r="I788">
        <v>10</v>
      </c>
      <c r="J788">
        <v>256</v>
      </c>
      <c r="K788">
        <v>1000</v>
      </c>
      <c r="L788">
        <v>4</v>
      </c>
      <c r="M788">
        <v>10</v>
      </c>
      <c r="N788">
        <v>460</v>
      </c>
      <c r="O788">
        <v>12</v>
      </c>
      <c r="P788">
        <v>10</v>
      </c>
      <c r="Q788">
        <v>120</v>
      </c>
      <c r="R788">
        <v>1</v>
      </c>
      <c r="S788">
        <v>78</v>
      </c>
      <c r="T788" s="2">
        <v>64</v>
      </c>
      <c r="U788" s="2">
        <v>128</v>
      </c>
      <c r="V788" s="2">
        <v>64</v>
      </c>
      <c r="W788" t="s">
        <v>770</v>
      </c>
      <c r="X788">
        <v>0.97837402343750002</v>
      </c>
      <c r="Y788">
        <v>4.6597112389280999E-3</v>
      </c>
      <c r="Z788">
        <v>0.231059239130434</v>
      </c>
      <c r="AA788">
        <v>0.44990663999319003</v>
      </c>
      <c r="AB788">
        <v>0.18799907950605299</v>
      </c>
      <c r="AC788">
        <v>0.18799907950605299</v>
      </c>
      <c r="AD788">
        <v>0.205823271748488</v>
      </c>
      <c r="AE788">
        <v>0.205823271748488</v>
      </c>
      <c r="AF788">
        <v>0.231059239130434</v>
      </c>
      <c r="AG788">
        <v>0.231059239130434</v>
      </c>
      <c r="AH788">
        <v>0.63333333333333297</v>
      </c>
      <c r="AI788">
        <v>0.10244947671890201</v>
      </c>
      <c r="AJ788">
        <v>0.58996422734822396</v>
      </c>
      <c r="AK788">
        <v>0.58996422734822396</v>
      </c>
      <c r="AL788">
        <v>0.56210063187053605</v>
      </c>
      <c r="AM788">
        <v>0.56210063187053605</v>
      </c>
      <c r="AN788">
        <v>0.63333333333333297</v>
      </c>
      <c r="AO788">
        <v>0.63333333333333297</v>
      </c>
      <c r="AP788">
        <v>5.1821849811465197E-2</v>
      </c>
      <c r="AQ788">
        <v>0.26221766225257198</v>
      </c>
      <c r="AR788">
        <v>0.26005387734804303</v>
      </c>
      <c r="AS788">
        <v>0.177902928612132</v>
      </c>
      <c r="AT788">
        <v>0.34131736526946099</v>
      </c>
      <c r="AU788">
        <v>0</v>
      </c>
      <c r="AV788">
        <v>0.96638655462184797</v>
      </c>
      <c r="AW788">
        <v>0.94488188976377896</v>
      </c>
      <c r="AX788">
        <v>0.92511013215858995</v>
      </c>
      <c r="AY788">
        <v>0</v>
      </c>
      <c r="AZ788">
        <v>0.69387755102040805</v>
      </c>
      <c r="BA788">
        <v>0.98347107438016501</v>
      </c>
      <c r="BB788">
        <v>0.89473684210526305</v>
      </c>
      <c r="BC788">
        <v>0.94023904382470103</v>
      </c>
      <c r="BD788">
        <v>0.30914826498422698</v>
      </c>
      <c r="BE788">
        <v>8.0402010050251202E-2</v>
      </c>
    </row>
    <row r="789" spans="2:57" x14ac:dyDescent="0.2">
      <c r="B789" t="s">
        <v>1654</v>
      </c>
      <c r="C789">
        <v>1E-3</v>
      </c>
      <c r="D789">
        <v>0.5</v>
      </c>
      <c r="E789">
        <v>23</v>
      </c>
      <c r="F789">
        <v>500</v>
      </c>
      <c r="G789" s="2" t="b">
        <v>1</v>
      </c>
      <c r="H789">
        <v>8</v>
      </c>
      <c r="I789">
        <v>25</v>
      </c>
      <c r="J789">
        <v>64</v>
      </c>
      <c r="K789">
        <v>1000</v>
      </c>
      <c r="L789">
        <v>4</v>
      </c>
      <c r="M789">
        <v>25</v>
      </c>
      <c r="N789">
        <v>445</v>
      </c>
      <c r="O789">
        <v>12</v>
      </c>
      <c r="P789">
        <v>25</v>
      </c>
      <c r="Q789">
        <v>105</v>
      </c>
      <c r="R789">
        <v>1</v>
      </c>
      <c r="S789">
        <v>78</v>
      </c>
      <c r="T789" s="2">
        <v>64</v>
      </c>
      <c r="U789" s="2">
        <v>128</v>
      </c>
      <c r="V789" s="2">
        <v>64</v>
      </c>
      <c r="W789" t="s">
        <v>770</v>
      </c>
      <c r="X789">
        <v>0.9803984375</v>
      </c>
      <c r="Y789">
        <v>3.9847909871023003E-3</v>
      </c>
      <c r="Z789">
        <v>0.21966685393258301</v>
      </c>
      <c r="AA789">
        <v>0.37281669157743402</v>
      </c>
      <c r="AB789">
        <v>0.19628041588235101</v>
      </c>
      <c r="AC789">
        <v>0.19628041588235101</v>
      </c>
      <c r="AD789">
        <v>0.21443847839055299</v>
      </c>
      <c r="AE789">
        <v>0.21443847839055299</v>
      </c>
      <c r="AF789">
        <v>0.21966685393258401</v>
      </c>
      <c r="AG789">
        <v>0.21966685393258401</v>
      </c>
      <c r="AH789">
        <v>0.63095238095238004</v>
      </c>
      <c r="AI789">
        <v>8.42479318380355E-2</v>
      </c>
      <c r="AJ789">
        <v>0.57697925603775702</v>
      </c>
      <c r="AK789">
        <v>0.57697925603775702</v>
      </c>
      <c r="AL789">
        <v>0.54498410986671497</v>
      </c>
      <c r="AM789">
        <v>0.54498410986671497</v>
      </c>
      <c r="AN789">
        <v>0.63095238095238004</v>
      </c>
      <c r="AO789">
        <v>0.63095238095238004</v>
      </c>
      <c r="AP789">
        <v>0.396384774546367</v>
      </c>
      <c r="AQ789">
        <v>0.23301381710468699</v>
      </c>
      <c r="AR789">
        <v>0.137204671158623</v>
      </c>
      <c r="AS789">
        <v>1.8518400719725499E-2</v>
      </c>
      <c r="AT789">
        <v>0.44791666666666602</v>
      </c>
      <c r="AU789">
        <v>0</v>
      </c>
      <c r="AV789">
        <v>0.97169811320754695</v>
      </c>
      <c r="AW789">
        <v>0.95454545454545403</v>
      </c>
      <c r="AX789">
        <v>0.97196261682243001</v>
      </c>
      <c r="AY789">
        <v>0</v>
      </c>
      <c r="AZ789">
        <v>0.75336322869955097</v>
      </c>
      <c r="BA789">
        <v>0.99526066350710896</v>
      </c>
      <c r="BB789">
        <v>0.90043290043290003</v>
      </c>
      <c r="BC789">
        <v>0.92857142857142805</v>
      </c>
      <c r="BD789">
        <v>0</v>
      </c>
      <c r="BE789">
        <v>0</v>
      </c>
    </row>
    <row r="790" spans="2:57" x14ac:dyDescent="0.2">
      <c r="B790" t="s">
        <v>1655</v>
      </c>
      <c r="C790">
        <v>1E-3</v>
      </c>
      <c r="D790">
        <v>0.1</v>
      </c>
      <c r="E790">
        <v>16</v>
      </c>
      <c r="F790">
        <v>500</v>
      </c>
      <c r="G790" s="2" t="b">
        <v>1</v>
      </c>
      <c r="H790">
        <v>8</v>
      </c>
      <c r="I790">
        <v>50</v>
      </c>
      <c r="J790">
        <v>64</v>
      </c>
      <c r="K790">
        <v>1000</v>
      </c>
      <c r="L790">
        <v>4</v>
      </c>
      <c r="M790">
        <v>50</v>
      </c>
      <c r="N790">
        <v>420</v>
      </c>
      <c r="O790">
        <v>12</v>
      </c>
      <c r="P790">
        <v>50</v>
      </c>
      <c r="Q790">
        <v>80</v>
      </c>
      <c r="R790">
        <v>1</v>
      </c>
      <c r="S790">
        <v>78</v>
      </c>
      <c r="T790" s="2">
        <v>64</v>
      </c>
      <c r="U790" s="2">
        <v>128</v>
      </c>
      <c r="V790" s="2">
        <v>64</v>
      </c>
      <c r="W790" t="s">
        <v>770</v>
      </c>
      <c r="X790">
        <v>0.98104296874999997</v>
      </c>
      <c r="Y790">
        <v>4.0073414109647E-3</v>
      </c>
      <c r="Z790">
        <v>0.207625</v>
      </c>
      <c r="AA790">
        <v>0.518597599059343</v>
      </c>
      <c r="AB790">
        <v>0.156703576083351</v>
      </c>
      <c r="AC790">
        <v>0.156703576083351</v>
      </c>
      <c r="AD790">
        <v>0.19567278917519501</v>
      </c>
      <c r="AE790">
        <v>0.19567278917519501</v>
      </c>
      <c r="AF790">
        <v>0.207625</v>
      </c>
      <c r="AG790">
        <v>0.207625</v>
      </c>
      <c r="AH790">
        <v>0.64687499999999998</v>
      </c>
      <c r="AI790">
        <v>0.105020977556705</v>
      </c>
      <c r="AJ790">
        <v>0.59187145668924102</v>
      </c>
      <c r="AK790">
        <v>0.59187145668924102</v>
      </c>
      <c r="AL790">
        <v>0.55396452309017896</v>
      </c>
      <c r="AM790">
        <v>0.55396452309017896</v>
      </c>
      <c r="AN790">
        <v>0.64687499999999998</v>
      </c>
      <c r="AO790">
        <v>0.64687499999999998</v>
      </c>
      <c r="AP790">
        <v>0.22706249633063499</v>
      </c>
      <c r="AQ790">
        <v>0.38079454114674099</v>
      </c>
      <c r="AR790">
        <v>1.50514114269969E-2</v>
      </c>
      <c r="AS790">
        <v>3.9058554290320002E-3</v>
      </c>
      <c r="AT790">
        <v>0.54545454545454497</v>
      </c>
      <c r="AU790">
        <v>9.2827004219409301E-2</v>
      </c>
      <c r="AV790">
        <v>0.96969696969696895</v>
      </c>
      <c r="AW790">
        <v>0.952380952380952</v>
      </c>
      <c r="AX790">
        <v>0.92941176470588205</v>
      </c>
      <c r="AY790">
        <v>0</v>
      </c>
      <c r="AZ790">
        <v>0.77456647398843903</v>
      </c>
      <c r="BA790">
        <v>0.99378881987577605</v>
      </c>
      <c r="BB790">
        <v>0.898876404494382</v>
      </c>
      <c r="BC790">
        <v>0.94545454545454499</v>
      </c>
      <c r="BD790">
        <v>0</v>
      </c>
      <c r="BE790">
        <v>0</v>
      </c>
    </row>
    <row r="791" spans="2:57" x14ac:dyDescent="0.2">
      <c r="B791" t="s">
        <v>1102</v>
      </c>
      <c r="C791">
        <v>1E-3</v>
      </c>
      <c r="D791">
        <v>0.1</v>
      </c>
      <c r="E791">
        <v>84</v>
      </c>
      <c r="F791">
        <v>100</v>
      </c>
      <c r="G791" s="2" t="b">
        <v>1</v>
      </c>
      <c r="H791">
        <v>8</v>
      </c>
      <c r="I791">
        <v>10</v>
      </c>
      <c r="J791">
        <v>64</v>
      </c>
      <c r="K791">
        <v>1000</v>
      </c>
      <c r="L791">
        <v>4</v>
      </c>
      <c r="M791">
        <v>10</v>
      </c>
      <c r="N791">
        <v>460</v>
      </c>
      <c r="O791">
        <v>12</v>
      </c>
      <c r="P791">
        <v>10</v>
      </c>
      <c r="Q791">
        <v>120</v>
      </c>
      <c r="R791">
        <v>1</v>
      </c>
      <c r="S791">
        <v>78</v>
      </c>
      <c r="T791" s="2">
        <v>64</v>
      </c>
      <c r="U791" s="2">
        <v>64</v>
      </c>
      <c r="V791" s="2">
        <v>64</v>
      </c>
      <c r="W791" t="s">
        <v>770</v>
      </c>
      <c r="X791">
        <v>0.98082031250000001</v>
      </c>
      <c r="Y791">
        <v>4.0801274986006003E-3</v>
      </c>
      <c r="Z791">
        <v>0.194302173913043</v>
      </c>
      <c r="AA791">
        <v>0.39712211650609902</v>
      </c>
      <c r="AB791">
        <v>0.18467023682712899</v>
      </c>
      <c r="AC791">
        <v>0.18467023682712899</v>
      </c>
      <c r="AD791">
        <v>0.23490817789139901</v>
      </c>
      <c r="AE791">
        <v>0.23490817789139901</v>
      </c>
      <c r="AF791">
        <v>0.194302173913043</v>
      </c>
      <c r="AG791">
        <v>0.194302173913043</v>
      </c>
      <c r="AH791">
        <v>0.64513888888888804</v>
      </c>
      <c r="AI791">
        <v>0.101412244141101</v>
      </c>
      <c r="AJ791">
        <v>0.57749080167453104</v>
      </c>
      <c r="AK791">
        <v>0.57749080167453104</v>
      </c>
      <c r="AL791">
        <v>0.59456508517120599</v>
      </c>
      <c r="AM791">
        <v>0.59456508517120599</v>
      </c>
      <c r="AN791">
        <v>0.64513888888888804</v>
      </c>
      <c r="AO791">
        <v>0.64513888888888804</v>
      </c>
      <c r="AP791">
        <v>0.15773907034933199</v>
      </c>
      <c r="AQ791">
        <v>0.50507805975323306</v>
      </c>
      <c r="AR791">
        <v>4.7943547132021203E-2</v>
      </c>
      <c r="AS791">
        <v>2.7920270073930699E-2</v>
      </c>
      <c r="AT791">
        <v>0.40074906367041102</v>
      </c>
      <c r="AU791">
        <v>0</v>
      </c>
      <c r="AV791">
        <v>0.98333333333333295</v>
      </c>
      <c r="AW791">
        <v>0.952380952380952</v>
      </c>
      <c r="AX791">
        <v>0.97142857142857097</v>
      </c>
      <c r="AY791">
        <v>7.8740157480314904E-2</v>
      </c>
      <c r="AZ791">
        <v>0.70103092783505105</v>
      </c>
      <c r="BA791">
        <v>1</v>
      </c>
      <c r="BB791">
        <v>0.90151515151515105</v>
      </c>
      <c r="BC791">
        <v>0.94071146245059201</v>
      </c>
      <c r="BD791">
        <v>0</v>
      </c>
      <c r="BE791">
        <v>0</v>
      </c>
    </row>
    <row r="792" spans="2:57" x14ac:dyDescent="0.2">
      <c r="G792" s="2"/>
    </row>
    <row r="793" spans="2:57" x14ac:dyDescent="0.2">
      <c r="G793" s="2"/>
    </row>
    <row r="794" spans="2:57" x14ac:dyDescent="0.2">
      <c r="G794" s="2"/>
    </row>
    <row r="795" spans="2:57" x14ac:dyDescent="0.2">
      <c r="G795" s="2"/>
    </row>
    <row r="796" spans="2:57" x14ac:dyDescent="0.2">
      <c r="G796" s="2"/>
    </row>
    <row r="797" spans="2:57" x14ac:dyDescent="0.2">
      <c r="G797" s="2"/>
    </row>
    <row r="798" spans="2:57" x14ac:dyDescent="0.2">
      <c r="G798" s="2"/>
    </row>
    <row r="799" spans="2:57" x14ac:dyDescent="0.2">
      <c r="G799" s="2"/>
    </row>
    <row r="800" spans="2:57" x14ac:dyDescent="0.2">
      <c r="G800" s="2"/>
    </row>
    <row r="801" spans="7:7" x14ac:dyDescent="0.2">
      <c r="G801" s="2"/>
    </row>
    <row r="802" spans="7:7" x14ac:dyDescent="0.2">
      <c r="G802" s="2"/>
    </row>
    <row r="803" spans="7:7" x14ac:dyDescent="0.2">
      <c r="G803" s="2"/>
    </row>
    <row r="804" spans="7:7" x14ac:dyDescent="0.2">
      <c r="G804" s="2"/>
    </row>
    <row r="805" spans="7:7" x14ac:dyDescent="0.2">
      <c r="G805" s="2"/>
    </row>
    <row r="806" spans="7:7" x14ac:dyDescent="0.2">
      <c r="G806" s="2"/>
    </row>
    <row r="807" spans="7:7" x14ac:dyDescent="0.2">
      <c r="G807" s="2"/>
    </row>
    <row r="808" spans="7:7" x14ac:dyDescent="0.2">
      <c r="G808" s="2"/>
    </row>
    <row r="809" spans="7:7" x14ac:dyDescent="0.2">
      <c r="G809" s="2"/>
    </row>
    <row r="810" spans="7:7" x14ac:dyDescent="0.2">
      <c r="G810" s="2"/>
    </row>
    <row r="811" spans="7:7" x14ac:dyDescent="0.2">
      <c r="G811" s="2"/>
    </row>
    <row r="812" spans="7:7" x14ac:dyDescent="0.2">
      <c r="G812" s="2"/>
    </row>
    <row r="813" spans="7:7" x14ac:dyDescent="0.2">
      <c r="G813" s="2"/>
    </row>
    <row r="814" spans="7:7" x14ac:dyDescent="0.2">
      <c r="G814" s="2"/>
    </row>
    <row r="815" spans="7:7" x14ac:dyDescent="0.2">
      <c r="G815" s="2"/>
    </row>
    <row r="816" spans="7:7" x14ac:dyDescent="0.2">
      <c r="G816" s="2"/>
    </row>
    <row r="817" spans="7:7" x14ac:dyDescent="0.2">
      <c r="G817" s="2"/>
    </row>
    <row r="818" spans="7:7" x14ac:dyDescent="0.2">
      <c r="G818" s="2"/>
    </row>
    <row r="819" spans="7:7" x14ac:dyDescent="0.2">
      <c r="G819" s="2"/>
    </row>
    <row r="820" spans="7:7" x14ac:dyDescent="0.2">
      <c r="G820" s="2"/>
    </row>
    <row r="821" spans="7:7" x14ac:dyDescent="0.2">
      <c r="G821" s="2"/>
    </row>
    <row r="822" spans="7:7" x14ac:dyDescent="0.2">
      <c r="G822" s="2"/>
    </row>
    <row r="823" spans="7:7" x14ac:dyDescent="0.2">
      <c r="G823" s="2"/>
    </row>
    <row r="824" spans="7:7" x14ac:dyDescent="0.2">
      <c r="G824" s="2"/>
    </row>
    <row r="825" spans="7:7" x14ac:dyDescent="0.2">
      <c r="G825" s="2"/>
    </row>
    <row r="826" spans="7:7" x14ac:dyDescent="0.2">
      <c r="G826" s="2"/>
    </row>
    <row r="827" spans="7:7" x14ac:dyDescent="0.2">
      <c r="G827" s="2"/>
    </row>
    <row r="828" spans="7:7" x14ac:dyDescent="0.2">
      <c r="G828" s="2"/>
    </row>
    <row r="829" spans="7:7" x14ac:dyDescent="0.2">
      <c r="G829" s="2"/>
    </row>
    <row r="830" spans="7:7" x14ac:dyDescent="0.2">
      <c r="G830" s="2"/>
    </row>
    <row r="831" spans="7:7" x14ac:dyDescent="0.2">
      <c r="G831" s="2"/>
    </row>
    <row r="832" spans="7:7" x14ac:dyDescent="0.2">
      <c r="G832" s="2"/>
    </row>
    <row r="833" spans="7:7" x14ac:dyDescent="0.2">
      <c r="G833" s="2"/>
    </row>
    <row r="834" spans="7:7" x14ac:dyDescent="0.2">
      <c r="G834" s="2"/>
    </row>
    <row r="835" spans="7:7" x14ac:dyDescent="0.2">
      <c r="G835" s="2"/>
    </row>
    <row r="836" spans="7:7" x14ac:dyDescent="0.2">
      <c r="G836" s="2"/>
    </row>
    <row r="837" spans="7:7" x14ac:dyDescent="0.2">
      <c r="G837" s="2"/>
    </row>
    <row r="838" spans="7:7" x14ac:dyDescent="0.2">
      <c r="G838" s="2"/>
    </row>
    <row r="839" spans="7:7" x14ac:dyDescent="0.2">
      <c r="G839" s="2"/>
    </row>
    <row r="840" spans="7:7" x14ac:dyDescent="0.2">
      <c r="G840" s="2"/>
    </row>
    <row r="841" spans="7:7" x14ac:dyDescent="0.2">
      <c r="G841" s="2"/>
    </row>
    <row r="842" spans="7:7" x14ac:dyDescent="0.2">
      <c r="G842" s="2"/>
    </row>
    <row r="843" spans="7:7" x14ac:dyDescent="0.2">
      <c r="G843" s="2"/>
    </row>
    <row r="844" spans="7:7" x14ac:dyDescent="0.2">
      <c r="G844" s="2"/>
    </row>
    <row r="845" spans="7:7" x14ac:dyDescent="0.2">
      <c r="G845" s="2"/>
    </row>
    <row r="846" spans="7:7" x14ac:dyDescent="0.2">
      <c r="G846" s="2"/>
    </row>
    <row r="847" spans="7:7" x14ac:dyDescent="0.2">
      <c r="G847" s="2"/>
    </row>
    <row r="848" spans="7:7" x14ac:dyDescent="0.2">
      <c r="G848" s="2"/>
    </row>
    <row r="849" spans="7:7" x14ac:dyDescent="0.2">
      <c r="G849" s="2"/>
    </row>
    <row r="850" spans="7:7" x14ac:dyDescent="0.2">
      <c r="G850" s="2"/>
    </row>
    <row r="851" spans="7:7" x14ac:dyDescent="0.2">
      <c r="G851" s="2"/>
    </row>
    <row r="852" spans="7:7" x14ac:dyDescent="0.2">
      <c r="G852" s="2"/>
    </row>
    <row r="853" spans="7:7" x14ac:dyDescent="0.2">
      <c r="G853" s="2"/>
    </row>
    <row r="854" spans="7:7" x14ac:dyDescent="0.2">
      <c r="G854" s="2"/>
    </row>
    <row r="855" spans="7:7" x14ac:dyDescent="0.2">
      <c r="G855" s="2"/>
    </row>
    <row r="856" spans="7:7" x14ac:dyDescent="0.2">
      <c r="G856" s="2"/>
    </row>
    <row r="857" spans="7:7" x14ac:dyDescent="0.2">
      <c r="G857" s="2"/>
    </row>
    <row r="858" spans="7:7" x14ac:dyDescent="0.2">
      <c r="G858" s="2"/>
    </row>
    <row r="859" spans="7:7" x14ac:dyDescent="0.2">
      <c r="G859" s="2"/>
    </row>
    <row r="860" spans="7:7" x14ac:dyDescent="0.2">
      <c r="G860" s="2"/>
    </row>
    <row r="861" spans="7:7" x14ac:dyDescent="0.2">
      <c r="G861" s="2"/>
    </row>
    <row r="862" spans="7:7" x14ac:dyDescent="0.2">
      <c r="G862" s="2"/>
    </row>
    <row r="863" spans="7:7" x14ac:dyDescent="0.2">
      <c r="G863" s="2"/>
    </row>
    <row r="864" spans="7:7" x14ac:dyDescent="0.2">
      <c r="G864" s="2"/>
    </row>
    <row r="865" spans="7:7" x14ac:dyDescent="0.2">
      <c r="G865" s="2"/>
    </row>
    <row r="866" spans="7:7" x14ac:dyDescent="0.2">
      <c r="G866" s="2"/>
    </row>
    <row r="867" spans="7:7" x14ac:dyDescent="0.2">
      <c r="G867" s="2"/>
    </row>
    <row r="868" spans="7:7" x14ac:dyDescent="0.2">
      <c r="G868" s="2"/>
    </row>
    <row r="869" spans="7:7" x14ac:dyDescent="0.2">
      <c r="G869" s="2"/>
    </row>
    <row r="870" spans="7:7" x14ac:dyDescent="0.2">
      <c r="G870" s="2"/>
    </row>
    <row r="871" spans="7:7" x14ac:dyDescent="0.2">
      <c r="G871" s="2"/>
    </row>
    <row r="872" spans="7:7" x14ac:dyDescent="0.2">
      <c r="G872" s="2"/>
    </row>
    <row r="873" spans="7:7" x14ac:dyDescent="0.2">
      <c r="G873" s="2"/>
    </row>
    <row r="874" spans="7:7" x14ac:dyDescent="0.2">
      <c r="G874" s="2"/>
    </row>
    <row r="875" spans="7:7" x14ac:dyDescent="0.2">
      <c r="G875" s="2"/>
    </row>
    <row r="876" spans="7:7" x14ac:dyDescent="0.2">
      <c r="G876" s="2"/>
    </row>
    <row r="877" spans="7:7" x14ac:dyDescent="0.2">
      <c r="G877" s="2"/>
    </row>
    <row r="878" spans="7:7" x14ac:dyDescent="0.2">
      <c r="G878" s="2"/>
    </row>
    <row r="879" spans="7:7" x14ac:dyDescent="0.2">
      <c r="G879" s="2"/>
    </row>
    <row r="880" spans="7:7" x14ac:dyDescent="0.2">
      <c r="G880" s="2"/>
    </row>
    <row r="881" spans="7:7" x14ac:dyDescent="0.2">
      <c r="G881" s="2"/>
    </row>
    <row r="882" spans="7:7" x14ac:dyDescent="0.2">
      <c r="G882" s="2"/>
    </row>
    <row r="883" spans="7:7" x14ac:dyDescent="0.2">
      <c r="G883" s="2"/>
    </row>
    <row r="884" spans="7:7" x14ac:dyDescent="0.2">
      <c r="G884" s="2"/>
    </row>
    <row r="885" spans="7:7" x14ac:dyDescent="0.2">
      <c r="G885" s="2"/>
    </row>
    <row r="886" spans="7:7" x14ac:dyDescent="0.2">
      <c r="G886" s="2"/>
    </row>
    <row r="887" spans="7:7" x14ac:dyDescent="0.2">
      <c r="G887" s="2"/>
    </row>
    <row r="888" spans="7:7" x14ac:dyDescent="0.2">
      <c r="G888" s="2"/>
    </row>
    <row r="889" spans="7:7" x14ac:dyDescent="0.2">
      <c r="G889" s="2"/>
    </row>
    <row r="890" spans="7:7" x14ac:dyDescent="0.2">
      <c r="G890" s="2"/>
    </row>
    <row r="891" spans="7:7" x14ac:dyDescent="0.2">
      <c r="G891" s="2"/>
    </row>
    <row r="892" spans="7:7" x14ac:dyDescent="0.2">
      <c r="G892" s="2"/>
    </row>
    <row r="893" spans="7:7" x14ac:dyDescent="0.2">
      <c r="G893" s="2"/>
    </row>
    <row r="894" spans="7:7" x14ac:dyDescent="0.2">
      <c r="G894" s="2"/>
    </row>
    <row r="895" spans="7:7" x14ac:dyDescent="0.2">
      <c r="G895" s="2"/>
    </row>
    <row r="896" spans="7:7" x14ac:dyDescent="0.2">
      <c r="G896" s="2"/>
    </row>
    <row r="897" spans="7:7" x14ac:dyDescent="0.2">
      <c r="G897" s="2"/>
    </row>
    <row r="898" spans="7:7" x14ac:dyDescent="0.2">
      <c r="G898" s="2"/>
    </row>
    <row r="899" spans="7:7" x14ac:dyDescent="0.2">
      <c r="G899" s="2"/>
    </row>
    <row r="900" spans="7:7" x14ac:dyDescent="0.2">
      <c r="G900" s="2"/>
    </row>
    <row r="901" spans="7:7" x14ac:dyDescent="0.2">
      <c r="G901" s="2"/>
    </row>
    <row r="902" spans="7:7" x14ac:dyDescent="0.2">
      <c r="G902" s="2"/>
    </row>
    <row r="903" spans="7:7" x14ac:dyDescent="0.2">
      <c r="G903" s="2"/>
    </row>
    <row r="904" spans="7:7" x14ac:dyDescent="0.2">
      <c r="G904" s="2"/>
    </row>
    <row r="905" spans="7:7" x14ac:dyDescent="0.2">
      <c r="G905" s="2"/>
    </row>
    <row r="906" spans="7:7" x14ac:dyDescent="0.2">
      <c r="G906" s="2"/>
    </row>
    <row r="907" spans="7:7" x14ac:dyDescent="0.2">
      <c r="G907" s="2"/>
    </row>
    <row r="908" spans="7:7" x14ac:dyDescent="0.2">
      <c r="G908" s="2"/>
    </row>
    <row r="909" spans="7:7" x14ac:dyDescent="0.2">
      <c r="G909" s="2"/>
    </row>
    <row r="910" spans="7:7" x14ac:dyDescent="0.2">
      <c r="G910" s="2"/>
    </row>
    <row r="911" spans="7:7" x14ac:dyDescent="0.2">
      <c r="G911" s="2"/>
    </row>
    <row r="912" spans="7:7" x14ac:dyDescent="0.2">
      <c r="G912" s="2"/>
    </row>
    <row r="913" spans="7:7" x14ac:dyDescent="0.2">
      <c r="G913" s="2"/>
    </row>
    <row r="914" spans="7:7" x14ac:dyDescent="0.2">
      <c r="G914" s="2"/>
    </row>
    <row r="915" spans="7:7" x14ac:dyDescent="0.2">
      <c r="G915" s="2"/>
    </row>
    <row r="916" spans="7:7" x14ac:dyDescent="0.2">
      <c r="G916" s="2"/>
    </row>
    <row r="917" spans="7:7" x14ac:dyDescent="0.2">
      <c r="G917" s="2"/>
    </row>
    <row r="918" spans="7:7" x14ac:dyDescent="0.2">
      <c r="G918" s="2"/>
    </row>
    <row r="919" spans="7:7" x14ac:dyDescent="0.2">
      <c r="G919" s="2"/>
    </row>
    <row r="920" spans="7:7" x14ac:dyDescent="0.2">
      <c r="G920" s="2"/>
    </row>
    <row r="921" spans="7:7" x14ac:dyDescent="0.2">
      <c r="G921" s="2"/>
    </row>
    <row r="922" spans="7:7" x14ac:dyDescent="0.2">
      <c r="G922" s="2"/>
    </row>
    <row r="923" spans="7:7" x14ac:dyDescent="0.2">
      <c r="G923" s="2"/>
    </row>
    <row r="924" spans="7:7" x14ac:dyDescent="0.2">
      <c r="G924" s="2"/>
    </row>
    <row r="925" spans="7:7" x14ac:dyDescent="0.2">
      <c r="G925" s="2"/>
    </row>
    <row r="926" spans="7:7" x14ac:dyDescent="0.2">
      <c r="G926" s="2"/>
    </row>
    <row r="927" spans="7:7" x14ac:dyDescent="0.2">
      <c r="G927" s="2"/>
    </row>
    <row r="928" spans="7:7" x14ac:dyDescent="0.2">
      <c r="G928" s="2"/>
    </row>
    <row r="929" spans="7:7" x14ac:dyDescent="0.2">
      <c r="G929" s="2"/>
    </row>
    <row r="930" spans="7:7" x14ac:dyDescent="0.2">
      <c r="G930" s="2"/>
    </row>
    <row r="931" spans="7:7" x14ac:dyDescent="0.2">
      <c r="G931" s="2"/>
    </row>
    <row r="932" spans="7:7" x14ac:dyDescent="0.2">
      <c r="G932" s="2"/>
    </row>
    <row r="933" spans="7:7" x14ac:dyDescent="0.2">
      <c r="G933" s="2"/>
    </row>
    <row r="934" spans="7:7" x14ac:dyDescent="0.2">
      <c r="G934" s="2"/>
    </row>
    <row r="935" spans="7:7" x14ac:dyDescent="0.2">
      <c r="G935" s="2"/>
    </row>
    <row r="936" spans="7:7" x14ac:dyDescent="0.2">
      <c r="G936" s="2"/>
    </row>
    <row r="937" spans="7:7" x14ac:dyDescent="0.2">
      <c r="G937" s="2"/>
    </row>
    <row r="938" spans="7:7" x14ac:dyDescent="0.2">
      <c r="G938" s="2"/>
    </row>
    <row r="939" spans="7:7" x14ac:dyDescent="0.2">
      <c r="G939" s="2"/>
    </row>
    <row r="940" spans="7:7" x14ac:dyDescent="0.2">
      <c r="G940" s="2"/>
    </row>
    <row r="941" spans="7:7" x14ac:dyDescent="0.2">
      <c r="G941" s="2"/>
    </row>
    <row r="942" spans="7:7" x14ac:dyDescent="0.2">
      <c r="G942" s="2"/>
    </row>
    <row r="943" spans="7:7" x14ac:dyDescent="0.2">
      <c r="G943" s="2"/>
    </row>
    <row r="944" spans="7:7" x14ac:dyDescent="0.2">
      <c r="G944" s="2"/>
    </row>
    <row r="945" spans="7:7" x14ac:dyDescent="0.2">
      <c r="G945" s="2"/>
    </row>
    <row r="946" spans="7:7" x14ac:dyDescent="0.2">
      <c r="G946" s="2"/>
    </row>
    <row r="947" spans="7:7" x14ac:dyDescent="0.2">
      <c r="G947" s="2"/>
    </row>
    <row r="948" spans="7:7" x14ac:dyDescent="0.2">
      <c r="G948" s="2"/>
    </row>
    <row r="949" spans="7:7" x14ac:dyDescent="0.2">
      <c r="G949" s="2"/>
    </row>
    <row r="950" spans="7:7" x14ac:dyDescent="0.2">
      <c r="G950" s="2"/>
    </row>
    <row r="951" spans="7:7" x14ac:dyDescent="0.2">
      <c r="G951" s="2"/>
    </row>
    <row r="952" spans="7:7" x14ac:dyDescent="0.2">
      <c r="G952" s="2"/>
    </row>
    <row r="953" spans="7:7" x14ac:dyDescent="0.2">
      <c r="G953" s="2"/>
    </row>
    <row r="954" spans="7:7" x14ac:dyDescent="0.2">
      <c r="G954" s="2"/>
    </row>
    <row r="955" spans="7:7" x14ac:dyDescent="0.2">
      <c r="G955" s="2"/>
    </row>
    <row r="956" spans="7:7" x14ac:dyDescent="0.2">
      <c r="G956" s="2"/>
    </row>
    <row r="957" spans="7:7" x14ac:dyDescent="0.2">
      <c r="G957" s="2"/>
    </row>
    <row r="958" spans="7:7" x14ac:dyDescent="0.2">
      <c r="G958" s="2"/>
    </row>
    <row r="959" spans="7:7" x14ac:dyDescent="0.2">
      <c r="G959" s="2"/>
    </row>
    <row r="960" spans="7:7" x14ac:dyDescent="0.2">
      <c r="G960" s="2"/>
    </row>
    <row r="961" spans="7:7" x14ac:dyDescent="0.2">
      <c r="G961" s="2"/>
    </row>
    <row r="962" spans="7:7" x14ac:dyDescent="0.2">
      <c r="G962" s="2"/>
    </row>
    <row r="963" spans="7:7" x14ac:dyDescent="0.2">
      <c r="G963" s="2"/>
    </row>
    <row r="964" spans="7:7" x14ac:dyDescent="0.2">
      <c r="G964" s="2"/>
    </row>
    <row r="965" spans="7:7" x14ac:dyDescent="0.2">
      <c r="G965" s="2"/>
    </row>
    <row r="966" spans="7:7" x14ac:dyDescent="0.2">
      <c r="G966" s="2"/>
    </row>
    <row r="967" spans="7:7" x14ac:dyDescent="0.2">
      <c r="G967" s="2"/>
    </row>
    <row r="968" spans="7:7" x14ac:dyDescent="0.2">
      <c r="G968" s="2"/>
    </row>
    <row r="969" spans="7:7" x14ac:dyDescent="0.2">
      <c r="G969" s="2"/>
    </row>
    <row r="970" spans="7:7" x14ac:dyDescent="0.2">
      <c r="G970" s="2"/>
    </row>
    <row r="971" spans="7:7" x14ac:dyDescent="0.2">
      <c r="G971" s="2"/>
    </row>
    <row r="972" spans="7:7" x14ac:dyDescent="0.2">
      <c r="G972" s="2"/>
    </row>
    <row r="973" spans="7:7" x14ac:dyDescent="0.2">
      <c r="G973" s="2"/>
    </row>
    <row r="974" spans="7:7" x14ac:dyDescent="0.2">
      <c r="G974" s="2"/>
    </row>
    <row r="975" spans="7:7" x14ac:dyDescent="0.2">
      <c r="G975" s="2"/>
    </row>
    <row r="976" spans="7:7" x14ac:dyDescent="0.2">
      <c r="G976" s="2"/>
    </row>
    <row r="977" spans="7:7" x14ac:dyDescent="0.2">
      <c r="G977" s="2"/>
    </row>
    <row r="978" spans="7:7" x14ac:dyDescent="0.2">
      <c r="G978" s="2"/>
    </row>
    <row r="979" spans="7:7" x14ac:dyDescent="0.2">
      <c r="G979" s="2"/>
    </row>
    <row r="980" spans="7:7" x14ac:dyDescent="0.2">
      <c r="G980" s="2"/>
    </row>
    <row r="981" spans="7:7" x14ac:dyDescent="0.2">
      <c r="G981" s="2"/>
    </row>
    <row r="982" spans="7:7" x14ac:dyDescent="0.2">
      <c r="G982" s="2"/>
    </row>
    <row r="983" spans="7:7" x14ac:dyDescent="0.2">
      <c r="G983" s="2"/>
    </row>
    <row r="984" spans="7:7" x14ac:dyDescent="0.2">
      <c r="G984" s="2"/>
    </row>
    <row r="985" spans="7:7" x14ac:dyDescent="0.2">
      <c r="G985" s="2"/>
    </row>
    <row r="986" spans="7:7" x14ac:dyDescent="0.2">
      <c r="G986" s="2"/>
    </row>
    <row r="987" spans="7:7" x14ac:dyDescent="0.2">
      <c r="G987" s="2"/>
    </row>
    <row r="988" spans="7:7" x14ac:dyDescent="0.2">
      <c r="G988" s="2"/>
    </row>
    <row r="989" spans="7:7" x14ac:dyDescent="0.2">
      <c r="G989" s="2"/>
    </row>
    <row r="990" spans="7:7" x14ac:dyDescent="0.2">
      <c r="G990" s="2"/>
    </row>
    <row r="991" spans="7:7" x14ac:dyDescent="0.2">
      <c r="G991" s="2"/>
    </row>
    <row r="992" spans="7:7" x14ac:dyDescent="0.2">
      <c r="G992" s="2"/>
    </row>
    <row r="993" spans="7:7" x14ac:dyDescent="0.2">
      <c r="G993" s="2"/>
    </row>
    <row r="994" spans="7:7" x14ac:dyDescent="0.2">
      <c r="G994" s="2"/>
    </row>
    <row r="995" spans="7:7" x14ac:dyDescent="0.2">
      <c r="G995" s="2"/>
    </row>
    <row r="996" spans="7:7" x14ac:dyDescent="0.2">
      <c r="G996" s="2"/>
    </row>
    <row r="997" spans="7:7" x14ac:dyDescent="0.2">
      <c r="G997" s="2"/>
    </row>
    <row r="998" spans="7:7" x14ac:dyDescent="0.2">
      <c r="G998" s="2"/>
    </row>
    <row r="999" spans="7:7" x14ac:dyDescent="0.2">
      <c r="G999" s="2"/>
    </row>
    <row r="1000" spans="7:7" x14ac:dyDescent="0.2">
      <c r="G1000" s="2"/>
    </row>
    <row r="1001" spans="7:7" x14ac:dyDescent="0.2">
      <c r="G1001" s="2"/>
    </row>
    <row r="1002" spans="7:7" x14ac:dyDescent="0.2">
      <c r="G1002" s="2"/>
    </row>
    <row r="1003" spans="7:7" x14ac:dyDescent="0.2">
      <c r="G1003" s="2"/>
    </row>
    <row r="1004" spans="7:7" x14ac:dyDescent="0.2">
      <c r="G1004" s="2"/>
    </row>
    <row r="1005" spans="7:7" x14ac:dyDescent="0.2">
      <c r="G1005" s="2"/>
    </row>
    <row r="1006" spans="7:7" x14ac:dyDescent="0.2">
      <c r="G1006" s="2"/>
    </row>
    <row r="1007" spans="7:7" x14ac:dyDescent="0.2">
      <c r="G1007" s="2"/>
    </row>
    <row r="1008" spans="7:7" x14ac:dyDescent="0.2">
      <c r="G1008" s="2"/>
    </row>
    <row r="1009" spans="7:7" x14ac:dyDescent="0.2">
      <c r="G1009" s="2"/>
    </row>
    <row r="1010" spans="7:7" x14ac:dyDescent="0.2">
      <c r="G1010" s="2"/>
    </row>
    <row r="1011" spans="7:7" x14ac:dyDescent="0.2">
      <c r="G1011" s="2"/>
    </row>
    <row r="1012" spans="7:7" x14ac:dyDescent="0.2">
      <c r="G1012" s="2"/>
    </row>
    <row r="1013" spans="7:7" x14ac:dyDescent="0.2">
      <c r="G1013" s="2"/>
    </row>
    <row r="1014" spans="7:7" x14ac:dyDescent="0.2">
      <c r="G1014" s="2"/>
    </row>
    <row r="1015" spans="7:7" x14ac:dyDescent="0.2">
      <c r="G1015" s="2"/>
    </row>
    <row r="1016" spans="7:7" x14ac:dyDescent="0.2">
      <c r="G1016" s="2"/>
    </row>
    <row r="1017" spans="7:7" x14ac:dyDescent="0.2">
      <c r="G1017" s="2"/>
    </row>
    <row r="1018" spans="7:7" x14ac:dyDescent="0.2">
      <c r="G1018" s="2"/>
    </row>
    <row r="1019" spans="7:7" x14ac:dyDescent="0.2">
      <c r="G1019" s="2"/>
    </row>
    <row r="1020" spans="7:7" x14ac:dyDescent="0.2">
      <c r="G1020" s="2"/>
    </row>
    <row r="1021" spans="7:7" x14ac:dyDescent="0.2">
      <c r="G1021" s="2"/>
    </row>
    <row r="1022" spans="7:7" x14ac:dyDescent="0.2">
      <c r="G1022" s="2"/>
    </row>
    <row r="1023" spans="7:7" x14ac:dyDescent="0.2">
      <c r="G1023" s="2"/>
    </row>
    <row r="1024" spans="7:7" x14ac:dyDescent="0.2">
      <c r="G1024" s="2"/>
    </row>
    <row r="1025" spans="7:7" x14ac:dyDescent="0.2">
      <c r="G1025" s="2"/>
    </row>
    <row r="1026" spans="7:7" x14ac:dyDescent="0.2">
      <c r="G1026" s="2"/>
    </row>
    <row r="1027" spans="7:7" x14ac:dyDescent="0.2">
      <c r="G1027" s="2"/>
    </row>
    <row r="1028" spans="7:7" x14ac:dyDescent="0.2">
      <c r="G1028" s="2"/>
    </row>
    <row r="1029" spans="7:7" x14ac:dyDescent="0.2">
      <c r="G1029" s="2"/>
    </row>
    <row r="1030" spans="7:7" x14ac:dyDescent="0.2">
      <c r="G1030" s="2"/>
    </row>
    <row r="1031" spans="7:7" x14ac:dyDescent="0.2">
      <c r="G1031" s="2"/>
    </row>
    <row r="1032" spans="7:7" x14ac:dyDescent="0.2">
      <c r="G1032" s="2"/>
    </row>
    <row r="1033" spans="7:7" x14ac:dyDescent="0.2">
      <c r="G1033" s="2"/>
    </row>
    <row r="1034" spans="7:7" x14ac:dyDescent="0.2">
      <c r="G1034" s="2"/>
    </row>
    <row r="1035" spans="7:7" x14ac:dyDescent="0.2">
      <c r="G1035" s="2"/>
    </row>
    <row r="1036" spans="7:7" x14ac:dyDescent="0.2">
      <c r="G1036" s="2"/>
    </row>
    <row r="1037" spans="7:7" x14ac:dyDescent="0.2">
      <c r="G1037" s="2"/>
    </row>
    <row r="1038" spans="7:7" x14ac:dyDescent="0.2">
      <c r="G1038" s="2"/>
    </row>
    <row r="1039" spans="7:7" x14ac:dyDescent="0.2">
      <c r="G1039" s="2"/>
    </row>
    <row r="1040" spans="7:7" x14ac:dyDescent="0.2">
      <c r="G1040" s="2"/>
    </row>
    <row r="1041" spans="7:7" x14ac:dyDescent="0.2">
      <c r="G1041" s="2"/>
    </row>
    <row r="1042" spans="7:7" x14ac:dyDescent="0.2">
      <c r="G1042" s="2"/>
    </row>
    <row r="1043" spans="7:7" x14ac:dyDescent="0.2">
      <c r="G1043" s="2"/>
    </row>
    <row r="1044" spans="7:7" x14ac:dyDescent="0.2">
      <c r="G1044" s="2"/>
    </row>
    <row r="1045" spans="7:7" x14ac:dyDescent="0.2">
      <c r="G1045" s="2"/>
    </row>
    <row r="1046" spans="7:7" x14ac:dyDescent="0.2">
      <c r="G1046" s="2"/>
    </row>
    <row r="1047" spans="7:7" x14ac:dyDescent="0.2">
      <c r="G1047" s="2"/>
    </row>
    <row r="1048" spans="7:7" x14ac:dyDescent="0.2">
      <c r="G1048" s="2"/>
    </row>
    <row r="1049" spans="7:7" x14ac:dyDescent="0.2">
      <c r="G1049" s="2"/>
    </row>
    <row r="1050" spans="7:7" x14ac:dyDescent="0.2">
      <c r="G1050" s="2"/>
    </row>
    <row r="1051" spans="7:7" x14ac:dyDescent="0.2">
      <c r="G1051" s="2"/>
    </row>
    <row r="1052" spans="7:7" x14ac:dyDescent="0.2">
      <c r="G1052" s="2"/>
    </row>
    <row r="1053" spans="7:7" x14ac:dyDescent="0.2">
      <c r="G1053" s="2"/>
    </row>
    <row r="1054" spans="7:7" x14ac:dyDescent="0.2">
      <c r="G1054" s="2"/>
    </row>
    <row r="1055" spans="7:7" x14ac:dyDescent="0.2">
      <c r="G1055" s="2"/>
    </row>
    <row r="1056" spans="7:7" x14ac:dyDescent="0.2">
      <c r="G1056" s="2"/>
    </row>
    <row r="1057" spans="7:7" x14ac:dyDescent="0.2">
      <c r="G1057" s="2"/>
    </row>
    <row r="1058" spans="7:7" x14ac:dyDescent="0.2">
      <c r="G1058" s="2"/>
    </row>
    <row r="1059" spans="7:7" x14ac:dyDescent="0.2">
      <c r="G1059" s="2"/>
    </row>
    <row r="1060" spans="7:7" x14ac:dyDescent="0.2">
      <c r="G1060" s="2"/>
    </row>
    <row r="1061" spans="7:7" x14ac:dyDescent="0.2">
      <c r="G1061" s="2"/>
    </row>
    <row r="1062" spans="7:7" x14ac:dyDescent="0.2">
      <c r="G1062" s="2"/>
    </row>
  </sheetData>
  <conditionalFormatting sqref="T1:T1048576 V1:V1048576">
    <cfRule type="colorScale" priority="74">
      <colorScale>
        <cfvo type="min"/>
        <cfvo type="max"/>
        <color rgb="FFFF7128"/>
        <color rgb="FFFFEF9C"/>
      </colorScale>
    </cfRule>
  </conditionalFormatting>
  <conditionalFormatting sqref="U1:U1048576">
    <cfRule type="colorScale" priority="73">
      <colorScale>
        <cfvo type="min"/>
        <cfvo type="max"/>
        <color rgb="FFFF7128"/>
        <color rgb="FFFFEF9C"/>
      </colorScale>
    </cfRule>
  </conditionalFormatting>
  <conditionalFormatting sqref="G1:G1048576">
    <cfRule type="containsText" dxfId="830" priority="71" operator="containsText" text="True">
      <formula>NOT(ISERROR(SEARCH("True",G1)))</formula>
    </cfRule>
    <cfRule type="containsText" dxfId="829" priority="72" operator="containsText" text="FALSE">
      <formula>NOT(ISERROR(SEARCH("FALSE",G1)))</formula>
    </cfRule>
  </conditionalFormatting>
  <conditionalFormatting sqref="X1:X1048576">
    <cfRule type="top10" dxfId="828" priority="69" rank="10"/>
    <cfRule type="dataBar" priority="70">
      <dataBar>
        <cfvo type="min"/>
        <cfvo type="max"/>
        <color theme="9"/>
      </dataBar>
      <extLst>
        <ext xmlns:x14="http://schemas.microsoft.com/office/spreadsheetml/2009/9/main" uri="{B025F937-C7B1-47D3-B67F-A62EFF666E3E}">
          <x14:id>{5EDA6CE1-420B-DF40-BF59-8C943E09C008}</x14:id>
        </ext>
      </extLst>
    </cfRule>
  </conditionalFormatting>
  <conditionalFormatting sqref="AB1:AB1048576">
    <cfRule type="top10" dxfId="827" priority="67" rank="10"/>
    <cfRule type="dataBar" priority="68">
      <dataBar>
        <cfvo type="min"/>
        <cfvo type="max"/>
        <color theme="9"/>
      </dataBar>
      <extLst>
        <ext xmlns:x14="http://schemas.microsoft.com/office/spreadsheetml/2009/9/main" uri="{B025F937-C7B1-47D3-B67F-A62EFF666E3E}">
          <x14:id>{6CA7A5C2-5225-3A42-8C8F-6DB14C025DF4}</x14:id>
        </ext>
      </extLst>
    </cfRule>
  </conditionalFormatting>
  <conditionalFormatting sqref="Y1:Y1048576">
    <cfRule type="top10" dxfId="826" priority="65" bottom="1" rank="10"/>
    <cfRule type="dataBar" priority="66">
      <dataBar>
        <cfvo type="min"/>
        <cfvo type="max"/>
        <color rgb="FFFF0000"/>
      </dataBar>
      <extLst>
        <ext xmlns:x14="http://schemas.microsoft.com/office/spreadsheetml/2009/9/main" uri="{B025F937-C7B1-47D3-B67F-A62EFF666E3E}">
          <x14:id>{A4831BC4-3C72-BF45-83D1-14FDE57EB878}</x14:id>
        </ext>
      </extLst>
    </cfRule>
  </conditionalFormatting>
  <conditionalFormatting sqref="Z1:Z1048576">
    <cfRule type="top10" dxfId="825" priority="63" rank="10"/>
    <cfRule type="dataBar" priority="64">
      <dataBar>
        <cfvo type="min"/>
        <cfvo type="max"/>
        <color theme="9"/>
      </dataBar>
      <extLst>
        <ext xmlns:x14="http://schemas.microsoft.com/office/spreadsheetml/2009/9/main" uri="{B025F937-C7B1-47D3-B67F-A62EFF666E3E}">
          <x14:id>{AB2BB6D4-6A30-CF43-BEA3-841C28BFEC41}</x14:id>
        </ext>
      </extLst>
    </cfRule>
  </conditionalFormatting>
  <conditionalFormatting sqref="AC1:AC1048576">
    <cfRule type="top10" dxfId="824" priority="61" rank="10"/>
    <cfRule type="dataBar" priority="62">
      <dataBar>
        <cfvo type="min"/>
        <cfvo type="max"/>
        <color theme="9"/>
      </dataBar>
      <extLst>
        <ext xmlns:x14="http://schemas.microsoft.com/office/spreadsheetml/2009/9/main" uri="{B025F937-C7B1-47D3-B67F-A62EFF666E3E}">
          <x14:id>{77E48977-FED2-434A-9CC5-EE28017F616C}</x14:id>
        </ext>
      </extLst>
    </cfRule>
  </conditionalFormatting>
  <conditionalFormatting sqref="AD1:AD1048576">
    <cfRule type="top10" dxfId="823" priority="59" rank="10"/>
    <cfRule type="dataBar" priority="60">
      <dataBar>
        <cfvo type="min"/>
        <cfvo type="max"/>
        <color theme="9"/>
      </dataBar>
      <extLst>
        <ext xmlns:x14="http://schemas.microsoft.com/office/spreadsheetml/2009/9/main" uri="{B025F937-C7B1-47D3-B67F-A62EFF666E3E}">
          <x14:id>{E93F21FF-F4D4-2B47-A500-4ABB73083F95}</x14:id>
        </ext>
      </extLst>
    </cfRule>
  </conditionalFormatting>
  <conditionalFormatting sqref="AE1:AE1048576">
    <cfRule type="top10" dxfId="822" priority="57" rank="10"/>
    <cfRule type="dataBar" priority="58">
      <dataBar>
        <cfvo type="min"/>
        <cfvo type="max"/>
        <color theme="9"/>
      </dataBar>
      <extLst>
        <ext xmlns:x14="http://schemas.microsoft.com/office/spreadsheetml/2009/9/main" uri="{B025F937-C7B1-47D3-B67F-A62EFF666E3E}">
          <x14:id>{73A18AA0-0688-1243-8A6B-8A34E87F53E1}</x14:id>
        </ext>
      </extLst>
    </cfRule>
  </conditionalFormatting>
  <conditionalFormatting sqref="AF1:AF1048576">
    <cfRule type="top10" dxfId="821" priority="55" rank="10"/>
    <cfRule type="dataBar" priority="56">
      <dataBar>
        <cfvo type="min"/>
        <cfvo type="max"/>
        <color theme="9"/>
      </dataBar>
      <extLst>
        <ext xmlns:x14="http://schemas.microsoft.com/office/spreadsheetml/2009/9/main" uri="{B025F937-C7B1-47D3-B67F-A62EFF666E3E}">
          <x14:id>{E97AB2B4-7B67-F545-B878-6F8C19E575BD}</x14:id>
        </ext>
      </extLst>
    </cfRule>
  </conditionalFormatting>
  <conditionalFormatting sqref="AG1:AG1048576">
    <cfRule type="top10" dxfId="820" priority="53" rank="10"/>
    <cfRule type="dataBar" priority="54">
      <dataBar>
        <cfvo type="min"/>
        <cfvo type="max"/>
        <color theme="9"/>
      </dataBar>
      <extLst>
        <ext xmlns:x14="http://schemas.microsoft.com/office/spreadsheetml/2009/9/main" uri="{B025F937-C7B1-47D3-B67F-A62EFF666E3E}">
          <x14:id>{AB3AC373-0764-2D46-A9CB-9635589A2C80}</x14:id>
        </ext>
      </extLst>
    </cfRule>
  </conditionalFormatting>
  <conditionalFormatting sqref="AH1:AH1048576">
    <cfRule type="top10" dxfId="819" priority="51" rank="10"/>
    <cfRule type="dataBar" priority="52">
      <dataBar>
        <cfvo type="min"/>
        <cfvo type="max"/>
        <color theme="9"/>
      </dataBar>
      <extLst>
        <ext xmlns:x14="http://schemas.microsoft.com/office/spreadsheetml/2009/9/main" uri="{B025F937-C7B1-47D3-B67F-A62EFF666E3E}">
          <x14:id>{083028BC-85C8-1549-A9BA-AF1362F041F7}</x14:id>
        </ext>
      </extLst>
    </cfRule>
  </conditionalFormatting>
  <conditionalFormatting sqref="AJ1:AJ1048576">
    <cfRule type="top10" dxfId="818" priority="49" rank="10"/>
    <cfRule type="dataBar" priority="50">
      <dataBar>
        <cfvo type="min"/>
        <cfvo type="max"/>
        <color theme="9"/>
      </dataBar>
      <extLst>
        <ext xmlns:x14="http://schemas.microsoft.com/office/spreadsheetml/2009/9/main" uri="{B025F937-C7B1-47D3-B67F-A62EFF666E3E}">
          <x14:id>{8F600EAB-257E-0646-84DC-FF07B4FBF2FB}</x14:id>
        </ext>
      </extLst>
    </cfRule>
  </conditionalFormatting>
  <conditionalFormatting sqref="AK1:AK1048576">
    <cfRule type="top10" dxfId="817" priority="47" rank="10"/>
    <cfRule type="dataBar" priority="48">
      <dataBar>
        <cfvo type="min"/>
        <cfvo type="max"/>
        <color theme="9"/>
      </dataBar>
      <extLst>
        <ext xmlns:x14="http://schemas.microsoft.com/office/spreadsheetml/2009/9/main" uri="{B025F937-C7B1-47D3-B67F-A62EFF666E3E}">
          <x14:id>{4F6C69F8-793A-A941-B163-A745CD64D09C}</x14:id>
        </ext>
      </extLst>
    </cfRule>
  </conditionalFormatting>
  <conditionalFormatting sqref="AL1:AL1048576">
    <cfRule type="top10" dxfId="816" priority="45" rank="10"/>
    <cfRule type="dataBar" priority="46">
      <dataBar>
        <cfvo type="min"/>
        <cfvo type="max"/>
        <color theme="9"/>
      </dataBar>
      <extLst>
        <ext xmlns:x14="http://schemas.microsoft.com/office/spreadsheetml/2009/9/main" uri="{B025F937-C7B1-47D3-B67F-A62EFF666E3E}">
          <x14:id>{D1F1B576-7A62-FF41-BF0E-E14F458981F1}</x14:id>
        </ext>
      </extLst>
    </cfRule>
  </conditionalFormatting>
  <conditionalFormatting sqref="AM1:AM1048576">
    <cfRule type="top10" dxfId="815" priority="43" rank="10"/>
    <cfRule type="dataBar" priority="44">
      <dataBar>
        <cfvo type="min"/>
        <cfvo type="max"/>
        <color theme="9"/>
      </dataBar>
      <extLst>
        <ext xmlns:x14="http://schemas.microsoft.com/office/spreadsheetml/2009/9/main" uri="{B025F937-C7B1-47D3-B67F-A62EFF666E3E}">
          <x14:id>{2597EA7C-DCFC-BB40-B8D5-8BF1AC9BE45F}</x14:id>
        </ext>
      </extLst>
    </cfRule>
  </conditionalFormatting>
  <conditionalFormatting sqref="AN1:AN1048576">
    <cfRule type="top10" dxfId="814" priority="41" rank="10"/>
    <cfRule type="dataBar" priority="42">
      <dataBar>
        <cfvo type="min"/>
        <cfvo type="max"/>
        <color theme="9"/>
      </dataBar>
      <extLst>
        <ext xmlns:x14="http://schemas.microsoft.com/office/spreadsheetml/2009/9/main" uri="{B025F937-C7B1-47D3-B67F-A62EFF666E3E}">
          <x14:id>{8EE7F421-58DF-0744-86F5-6458A8C51546}</x14:id>
        </ext>
      </extLst>
    </cfRule>
  </conditionalFormatting>
  <conditionalFormatting sqref="AO1:AO1048576 AP1:BE1">
    <cfRule type="top10" dxfId="813" priority="39" rank="10"/>
    <cfRule type="dataBar" priority="40">
      <dataBar>
        <cfvo type="min"/>
        <cfvo type="max"/>
        <color theme="9"/>
      </dataBar>
      <extLst>
        <ext xmlns:x14="http://schemas.microsoft.com/office/spreadsheetml/2009/9/main" uri="{B025F937-C7B1-47D3-B67F-A62EFF666E3E}">
          <x14:id>{51E465B8-4146-CA47-A7C9-7CA1998B5386}</x14:id>
        </ext>
      </extLst>
    </cfRule>
  </conditionalFormatting>
  <conditionalFormatting sqref="AA1:AA1048576">
    <cfRule type="top10" dxfId="812" priority="37" bottom="1" rank="10"/>
    <cfRule type="dataBar" priority="38">
      <dataBar>
        <cfvo type="min"/>
        <cfvo type="max"/>
        <color rgb="FFFF0000"/>
      </dataBar>
      <extLst>
        <ext xmlns:x14="http://schemas.microsoft.com/office/spreadsheetml/2009/9/main" uri="{B025F937-C7B1-47D3-B67F-A62EFF666E3E}">
          <x14:id>{18CC3551-0739-814A-AC18-60205C4F8872}</x14:id>
        </ext>
      </extLst>
    </cfRule>
  </conditionalFormatting>
  <conditionalFormatting sqref="AI1:AI1048576">
    <cfRule type="top10" dxfId="811" priority="35" bottom="1" rank="10"/>
    <cfRule type="dataBar" priority="36">
      <dataBar>
        <cfvo type="min"/>
        <cfvo type="max"/>
        <color rgb="FFFF0000"/>
      </dataBar>
      <extLst>
        <ext xmlns:x14="http://schemas.microsoft.com/office/spreadsheetml/2009/9/main" uri="{B025F937-C7B1-47D3-B67F-A62EFF666E3E}">
          <x14:id>{15A790BF-D4A8-CD4F-B39D-BD5893A38C3D}</x14:id>
        </ext>
      </extLst>
    </cfRule>
  </conditionalFormatting>
  <conditionalFormatting sqref="AP2:AP1048576">
    <cfRule type="top10" dxfId="810" priority="31" rank="10"/>
    <cfRule type="dataBar" priority="32">
      <dataBar>
        <cfvo type="min"/>
        <cfvo type="max"/>
        <color theme="9"/>
      </dataBar>
      <extLst>
        <ext xmlns:x14="http://schemas.microsoft.com/office/spreadsheetml/2009/9/main" uri="{B025F937-C7B1-47D3-B67F-A62EFF666E3E}">
          <x14:id>{B8416303-E538-E544-B444-3BD12D8CDE59}</x14:id>
        </ext>
      </extLst>
    </cfRule>
  </conditionalFormatting>
  <conditionalFormatting sqref="AQ2:AQ1048576">
    <cfRule type="top10" dxfId="809" priority="29" rank="10"/>
    <cfRule type="dataBar" priority="30">
      <dataBar>
        <cfvo type="min"/>
        <cfvo type="max"/>
        <color theme="9"/>
      </dataBar>
      <extLst>
        <ext xmlns:x14="http://schemas.microsoft.com/office/spreadsheetml/2009/9/main" uri="{B025F937-C7B1-47D3-B67F-A62EFF666E3E}">
          <x14:id>{8B07D5CE-A884-7C4A-BD16-3724FDB9626E}</x14:id>
        </ext>
      </extLst>
    </cfRule>
  </conditionalFormatting>
  <conditionalFormatting sqref="AR2:AR1048576">
    <cfRule type="top10" dxfId="808" priority="27" rank="10"/>
    <cfRule type="dataBar" priority="28">
      <dataBar>
        <cfvo type="min"/>
        <cfvo type="max"/>
        <color theme="9"/>
      </dataBar>
      <extLst>
        <ext xmlns:x14="http://schemas.microsoft.com/office/spreadsheetml/2009/9/main" uri="{B025F937-C7B1-47D3-B67F-A62EFF666E3E}">
          <x14:id>{404AE189-F2B9-F246-9F86-4CB7993AA6A5}</x14:id>
        </ext>
      </extLst>
    </cfRule>
  </conditionalFormatting>
  <conditionalFormatting sqref="AS2:AS1048576">
    <cfRule type="top10" dxfId="807" priority="25" rank="10"/>
    <cfRule type="dataBar" priority="26">
      <dataBar>
        <cfvo type="min"/>
        <cfvo type="max"/>
        <color theme="9"/>
      </dataBar>
      <extLst>
        <ext xmlns:x14="http://schemas.microsoft.com/office/spreadsheetml/2009/9/main" uri="{B025F937-C7B1-47D3-B67F-A62EFF666E3E}">
          <x14:id>{7B25DF71-1957-764D-A313-5D73E23F510F}</x14:id>
        </ext>
      </extLst>
    </cfRule>
  </conditionalFormatting>
  <conditionalFormatting sqref="AT2:AT1048576">
    <cfRule type="top10" dxfId="806" priority="23" rank="10"/>
    <cfRule type="dataBar" priority="24">
      <dataBar>
        <cfvo type="min"/>
        <cfvo type="max"/>
        <color theme="9"/>
      </dataBar>
      <extLst>
        <ext xmlns:x14="http://schemas.microsoft.com/office/spreadsheetml/2009/9/main" uri="{B025F937-C7B1-47D3-B67F-A62EFF666E3E}">
          <x14:id>{66088CDA-61D6-C84F-9A91-2C87833304BC}</x14:id>
        </ext>
      </extLst>
    </cfRule>
  </conditionalFormatting>
  <conditionalFormatting sqref="AU2:AU1048576">
    <cfRule type="top10" dxfId="805" priority="21" rank="10"/>
    <cfRule type="dataBar" priority="22">
      <dataBar>
        <cfvo type="min"/>
        <cfvo type="max"/>
        <color theme="9"/>
      </dataBar>
      <extLst>
        <ext xmlns:x14="http://schemas.microsoft.com/office/spreadsheetml/2009/9/main" uri="{B025F937-C7B1-47D3-B67F-A62EFF666E3E}">
          <x14:id>{BF28FE6A-B096-014C-B41E-6C66DB3BFC5D}</x14:id>
        </ext>
      </extLst>
    </cfRule>
  </conditionalFormatting>
  <conditionalFormatting sqref="AV2:AV1048576">
    <cfRule type="top10" dxfId="804" priority="19" rank="10"/>
    <cfRule type="dataBar" priority="20">
      <dataBar>
        <cfvo type="min"/>
        <cfvo type="max"/>
        <color theme="9"/>
      </dataBar>
      <extLst>
        <ext xmlns:x14="http://schemas.microsoft.com/office/spreadsheetml/2009/9/main" uri="{B025F937-C7B1-47D3-B67F-A62EFF666E3E}">
          <x14:id>{9763ABA2-74CA-3D4C-B3DA-7C0A147C27B3}</x14:id>
        </ext>
      </extLst>
    </cfRule>
  </conditionalFormatting>
  <conditionalFormatting sqref="AW2:AW1048576">
    <cfRule type="top10" dxfId="803" priority="17" rank="10"/>
    <cfRule type="dataBar" priority="18">
      <dataBar>
        <cfvo type="min"/>
        <cfvo type="max"/>
        <color theme="9"/>
      </dataBar>
      <extLst>
        <ext xmlns:x14="http://schemas.microsoft.com/office/spreadsheetml/2009/9/main" uri="{B025F937-C7B1-47D3-B67F-A62EFF666E3E}">
          <x14:id>{47E3B818-8EFC-8C4E-A69D-FB4C0BF256C6}</x14:id>
        </ext>
      </extLst>
    </cfRule>
  </conditionalFormatting>
  <conditionalFormatting sqref="AX2:AX1048576">
    <cfRule type="top10" dxfId="802" priority="15" rank="10"/>
    <cfRule type="dataBar" priority="16">
      <dataBar>
        <cfvo type="min"/>
        <cfvo type="max"/>
        <color theme="9"/>
      </dataBar>
      <extLst>
        <ext xmlns:x14="http://schemas.microsoft.com/office/spreadsheetml/2009/9/main" uri="{B025F937-C7B1-47D3-B67F-A62EFF666E3E}">
          <x14:id>{197C757B-CBFA-DA48-8016-11F29B2F26E8}</x14:id>
        </ext>
      </extLst>
    </cfRule>
  </conditionalFormatting>
  <conditionalFormatting sqref="AY2:AY1048576">
    <cfRule type="top10" dxfId="801" priority="13" rank="10"/>
    <cfRule type="dataBar" priority="14">
      <dataBar>
        <cfvo type="min"/>
        <cfvo type="max"/>
        <color theme="9"/>
      </dataBar>
      <extLst>
        <ext xmlns:x14="http://schemas.microsoft.com/office/spreadsheetml/2009/9/main" uri="{B025F937-C7B1-47D3-B67F-A62EFF666E3E}">
          <x14:id>{668389DA-D4F2-CE4A-942A-AA992017B232}</x14:id>
        </ext>
      </extLst>
    </cfRule>
  </conditionalFormatting>
  <conditionalFormatting sqref="AZ2:AZ1048576">
    <cfRule type="top10" dxfId="800" priority="11" rank="10"/>
    <cfRule type="dataBar" priority="12">
      <dataBar>
        <cfvo type="min"/>
        <cfvo type="max"/>
        <color theme="9"/>
      </dataBar>
      <extLst>
        <ext xmlns:x14="http://schemas.microsoft.com/office/spreadsheetml/2009/9/main" uri="{B025F937-C7B1-47D3-B67F-A62EFF666E3E}">
          <x14:id>{0D5C7BC6-16EC-D04F-BBBD-C83FEE0FAC8E}</x14:id>
        </ext>
      </extLst>
    </cfRule>
  </conditionalFormatting>
  <conditionalFormatting sqref="BA2:BA1048576">
    <cfRule type="top10" dxfId="799" priority="9" rank="10"/>
    <cfRule type="dataBar" priority="10">
      <dataBar>
        <cfvo type="min"/>
        <cfvo type="max"/>
        <color theme="9"/>
      </dataBar>
      <extLst>
        <ext xmlns:x14="http://schemas.microsoft.com/office/spreadsheetml/2009/9/main" uri="{B025F937-C7B1-47D3-B67F-A62EFF666E3E}">
          <x14:id>{480B6E08-B80B-8C4C-9A8F-62DAA83B6129}</x14:id>
        </ext>
      </extLst>
    </cfRule>
  </conditionalFormatting>
  <conditionalFormatting sqref="BB2:BB1048576">
    <cfRule type="top10" dxfId="798" priority="7" rank="10"/>
    <cfRule type="dataBar" priority="8">
      <dataBar>
        <cfvo type="min"/>
        <cfvo type="max"/>
        <color theme="9"/>
      </dataBar>
      <extLst>
        <ext xmlns:x14="http://schemas.microsoft.com/office/spreadsheetml/2009/9/main" uri="{B025F937-C7B1-47D3-B67F-A62EFF666E3E}">
          <x14:id>{01E3356F-AB39-8440-B001-73ADC318EEE9}</x14:id>
        </ext>
      </extLst>
    </cfRule>
  </conditionalFormatting>
  <conditionalFormatting sqref="BC2:BC1048576">
    <cfRule type="top10" dxfId="797" priority="5" rank="10"/>
    <cfRule type="dataBar" priority="6">
      <dataBar>
        <cfvo type="min"/>
        <cfvo type="max"/>
        <color theme="9"/>
      </dataBar>
      <extLst>
        <ext xmlns:x14="http://schemas.microsoft.com/office/spreadsheetml/2009/9/main" uri="{B025F937-C7B1-47D3-B67F-A62EFF666E3E}">
          <x14:id>{FE79D64C-A51A-064C-925F-DBDD2E8DA0FE}</x14:id>
        </ext>
      </extLst>
    </cfRule>
  </conditionalFormatting>
  <conditionalFormatting sqref="BD2:BD1048576">
    <cfRule type="top10" dxfId="796" priority="3" rank="10"/>
    <cfRule type="dataBar" priority="4">
      <dataBar>
        <cfvo type="min"/>
        <cfvo type="max"/>
        <color theme="9"/>
      </dataBar>
      <extLst>
        <ext xmlns:x14="http://schemas.microsoft.com/office/spreadsheetml/2009/9/main" uri="{B025F937-C7B1-47D3-B67F-A62EFF666E3E}">
          <x14:id>{D70E25D0-5859-3F4C-AE05-72A0F5F9B48F}</x14:id>
        </ext>
      </extLst>
    </cfRule>
  </conditionalFormatting>
  <conditionalFormatting sqref="BE2:BE1048576">
    <cfRule type="top10" dxfId="795" priority="1" rank="10"/>
    <cfRule type="dataBar" priority="2">
      <dataBar>
        <cfvo type="min"/>
        <cfvo type="max"/>
        <color theme="9"/>
      </dataBar>
      <extLst>
        <ext xmlns:x14="http://schemas.microsoft.com/office/spreadsheetml/2009/9/main" uri="{B025F937-C7B1-47D3-B67F-A62EFF666E3E}">
          <x14:id>{B32C921B-23D5-174B-AA32-162C134082A4}</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5EDA6CE1-420B-DF40-BF59-8C943E09C008}">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6CA7A5C2-5225-3A42-8C8F-6DB14C025DF4}">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A4831BC4-3C72-BF45-83D1-14FDE57EB878}">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AB2BB6D4-6A30-CF43-BEA3-841C28BFEC41}">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77E48977-FED2-434A-9CC5-EE28017F616C}">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E93F21FF-F4D4-2B47-A500-4ABB73083F95}">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73A18AA0-0688-1243-8A6B-8A34E87F53E1}">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E97AB2B4-7B67-F545-B878-6F8C19E575BD}">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AB3AC373-0764-2D46-A9CB-9635589A2C80}">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083028BC-85C8-1549-A9BA-AF1362F041F7}">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8F600EAB-257E-0646-84DC-FF07B4FBF2FB}">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4F6C69F8-793A-A941-B163-A745CD64D09C}">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D1F1B576-7A62-FF41-BF0E-E14F458981F1}">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2597EA7C-DCFC-BB40-B8D5-8BF1AC9BE45F}">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8EE7F421-58DF-0744-86F5-6458A8C51546}">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51E465B8-4146-CA47-A7C9-7CA1998B5386}">
            <x14:dataBar minLength="0" maxLength="100" gradient="0" direction="leftToRight">
              <x14:cfvo type="min"/>
              <x14:cfvo type="max"/>
              <x14:negativeFillColor rgb="FFFF0000"/>
              <x14:axisColor rgb="FF000000"/>
            </x14:dataBar>
          </x14:cfRule>
          <xm:sqref>AO1:AO1048576 AP1:BE1</xm:sqref>
        </x14:conditionalFormatting>
        <x14:conditionalFormatting xmlns:xm="http://schemas.microsoft.com/office/excel/2006/main">
          <x14:cfRule type="dataBar" id="{18CC3551-0739-814A-AC18-60205C4F8872}">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15A790BF-D4A8-CD4F-B39D-BD5893A38C3D}">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B8416303-E538-E544-B444-3BD12D8CDE59}">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8B07D5CE-A884-7C4A-BD16-3724FDB9626E}">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404AE189-F2B9-F246-9F86-4CB7993AA6A5}">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7B25DF71-1957-764D-A313-5D73E23F510F}">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66088CDA-61D6-C84F-9A91-2C87833304BC}">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BF28FE6A-B096-014C-B41E-6C66DB3BFC5D}">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9763ABA2-74CA-3D4C-B3DA-7C0A147C27B3}">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47E3B818-8EFC-8C4E-A69D-FB4C0BF256C6}">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197C757B-CBFA-DA48-8016-11F29B2F26E8}">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668389DA-D4F2-CE4A-942A-AA992017B232}">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0D5C7BC6-16EC-D04F-BBBD-C83FEE0FAC8E}">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480B6E08-B80B-8C4C-9A8F-62DAA83B6129}">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01E3356F-AB39-8440-B001-73ADC318EEE9}">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FE79D64C-A51A-064C-925F-DBDD2E8DA0FE}">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D70E25D0-5859-3F4C-AE05-72A0F5F9B48F}">
            <x14:dataBar minLength="0" maxLength="100" gradient="0" direction="leftToRight">
              <x14:cfvo type="min"/>
              <x14:cfvo type="max"/>
              <x14:negativeFillColor rgb="FFFF0000"/>
              <x14:axisColor rgb="FF000000"/>
            </x14:dataBar>
          </x14:cfRule>
          <xm:sqref>BD2:BD1048576</xm:sqref>
        </x14:conditionalFormatting>
        <x14:conditionalFormatting xmlns:xm="http://schemas.microsoft.com/office/excel/2006/main">
          <x14:cfRule type="dataBar" id="{B32C921B-23D5-174B-AA32-162C134082A4}">
            <x14:dataBar minLength="0" maxLength="100" gradient="0" direction="leftToRight">
              <x14:cfvo type="min"/>
              <x14:cfvo type="max"/>
              <x14:negativeFillColor rgb="FFFF0000"/>
              <x14:axisColor rgb="FF000000"/>
            </x14:dataBar>
          </x14:cfRule>
          <xm:sqref>BE2:BE1048576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D7D76-29FC-8B42-B9BB-217C73280569}">
  <dimension ref="A1:CB82"/>
  <sheetViews>
    <sheetView topLeftCell="H1" zoomScale="140" zoomScaleNormal="140" workbookViewId="0">
      <selection activeCell="U2" sqref="U2:Z7"/>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1" customWidth="1"/>
    <col min="9" max="26" width="15.6640625" customWidth="1"/>
    <col min="27" max="27" width="19.83203125" customWidth="1"/>
  </cols>
  <sheetData>
    <row r="1" spans="1:80" s="1" customFormat="1" ht="34" x14ac:dyDescent="0.2">
      <c r="A1" s="1" t="s">
        <v>1656</v>
      </c>
      <c r="B1" s="1" t="s">
        <v>1668</v>
      </c>
      <c r="C1" s="1" t="s">
        <v>1669</v>
      </c>
      <c r="D1" s="1" t="s">
        <v>1104</v>
      </c>
      <c r="E1" s="1" t="s">
        <v>1108</v>
      </c>
      <c r="F1" s="1" t="s">
        <v>1113</v>
      </c>
      <c r="G1" s="1" t="s">
        <v>1114</v>
      </c>
      <c r="I1" s="20" t="s">
        <v>1663</v>
      </c>
      <c r="J1" s="20" t="s">
        <v>1664</v>
      </c>
      <c r="K1" s="20" t="s">
        <v>1749</v>
      </c>
      <c r="L1" s="20" t="s">
        <v>1750</v>
      </c>
      <c r="M1" s="20" t="s">
        <v>1751</v>
      </c>
      <c r="N1" s="20" t="s">
        <v>1752</v>
      </c>
      <c r="O1" s="1" t="s">
        <v>1665</v>
      </c>
      <c r="P1" s="1" t="s">
        <v>1666</v>
      </c>
      <c r="Q1" s="1" t="s">
        <v>1753</v>
      </c>
      <c r="R1" s="1" t="s">
        <v>1754</v>
      </c>
      <c r="S1" s="1" t="s">
        <v>1755</v>
      </c>
      <c r="T1" s="1" t="s">
        <v>1756</v>
      </c>
      <c r="U1" s="19" t="s">
        <v>1793</v>
      </c>
      <c r="V1" s="19" t="s">
        <v>1794</v>
      </c>
      <c r="W1" s="19" t="s">
        <v>1795</v>
      </c>
      <c r="X1" s="19" t="s">
        <v>1796</v>
      </c>
      <c r="Y1" s="19" t="s">
        <v>1797</v>
      </c>
      <c r="Z1" s="19" t="s">
        <v>1798</v>
      </c>
      <c r="AB1" s="1" t="s">
        <v>1657</v>
      </c>
      <c r="AK1" s="1" t="s">
        <v>1658</v>
      </c>
      <c r="AT1" s="1" t="s">
        <v>1659</v>
      </c>
      <c r="BC1" s="1" t="s">
        <v>1660</v>
      </c>
      <c r="BL1" s="1" t="s">
        <v>1661</v>
      </c>
      <c r="BU1" s="1" t="s">
        <v>1662</v>
      </c>
    </row>
    <row r="2" spans="1:80" x14ac:dyDescent="0.2">
      <c r="A2">
        <v>5</v>
      </c>
      <c r="B2">
        <f>AVERAGE(AC3:AC82)</f>
        <v>0.63825268817204284</v>
      </c>
      <c r="C2">
        <f>AVERAGE(AD3:AD82)</f>
        <v>0.62463635536446149</v>
      </c>
      <c r="D2">
        <f>AVERAGE(AF3:AF82)</f>
        <v>0.80970334587813864</v>
      </c>
      <c r="E2">
        <f>AVERAGE(AG3:AG82)</f>
        <v>0.80557753749692418</v>
      </c>
      <c r="F2">
        <f>AVERAGE(AH3:AH82)</f>
        <v>0.41833694656415571</v>
      </c>
      <c r="G2">
        <f>AVERAGE(AI3:AI82)</f>
        <v>0.46492759151862806</v>
      </c>
      <c r="I2" cm="1">
        <f t="array" ref="I2">MAX((Table7[MetaTest/k]=Table96[[#This Row],[Test Name]])*Table7[MetaTest/AvgAccuracy])</f>
        <v>0.67977580645161295</v>
      </c>
      <c r="J2" cm="1">
        <f t="array" ref="J2">MAX((Table7[MetaTest/k]=Table96[[#This Row],[Test Name]])*Table7[MetaTest/f1-score_macro_avg])</f>
        <v>0.62502478317149701</v>
      </c>
      <c r="K2" cm="1">
        <f t="array" ref="K2">MAX((Table7[MetaTest/k]=Table96[[#This Row],[Test Name]])*Table7[MetaTest/Bot_f1-score])</f>
        <v>0.89330531203484698</v>
      </c>
      <c r="L2" cm="1">
        <f t="array" ref="L2">MAX((Table7[MetaTest/k]=Table96[[#This Row],[Test Name]])*Table7[MetaTest/DoS Slowhttptest_f1-score])</f>
        <v>0.86692333253649401</v>
      </c>
      <c r="M2" cm="1">
        <f t="array" ref="M2">MAX((Table7[MetaTest/k]=Table96[[#This Row],[Test Name]])*Table7[MetaTest/Web Attack Brute Force_f1-score])</f>
        <v>0.34003369242835402</v>
      </c>
      <c r="N2" cm="1">
        <f t="array" ref="N2">MAX((Table7[MetaTest/k]=Table96[[#This Row],[Test Name]])*Table7[MetaTest/Web Attack XSS_f1-score])</f>
        <v>0.53447854162742003</v>
      </c>
      <c r="O2" cm="1">
        <f t="array" ref="O2">MAX((Table8[MetaTest/k]=Table96[[#This Row],[Test Name]])*Table8[MetaTest/AvgAccuracy])</f>
        <v>0.64344193548386897</v>
      </c>
      <c r="P2" cm="1">
        <f t="array" ref="P2">MAX((Table8[MetaTest/k]=Table96[[#This Row],[Test Name]])*Table8[MetaTest/f1-score_macro_avg])</f>
        <v>0.56447101122002596</v>
      </c>
      <c r="Q2" cm="1">
        <f t="array" ref="Q2">MAX((Table8[MetaTest/k]=Table96[[#This Row],[Test Name]])*Table8[MetaTest/Bot_f1-score])</f>
        <v>0.82706342267976596</v>
      </c>
      <c r="R2" cm="1">
        <f t="array" ref="R2">MAX((Table8[MetaTest/k]=Table96[[#This Row],[Test Name]])*Table8[MetaTest/DoS Slowhttptest_f1-score])</f>
        <v>0.93478253161442704</v>
      </c>
      <c r="S2" cm="1">
        <f t="array" ref="S2">MAX((Table8[MetaTest/k]=Table96[[#This Row],[Test Name]])*Table8[MetaTest/Web Attack Brute Force_f1-score])</f>
        <v>0.443833919956651</v>
      </c>
      <c r="T2" cm="1">
        <f t="array" ref="T2">MAX((Table8[MetaTest/k]=Table96[[#This Row],[Test Name]])*Table8[MetaTest/Web Attack XSS_f1-score])</f>
        <v>0.456115227589519</v>
      </c>
      <c r="U2" cm="1">
        <f t="array" ref="U2">MAX((Table10[MetaTest/k]=Table96[[#This Row],[Test Name]])*Table10[MetaTest/AvgAccuracy])</f>
        <v>0.67730752688172002</v>
      </c>
      <c r="V2" cm="1">
        <f t="array" ref="V2">MAX((Table10[MetaTest/k]=Table96[[#This Row],[Test Name]])*Table10[MetaTest/f1-score_macro_avg])</f>
        <v>0.63305850543654696</v>
      </c>
      <c r="W2" cm="1">
        <f t="array" ref="W2">MAX((Table10[MetaTest/k]=Table96[[#This Row],[Test Name]])*Table10[MetaTest/Bot_f1-score])</f>
        <v>0.89841516189737902</v>
      </c>
      <c r="X2" cm="1">
        <f t="array" ref="X2">MAX((Table10[MetaTest/k]=Table96[[#This Row],[Test Name]])*Table10[MetaTest/DoS Slowhttptest_f1-score])</f>
        <v>0.85731153237503499</v>
      </c>
      <c r="Y2" cm="1">
        <f t="array" ref="Y2">MAX((Table10[MetaTest/k]=Table96[[#This Row],[Test Name]])*Table10[MetaTest/Web Attack Brute Force_f1-score])</f>
        <v>0.31184332895586903</v>
      </c>
      <c r="Z2" cm="1">
        <f t="array" ref="Z2">MAX((Table10[MetaTest/k]=Table96[[#This Row],[Test Name]])*Table10[MetaTest/Web Attack XSS_f1-score])</f>
        <v>0.477887454159309</v>
      </c>
      <c r="AC2" t="s">
        <v>1115</v>
      </c>
      <c r="AD2" t="s">
        <v>1116</v>
      </c>
      <c r="AF2" t="s">
        <v>1104</v>
      </c>
      <c r="AG2" t="s">
        <v>1108</v>
      </c>
      <c r="AH2" t="s">
        <v>1113</v>
      </c>
      <c r="AI2" t="s">
        <v>1114</v>
      </c>
      <c r="AL2" t="s">
        <v>1115</v>
      </c>
      <c r="AM2" t="s">
        <v>1116</v>
      </c>
      <c r="AO2" t="s">
        <v>1104</v>
      </c>
      <c r="AP2" t="s">
        <v>1108</v>
      </c>
      <c r="AQ2" t="s">
        <v>1113</v>
      </c>
      <c r="AR2" t="s">
        <v>1114</v>
      </c>
      <c r="AU2" t="s">
        <v>1115</v>
      </c>
      <c r="AV2" t="s">
        <v>1116</v>
      </c>
      <c r="AX2" t="s">
        <v>1104</v>
      </c>
      <c r="AY2" t="s">
        <v>1108</v>
      </c>
      <c r="AZ2" t="s">
        <v>1113</v>
      </c>
      <c r="BA2" t="s">
        <v>1114</v>
      </c>
      <c r="BD2" t="s">
        <v>1115</v>
      </c>
      <c r="BE2" t="s">
        <v>1116</v>
      </c>
      <c r="BG2" t="s">
        <v>1104</v>
      </c>
      <c r="BH2" t="s">
        <v>1108</v>
      </c>
      <c r="BI2" t="s">
        <v>1113</v>
      </c>
      <c r="BJ2" t="s">
        <v>1114</v>
      </c>
      <c r="BM2" t="s">
        <v>1115</v>
      </c>
      <c r="BN2" t="s">
        <v>1116</v>
      </c>
      <c r="BP2" t="s">
        <v>1104</v>
      </c>
      <c r="BQ2" t="s">
        <v>1108</v>
      </c>
      <c r="BR2" t="s">
        <v>1113</v>
      </c>
      <c r="BS2" t="s">
        <v>1114</v>
      </c>
      <c r="BV2" t="s">
        <v>1115</v>
      </c>
      <c r="BW2" t="s">
        <v>1116</v>
      </c>
      <c r="BY2" t="s">
        <v>1104</v>
      </c>
      <c r="BZ2" t="s">
        <v>1108</v>
      </c>
      <c r="CA2" t="s">
        <v>1113</v>
      </c>
      <c r="CB2" t="s">
        <v>1114</v>
      </c>
    </row>
    <row r="3" spans="1:80" x14ac:dyDescent="0.2">
      <c r="A3">
        <v>10</v>
      </c>
      <c r="B3">
        <f>AVERAGE(AL3:AL82)</f>
        <v>0.6894429347826081</v>
      </c>
      <c r="C3">
        <f>AVERAGE(AM3:AM82)</f>
        <v>0.66826487427915615</v>
      </c>
      <c r="D3">
        <f>AVERAGE(AO3:AO82)</f>
        <v>0.8844740828840193</v>
      </c>
      <c r="E3">
        <f>AVERAGE(AP3:AP82)</f>
        <v>0.86805648947378078</v>
      </c>
      <c r="F3">
        <f>AVERAGE(AQ3:AQ82)</f>
        <v>0.4122193451819281</v>
      </c>
      <c r="G3">
        <f>AVERAGE(AR3:AR82)</f>
        <v>0.50830957957689749</v>
      </c>
      <c r="I3" cm="1">
        <f t="array" ref="I3">MAX((Table7[MetaTest/k]=Table96[[#This Row],[Test Name]])*Table7[MetaTest/AvgAccuracy])</f>
        <v>0.69199619565217296</v>
      </c>
      <c r="J3" cm="1">
        <f t="array" ref="J3">MAX((Table7[MetaTest/k]=Table96[[#This Row],[Test Name]])*Table7[MetaTest/f1-score_macro_avg])</f>
        <v>0.65032443693223496</v>
      </c>
      <c r="K3" cm="1">
        <f t="array" ref="K3">MAX((Table7[MetaTest/k]=Table96[[#This Row],[Test Name]])*Table7[MetaTest/Bot_f1-score])</f>
        <v>0.89818500251342104</v>
      </c>
      <c r="L3" cm="1">
        <f t="array" ref="L3">MAX((Table7[MetaTest/k]=Table96[[#This Row],[Test Name]])*Table7[MetaTest/DoS Slowhttptest_f1-score])</f>
        <v>0.88922656981434101</v>
      </c>
      <c r="M3" cm="1">
        <f t="array" ref="M3">MAX((Table7[MetaTest/k]=Table96[[#This Row],[Test Name]])*Table7[MetaTest/Web Attack Brute Force_f1-score])</f>
        <v>0.32625185770149401</v>
      </c>
      <c r="N3" cm="1">
        <f t="array" ref="N3">MAX((Table7[MetaTest/k]=Table96[[#This Row],[Test Name]])*Table7[MetaTest/Web Attack XSS_f1-score])</f>
        <v>0.57165955532613</v>
      </c>
      <c r="O3" cm="1">
        <f t="array" ref="O3">MAX((Table8[MetaTest/k]=Table96[[#This Row],[Test Name]])*Table8[MetaTest/AvgAccuracy])</f>
        <v>0.65591576086956505</v>
      </c>
      <c r="P3" cm="1">
        <f t="array" ref="P3">MAX((Table8[MetaTest/k]=Table96[[#This Row],[Test Name]])*Table8[MetaTest/f1-score_macro_avg])</f>
        <v>0.59878075042426804</v>
      </c>
      <c r="Q3" cm="1">
        <f t="array" ref="Q3">MAX((Table8[MetaTest/k]=Table96[[#This Row],[Test Name]])*Table8[MetaTest/Bot_f1-score])</f>
        <v>0.83736017823460196</v>
      </c>
      <c r="R3" cm="1">
        <f t="array" ref="R3">MAX((Table8[MetaTest/k]=Table96[[#This Row],[Test Name]])*Table8[MetaTest/DoS Slowhttptest_f1-score])</f>
        <v>0.948474324599762</v>
      </c>
      <c r="S3" cm="1">
        <f t="array" ref="S3">MAX((Table8[MetaTest/k]=Table96[[#This Row],[Test Name]])*Table8[MetaTest/Web Attack Brute Force_f1-score])</f>
        <v>0.49126563672435403</v>
      </c>
      <c r="T3" cm="1">
        <f t="array" ref="T3">MAX((Table8[MetaTest/k]=Table96[[#This Row],[Test Name]])*Table8[MetaTest/Web Attack XSS_f1-score])</f>
        <v>0.47020901228352302</v>
      </c>
      <c r="U3" s="14" cm="1">
        <f t="array" ref="U3">MAX((Table10[MetaTest/k]=Table96[[#This Row],[Test Name]])*Table10[MetaTest/AvgAccuracy])</f>
        <v>0.64710054347825996</v>
      </c>
      <c r="V3" s="14" cm="1">
        <f t="array" ref="V3">MAX((Table10[MetaTest/k]=Table96[[#This Row],[Test Name]])*Table10[MetaTest/f1-score_macro_avg])</f>
        <v>0.58597640619972702</v>
      </c>
      <c r="W3" s="14" cm="1">
        <f t="array" ref="W3">MAX((Table10[MetaTest/k]=Table96[[#This Row],[Test Name]])*Table10[MetaTest/Bot_f1-score])</f>
        <v>0.86556261893076003</v>
      </c>
      <c r="X3" s="14" cm="1">
        <f t="array" ref="X3">MAX((Table10[MetaTest/k]=Table96[[#This Row],[Test Name]])*Table10[MetaTest/DoS Slowhttptest_f1-score])</f>
        <v>0.77927692363915901</v>
      </c>
      <c r="Y3" s="14" cm="1">
        <f t="array" ref="Y3">MAX((Table10[MetaTest/k]=Table96[[#This Row],[Test Name]])*Table10[MetaTest/Web Attack Brute Force_f1-score])</f>
        <v>0.23854043666180599</v>
      </c>
      <c r="Z3" s="14" cm="1">
        <f t="array" ref="Z3">MAX((Table10[MetaTest/k]=Table96[[#This Row],[Test Name]])*Table10[MetaTest/Web Attack XSS_f1-score])</f>
        <v>0.47346278598932101</v>
      </c>
      <c r="AB3">
        <v>1</v>
      </c>
      <c r="AC3">
        <v>0.59462365591397803</v>
      </c>
      <c r="AD3">
        <v>0.58452735576568104</v>
      </c>
      <c r="AE3">
        <v>0</v>
      </c>
      <c r="AF3">
        <v>0.96566523605150201</v>
      </c>
      <c r="AG3">
        <v>0.35978835978835899</v>
      </c>
      <c r="AH3">
        <v>0.58951533135509304</v>
      </c>
      <c r="AI3">
        <v>0.42314049586776797</v>
      </c>
      <c r="AK3">
        <v>1</v>
      </c>
      <c r="AL3">
        <v>0.65163043478260796</v>
      </c>
      <c r="AM3">
        <v>0.637574297239488</v>
      </c>
      <c r="AN3">
        <v>0</v>
      </c>
      <c r="AO3">
        <v>0.90948275862068895</v>
      </c>
      <c r="AP3">
        <v>0.80371660859465699</v>
      </c>
      <c r="AQ3">
        <v>0.53397282174260596</v>
      </c>
      <c r="AR3">
        <v>0.30312499999999998</v>
      </c>
      <c r="AT3">
        <v>1</v>
      </c>
      <c r="AU3">
        <v>0.73791208791208796</v>
      </c>
      <c r="AV3">
        <v>0.70143549277811901</v>
      </c>
      <c r="AW3">
        <v>0</v>
      </c>
      <c r="AX3">
        <v>0.97320471596998903</v>
      </c>
      <c r="AY3">
        <v>0.90758293838862503</v>
      </c>
      <c r="AZ3">
        <v>0.267399267399267</v>
      </c>
      <c r="BA3">
        <v>0.65755504935459297</v>
      </c>
      <c r="BC3">
        <v>1</v>
      </c>
      <c r="BD3">
        <v>0.70777777777777695</v>
      </c>
      <c r="BE3">
        <v>0.70715517650834303</v>
      </c>
      <c r="BF3">
        <v>0</v>
      </c>
      <c r="BG3">
        <v>0.94933920704845798</v>
      </c>
      <c r="BH3">
        <v>0.86279069767441796</v>
      </c>
      <c r="BI3">
        <v>0.55672068636796901</v>
      </c>
      <c r="BJ3">
        <v>0.45977011494252801</v>
      </c>
      <c r="BL3">
        <v>1</v>
      </c>
      <c r="BM3">
        <v>0.72247191011235901</v>
      </c>
      <c r="BN3">
        <v>0.71660178550734999</v>
      </c>
      <c r="BO3">
        <v>0</v>
      </c>
      <c r="BP3">
        <v>0.94938132733408298</v>
      </c>
      <c r="BQ3">
        <v>0.91319857312722896</v>
      </c>
      <c r="BR3">
        <v>0.61848124428179296</v>
      </c>
      <c r="BS3">
        <v>0.38534599728629498</v>
      </c>
      <c r="BU3">
        <v>1</v>
      </c>
      <c r="BV3">
        <v>0.71428571428571397</v>
      </c>
      <c r="BW3">
        <v>0.720443307240346</v>
      </c>
      <c r="BX3">
        <v>0</v>
      </c>
      <c r="BY3">
        <v>0.99406880189798297</v>
      </c>
      <c r="BZ3">
        <v>0.936708860759493</v>
      </c>
      <c r="CA3">
        <v>0.464328899637243</v>
      </c>
      <c r="CB3">
        <v>0.48666666666666603</v>
      </c>
    </row>
    <row r="4" spans="1:80" x14ac:dyDescent="0.2">
      <c r="A4">
        <v>15</v>
      </c>
      <c r="B4">
        <f>AVERAGE(AU3:AU82)</f>
        <v>0.70862637362637315</v>
      </c>
      <c r="C4">
        <f>AVERAGE(AV3:AV82)</f>
        <v>0.68325237101147485</v>
      </c>
      <c r="D4">
        <f>AVERAGE(AX3:AX82)</f>
        <v>0.91426012519031263</v>
      </c>
      <c r="E4">
        <f>AVERAGE(AY3:AY82)</f>
        <v>0.89860541751833289</v>
      </c>
      <c r="F4">
        <f>AVERAGE(AZ3:AZ82)</f>
        <v>0.39945247227857911</v>
      </c>
      <c r="G4">
        <f>AVERAGE(BA3:BA82)</f>
        <v>0.52069146905867503</v>
      </c>
      <c r="I4" cm="1">
        <f t="array" ref="I4">MAX((Table7[MetaTest/k]=Table96[[#This Row],[Test Name]])*Table7[MetaTest/AvgAccuracy])</f>
        <v>0.69564945054944904</v>
      </c>
      <c r="J4" cm="1">
        <f t="array" ref="J4">MAX((Table7[MetaTest/k]=Table96[[#This Row],[Test Name]])*Table7[MetaTest/f1-score_macro_avg])</f>
        <v>0.65694233697332105</v>
      </c>
      <c r="K4" cm="1">
        <f t="array" ref="K4">MAX((Table7[MetaTest/k]=Table96[[#This Row],[Test Name]])*Table7[MetaTest/Bot_f1-score])</f>
        <v>0.88568715477693505</v>
      </c>
      <c r="L4" cm="1">
        <f t="array" ref="L4">MAX((Table7[MetaTest/k]=Table96[[#This Row],[Test Name]])*Table7[MetaTest/DoS Slowhttptest_f1-score])</f>
        <v>0.87759180688356897</v>
      </c>
      <c r="M4" cm="1">
        <f t="array" ref="M4">MAX((Table7[MetaTest/k]=Table96[[#This Row],[Test Name]])*Table7[MetaTest/Web Attack Brute Force_f1-score])</f>
        <v>0.32073888400622202</v>
      </c>
      <c r="N4" cm="1">
        <f t="array" ref="N4">MAX((Table7[MetaTest/k]=Table96[[#This Row],[Test Name]])*Table7[MetaTest/Web Attack XSS_f1-score])</f>
        <v>0.58799034440070397</v>
      </c>
      <c r="O4" cm="1">
        <f t="array" ref="O4">MAX((Table8[MetaTest/k]=Table96[[#This Row],[Test Name]])*Table8[MetaTest/AvgAccuracy])</f>
        <v>0.68662087912087799</v>
      </c>
      <c r="P4" cm="1">
        <f t="array" ref="P4">MAX((Table8[MetaTest/k]=Table96[[#This Row],[Test Name]])*Table8[MetaTest/f1-score_macro_avg])</f>
        <v>0.62967964314904701</v>
      </c>
      <c r="Q4" cm="1">
        <f t="array" ref="Q4">MAX((Table8[MetaTest/k]=Table96[[#This Row],[Test Name]])*Table8[MetaTest/Bot_f1-score])</f>
        <v>0.85798416364741903</v>
      </c>
      <c r="R4" cm="1">
        <f t="array" ref="R4">MAX((Table8[MetaTest/k]=Table96[[#This Row],[Test Name]])*Table8[MetaTest/DoS Slowhttptest_f1-score])</f>
        <v>0.94852323157486795</v>
      </c>
      <c r="S4" cm="1">
        <f t="array" ref="S4">MAX((Table8[MetaTest/k]=Table96[[#This Row],[Test Name]])*Table8[MetaTest/Web Attack Brute Force_f1-score])</f>
        <v>0.505875895517927</v>
      </c>
      <c r="T4" cm="1">
        <f t="array" ref="T4">MAX((Table8[MetaTest/k]=Table96[[#This Row],[Test Name]])*Table8[MetaTest/Web Attack XSS_f1-score])</f>
        <v>0.58366971272214097</v>
      </c>
      <c r="U4" s="14" cm="1">
        <f t="array" ref="U4">MAX((Table10[MetaTest/k]=Table96[[#This Row],[Test Name]])*Table10[MetaTest/AvgAccuracy])</f>
        <v>0.66756758241758096</v>
      </c>
      <c r="V4" s="14" cm="1">
        <f t="array" ref="V4">MAX((Table10[MetaTest/k]=Table96[[#This Row],[Test Name]])*Table10[MetaTest/f1-score_macro_avg])</f>
        <v>0.60468991783949799</v>
      </c>
      <c r="W4" s="14" cm="1">
        <f t="array" ref="W4">MAX((Table10[MetaTest/k]=Table96[[#This Row],[Test Name]])*Table10[MetaTest/Bot_f1-score])</f>
        <v>0.88778081641041895</v>
      </c>
      <c r="X4" s="14" cm="1">
        <f t="array" ref="X4">MAX((Table10[MetaTest/k]=Table96[[#This Row],[Test Name]])*Table10[MetaTest/DoS Slowhttptest_f1-score])</f>
        <v>0.85060233330267698</v>
      </c>
      <c r="Y4" s="14" cm="1">
        <f t="array" ref="Y4">MAX((Table10[MetaTest/k]=Table96[[#This Row],[Test Name]])*Table10[MetaTest/Web Attack Brute Force_f1-score])</f>
        <v>0.248112192397587</v>
      </c>
      <c r="Z4" s="14" cm="1">
        <f t="array" ref="Z4">MAX((Table10[MetaTest/k]=Table96[[#This Row],[Test Name]])*Table10[MetaTest/Web Attack XSS_f1-score])</f>
        <v>0.49813968874881498</v>
      </c>
      <c r="AB4">
        <v>2</v>
      </c>
      <c r="AC4">
        <v>0.52741935483870905</v>
      </c>
      <c r="AD4">
        <v>0.45531512291874299</v>
      </c>
      <c r="AE4">
        <v>0</v>
      </c>
      <c r="AF4">
        <v>0.67263843648208399</v>
      </c>
      <c r="AG4">
        <v>0.47770700636942598</v>
      </c>
      <c r="AH4">
        <v>0.61715160796324597</v>
      </c>
      <c r="AI4">
        <v>5.3763440860214999E-2</v>
      </c>
      <c r="AK4">
        <v>2</v>
      </c>
      <c r="AL4">
        <v>0.70108695652173902</v>
      </c>
      <c r="AM4">
        <v>0.70215221015361096</v>
      </c>
      <c r="AN4">
        <v>0</v>
      </c>
      <c r="AO4">
        <v>0.91521961184882505</v>
      </c>
      <c r="AP4">
        <v>0.89737470167064404</v>
      </c>
      <c r="AQ4">
        <v>0.45629965947786599</v>
      </c>
      <c r="AR4">
        <v>0.53971486761710796</v>
      </c>
      <c r="AT4">
        <v>2</v>
      </c>
      <c r="AU4">
        <v>0.71703296703296704</v>
      </c>
      <c r="AV4">
        <v>0.65842390485755597</v>
      </c>
      <c r="AW4">
        <v>0</v>
      </c>
      <c r="AX4">
        <v>0.88178294573643401</v>
      </c>
      <c r="AY4">
        <v>0.93778801843317905</v>
      </c>
      <c r="AZ4">
        <v>0.14800759013282699</v>
      </c>
      <c r="BA4">
        <v>0.66611706512778202</v>
      </c>
      <c r="BC4">
        <v>2</v>
      </c>
      <c r="BD4">
        <v>0.73499999999999999</v>
      </c>
      <c r="BE4">
        <v>0.73380599675870295</v>
      </c>
      <c r="BF4">
        <v>0</v>
      </c>
      <c r="BG4">
        <v>0.926004228329809</v>
      </c>
      <c r="BH4">
        <v>0.85012285012285005</v>
      </c>
      <c r="BI4">
        <v>0.52853598014888303</v>
      </c>
      <c r="BJ4">
        <v>0.63056092843326805</v>
      </c>
      <c r="BL4">
        <v>2</v>
      </c>
      <c r="BM4">
        <v>0.76235955056179705</v>
      </c>
      <c r="BN4">
        <v>0.75883580307597898</v>
      </c>
      <c r="BO4">
        <v>0</v>
      </c>
      <c r="BP4">
        <v>0.93662728249194405</v>
      </c>
      <c r="BQ4">
        <v>0.96228571428571397</v>
      </c>
      <c r="BR4">
        <v>0.59322033898305004</v>
      </c>
      <c r="BS4">
        <v>0.54320987654320896</v>
      </c>
      <c r="BU4">
        <v>2</v>
      </c>
      <c r="BV4">
        <v>0.79583333333333295</v>
      </c>
      <c r="BW4">
        <v>0.78121828788216796</v>
      </c>
      <c r="BX4">
        <v>0</v>
      </c>
      <c r="BY4">
        <v>0.99280575539568305</v>
      </c>
      <c r="BZ4">
        <v>0.98701298701298701</v>
      </c>
      <c r="CA4">
        <v>0.46203554119547602</v>
      </c>
      <c r="CB4">
        <v>0.68301886792452804</v>
      </c>
    </row>
    <row r="5" spans="1:80" x14ac:dyDescent="0.2">
      <c r="A5">
        <v>20</v>
      </c>
      <c r="B5">
        <f>AVERAGE(BD3:BD82)</f>
        <v>0.72687499999999949</v>
      </c>
      <c r="C5">
        <f>AVERAGE(BE3:BE82)</f>
        <v>0.70107932258849526</v>
      </c>
      <c r="D5">
        <f>AVERAGE(BG3:BG82)</f>
        <v>0.93024407078754623</v>
      </c>
      <c r="E5">
        <f>AVERAGE(BH3:BH82)</f>
        <v>0.91713260318885725</v>
      </c>
      <c r="F5">
        <f>AVERAGE(BI3:BI82)</f>
        <v>0.410994535418442</v>
      </c>
      <c r="G5">
        <f>AVERAGE(BJ3:BJ82)</f>
        <v>0.5459460809591351</v>
      </c>
      <c r="I5" cm="1">
        <f t="array" ref="I5">MAX((Table7[MetaTest/k]=Table96[[#This Row],[Test Name]])*Table7[MetaTest/AvgAccuracy])</f>
        <v>0.70206999999999897</v>
      </c>
      <c r="J5" cm="1">
        <f t="array" ref="J5">MAX((Table7[MetaTest/k]=Table96[[#This Row],[Test Name]])*Table7[MetaTest/f1-score_macro_avg])</f>
        <v>0.65573079455668604</v>
      </c>
      <c r="K5" cm="1">
        <f t="array" ref="K5">MAX((Table7[MetaTest/k]=Table96[[#This Row],[Test Name]])*Table7[MetaTest/Bot_f1-score])</f>
        <v>0.89652647756138804</v>
      </c>
      <c r="L5" cm="1">
        <f t="array" ref="L5">MAX((Table7[MetaTest/k]=Table96[[#This Row],[Test Name]])*Table7[MetaTest/DoS Slowhttptest_f1-score])</f>
        <v>0.894732695815326</v>
      </c>
      <c r="M5" cm="1">
        <f t="array" ref="M5">MAX((Table7[MetaTest/k]=Table96[[#This Row],[Test Name]])*Table7[MetaTest/Web Attack Brute Force_f1-score])</f>
        <v>0.301130576166731</v>
      </c>
      <c r="N5" cm="1">
        <f t="array" ref="N5">MAX((Table7[MetaTest/k]=Table96[[#This Row],[Test Name]])*Table7[MetaTest/Web Attack XSS_f1-score])</f>
        <v>0.59872363974477805</v>
      </c>
      <c r="O5" cm="1">
        <f t="array" ref="O5">MAX((Table8[MetaTest/k]=Table96[[#This Row],[Test Name]])*Table8[MetaTest/AvgAccuracy])</f>
        <v>0.69664111111111005</v>
      </c>
      <c r="P5" cm="1">
        <f t="array" ref="P5">MAX((Table8[MetaTest/k]=Table96[[#This Row],[Test Name]])*Table8[MetaTest/f1-score_macro_avg])</f>
        <v>0.63667786094458001</v>
      </c>
      <c r="Q5" cm="1">
        <f t="array" ref="Q5">MAX((Table8[MetaTest/k]=Table96[[#This Row],[Test Name]])*Table8[MetaTest/Bot_f1-score])</f>
        <v>0.88801884835998102</v>
      </c>
      <c r="R5" cm="1">
        <f t="array" ref="R5">MAX((Table8[MetaTest/k]=Table96[[#This Row],[Test Name]])*Table8[MetaTest/DoS Slowhttptest_f1-score])</f>
        <v>0.95480310164786597</v>
      </c>
      <c r="S5" cm="1">
        <f t="array" ref="S5">MAX((Table8[MetaTest/k]=Table96[[#This Row],[Test Name]])*Table8[MetaTest/Web Attack Brute Force_f1-score])</f>
        <v>0.55668303402349495</v>
      </c>
      <c r="T5" cm="1">
        <f t="array" ref="T5">MAX((Table8[MetaTest/k]=Table96[[#This Row],[Test Name]])*Table8[MetaTest/Web Attack XSS_f1-score])</f>
        <v>0.57316190530036304</v>
      </c>
      <c r="U5" s="14" cm="1">
        <f t="array" ref="U5">MAX((Table10[MetaTest/k]=Table96[[#This Row],[Test Name]])*Table10[MetaTest/AvgAccuracy])</f>
        <v>0.67358388888888898</v>
      </c>
      <c r="V5" s="14" cm="1">
        <f t="array" ref="V5">MAX((Table10[MetaTest/k]=Table96[[#This Row],[Test Name]])*Table10[MetaTest/f1-score_macro_avg])</f>
        <v>0.608097713538301</v>
      </c>
      <c r="W5" s="14" cm="1">
        <f t="array" ref="W5">MAX((Table10[MetaTest/k]=Table96[[#This Row],[Test Name]])*Table10[MetaTest/Bot_f1-score])</f>
        <v>0.86924334211596399</v>
      </c>
      <c r="X5" s="14" cm="1">
        <f t="array" ref="X5">MAX((Table10[MetaTest/k]=Table96[[#This Row],[Test Name]])*Table10[MetaTest/DoS Slowhttptest_f1-score])</f>
        <v>0.86102475556435798</v>
      </c>
      <c r="Y5" s="14" cm="1">
        <f t="array" ref="Y5">MAX((Table10[MetaTest/k]=Table96[[#This Row],[Test Name]])*Table10[MetaTest/Web Attack Brute Force_f1-score])</f>
        <v>0.21580739459413101</v>
      </c>
      <c r="Z5" s="14" cm="1">
        <f t="array" ref="Z5">MAX((Table10[MetaTest/k]=Table96[[#This Row],[Test Name]])*Table10[MetaTest/Web Attack XSS_f1-score])</f>
        <v>0.52260141901794399</v>
      </c>
      <c r="AB5">
        <v>3</v>
      </c>
      <c r="AC5">
        <v>0.64193548387096699</v>
      </c>
      <c r="AD5">
        <v>0.64275574300071603</v>
      </c>
      <c r="AE5">
        <v>0</v>
      </c>
      <c r="AF5">
        <v>0.83411433926897804</v>
      </c>
      <c r="AG5">
        <v>0.73641304347825998</v>
      </c>
      <c r="AH5">
        <v>0.48587570621468901</v>
      </c>
      <c r="AI5">
        <v>0.51461988304093498</v>
      </c>
      <c r="AK5">
        <v>3</v>
      </c>
      <c r="AL5">
        <v>0.62010869565217297</v>
      </c>
      <c r="AM5">
        <v>0.60393533763977703</v>
      </c>
      <c r="AN5">
        <v>0</v>
      </c>
      <c r="AO5">
        <v>0.89938398357289495</v>
      </c>
      <c r="AP5">
        <v>0.85779816513761398</v>
      </c>
      <c r="AQ5">
        <v>0.47549909255898298</v>
      </c>
      <c r="AR5">
        <v>0.183060109289617</v>
      </c>
      <c r="AT5">
        <v>3</v>
      </c>
      <c r="AU5">
        <v>0.66373626373626304</v>
      </c>
      <c r="AV5">
        <v>0.63061509085821899</v>
      </c>
      <c r="AW5">
        <v>0</v>
      </c>
      <c r="AX5">
        <v>0.85714285714285698</v>
      </c>
      <c r="AY5">
        <v>0.92325581395348799</v>
      </c>
      <c r="AZ5">
        <v>0.113902847571189</v>
      </c>
      <c r="BA5">
        <v>0.62815884476534301</v>
      </c>
      <c r="BC5">
        <v>3</v>
      </c>
      <c r="BD5">
        <v>0.72277777777777696</v>
      </c>
      <c r="BE5">
        <v>0.680478026370127</v>
      </c>
      <c r="BF5">
        <v>0</v>
      </c>
      <c r="BG5">
        <v>0.93811074918566695</v>
      </c>
      <c r="BH5">
        <v>0.92729439809296699</v>
      </c>
      <c r="BI5">
        <v>0.20715630885122399</v>
      </c>
      <c r="BJ5">
        <v>0.64935064935064901</v>
      </c>
      <c r="BL5">
        <v>3</v>
      </c>
      <c r="BM5">
        <v>0.68820224719101097</v>
      </c>
      <c r="BN5">
        <v>0.62867608478854298</v>
      </c>
      <c r="BO5">
        <v>0</v>
      </c>
      <c r="BP5">
        <v>0.92789968652037602</v>
      </c>
      <c r="BQ5">
        <v>0.88190954773869301</v>
      </c>
      <c r="BR5">
        <v>0.643356643356643</v>
      </c>
      <c r="BS5">
        <v>6.15384615384615E-2</v>
      </c>
      <c r="BU5">
        <v>3</v>
      </c>
      <c r="BV5">
        <v>0.75714285714285701</v>
      </c>
      <c r="BW5">
        <v>0.694938140531974</v>
      </c>
      <c r="BX5">
        <v>0</v>
      </c>
      <c r="BY5">
        <v>0.98113207547169801</v>
      </c>
      <c r="BZ5">
        <v>0.98317307692307698</v>
      </c>
      <c r="CA5">
        <v>0.136263736263736</v>
      </c>
      <c r="CB5">
        <v>0.67918367346938702</v>
      </c>
    </row>
    <row r="6" spans="1:80" x14ac:dyDescent="0.2">
      <c r="A6">
        <v>25</v>
      </c>
      <c r="B6">
        <f>AVERAGE(BM3:BM82)</f>
        <v>0.73199438202247191</v>
      </c>
      <c r="C6">
        <f>AVERAGE(BN3:BN82)</f>
        <v>0.70694064303867443</v>
      </c>
      <c r="D6">
        <f>AVERAGE(BP3:BP82)</f>
        <v>0.94884703599414499</v>
      </c>
      <c r="E6">
        <f>AVERAGE(BQ3:BQ82)</f>
        <v>0.93008418947529559</v>
      </c>
      <c r="F6">
        <f>AVERAGE(BR3:BR82)</f>
        <v>0.44087120968690596</v>
      </c>
      <c r="G6">
        <f>AVERAGE(BS3:BS82)</f>
        <v>0.5079601369983513</v>
      </c>
      <c r="I6" cm="1">
        <f t="array" ref="I6">MAX((Table7[MetaTest/k]=Table96[[#This Row],[Test Name]])*Table7[MetaTest/AvgAccuracy])</f>
        <v>0.69322134831460303</v>
      </c>
      <c r="J6" cm="1">
        <f t="array" ref="J6">MAX((Table7[MetaTest/k]=Table96[[#This Row],[Test Name]])*Table7[MetaTest/f1-score_macro_avg])</f>
        <v>0.66067402787138496</v>
      </c>
      <c r="K6" cm="1">
        <f t="array" ref="K6">MAX((Table7[MetaTest/k]=Table96[[#This Row],[Test Name]])*Table7[MetaTest/Bot_f1-score])</f>
        <v>0.89104824790604198</v>
      </c>
      <c r="L6" cm="1">
        <f t="array" ref="L6">MAX((Table7[MetaTest/k]=Table96[[#This Row],[Test Name]])*Table7[MetaTest/DoS Slowhttptest_f1-score])</f>
        <v>0.88463691099849595</v>
      </c>
      <c r="M6" cm="1">
        <f t="array" ref="M6">MAX((Table7[MetaTest/k]=Table96[[#This Row],[Test Name]])*Table7[MetaTest/Web Attack Brute Force_f1-score])</f>
        <v>0.32289673561527299</v>
      </c>
      <c r="N6" cm="1">
        <f t="array" ref="N6">MAX((Table7[MetaTest/k]=Table96[[#This Row],[Test Name]])*Table7[MetaTest/Web Attack XSS_f1-score])</f>
        <v>0.62272461952164204</v>
      </c>
      <c r="O6" cm="1">
        <f t="array" ref="O6">MAX((Table8[MetaTest/k]=Table96[[#This Row],[Test Name]])*Table8[MetaTest/AvgAccuracy])</f>
        <v>0.67920056179775001</v>
      </c>
      <c r="P6" cm="1">
        <f t="array" ref="P6">MAX((Table8[MetaTest/k]=Table96[[#This Row],[Test Name]])*Table8[MetaTest/f1-score_macro_avg])</f>
        <v>0.63801705394166797</v>
      </c>
      <c r="Q6" cm="1">
        <f t="array" ref="Q6">MAX((Table8[MetaTest/k]=Table96[[#This Row],[Test Name]])*Table8[MetaTest/Bot_f1-score])</f>
        <v>0.89328857334357403</v>
      </c>
      <c r="R6" cm="1">
        <f t="array" ref="R6">MAX((Table8[MetaTest/k]=Table96[[#This Row],[Test Name]])*Table8[MetaTest/DoS Slowhttptest_f1-score])</f>
        <v>0.93095848901404099</v>
      </c>
      <c r="S6" cm="1">
        <f t="array" ref="S6">MAX((Table8[MetaTest/k]=Table96[[#This Row],[Test Name]])*Table8[MetaTest/Web Attack Brute Force_f1-score])</f>
        <v>0.51521022200350797</v>
      </c>
      <c r="T6" cm="1">
        <f t="array" ref="T6">MAX((Table8[MetaTest/k]=Table96[[#This Row],[Test Name]])*Table8[MetaTest/Web Attack XSS_f1-score])</f>
        <v>0.57698236020323501</v>
      </c>
      <c r="U6" s="14" cm="1">
        <f t="array" ref="U6">MAX((Table10[MetaTest/k]=Table96[[#This Row],[Test Name]])*Table10[MetaTest/AvgAccuracy])</f>
        <v>0.693508426966289</v>
      </c>
      <c r="V6" s="14" cm="1">
        <f t="array" ref="V6">MAX((Table10[MetaTest/k]=Table96[[#This Row],[Test Name]])*Table10[MetaTest/f1-score_macro_avg])</f>
        <v>0.64046195974471498</v>
      </c>
      <c r="W6" s="14" cm="1">
        <f t="array" ref="W6">MAX((Table10[MetaTest/k]=Table96[[#This Row],[Test Name]])*Table10[MetaTest/Bot_f1-score])</f>
        <v>0.90264616649183604</v>
      </c>
      <c r="X6" s="14" cm="1">
        <f t="array" ref="X6">MAX((Table10[MetaTest/k]=Table96[[#This Row],[Test Name]])*Table10[MetaTest/DoS Slowhttptest_f1-score])</f>
        <v>0.90368073970960605</v>
      </c>
      <c r="Y6" s="14" cm="1">
        <f t="array" ref="Y6">MAX((Table10[MetaTest/k]=Table96[[#This Row],[Test Name]])*Table10[MetaTest/Web Attack Brute Force_f1-score])</f>
        <v>0.25725976009576901</v>
      </c>
      <c r="Z6" s="14" cm="1">
        <f t="array" ref="Z6">MAX((Table10[MetaTest/k]=Table96[[#This Row],[Test Name]])*Table10[MetaTest/Web Attack XSS_f1-score])</f>
        <v>0.53192906277475405</v>
      </c>
      <c r="AB6">
        <v>4</v>
      </c>
      <c r="AC6">
        <v>0.57956989247311796</v>
      </c>
      <c r="AD6">
        <v>0.59979690620498005</v>
      </c>
      <c r="AE6">
        <v>0</v>
      </c>
      <c r="AF6">
        <v>0.698162729658792</v>
      </c>
      <c r="AG6">
        <v>0.82427307206068201</v>
      </c>
      <c r="AH6">
        <v>0.40533333333333299</v>
      </c>
      <c r="AI6">
        <v>0.47141848976711298</v>
      </c>
      <c r="AK6">
        <v>4</v>
      </c>
      <c r="AL6">
        <v>0.72880434782608605</v>
      </c>
      <c r="AM6">
        <v>0.72572848713563598</v>
      </c>
      <c r="AN6">
        <v>0</v>
      </c>
      <c r="AO6">
        <v>0.96336206896551702</v>
      </c>
      <c r="AP6">
        <v>0.93107344632768296</v>
      </c>
      <c r="AQ6">
        <v>0.58636788048552702</v>
      </c>
      <c r="AR6">
        <v>0.42211055276381898</v>
      </c>
      <c r="AT6">
        <v>4</v>
      </c>
      <c r="AU6">
        <v>0.67912087912087904</v>
      </c>
      <c r="AV6">
        <v>0.65457692090684605</v>
      </c>
      <c r="AW6">
        <v>0</v>
      </c>
      <c r="AX6">
        <v>0.90413943355119797</v>
      </c>
      <c r="AY6">
        <v>0.89485458612975299</v>
      </c>
      <c r="AZ6">
        <v>0.58474576271186396</v>
      </c>
      <c r="BA6">
        <v>0.234567901234567</v>
      </c>
      <c r="BC6">
        <v>4</v>
      </c>
      <c r="BD6">
        <v>0.75333333333333297</v>
      </c>
      <c r="BE6">
        <v>0.75270282970074898</v>
      </c>
      <c r="BF6">
        <v>0</v>
      </c>
      <c r="BG6">
        <v>0.91782283884738503</v>
      </c>
      <c r="BH6">
        <v>0.962025316455696</v>
      </c>
      <c r="BI6">
        <v>0.53917050691244195</v>
      </c>
      <c r="BJ6">
        <v>0.59179265658747304</v>
      </c>
      <c r="BL6">
        <v>4</v>
      </c>
      <c r="BM6">
        <v>0.72752808988763995</v>
      </c>
      <c r="BN6">
        <v>0.68582003743402398</v>
      </c>
      <c r="BO6">
        <v>0</v>
      </c>
      <c r="BP6">
        <v>0.90871369294605797</v>
      </c>
      <c r="BQ6">
        <v>0.911729141475211</v>
      </c>
      <c r="BR6">
        <v>0.249084249084249</v>
      </c>
      <c r="BS6">
        <v>0.67375306623057996</v>
      </c>
      <c r="BU6">
        <v>4</v>
      </c>
      <c r="BV6">
        <v>0.81011904761904696</v>
      </c>
      <c r="BW6">
        <v>0.80454342025272096</v>
      </c>
      <c r="BX6">
        <v>0</v>
      </c>
      <c r="BY6">
        <v>0.98820754716981096</v>
      </c>
      <c r="BZ6">
        <v>0.985611510791366</v>
      </c>
      <c r="CA6">
        <v>0.55793991416308997</v>
      </c>
      <c r="CB6">
        <v>0.68641470888661904</v>
      </c>
    </row>
    <row r="7" spans="1:80" x14ac:dyDescent="0.2">
      <c r="A7">
        <v>50</v>
      </c>
      <c r="B7">
        <f>AVERAGE(BV3:BV82)</f>
        <v>0.75816220238095178</v>
      </c>
      <c r="C7">
        <f>AVERAGE(BW3:BW82)</f>
        <v>0.72736814347921297</v>
      </c>
      <c r="D7">
        <f>AVERAGE(BY3:BY82)</f>
        <v>0.9691320481486525</v>
      </c>
      <c r="E7">
        <f>AVERAGE(BZ3:BZ82)</f>
        <v>0.96202380259551745</v>
      </c>
      <c r="F7">
        <f>AVERAGE(CA3:CA82)</f>
        <v>0.4641332574149673</v>
      </c>
      <c r="G7">
        <f>AVERAGE(CB3:CB82)</f>
        <v>0.51418346575771312</v>
      </c>
      <c r="I7" cm="1">
        <f t="array" ref="I7">MAX((Table7[MetaTest/k]=Table96[[#This Row],[Test Name]])*Table7[MetaTest/AvgAccuracy])</f>
        <v>0.70192202380952395</v>
      </c>
      <c r="J7" cm="1">
        <f t="array" ref="J7">MAX((Table7[MetaTest/k]=Table96[[#This Row],[Test Name]])*Table7[MetaTest/f1-score_macro_avg])</f>
        <v>0.64602745785733595</v>
      </c>
      <c r="K7" cm="1">
        <f t="array" ref="K7">MAX((Table7[MetaTest/k]=Table96[[#This Row],[Test Name]])*Table7[MetaTest/Bot_f1-score])</f>
        <v>0.87754430496416302</v>
      </c>
      <c r="L7" cm="1">
        <f t="array" ref="L7">MAX((Table7[MetaTest/k]=Table96[[#This Row],[Test Name]])*Table7[MetaTest/DoS Slowhttptest_f1-score])</f>
        <v>0.88692130766398103</v>
      </c>
      <c r="M7" cm="1">
        <f t="array" ref="M7">MAX((Table7[MetaTest/k]=Table96[[#This Row],[Test Name]])*Table7[MetaTest/Web Attack Brute Force_f1-score])</f>
        <v>0.26653705461863397</v>
      </c>
      <c r="N7" cm="1">
        <f t="array" ref="N7">MAX((Table7[MetaTest/k]=Table96[[#This Row],[Test Name]])*Table7[MetaTest/Web Attack XSS_f1-score])</f>
        <v>0.65318021215870903</v>
      </c>
      <c r="O7" cm="1">
        <f t="array" ref="O7">MAX((Table8[MetaTest/k]=Table96[[#This Row],[Test Name]])*Table8[MetaTest/AvgAccuracy])</f>
        <v>0.69423154761904704</v>
      </c>
      <c r="P7" cm="1">
        <f t="array" ref="P7">MAX((Table8[MetaTest/k]=Table96[[#This Row],[Test Name]])*Table8[MetaTest/f1-score_macro_avg])</f>
        <v>0.63477666569818703</v>
      </c>
      <c r="Q7" cm="1">
        <f t="array" ref="Q7">MAX((Table8[MetaTest/k]=Table96[[#This Row],[Test Name]])*Table8[MetaTest/Bot_f1-score])</f>
        <v>0.88160293841683401</v>
      </c>
      <c r="R7" cm="1">
        <f t="array" ref="R7">MAX((Table8[MetaTest/k]=Table96[[#This Row],[Test Name]])*Table8[MetaTest/DoS Slowhttptest_f1-score])</f>
        <v>0.95292445893965205</v>
      </c>
      <c r="S7" cm="1">
        <f t="array" ref="S7">MAX((Table8[MetaTest/k]=Table96[[#This Row],[Test Name]])*Table8[MetaTest/Web Attack Brute Force_f1-score])</f>
        <v>0.57154629161063697</v>
      </c>
      <c r="T7" cm="1">
        <f t="array" ref="T7">MAX((Table8[MetaTest/k]=Table96[[#This Row],[Test Name]])*Table8[MetaTest/Web Attack XSS_f1-score])</f>
        <v>0.63361536232053595</v>
      </c>
      <c r="U7" s="14" cm="1">
        <f t="array" ref="U7">MAX((Table10[MetaTest/k]=Table96[[#This Row],[Test Name]])*Table10[MetaTest/AvgAccuracy])</f>
        <v>0.68913333333333404</v>
      </c>
      <c r="V7" s="14" cm="1">
        <f t="array" ref="V7">MAX((Table10[MetaTest/k]=Table96[[#This Row],[Test Name]])*Table10[MetaTest/f1-score_macro_avg])</f>
        <v>0.62435420241861705</v>
      </c>
      <c r="W7" s="14" cm="1">
        <f t="array" ref="W7">MAX((Table10[MetaTest/k]=Table96[[#This Row],[Test Name]])*Table10[MetaTest/Bot_f1-score])</f>
        <v>0.87410912157666998</v>
      </c>
      <c r="X7" s="14" cm="1">
        <f t="array" ref="X7">MAX((Table10[MetaTest/k]=Table96[[#This Row],[Test Name]])*Table10[MetaTest/DoS Slowhttptest_f1-score])</f>
        <v>0.90260897843048005</v>
      </c>
      <c r="Y7" s="14" cm="1">
        <f t="array" ref="Y7">MAX((Table10[MetaTest/k]=Table96[[#This Row],[Test Name]])*Table10[MetaTest/Web Attack Brute Force_f1-score])</f>
        <v>0.17146089962671701</v>
      </c>
      <c r="Z7" s="14" cm="1">
        <f t="array" ref="Z7">MAX((Table10[MetaTest/k]=Table96[[#This Row],[Test Name]])*Table10[MetaTest/Web Attack XSS_f1-score])</f>
        <v>0.59204404292602297</v>
      </c>
      <c r="AB7">
        <v>5</v>
      </c>
      <c r="AC7">
        <v>0.60645161290322502</v>
      </c>
      <c r="AD7">
        <v>0.53813920046563102</v>
      </c>
      <c r="AE7">
        <v>0</v>
      </c>
      <c r="AF7">
        <v>0.80688336520076398</v>
      </c>
      <c r="AG7">
        <v>0.73264781491002495</v>
      </c>
      <c r="AH7">
        <v>0.59699355762347805</v>
      </c>
      <c r="AI7">
        <v>1.6032064128256501E-2</v>
      </c>
      <c r="AK7">
        <v>5</v>
      </c>
      <c r="AL7">
        <v>0.74945652173913002</v>
      </c>
      <c r="AM7">
        <v>0.74487978930350396</v>
      </c>
      <c r="AN7">
        <v>0</v>
      </c>
      <c r="AO7">
        <v>0.905349794238683</v>
      </c>
      <c r="AP7">
        <v>0.88174512055109</v>
      </c>
      <c r="AQ7">
        <v>0.53787878787878796</v>
      </c>
      <c r="AR7">
        <v>0.65454545454545399</v>
      </c>
      <c r="AT7">
        <v>5</v>
      </c>
      <c r="AU7">
        <v>0.696703296703296</v>
      </c>
      <c r="AV7">
        <v>0.63554630971746995</v>
      </c>
      <c r="AW7">
        <v>0</v>
      </c>
      <c r="AX7">
        <v>0.88955823293172598</v>
      </c>
      <c r="AY7">
        <v>0.89073634204275498</v>
      </c>
      <c r="AZ7">
        <v>0.105058365758754</v>
      </c>
      <c r="BA7">
        <v>0.65683229813664501</v>
      </c>
      <c r="BC7">
        <v>5</v>
      </c>
      <c r="BD7">
        <v>0.70333333333333303</v>
      </c>
      <c r="BE7">
        <v>0.65707983619844901</v>
      </c>
      <c r="BF7">
        <v>0</v>
      </c>
      <c r="BG7">
        <v>0.87608695652173896</v>
      </c>
      <c r="BH7">
        <v>0.89824561403508696</v>
      </c>
      <c r="BI7">
        <v>0.183150183150183</v>
      </c>
      <c r="BJ7">
        <v>0.67083659108678595</v>
      </c>
      <c r="BL7">
        <v>5</v>
      </c>
      <c r="BM7">
        <v>0.68539325842696597</v>
      </c>
      <c r="BN7">
        <v>0.66724634867925803</v>
      </c>
      <c r="BO7">
        <v>0</v>
      </c>
      <c r="BP7">
        <v>0.89725330620549304</v>
      </c>
      <c r="BQ7">
        <v>0.88</v>
      </c>
      <c r="BR7">
        <v>0.59597806215722104</v>
      </c>
      <c r="BS7">
        <v>0.29575402635431902</v>
      </c>
      <c r="BU7">
        <v>5</v>
      </c>
      <c r="BV7">
        <v>0.75059523809523798</v>
      </c>
      <c r="BW7">
        <v>0.73682049523245197</v>
      </c>
      <c r="BX7">
        <v>0</v>
      </c>
      <c r="BY7">
        <v>0.97316219369894896</v>
      </c>
      <c r="BZ7">
        <v>0.96560196560196498</v>
      </c>
      <c r="CA7">
        <v>0.62786259541984701</v>
      </c>
      <c r="CB7">
        <v>0.38065522620904801</v>
      </c>
    </row>
    <row r="8" spans="1:80" x14ac:dyDescent="0.2">
      <c r="AB8">
        <v>6</v>
      </c>
      <c r="AC8">
        <v>0.67795698924731096</v>
      </c>
      <c r="AD8">
        <v>0.65197685895023805</v>
      </c>
      <c r="AE8">
        <v>0</v>
      </c>
      <c r="AF8">
        <v>0.84350721420643704</v>
      </c>
      <c r="AG8">
        <v>0.91228070175438503</v>
      </c>
      <c r="AH8">
        <v>0.180758017492711</v>
      </c>
      <c r="AI8">
        <v>0.67136150234741698</v>
      </c>
      <c r="AK8">
        <v>6</v>
      </c>
      <c r="AL8">
        <v>0.60271739130434698</v>
      </c>
      <c r="AM8">
        <v>0.56925994882821296</v>
      </c>
      <c r="AN8">
        <v>0</v>
      </c>
      <c r="AO8">
        <v>0.806110458284371</v>
      </c>
      <c r="AP8">
        <v>0.84222222222222198</v>
      </c>
      <c r="AQ8">
        <v>0.51556842867487296</v>
      </c>
      <c r="AR8">
        <v>0.113138686131386</v>
      </c>
      <c r="AT8">
        <v>6</v>
      </c>
      <c r="AU8">
        <v>0.72857142857142798</v>
      </c>
      <c r="AV8">
        <v>0.72809187325535696</v>
      </c>
      <c r="AW8">
        <v>0</v>
      </c>
      <c r="AX8">
        <v>0.91196388261851002</v>
      </c>
      <c r="AY8">
        <v>0.82298850574712601</v>
      </c>
      <c r="AZ8">
        <v>0.53008962868117704</v>
      </c>
      <c r="BA8">
        <v>0.64732547597461398</v>
      </c>
      <c r="BC8">
        <v>6</v>
      </c>
      <c r="BD8">
        <v>0.74611111111111095</v>
      </c>
      <c r="BE8">
        <v>0.72774706689789703</v>
      </c>
      <c r="BF8">
        <v>0</v>
      </c>
      <c r="BG8">
        <v>0.94656488549618301</v>
      </c>
      <c r="BH8">
        <v>0.89965397923875401</v>
      </c>
      <c r="BI8">
        <v>0.40705128205128199</v>
      </c>
      <c r="BJ8">
        <v>0.65771812080536896</v>
      </c>
      <c r="BL8">
        <v>6</v>
      </c>
      <c r="BM8">
        <v>0.72247191011235901</v>
      </c>
      <c r="BN8">
        <v>0.72449593048081595</v>
      </c>
      <c r="BO8">
        <v>0</v>
      </c>
      <c r="BP8">
        <v>0.95302013422818799</v>
      </c>
      <c r="BQ8">
        <v>0.88786127167630002</v>
      </c>
      <c r="BR8">
        <v>0.52894211576846295</v>
      </c>
      <c r="BS8">
        <v>0.52816020025031296</v>
      </c>
      <c r="BU8">
        <v>6</v>
      </c>
      <c r="BV8">
        <v>0.74761904761904696</v>
      </c>
      <c r="BW8">
        <v>0.71676490115573399</v>
      </c>
      <c r="BX8">
        <v>0</v>
      </c>
      <c r="BY8">
        <v>0.94634146341463399</v>
      </c>
      <c r="BZ8">
        <v>0.96217494089834499</v>
      </c>
      <c r="CA8">
        <v>0.30337078651685301</v>
      </c>
      <c r="CB8">
        <v>0.65517241379310298</v>
      </c>
    </row>
    <row r="9" spans="1:80" x14ac:dyDescent="0.2">
      <c r="AB9">
        <v>7</v>
      </c>
      <c r="AC9">
        <v>0.65268817204301</v>
      </c>
      <c r="AD9">
        <v>0.60200281758215601</v>
      </c>
      <c r="AE9">
        <v>0</v>
      </c>
      <c r="AF9">
        <v>0.86376811594202896</v>
      </c>
      <c r="AG9">
        <v>0.86778846153846101</v>
      </c>
      <c r="AH9">
        <v>0.59953161592505799</v>
      </c>
      <c r="AI9">
        <v>7.69230769230769E-2</v>
      </c>
      <c r="AK9">
        <v>7</v>
      </c>
      <c r="AL9">
        <v>0.70652173913043403</v>
      </c>
      <c r="AM9">
        <v>0.66060297779208199</v>
      </c>
      <c r="AN9">
        <v>0</v>
      </c>
      <c r="AO9">
        <v>0.97475301866081199</v>
      </c>
      <c r="AP9">
        <v>0.86504424778761002</v>
      </c>
      <c r="AQ9">
        <v>0.150877192982456</v>
      </c>
      <c r="AR9">
        <v>0.65173745173745101</v>
      </c>
      <c r="AT9">
        <v>7</v>
      </c>
      <c r="AU9">
        <v>0.71538461538461495</v>
      </c>
      <c r="AV9">
        <v>0.65473943460537398</v>
      </c>
      <c r="AW9">
        <v>0</v>
      </c>
      <c r="AX9">
        <v>0.92427616926503298</v>
      </c>
      <c r="AY9">
        <v>0.95217391304347798</v>
      </c>
      <c r="AZ9">
        <v>8.8631984585741799E-2</v>
      </c>
      <c r="BA9">
        <v>0.65387567152724402</v>
      </c>
      <c r="BC9">
        <v>7</v>
      </c>
      <c r="BD9">
        <v>0.76111111111111096</v>
      </c>
      <c r="BE9">
        <v>0.758707663499253</v>
      </c>
      <c r="BF9">
        <v>0</v>
      </c>
      <c r="BG9">
        <v>0.97469746974697402</v>
      </c>
      <c r="BH9">
        <v>0.97098214285714202</v>
      </c>
      <c r="BI9">
        <v>0.58486707566462104</v>
      </c>
      <c r="BJ9">
        <v>0.50428396572827405</v>
      </c>
      <c r="BL9">
        <v>7</v>
      </c>
      <c r="BM9">
        <v>0.71853932584269598</v>
      </c>
      <c r="BN9">
        <v>0.72826667444794702</v>
      </c>
      <c r="BO9">
        <v>0</v>
      </c>
      <c r="BP9">
        <v>0.97935779816513702</v>
      </c>
      <c r="BQ9">
        <v>0.89705882352941102</v>
      </c>
      <c r="BR9">
        <v>0.54658385093167705</v>
      </c>
      <c r="BS9">
        <v>0.49006622516556297</v>
      </c>
      <c r="BU9">
        <v>7</v>
      </c>
      <c r="BV9">
        <v>0.75833333333333297</v>
      </c>
      <c r="BW9">
        <v>0.71254311991424202</v>
      </c>
      <c r="BX9">
        <v>0</v>
      </c>
      <c r="BY9">
        <v>0.97454545454545405</v>
      </c>
      <c r="BZ9">
        <v>0.98557692307692302</v>
      </c>
      <c r="CA9">
        <v>0.21900826446280899</v>
      </c>
      <c r="CB9">
        <v>0.67104183757178004</v>
      </c>
    </row>
    <row r="10" spans="1:80" x14ac:dyDescent="0.2">
      <c r="AB10">
        <v>8</v>
      </c>
      <c r="AC10">
        <v>0.72580645161290303</v>
      </c>
      <c r="AD10">
        <v>0.71703655142020695</v>
      </c>
      <c r="AE10">
        <v>0</v>
      </c>
      <c r="AF10">
        <v>0.94519131334022699</v>
      </c>
      <c r="AG10">
        <v>0.86157024793388404</v>
      </c>
      <c r="AH10">
        <v>0.46783625730994099</v>
      </c>
      <c r="AI10">
        <v>0.59354838709677404</v>
      </c>
      <c r="AK10">
        <v>8</v>
      </c>
      <c r="AL10">
        <v>0.67663043478260798</v>
      </c>
      <c r="AM10">
        <v>0.61561170445216495</v>
      </c>
      <c r="AN10">
        <v>0</v>
      </c>
      <c r="AO10">
        <v>0.89039767216294796</v>
      </c>
      <c r="AP10">
        <v>0.76777251184834105</v>
      </c>
      <c r="AQ10">
        <v>0.1484375</v>
      </c>
      <c r="AR10">
        <v>0.65583913379737002</v>
      </c>
      <c r="AT10">
        <v>8</v>
      </c>
      <c r="AU10">
        <v>0.69230769230769196</v>
      </c>
      <c r="AV10">
        <v>0.63693202833658202</v>
      </c>
      <c r="AW10">
        <v>0</v>
      </c>
      <c r="AX10">
        <v>0.91959229898074701</v>
      </c>
      <c r="AY10">
        <v>0.85776330076004303</v>
      </c>
      <c r="AZ10">
        <v>0.13121272365805101</v>
      </c>
      <c r="BA10">
        <v>0.63915978994748601</v>
      </c>
      <c r="BC10">
        <v>8</v>
      </c>
      <c r="BD10">
        <v>0.74944444444444402</v>
      </c>
      <c r="BE10">
        <v>0.70221866291981805</v>
      </c>
      <c r="BF10">
        <v>0</v>
      </c>
      <c r="BG10">
        <v>0.95321001088139201</v>
      </c>
      <c r="BH10">
        <v>0.967741935483871</v>
      </c>
      <c r="BI10">
        <v>0.21481481481481399</v>
      </c>
      <c r="BJ10">
        <v>0.67310789049919495</v>
      </c>
      <c r="BL10">
        <v>8</v>
      </c>
      <c r="BM10">
        <v>0.68089887640449398</v>
      </c>
      <c r="BN10">
        <v>0.66945583702769595</v>
      </c>
      <c r="BO10">
        <v>0</v>
      </c>
      <c r="BP10">
        <v>0.87830687830687804</v>
      </c>
      <c r="BQ10">
        <v>0.87286063569682104</v>
      </c>
      <c r="BR10">
        <v>0.33055555555555499</v>
      </c>
      <c r="BS10">
        <v>0.59610027855153203</v>
      </c>
      <c r="BU10">
        <v>8</v>
      </c>
      <c r="BV10">
        <v>0.72678571428571404</v>
      </c>
      <c r="BW10">
        <v>0.66962299162010597</v>
      </c>
      <c r="BX10">
        <v>0</v>
      </c>
      <c r="BY10">
        <v>0.95767835550181302</v>
      </c>
      <c r="BZ10">
        <v>0.97964071856287405</v>
      </c>
      <c r="CA10">
        <v>0.63947797716150001</v>
      </c>
      <c r="CB10">
        <v>0.101694915254237</v>
      </c>
    </row>
    <row r="11" spans="1:80" x14ac:dyDescent="0.2">
      <c r="I11">
        <f t="shared" ref="I11:N16" si="0">I2-B2</f>
        <v>4.1523118279570115E-2</v>
      </c>
      <c r="J11">
        <f t="shared" si="0"/>
        <v>3.8842780703551849E-4</v>
      </c>
      <c r="K11">
        <f t="shared" si="0"/>
        <v>8.3601966156708341E-2</v>
      </c>
      <c r="L11">
        <f t="shared" si="0"/>
        <v>6.1345795039569828E-2</v>
      </c>
      <c r="M11">
        <f t="shared" si="0"/>
        <v>-7.8303254135801692E-2</v>
      </c>
      <c r="N11">
        <f t="shared" si="0"/>
        <v>6.9550950108791976E-2</v>
      </c>
      <c r="O11">
        <f t="shared" ref="O11:T16" si="1">O2-B2</f>
        <v>5.1892473118261284E-3</v>
      </c>
      <c r="P11">
        <f t="shared" si="1"/>
        <v>-6.0165344144435529E-2</v>
      </c>
      <c r="Q11">
        <f t="shared" si="1"/>
        <v>1.7360076801627322E-2</v>
      </c>
      <c r="R11">
        <f t="shared" si="1"/>
        <v>0.12920499411750286</v>
      </c>
      <c r="S11">
        <f t="shared" si="1"/>
        <v>2.5496973392495292E-2</v>
      </c>
      <c r="T11">
        <f t="shared" si="1"/>
        <v>-8.8123639291090572E-3</v>
      </c>
      <c r="U11">
        <f t="shared" ref="U11:Z16" si="2">U2-B2</f>
        <v>3.9054838709677187E-2</v>
      </c>
      <c r="V11">
        <f t="shared" si="2"/>
        <v>8.4221500720854658E-3</v>
      </c>
      <c r="W11">
        <f t="shared" si="2"/>
        <v>8.8711816019240386E-2</v>
      </c>
      <c r="X11">
        <f t="shared" si="2"/>
        <v>5.1733994878110812E-2</v>
      </c>
      <c r="Y11">
        <f t="shared" si="2"/>
        <v>-0.10649361760828668</v>
      </c>
      <c r="Z11">
        <f t="shared" si="2"/>
        <v>1.2959862640680941E-2</v>
      </c>
      <c r="AB11">
        <v>9</v>
      </c>
      <c r="AC11">
        <v>0.72688172043010701</v>
      </c>
      <c r="AD11">
        <v>0.72364295225260999</v>
      </c>
      <c r="AE11">
        <v>0</v>
      </c>
      <c r="AF11">
        <v>0.88403041825094997</v>
      </c>
      <c r="AG11">
        <v>0.89492325855962196</v>
      </c>
      <c r="AH11">
        <v>0.56170212765957395</v>
      </c>
      <c r="AI11">
        <v>0.55391600454029499</v>
      </c>
      <c r="AK11">
        <v>9</v>
      </c>
      <c r="AL11">
        <v>0.66793478260869499</v>
      </c>
      <c r="AM11">
        <v>0.66139207888602403</v>
      </c>
      <c r="AN11">
        <v>0</v>
      </c>
      <c r="AO11">
        <v>0.94549499443826401</v>
      </c>
      <c r="AP11">
        <v>0.70370370370370305</v>
      </c>
      <c r="AQ11">
        <v>0.32563791008505399</v>
      </c>
      <c r="AR11">
        <v>0.67073170731707299</v>
      </c>
      <c r="AT11">
        <v>9</v>
      </c>
      <c r="AU11">
        <v>0.696703296703296</v>
      </c>
      <c r="AV11">
        <v>0.66647648043599805</v>
      </c>
      <c r="AW11">
        <v>0</v>
      </c>
      <c r="AX11">
        <v>0.91005291005291</v>
      </c>
      <c r="AY11">
        <v>0.85784313725490102</v>
      </c>
      <c r="AZ11">
        <v>0.234548335974643</v>
      </c>
      <c r="BA11">
        <v>0.66346153846153799</v>
      </c>
      <c r="BC11">
        <v>9</v>
      </c>
      <c r="BD11">
        <v>0.75444444444444403</v>
      </c>
      <c r="BE11">
        <v>0.72927139109816497</v>
      </c>
      <c r="BF11">
        <v>0</v>
      </c>
      <c r="BG11">
        <v>0.89866939611054197</v>
      </c>
      <c r="BH11">
        <v>0.95</v>
      </c>
      <c r="BI11">
        <v>0.39102564102564102</v>
      </c>
      <c r="BJ11">
        <v>0.67739052725647897</v>
      </c>
      <c r="BL11">
        <v>9</v>
      </c>
      <c r="BM11">
        <v>0.73932584269662904</v>
      </c>
      <c r="BN11">
        <v>0.67728853879321704</v>
      </c>
      <c r="BO11">
        <v>0</v>
      </c>
      <c r="BP11">
        <v>0.928950159066808</v>
      </c>
      <c r="BQ11">
        <v>0.95722543352601097</v>
      </c>
      <c r="BR11">
        <v>0.142566191446028</v>
      </c>
      <c r="BS11">
        <v>0.68041237113401998</v>
      </c>
      <c r="BU11">
        <v>9</v>
      </c>
      <c r="BV11">
        <v>0.76904761904761898</v>
      </c>
      <c r="BW11">
        <v>0.77089149321597505</v>
      </c>
      <c r="BX11">
        <v>0</v>
      </c>
      <c r="BY11">
        <v>0.980815347721822</v>
      </c>
      <c r="BZ11">
        <v>0.95180722891566205</v>
      </c>
      <c r="CA11">
        <v>0.58726415094339601</v>
      </c>
      <c r="CB11">
        <v>0.56367924528301805</v>
      </c>
    </row>
    <row r="12" spans="1:80" x14ac:dyDescent="0.2">
      <c r="A12" s="28" t="s">
        <v>1880</v>
      </c>
      <c r="B12" s="29"/>
      <c r="C12" s="29"/>
      <c r="D12" s="29"/>
      <c r="E12" s="29"/>
      <c r="F12" s="29"/>
      <c r="I12">
        <f t="shared" si="0"/>
        <v>2.5532608695648662E-3</v>
      </c>
      <c r="J12">
        <f t="shared" si="0"/>
        <v>-1.794043734692119E-2</v>
      </c>
      <c r="K12">
        <f t="shared" si="0"/>
        <v>1.3710919629401741E-2</v>
      </c>
      <c r="L12">
        <f t="shared" si="0"/>
        <v>2.1170080340560227E-2</v>
      </c>
      <c r="M12">
        <f t="shared" si="0"/>
        <v>-8.596748748043409E-2</v>
      </c>
      <c r="N12">
        <f t="shared" si="0"/>
        <v>6.3349975749232512E-2</v>
      </c>
      <c r="O12">
        <f t="shared" si="1"/>
        <v>-3.3527173913043051E-2</v>
      </c>
      <c r="P12">
        <f t="shared" si="1"/>
        <v>-6.9484123854888113E-2</v>
      </c>
      <c r="Q12">
        <f t="shared" si="1"/>
        <v>-4.7113904649417337E-2</v>
      </c>
      <c r="R12">
        <f t="shared" si="1"/>
        <v>8.0417835125981219E-2</v>
      </c>
      <c r="S12">
        <f t="shared" si="1"/>
        <v>7.9046291542425928E-2</v>
      </c>
      <c r="T12">
        <f t="shared" si="1"/>
        <v>-3.8100567293374465E-2</v>
      </c>
      <c r="U12">
        <f t="shared" si="2"/>
        <v>-4.2342391304348137E-2</v>
      </c>
      <c r="V12">
        <f t="shared" si="2"/>
        <v>-8.2288468079429133E-2</v>
      </c>
      <c r="W12">
        <f t="shared" si="2"/>
        <v>-1.8911463953259267E-2</v>
      </c>
      <c r="X12">
        <f t="shared" si="2"/>
        <v>-8.8779565834621765E-2</v>
      </c>
      <c r="Y12">
        <f t="shared" si="2"/>
        <v>-0.17367890852012211</v>
      </c>
      <c r="Z12">
        <f t="shared" si="2"/>
        <v>-3.4846793587576474E-2</v>
      </c>
      <c r="AB12">
        <v>10</v>
      </c>
      <c r="AC12">
        <v>0.684408602150537</v>
      </c>
      <c r="AD12">
        <v>0.63340457912618098</v>
      </c>
      <c r="AE12">
        <v>0</v>
      </c>
      <c r="AF12">
        <v>0.88423153692614698</v>
      </c>
      <c r="AG12">
        <v>0.86563614744351902</v>
      </c>
      <c r="AH12">
        <v>0.12676056338028099</v>
      </c>
      <c r="AI12">
        <v>0.65699006875477395</v>
      </c>
      <c r="AK12">
        <v>10</v>
      </c>
      <c r="AL12">
        <v>0.67065217391304299</v>
      </c>
      <c r="AM12">
        <v>0.63579761638018095</v>
      </c>
      <c r="AN12">
        <v>0</v>
      </c>
      <c r="AO12">
        <v>0.93764434180138501</v>
      </c>
      <c r="AP12">
        <v>0.82159624413145504</v>
      </c>
      <c r="AQ12">
        <v>0.13658536585365799</v>
      </c>
      <c r="AR12">
        <v>0.64736451373422399</v>
      </c>
      <c r="AT12">
        <v>10</v>
      </c>
      <c r="AU12">
        <v>0.72197802197802197</v>
      </c>
      <c r="AV12">
        <v>0.67974627047777603</v>
      </c>
      <c r="AW12">
        <v>0</v>
      </c>
      <c r="AX12">
        <v>0.92163009404388696</v>
      </c>
      <c r="AY12">
        <v>0.88705882352941101</v>
      </c>
      <c r="AZ12">
        <v>0.228873239436619</v>
      </c>
      <c r="BA12">
        <v>0.68142292490118495</v>
      </c>
      <c r="BC12">
        <v>10</v>
      </c>
      <c r="BD12">
        <v>0.67055555555555502</v>
      </c>
      <c r="BE12">
        <v>0.623623747690638</v>
      </c>
      <c r="BF12">
        <v>0</v>
      </c>
      <c r="BG12">
        <v>0.97186147186147098</v>
      </c>
      <c r="BH12">
        <v>0.86506935687263498</v>
      </c>
      <c r="BI12">
        <v>0.59077380952380898</v>
      </c>
      <c r="BJ12">
        <v>6.6790352504638204E-2</v>
      </c>
      <c r="BL12">
        <v>10</v>
      </c>
      <c r="BM12">
        <v>0.74719101123595499</v>
      </c>
      <c r="BN12">
        <v>0.75564935613628204</v>
      </c>
      <c r="BO12">
        <v>0</v>
      </c>
      <c r="BP12">
        <v>0.95662100456621002</v>
      </c>
      <c r="BQ12">
        <v>0.91064871481028098</v>
      </c>
      <c r="BR12">
        <v>0.60389610389610304</v>
      </c>
      <c r="BS12">
        <v>0.55143160127253399</v>
      </c>
      <c r="BU12">
        <v>10</v>
      </c>
      <c r="BV12">
        <v>0.68988095238095204</v>
      </c>
      <c r="BW12">
        <v>0.67395757183427796</v>
      </c>
      <c r="BX12">
        <v>0</v>
      </c>
      <c r="BY12">
        <v>0.95058823529411696</v>
      </c>
      <c r="BZ12">
        <v>0.95042321644498096</v>
      </c>
      <c r="CA12">
        <v>0.53705486044273298</v>
      </c>
      <c r="CB12">
        <v>0.25776397515527899</v>
      </c>
    </row>
    <row r="13" spans="1:80" x14ac:dyDescent="0.2">
      <c r="A13" s="29"/>
      <c r="B13" s="29"/>
      <c r="C13" s="29"/>
      <c r="D13" s="29"/>
      <c r="E13" s="29"/>
      <c r="F13" s="29"/>
      <c r="I13">
        <f t="shared" si="0"/>
        <v>-1.2976923076924107E-2</v>
      </c>
      <c r="J13">
        <f t="shared" si="0"/>
        <v>-2.6310034038153796E-2</v>
      </c>
      <c r="K13">
        <f t="shared" si="0"/>
        <v>-2.8572970413377585E-2</v>
      </c>
      <c r="L13">
        <f t="shared" si="0"/>
        <v>-2.1013610634763924E-2</v>
      </c>
      <c r="M13">
        <f t="shared" si="0"/>
        <v>-7.8713588272357082E-2</v>
      </c>
      <c r="N13">
        <f t="shared" si="0"/>
        <v>6.7298875342028941E-2</v>
      </c>
      <c r="O13">
        <f t="shared" si="1"/>
        <v>-2.200549450549516E-2</v>
      </c>
      <c r="P13">
        <f t="shared" si="1"/>
        <v>-5.3572727862427838E-2</v>
      </c>
      <c r="Q13">
        <f t="shared" si="1"/>
        <v>-5.6275961542893604E-2</v>
      </c>
      <c r="R13">
        <f t="shared" si="1"/>
        <v>4.9917814056535059E-2</v>
      </c>
      <c r="S13">
        <f t="shared" si="1"/>
        <v>0.10642342323934789</v>
      </c>
      <c r="T13">
        <f t="shared" si="1"/>
        <v>6.2978243663465938E-2</v>
      </c>
      <c r="U13">
        <f t="shared" si="2"/>
        <v>-4.1058791208792189E-2</v>
      </c>
      <c r="V13">
        <f t="shared" si="2"/>
        <v>-7.8562453171976854E-2</v>
      </c>
      <c r="W13">
        <f t="shared" si="2"/>
        <v>-2.6479308779893684E-2</v>
      </c>
      <c r="X13">
        <f t="shared" si="2"/>
        <v>-4.8003084215655911E-2</v>
      </c>
      <c r="Y13">
        <f t="shared" si="2"/>
        <v>-0.15134027988099211</v>
      </c>
      <c r="Z13">
        <f t="shared" si="2"/>
        <v>-2.2551780309860048E-2</v>
      </c>
      <c r="AB13">
        <v>11</v>
      </c>
      <c r="AC13">
        <v>0.67473118279569799</v>
      </c>
      <c r="AD13">
        <v>0.68030786515658703</v>
      </c>
      <c r="AE13">
        <v>0</v>
      </c>
      <c r="AF13">
        <v>0.81785283474065096</v>
      </c>
      <c r="AG13">
        <v>0.83798882681564202</v>
      </c>
      <c r="AH13">
        <v>0.48560700876095098</v>
      </c>
      <c r="AI13">
        <v>0.57978279030910596</v>
      </c>
      <c r="AK13">
        <v>11</v>
      </c>
      <c r="AL13">
        <v>0.71467391304347805</v>
      </c>
      <c r="AM13">
        <v>0.71189823735350699</v>
      </c>
      <c r="AN13">
        <v>0</v>
      </c>
      <c r="AO13">
        <v>0.88732394366197098</v>
      </c>
      <c r="AP13">
        <v>0.92626728110598999</v>
      </c>
      <c r="AQ13">
        <v>0.46828143021914598</v>
      </c>
      <c r="AR13">
        <v>0.56572029442691896</v>
      </c>
      <c r="AT13">
        <v>11</v>
      </c>
      <c r="AU13">
        <v>0.734615384615384</v>
      </c>
      <c r="AV13">
        <v>0.73621431372214496</v>
      </c>
      <c r="AW13">
        <v>0</v>
      </c>
      <c r="AX13">
        <v>0.95756256800870498</v>
      </c>
      <c r="AY13">
        <v>0.86735870818915795</v>
      </c>
      <c r="AZ13">
        <v>0.52704257767548901</v>
      </c>
      <c r="BA13">
        <v>0.59289340101522803</v>
      </c>
      <c r="BC13">
        <v>11</v>
      </c>
      <c r="BD13">
        <v>0.76222222222222202</v>
      </c>
      <c r="BE13">
        <v>0.76035326124543801</v>
      </c>
      <c r="BF13">
        <v>0</v>
      </c>
      <c r="BG13">
        <v>0.994462901439645</v>
      </c>
      <c r="BH13">
        <v>0.94</v>
      </c>
      <c r="BI13">
        <v>0.58207452165156004</v>
      </c>
      <c r="BJ13">
        <v>0.52487562189054704</v>
      </c>
      <c r="BL13">
        <v>11</v>
      </c>
      <c r="BM13">
        <v>0.73595505617977497</v>
      </c>
      <c r="BN13">
        <v>0.73043363180365695</v>
      </c>
      <c r="BO13">
        <v>0</v>
      </c>
      <c r="BP13">
        <v>0.96027241770715099</v>
      </c>
      <c r="BQ13">
        <v>0.94823529411764695</v>
      </c>
      <c r="BR13">
        <v>0.40336134453781503</v>
      </c>
      <c r="BS13">
        <v>0.60986547085201703</v>
      </c>
      <c r="BU13">
        <v>11</v>
      </c>
      <c r="BV13">
        <v>0.8</v>
      </c>
      <c r="BW13">
        <v>0.78998273855615497</v>
      </c>
      <c r="BX13">
        <v>0</v>
      </c>
      <c r="BY13">
        <v>0.971830985915493</v>
      </c>
      <c r="BZ13">
        <v>0.97212121212121205</v>
      </c>
      <c r="CA13">
        <v>0.51771956856702595</v>
      </c>
      <c r="CB13">
        <v>0.69825918762088901</v>
      </c>
    </row>
    <row r="14" spans="1:80" x14ac:dyDescent="0.2">
      <c r="A14" s="29"/>
      <c r="B14" s="29"/>
      <c r="C14" s="29"/>
      <c r="D14" s="29"/>
      <c r="E14" s="29"/>
      <c r="F14" s="29"/>
      <c r="I14">
        <f t="shared" si="0"/>
        <v>-2.4805000000000521E-2</v>
      </c>
      <c r="J14">
        <f t="shared" si="0"/>
        <v>-4.5348528031809221E-2</v>
      </c>
      <c r="K14">
        <f t="shared" si="0"/>
        <v>-3.3717593226158193E-2</v>
      </c>
      <c r="L14">
        <f t="shared" si="0"/>
        <v>-2.2399907373531258E-2</v>
      </c>
      <c r="M14">
        <f t="shared" si="0"/>
        <v>-0.109863959251711</v>
      </c>
      <c r="N14">
        <f t="shared" si="0"/>
        <v>5.2777558785642942E-2</v>
      </c>
      <c r="O14">
        <f t="shared" si="1"/>
        <v>-3.0233888888889449E-2</v>
      </c>
      <c r="P14">
        <f t="shared" si="1"/>
        <v>-6.4401461643915248E-2</v>
      </c>
      <c r="Q14">
        <f t="shared" si="1"/>
        <v>-4.2225222427565212E-2</v>
      </c>
      <c r="R14">
        <f t="shared" si="1"/>
        <v>3.7670498459008717E-2</v>
      </c>
      <c r="S14">
        <f t="shared" si="1"/>
        <v>0.14568849860505295</v>
      </c>
      <c r="T14">
        <f t="shared" si="1"/>
        <v>2.7215824341227934E-2</v>
      </c>
      <c r="U14">
        <f t="shared" si="2"/>
        <v>-5.3291111111110512E-2</v>
      </c>
      <c r="V14">
        <f t="shared" si="2"/>
        <v>-9.2981609050194258E-2</v>
      </c>
      <c r="W14">
        <f t="shared" si="2"/>
        <v>-6.1000728671582238E-2</v>
      </c>
      <c r="X14">
        <f t="shared" si="2"/>
        <v>-5.6107847624499274E-2</v>
      </c>
      <c r="Y14">
        <f t="shared" si="2"/>
        <v>-0.19518714082431099</v>
      </c>
      <c r="Z14">
        <f t="shared" si="2"/>
        <v>-2.3344661941191114E-2</v>
      </c>
      <c r="AB14">
        <v>12</v>
      </c>
      <c r="AC14">
        <v>0.64301075268817198</v>
      </c>
      <c r="AD14">
        <v>0.64156015285676604</v>
      </c>
      <c r="AE14">
        <v>0</v>
      </c>
      <c r="AF14">
        <v>0.71391752577319501</v>
      </c>
      <c r="AG14">
        <v>0.886075949367088</v>
      </c>
      <c r="AH14">
        <v>0.31205673758865199</v>
      </c>
      <c r="AI14">
        <v>0.65419039869812801</v>
      </c>
      <c r="AK14">
        <v>12</v>
      </c>
      <c r="AL14">
        <v>0.62336956521739095</v>
      </c>
      <c r="AM14">
        <v>0.57298407486013303</v>
      </c>
      <c r="AN14">
        <v>0</v>
      </c>
      <c r="AO14">
        <v>0.81933256616800898</v>
      </c>
      <c r="AP14">
        <v>0.79318181818181799</v>
      </c>
      <c r="AQ14">
        <v>0.59447983014861905</v>
      </c>
      <c r="AR14">
        <v>8.4942084942084897E-2</v>
      </c>
      <c r="AT14">
        <v>12</v>
      </c>
      <c r="AU14">
        <v>0.70934065934065904</v>
      </c>
      <c r="AV14">
        <v>0.70569041146701095</v>
      </c>
      <c r="AW14">
        <v>0</v>
      </c>
      <c r="AX14">
        <v>0.86129970902036801</v>
      </c>
      <c r="AY14">
        <v>0.83354192740926103</v>
      </c>
      <c r="AZ14">
        <v>0.51442307692307698</v>
      </c>
      <c r="BA14">
        <v>0.61349693251533699</v>
      </c>
      <c r="BC14">
        <v>12</v>
      </c>
      <c r="BD14">
        <v>0.73277777777777697</v>
      </c>
      <c r="BE14">
        <v>0.69402576762730395</v>
      </c>
      <c r="BF14">
        <v>0</v>
      </c>
      <c r="BG14">
        <v>0.93042575285565898</v>
      </c>
      <c r="BH14">
        <v>0.895960832313341</v>
      </c>
      <c r="BI14">
        <v>0.27573529411764702</v>
      </c>
      <c r="BJ14">
        <v>0.67398119122257005</v>
      </c>
      <c r="BL14">
        <v>12</v>
      </c>
      <c r="BM14">
        <v>0.739887640449438</v>
      </c>
      <c r="BN14">
        <v>0.68795960993667604</v>
      </c>
      <c r="BO14">
        <v>0</v>
      </c>
      <c r="BP14">
        <v>0.929824561403508</v>
      </c>
      <c r="BQ14">
        <v>0.93393057110862199</v>
      </c>
      <c r="BR14">
        <v>0.20582524271844599</v>
      </c>
      <c r="BS14">
        <v>0.68225806451612903</v>
      </c>
      <c r="BU14">
        <v>12</v>
      </c>
      <c r="BV14">
        <v>0.75654761904761902</v>
      </c>
      <c r="BW14">
        <v>0.715751438629463</v>
      </c>
      <c r="BX14">
        <v>0</v>
      </c>
      <c r="BY14">
        <v>0.96977025392986604</v>
      </c>
      <c r="BZ14">
        <v>0.96018735362997598</v>
      </c>
      <c r="CA14">
        <v>0.2578125</v>
      </c>
      <c r="CB14">
        <v>0.67523564695801197</v>
      </c>
    </row>
    <row r="15" spans="1:80" x14ac:dyDescent="0.2">
      <c r="A15" s="29"/>
      <c r="B15" s="29"/>
      <c r="C15" s="29"/>
      <c r="D15" s="29"/>
      <c r="E15" s="29"/>
      <c r="F15" s="29"/>
      <c r="I15">
        <f t="shared" si="0"/>
        <v>-3.8773033707868887E-2</v>
      </c>
      <c r="J15">
        <f t="shared" si="0"/>
        <v>-4.6266615167289471E-2</v>
      </c>
      <c r="K15">
        <f t="shared" si="0"/>
        <v>-5.7798788088103015E-2</v>
      </c>
      <c r="L15">
        <f t="shared" si="0"/>
        <v>-4.5447278476799635E-2</v>
      </c>
      <c r="M15">
        <f t="shared" si="0"/>
        <v>-0.11797447407163297</v>
      </c>
      <c r="N15">
        <f t="shared" si="0"/>
        <v>0.11476448252329075</v>
      </c>
      <c r="O15">
        <f t="shared" si="1"/>
        <v>-5.2793820224721899E-2</v>
      </c>
      <c r="P15">
        <f t="shared" si="1"/>
        <v>-6.8923589097006466E-2</v>
      </c>
      <c r="Q15">
        <f t="shared" si="1"/>
        <v>-5.5558462650570961E-2</v>
      </c>
      <c r="R15">
        <f t="shared" si="1"/>
        <v>8.7429953874540445E-4</v>
      </c>
      <c r="S15">
        <f t="shared" si="1"/>
        <v>7.4339012316602004E-2</v>
      </c>
      <c r="T15">
        <f t="shared" si="1"/>
        <v>6.9022223204883715E-2</v>
      </c>
      <c r="U15">
        <f t="shared" si="2"/>
        <v>-3.8485955056182908E-2</v>
      </c>
      <c r="V15">
        <f t="shared" si="2"/>
        <v>-6.6478683293959451E-2</v>
      </c>
      <c r="W15">
        <f t="shared" si="2"/>
        <v>-4.620086950230895E-2</v>
      </c>
      <c r="X15">
        <f t="shared" si="2"/>
        <v>-2.6403449765689535E-2</v>
      </c>
      <c r="Y15">
        <f t="shared" si="2"/>
        <v>-0.18361144959113695</v>
      </c>
      <c r="Z15">
        <f t="shared" si="2"/>
        <v>2.396892577640275E-2</v>
      </c>
      <c r="AB15">
        <v>13</v>
      </c>
      <c r="AC15">
        <v>0.61881720430107501</v>
      </c>
      <c r="AD15">
        <v>0.56487710565101801</v>
      </c>
      <c r="AE15">
        <v>0</v>
      </c>
      <c r="AF15">
        <v>0.79306358381502795</v>
      </c>
      <c r="AG15">
        <v>0.79098360655737698</v>
      </c>
      <c r="AH15">
        <v>0.60179640718562799</v>
      </c>
      <c r="AI15">
        <v>7.3664825046040494E-2</v>
      </c>
      <c r="AK15">
        <v>13</v>
      </c>
      <c r="AL15">
        <v>0.73967391304347796</v>
      </c>
      <c r="AM15">
        <v>0.73598097901086301</v>
      </c>
      <c r="AN15">
        <v>0</v>
      </c>
      <c r="AO15">
        <v>0.87740628166160095</v>
      </c>
      <c r="AP15">
        <v>0.89752650176678395</v>
      </c>
      <c r="AQ15">
        <v>0.52075471698113196</v>
      </c>
      <c r="AR15">
        <v>0.64823641563393697</v>
      </c>
      <c r="AT15">
        <v>13</v>
      </c>
      <c r="AU15">
        <v>0.64010989010988995</v>
      </c>
      <c r="AV15">
        <v>0.63856405416156004</v>
      </c>
      <c r="AW15">
        <v>0</v>
      </c>
      <c r="AX15">
        <v>0.93965517241379304</v>
      </c>
      <c r="AY15">
        <v>0.84632516703786198</v>
      </c>
      <c r="AZ15">
        <v>0.397476340694006</v>
      </c>
      <c r="BA15">
        <v>0.37079953650057901</v>
      </c>
      <c r="BC15">
        <v>13</v>
      </c>
      <c r="BD15">
        <v>0.70111111111111102</v>
      </c>
      <c r="BE15">
        <v>0.65181080515984802</v>
      </c>
      <c r="BF15">
        <v>0</v>
      </c>
      <c r="BG15">
        <v>0.89924160346695503</v>
      </c>
      <c r="BH15">
        <v>0.89781021897810198</v>
      </c>
      <c r="BI15">
        <v>0.140480591497227</v>
      </c>
      <c r="BJ15">
        <v>0.66971080669710803</v>
      </c>
      <c r="BL15">
        <v>13</v>
      </c>
      <c r="BM15">
        <v>0.77359550561797696</v>
      </c>
      <c r="BN15">
        <v>0.77102109757289905</v>
      </c>
      <c r="BO15">
        <v>0</v>
      </c>
      <c r="BP15">
        <v>0.96412556053811604</v>
      </c>
      <c r="BQ15">
        <v>0.95702671312427401</v>
      </c>
      <c r="BR15">
        <v>0.509752925877763</v>
      </c>
      <c r="BS15">
        <v>0.65317919075144504</v>
      </c>
      <c r="BU15">
        <v>13</v>
      </c>
      <c r="BV15">
        <v>0.764880952380952</v>
      </c>
      <c r="BW15">
        <v>0.72741042597215699</v>
      </c>
      <c r="BX15">
        <v>0</v>
      </c>
      <c r="BY15">
        <v>0.97584541062801899</v>
      </c>
      <c r="BZ15">
        <v>0.97448359659781303</v>
      </c>
      <c r="CA15">
        <v>0.26615969581748999</v>
      </c>
      <c r="CB15">
        <v>0.69315300084530795</v>
      </c>
    </row>
    <row r="16" spans="1:80" x14ac:dyDescent="0.2">
      <c r="A16" s="29"/>
      <c r="B16" s="29"/>
      <c r="C16" s="29"/>
      <c r="D16" s="29"/>
      <c r="E16" s="29"/>
      <c r="F16" s="29"/>
      <c r="I16">
        <f t="shared" si="0"/>
        <v>-5.6240178571427824E-2</v>
      </c>
      <c r="J16">
        <f t="shared" si="0"/>
        <v>-8.1340685621877018E-2</v>
      </c>
      <c r="K16">
        <f t="shared" si="0"/>
        <v>-9.1587743184489478E-2</v>
      </c>
      <c r="L16">
        <f t="shared" si="0"/>
        <v>-7.5102494931536423E-2</v>
      </c>
      <c r="M16">
        <f t="shared" si="0"/>
        <v>-0.19759620279633333</v>
      </c>
      <c r="N16">
        <f t="shared" si="0"/>
        <v>0.13899674640099591</v>
      </c>
      <c r="O16">
        <f t="shared" si="1"/>
        <v>-6.3930654761904737E-2</v>
      </c>
      <c r="P16">
        <f t="shared" si="1"/>
        <v>-9.2591477781025944E-2</v>
      </c>
      <c r="Q16">
        <f t="shared" si="1"/>
        <v>-8.7529109731818489E-2</v>
      </c>
      <c r="R16">
        <f t="shared" si="1"/>
        <v>-9.0993436558653995E-3</v>
      </c>
      <c r="S16">
        <f t="shared" si="1"/>
        <v>0.10741303419566967</v>
      </c>
      <c r="T16">
        <f t="shared" si="1"/>
        <v>0.11943189656282283</v>
      </c>
      <c r="U16">
        <f t="shared" si="2"/>
        <v>-6.9028869047617736E-2</v>
      </c>
      <c r="V16">
        <f t="shared" si="2"/>
        <v>-0.10301394106059591</v>
      </c>
      <c r="W16">
        <f t="shared" si="2"/>
        <v>-9.5022926571982524E-2</v>
      </c>
      <c r="X16">
        <f t="shared" si="2"/>
        <v>-5.9414824165037405E-2</v>
      </c>
      <c r="Y16">
        <f t="shared" si="2"/>
        <v>-0.29267235778825029</v>
      </c>
      <c r="Z16">
        <f t="shared" si="2"/>
        <v>7.7860577168309852E-2</v>
      </c>
      <c r="AB16">
        <v>14</v>
      </c>
      <c r="AC16">
        <v>0.608602150537634</v>
      </c>
      <c r="AD16">
        <v>0.63075189792236797</v>
      </c>
      <c r="AE16">
        <v>0</v>
      </c>
      <c r="AF16">
        <v>0.82614056720098605</v>
      </c>
      <c r="AG16">
        <v>0.71177266576454601</v>
      </c>
      <c r="AH16">
        <v>0.50239693192713297</v>
      </c>
      <c r="AI16">
        <v>0.482697426796805</v>
      </c>
      <c r="AK16">
        <v>14</v>
      </c>
      <c r="AL16">
        <v>0.71521739130434703</v>
      </c>
      <c r="AM16">
        <v>0.70058758069655203</v>
      </c>
      <c r="AN16">
        <v>0</v>
      </c>
      <c r="AO16">
        <v>0.87401574803149595</v>
      </c>
      <c r="AP16">
        <v>0.844542447629548</v>
      </c>
      <c r="AQ16">
        <v>0.452316076294277</v>
      </c>
      <c r="AR16">
        <v>0.63147605083088898</v>
      </c>
      <c r="AT16">
        <v>14</v>
      </c>
      <c r="AU16">
        <v>0.72527472527472503</v>
      </c>
      <c r="AV16">
        <v>0.68440603634409902</v>
      </c>
      <c r="AW16">
        <v>0</v>
      </c>
      <c r="AX16">
        <v>0.940932642487046</v>
      </c>
      <c r="AY16">
        <v>0.89150943396226401</v>
      </c>
      <c r="AZ16">
        <v>0.23426573426573399</v>
      </c>
      <c r="BA16">
        <v>0.67091633466135403</v>
      </c>
      <c r="BC16">
        <v>14</v>
      </c>
      <c r="BD16">
        <v>0.70555555555555505</v>
      </c>
      <c r="BE16">
        <v>0.65510514487942995</v>
      </c>
      <c r="BF16">
        <v>0</v>
      </c>
      <c r="BG16">
        <v>0.93153526970954303</v>
      </c>
      <c r="BH16">
        <v>0.91060786650774705</v>
      </c>
      <c r="BI16">
        <v>0.63701350277998403</v>
      </c>
      <c r="BJ16">
        <v>0.141263940520446</v>
      </c>
      <c r="BL16">
        <v>14</v>
      </c>
      <c r="BM16">
        <v>0.72359550561797703</v>
      </c>
      <c r="BN16">
        <v>0.65581539920003395</v>
      </c>
      <c r="BO16">
        <v>0</v>
      </c>
      <c r="BP16">
        <v>0.97237569060773399</v>
      </c>
      <c r="BQ16">
        <v>0.96678121420389396</v>
      </c>
      <c r="BR16">
        <v>0.63846153846153797</v>
      </c>
      <c r="BS16">
        <v>4.5643153526970903E-2</v>
      </c>
      <c r="BU16">
        <v>14</v>
      </c>
      <c r="BV16">
        <v>0.78571428571428503</v>
      </c>
      <c r="BW16">
        <v>0.78333910743127599</v>
      </c>
      <c r="BX16">
        <v>0</v>
      </c>
      <c r="BY16">
        <v>0.94911242603550205</v>
      </c>
      <c r="BZ16">
        <v>0.95555555555555505</v>
      </c>
      <c r="CA16">
        <v>0.55462184873949505</v>
      </c>
      <c r="CB16">
        <v>0.67406659939455005</v>
      </c>
    </row>
    <row r="17" spans="1:80" x14ac:dyDescent="0.2">
      <c r="A17" s="29"/>
      <c r="B17" s="29"/>
      <c r="C17" s="29"/>
      <c r="D17" s="29"/>
      <c r="E17" s="29"/>
      <c r="F17" s="29"/>
      <c r="AB17">
        <v>15</v>
      </c>
      <c r="AC17">
        <v>0.66774193548387095</v>
      </c>
      <c r="AD17">
        <v>0.67534731311957497</v>
      </c>
      <c r="AE17">
        <v>0</v>
      </c>
      <c r="AF17">
        <v>0.90172239108409302</v>
      </c>
      <c r="AG17">
        <v>0.76657824933686902</v>
      </c>
      <c r="AH17">
        <v>0.46227316141356201</v>
      </c>
      <c r="AI17">
        <v>0.57081545064377603</v>
      </c>
      <c r="AK17">
        <v>15</v>
      </c>
      <c r="AL17">
        <v>0.73695652173912995</v>
      </c>
      <c r="AM17">
        <v>0.73568323646213696</v>
      </c>
      <c r="AN17">
        <v>0</v>
      </c>
      <c r="AO17">
        <v>0.91563786008230397</v>
      </c>
      <c r="AP17">
        <v>0.90846681922196804</v>
      </c>
      <c r="AQ17">
        <v>0.57637474541751499</v>
      </c>
      <c r="AR17">
        <v>0.54225352112675995</v>
      </c>
      <c r="AT17">
        <v>15</v>
      </c>
      <c r="AU17">
        <v>0.71703296703296704</v>
      </c>
      <c r="AV17">
        <v>0.72080361632477397</v>
      </c>
      <c r="AW17">
        <v>0</v>
      </c>
      <c r="AX17">
        <v>0.91858037578287999</v>
      </c>
      <c r="AY17">
        <v>0.88343558282208501</v>
      </c>
      <c r="AZ17">
        <v>0.54994850669412898</v>
      </c>
      <c r="BA17">
        <v>0.53125</v>
      </c>
      <c r="BC17">
        <v>15</v>
      </c>
      <c r="BD17">
        <v>0.72722222222222199</v>
      </c>
      <c r="BE17">
        <v>0.72400108187107903</v>
      </c>
      <c r="BF17">
        <v>0</v>
      </c>
      <c r="BG17">
        <v>0.90890688259109298</v>
      </c>
      <c r="BH17">
        <v>0.90276110444177604</v>
      </c>
      <c r="BI17">
        <v>0.57354497354497302</v>
      </c>
      <c r="BJ17">
        <v>0.51079136690647398</v>
      </c>
      <c r="BL17">
        <v>15</v>
      </c>
      <c r="BM17">
        <v>0.71123595505617898</v>
      </c>
      <c r="BN17">
        <v>0.70998942212540195</v>
      </c>
      <c r="BO17">
        <v>0</v>
      </c>
      <c r="BP17">
        <v>0.88489968321013701</v>
      </c>
      <c r="BQ17">
        <v>0.91557669441141498</v>
      </c>
      <c r="BR17">
        <v>0.54070981210855895</v>
      </c>
      <c r="BS17">
        <v>0.49877149877149801</v>
      </c>
      <c r="BU17">
        <v>15</v>
      </c>
      <c r="BV17">
        <v>0.72857142857142798</v>
      </c>
      <c r="BW17">
        <v>0.66259915393991398</v>
      </c>
      <c r="BX17">
        <v>0</v>
      </c>
      <c r="BY17">
        <v>0.94628571428571395</v>
      </c>
      <c r="BZ17">
        <v>0.96560196560196498</v>
      </c>
      <c r="CA17">
        <v>0.649223221586263</v>
      </c>
      <c r="CB17">
        <v>8.9285714285714204E-2</v>
      </c>
    </row>
    <row r="18" spans="1:80" x14ac:dyDescent="0.2">
      <c r="A18" s="29"/>
      <c r="B18" s="29"/>
      <c r="C18" s="29"/>
      <c r="D18" s="29"/>
      <c r="E18" s="29"/>
      <c r="F18" s="29"/>
      <c r="AB18">
        <v>16</v>
      </c>
      <c r="AC18">
        <v>0.609139784946236</v>
      </c>
      <c r="AD18">
        <v>0.56367290873166098</v>
      </c>
      <c r="AE18">
        <v>0</v>
      </c>
      <c r="AF18">
        <v>0.835023041474654</v>
      </c>
      <c r="AG18">
        <v>0.73124147339699797</v>
      </c>
      <c r="AH18">
        <v>0.59766536964980499</v>
      </c>
      <c r="AI18">
        <v>9.0761750405186303E-2</v>
      </c>
      <c r="AK18">
        <v>16</v>
      </c>
      <c r="AL18">
        <v>0.72336956521739104</v>
      </c>
      <c r="AM18">
        <v>0.73185309550611</v>
      </c>
      <c r="AN18">
        <v>0</v>
      </c>
      <c r="AO18">
        <v>0.90950226244343801</v>
      </c>
      <c r="AP18">
        <v>0.91369390103567305</v>
      </c>
      <c r="AQ18">
        <v>0.56463288521199595</v>
      </c>
      <c r="AR18">
        <v>0.53958333333333297</v>
      </c>
      <c r="AT18">
        <v>16</v>
      </c>
      <c r="AU18">
        <v>0.75109890109890098</v>
      </c>
      <c r="AV18">
        <v>0.74972222000566802</v>
      </c>
      <c r="AW18">
        <v>0</v>
      </c>
      <c r="AX18">
        <v>0.93220338983050799</v>
      </c>
      <c r="AY18">
        <v>0.92710706150341604</v>
      </c>
      <c r="AZ18">
        <v>0.60102564102564104</v>
      </c>
      <c r="BA18">
        <v>0.53855278766310699</v>
      </c>
      <c r="BC18">
        <v>16</v>
      </c>
      <c r="BD18">
        <v>0.72333333333333305</v>
      </c>
      <c r="BE18">
        <v>0.71536588184129102</v>
      </c>
      <c r="BF18">
        <v>0</v>
      </c>
      <c r="BG18">
        <v>0.865079365079365</v>
      </c>
      <c r="BH18">
        <v>0.93714285714285706</v>
      </c>
      <c r="BI18">
        <v>0.54978354978354904</v>
      </c>
      <c r="BJ18">
        <v>0.50945775535939397</v>
      </c>
      <c r="BL18">
        <v>16</v>
      </c>
      <c r="BM18">
        <v>0.72865168539325798</v>
      </c>
      <c r="BN18">
        <v>0.66442010389832995</v>
      </c>
      <c r="BO18">
        <v>0</v>
      </c>
      <c r="BP18">
        <v>0.95485327313769697</v>
      </c>
      <c r="BQ18">
        <v>0.99099099099099097</v>
      </c>
      <c r="BR18">
        <v>0.64705882352941102</v>
      </c>
      <c r="BS18">
        <v>6.4777327935222603E-2</v>
      </c>
      <c r="BU18">
        <v>16</v>
      </c>
      <c r="BV18">
        <v>0.74880952380952304</v>
      </c>
      <c r="BW18">
        <v>0.67972601147177503</v>
      </c>
      <c r="BX18">
        <v>0</v>
      </c>
      <c r="BY18">
        <v>0.97668997668997604</v>
      </c>
      <c r="BZ18">
        <v>0.97826086956521696</v>
      </c>
      <c r="CA18">
        <v>0.674267100977198</v>
      </c>
      <c r="CB18">
        <v>8.9686098654708502E-2</v>
      </c>
    </row>
    <row r="19" spans="1:80" x14ac:dyDescent="0.2">
      <c r="A19" s="29"/>
      <c r="B19" s="29"/>
      <c r="C19" s="29"/>
      <c r="D19" s="29"/>
      <c r="E19" s="29"/>
      <c r="F19" s="29"/>
      <c r="AB19">
        <v>17</v>
      </c>
      <c r="AC19">
        <v>0.68602150537634399</v>
      </c>
      <c r="AD19">
        <v>0.68325865822645304</v>
      </c>
      <c r="AE19">
        <v>0</v>
      </c>
      <c r="AF19">
        <v>0.82255083179297594</v>
      </c>
      <c r="AG19">
        <v>0.79601990049751203</v>
      </c>
      <c r="AH19">
        <v>0.55592469545957901</v>
      </c>
      <c r="AI19">
        <v>0.55853920515574595</v>
      </c>
      <c r="AK19">
        <v>17</v>
      </c>
      <c r="AL19">
        <v>0.70923913043478204</v>
      </c>
      <c r="AM19">
        <v>0.66758485039506299</v>
      </c>
      <c r="AN19">
        <v>0</v>
      </c>
      <c r="AO19">
        <v>0.96432432432432402</v>
      </c>
      <c r="AP19">
        <v>0.85034013605442105</v>
      </c>
      <c r="AQ19">
        <v>0.208258527827648</v>
      </c>
      <c r="AR19">
        <v>0.64741641337386002</v>
      </c>
      <c r="AT19">
        <v>17</v>
      </c>
      <c r="AU19">
        <v>0.69340659340659305</v>
      </c>
      <c r="AV19">
        <v>0.649620587638291</v>
      </c>
      <c r="AW19">
        <v>0</v>
      </c>
      <c r="AX19">
        <v>0.96703296703296704</v>
      </c>
      <c r="AY19">
        <v>0.93122886133032601</v>
      </c>
      <c r="AZ19">
        <v>0.58970358814352497</v>
      </c>
      <c r="BA19">
        <v>0.11051693404634499</v>
      </c>
      <c r="BC19">
        <v>17</v>
      </c>
      <c r="BD19">
        <v>0.693888888888888</v>
      </c>
      <c r="BE19">
        <v>0.657218197949476</v>
      </c>
      <c r="BF19">
        <v>0</v>
      </c>
      <c r="BG19">
        <v>0.94414019715224495</v>
      </c>
      <c r="BH19">
        <v>0.847631241997439</v>
      </c>
      <c r="BI19">
        <v>0.16013071895424799</v>
      </c>
      <c r="BJ19">
        <v>0.67697063369397203</v>
      </c>
      <c r="BL19">
        <v>17</v>
      </c>
      <c r="BM19">
        <v>0.73314606741572996</v>
      </c>
      <c r="BN19">
        <v>0.686352245304515</v>
      </c>
      <c r="BO19">
        <v>0</v>
      </c>
      <c r="BP19">
        <v>0.94545454545454499</v>
      </c>
      <c r="BQ19">
        <v>0.91304347826086896</v>
      </c>
      <c r="BR19">
        <v>0.205992509363295</v>
      </c>
      <c r="BS19">
        <v>0.68091844813934999</v>
      </c>
      <c r="BU19">
        <v>17</v>
      </c>
      <c r="BV19">
        <v>0.72797619047619</v>
      </c>
      <c r="BW19">
        <v>0.65588896582074596</v>
      </c>
      <c r="BX19">
        <v>0</v>
      </c>
      <c r="BY19">
        <v>0.96199524940617498</v>
      </c>
      <c r="BZ19">
        <v>0.97772567409144195</v>
      </c>
      <c r="CA19">
        <v>0.64851485148514798</v>
      </c>
      <c r="CB19">
        <v>3.5320088300220702E-2</v>
      </c>
    </row>
    <row r="20" spans="1:80" x14ac:dyDescent="0.2">
      <c r="A20" s="29"/>
      <c r="B20" s="29"/>
      <c r="C20" s="29"/>
      <c r="D20" s="29"/>
      <c r="E20" s="29"/>
      <c r="F20" s="29"/>
      <c r="AB20">
        <v>18</v>
      </c>
      <c r="AC20">
        <v>0.63978494623655902</v>
      </c>
      <c r="AD20">
        <v>0.63058281550194495</v>
      </c>
      <c r="AE20">
        <v>0</v>
      </c>
      <c r="AF20">
        <v>0.78816568047337199</v>
      </c>
      <c r="AG20">
        <v>0.83941605839416</v>
      </c>
      <c r="AH20">
        <v>0.314285714285714</v>
      </c>
      <c r="AI20">
        <v>0.58046380885453197</v>
      </c>
      <c r="AK20">
        <v>18</v>
      </c>
      <c r="AL20">
        <v>0.68804347826086898</v>
      </c>
      <c r="AM20">
        <v>0.65641426681151005</v>
      </c>
      <c r="AN20">
        <v>0</v>
      </c>
      <c r="AO20">
        <v>0.92375690607734795</v>
      </c>
      <c r="AP20">
        <v>0.87816646562123002</v>
      </c>
      <c r="AQ20">
        <v>0.167721518987341</v>
      </c>
      <c r="AR20">
        <v>0.65601217656012101</v>
      </c>
      <c r="AT20">
        <v>18</v>
      </c>
      <c r="AU20">
        <v>0.757692307692307</v>
      </c>
      <c r="AV20">
        <v>0.733755800860312</v>
      </c>
      <c r="AW20">
        <v>0</v>
      </c>
      <c r="AX20">
        <v>0.95965103598691304</v>
      </c>
      <c r="AY20">
        <v>0.95216400911161703</v>
      </c>
      <c r="AZ20">
        <v>0.35761589403973498</v>
      </c>
      <c r="BA20">
        <v>0.66559226430298102</v>
      </c>
      <c r="BC20">
        <v>18</v>
      </c>
      <c r="BD20">
        <v>0.74444444444444402</v>
      </c>
      <c r="BE20">
        <v>0.700210326247513</v>
      </c>
      <c r="BF20">
        <v>0</v>
      </c>
      <c r="BG20">
        <v>0.94294940796555404</v>
      </c>
      <c r="BH20">
        <v>0.95270270270270196</v>
      </c>
      <c r="BI20">
        <v>0.23529411764705799</v>
      </c>
      <c r="BJ20">
        <v>0.66989507667473702</v>
      </c>
      <c r="BL20">
        <v>18</v>
      </c>
      <c r="BM20">
        <v>0.74382022471910103</v>
      </c>
      <c r="BN20">
        <v>0.74062347438239595</v>
      </c>
      <c r="BO20">
        <v>0</v>
      </c>
      <c r="BP20">
        <v>0.93797606093579899</v>
      </c>
      <c r="BQ20">
        <v>0.95051783659378597</v>
      </c>
      <c r="BR20">
        <v>0.57399999999999995</v>
      </c>
      <c r="BS20">
        <v>0.5</v>
      </c>
      <c r="BU20">
        <v>18</v>
      </c>
      <c r="BV20">
        <v>0.75297619047619002</v>
      </c>
      <c r="BW20">
        <v>0.71376042027827502</v>
      </c>
      <c r="BX20">
        <v>0</v>
      </c>
      <c r="BY20">
        <v>0.94638694638694598</v>
      </c>
      <c r="BZ20">
        <v>0.94074969770253902</v>
      </c>
      <c r="CA20">
        <v>0.28460038986354702</v>
      </c>
      <c r="CB20">
        <v>0.683304647160068</v>
      </c>
    </row>
    <row r="21" spans="1:80" x14ac:dyDescent="0.2">
      <c r="A21" s="29"/>
      <c r="B21" s="29"/>
      <c r="C21" s="29"/>
      <c r="D21" s="29"/>
      <c r="E21" s="29"/>
      <c r="F21" s="29"/>
      <c r="AB21">
        <v>19</v>
      </c>
      <c r="AC21">
        <v>0.55645161290322498</v>
      </c>
      <c r="AD21">
        <v>0.55964620939986298</v>
      </c>
      <c r="AE21">
        <v>0</v>
      </c>
      <c r="AF21">
        <v>0.68767377201112101</v>
      </c>
      <c r="AG21">
        <v>0.786082474226804</v>
      </c>
      <c r="AH21">
        <v>0.303769401330376</v>
      </c>
      <c r="AI21">
        <v>0.46105919003115198</v>
      </c>
      <c r="AK21">
        <v>19</v>
      </c>
      <c r="AL21">
        <v>0.69510869565217304</v>
      </c>
      <c r="AM21">
        <v>0.63511441525398005</v>
      </c>
      <c r="AN21">
        <v>0</v>
      </c>
      <c r="AO21">
        <v>0.84911550468262198</v>
      </c>
      <c r="AP21">
        <v>0.87346024636058195</v>
      </c>
      <c r="AQ21">
        <v>0.13435700575815701</v>
      </c>
      <c r="AR21">
        <v>0.68352490421455903</v>
      </c>
      <c r="AT21">
        <v>19</v>
      </c>
      <c r="AU21">
        <v>0.68681318681318604</v>
      </c>
      <c r="AV21">
        <v>0.61866032763249501</v>
      </c>
      <c r="AW21">
        <v>0</v>
      </c>
      <c r="AX21">
        <v>0.88754534461910495</v>
      </c>
      <c r="AY21">
        <v>0.93520518358531302</v>
      </c>
      <c r="AZ21">
        <v>0.63532763532763503</v>
      </c>
      <c r="BA21">
        <v>1.6563146997929601E-2</v>
      </c>
      <c r="BC21">
        <v>19</v>
      </c>
      <c r="BD21">
        <v>0.72888888888888803</v>
      </c>
      <c r="BE21">
        <v>0.71747461859127903</v>
      </c>
      <c r="BF21">
        <v>0</v>
      </c>
      <c r="BG21">
        <v>0.94067796610169496</v>
      </c>
      <c r="BH21">
        <v>0.94226327944572696</v>
      </c>
      <c r="BI21">
        <v>0.391608391608391</v>
      </c>
      <c r="BJ21">
        <v>0.59534883720930198</v>
      </c>
      <c r="BL21">
        <v>19</v>
      </c>
      <c r="BM21">
        <v>0.75786516853932495</v>
      </c>
      <c r="BN21">
        <v>0.75876822432650703</v>
      </c>
      <c r="BO21">
        <v>0</v>
      </c>
      <c r="BP21">
        <v>0.97249724972497198</v>
      </c>
      <c r="BQ21">
        <v>0.95560747663551404</v>
      </c>
      <c r="BR21">
        <v>0.57411273486430003</v>
      </c>
      <c r="BS21">
        <v>0.53285543608124197</v>
      </c>
      <c r="BU21">
        <v>19</v>
      </c>
      <c r="BV21">
        <v>0.75833333333333297</v>
      </c>
      <c r="BW21">
        <v>0.70938929729498501</v>
      </c>
      <c r="BX21">
        <v>0</v>
      </c>
      <c r="BY21">
        <v>0.94871794871794801</v>
      </c>
      <c r="BZ21">
        <v>0.95942720763723099</v>
      </c>
      <c r="CA21">
        <v>0.24016563146997899</v>
      </c>
      <c r="CB21">
        <v>0.68924640135478399</v>
      </c>
    </row>
    <row r="22" spans="1:80" x14ac:dyDescent="0.2">
      <c r="A22" s="29"/>
      <c r="B22" s="29"/>
      <c r="C22" s="29"/>
      <c r="D22" s="29"/>
      <c r="E22" s="29"/>
      <c r="F22" s="29"/>
      <c r="AB22">
        <v>20</v>
      </c>
      <c r="AC22">
        <v>0.65</v>
      </c>
      <c r="AD22">
        <v>0.60169205665662795</v>
      </c>
      <c r="AE22">
        <v>0</v>
      </c>
      <c r="AF22">
        <v>0.800942285041225</v>
      </c>
      <c r="AG22">
        <v>0.81489141675284305</v>
      </c>
      <c r="AH22">
        <v>0.16257088846880899</v>
      </c>
      <c r="AI22">
        <v>0.62836363636363601</v>
      </c>
      <c r="AK22">
        <v>20</v>
      </c>
      <c r="AL22">
        <v>0.70217391304347798</v>
      </c>
      <c r="AM22">
        <v>0.69602023845343797</v>
      </c>
      <c r="AN22">
        <v>0</v>
      </c>
      <c r="AO22">
        <v>0.85853658536585298</v>
      </c>
      <c r="AP22">
        <v>0.84841075794621001</v>
      </c>
      <c r="AQ22">
        <v>0.46291560102301699</v>
      </c>
      <c r="AR22">
        <v>0.614218009478673</v>
      </c>
      <c r="AT22">
        <v>20</v>
      </c>
      <c r="AU22">
        <v>0.74890109890109802</v>
      </c>
      <c r="AV22">
        <v>0.71532367237873995</v>
      </c>
      <c r="AW22">
        <v>0</v>
      </c>
      <c r="AX22">
        <v>0.95680345572354197</v>
      </c>
      <c r="AY22">
        <v>0.93485714285714205</v>
      </c>
      <c r="AZ22">
        <v>0.29929577464788698</v>
      </c>
      <c r="BA22">
        <v>0.67033831628638796</v>
      </c>
      <c r="BC22">
        <v>20</v>
      </c>
      <c r="BD22">
        <v>0.71444444444444399</v>
      </c>
      <c r="BE22">
        <v>0.65646912964272397</v>
      </c>
      <c r="BF22">
        <v>0</v>
      </c>
      <c r="BG22">
        <v>0.95424836601307195</v>
      </c>
      <c r="BH22">
        <v>0.93131548311990597</v>
      </c>
      <c r="BI22">
        <v>0.64090909090908998</v>
      </c>
      <c r="BJ22">
        <v>9.9403578528827002E-2</v>
      </c>
      <c r="BL22">
        <v>20</v>
      </c>
      <c r="BM22">
        <v>0.74887640449438198</v>
      </c>
      <c r="BN22">
        <v>0.68324392612960405</v>
      </c>
      <c r="BO22">
        <v>0</v>
      </c>
      <c r="BP22">
        <v>0.98994413407821202</v>
      </c>
      <c r="BQ22">
        <v>0.97949886104783601</v>
      </c>
      <c r="BR22">
        <v>0.67281105990783396</v>
      </c>
      <c r="BS22">
        <v>9.0721649484536093E-2</v>
      </c>
      <c r="BU22">
        <v>20</v>
      </c>
      <c r="BV22">
        <v>0.75952380952380905</v>
      </c>
      <c r="BW22">
        <v>0.72339348946062398</v>
      </c>
      <c r="BX22">
        <v>0</v>
      </c>
      <c r="BY22">
        <v>0.96834701055099603</v>
      </c>
      <c r="BZ22">
        <v>0.96260554885404104</v>
      </c>
      <c r="CA22">
        <v>0.28842504743832997</v>
      </c>
      <c r="CB22">
        <v>0.674196350999131</v>
      </c>
    </row>
    <row r="23" spans="1:80" x14ac:dyDescent="0.2">
      <c r="AB23">
        <v>21</v>
      </c>
      <c r="AC23">
        <v>0.58602150537634401</v>
      </c>
      <c r="AD23">
        <v>0.55283886683766303</v>
      </c>
      <c r="AE23">
        <v>0</v>
      </c>
      <c r="AF23">
        <v>0.60680272108843503</v>
      </c>
      <c r="AG23">
        <v>0.88783943329397796</v>
      </c>
      <c r="AH23">
        <v>0.12012987012987</v>
      </c>
      <c r="AI23">
        <v>0.59658344283836995</v>
      </c>
      <c r="AK23">
        <v>21</v>
      </c>
      <c r="AL23">
        <v>0.70217391304347798</v>
      </c>
      <c r="AM23">
        <v>0.68790842667349295</v>
      </c>
      <c r="AN23">
        <v>0</v>
      </c>
      <c r="AO23">
        <v>0.91991786447638602</v>
      </c>
      <c r="AP23">
        <v>0.93483146067415701</v>
      </c>
      <c r="AQ23">
        <v>0.33150684931506802</v>
      </c>
      <c r="AR23">
        <v>0.56537753222836096</v>
      </c>
      <c r="AT23">
        <v>21</v>
      </c>
      <c r="AU23">
        <v>0.72637362637362601</v>
      </c>
      <c r="AV23">
        <v>0.73135784090406397</v>
      </c>
      <c r="AW23">
        <v>0</v>
      </c>
      <c r="AX23">
        <v>0.93662728249194405</v>
      </c>
      <c r="AY23">
        <v>0.89588377723970902</v>
      </c>
      <c r="AZ23">
        <v>0.57314629258517003</v>
      </c>
      <c r="BA23">
        <v>0.51977401129943401</v>
      </c>
      <c r="BC23">
        <v>21</v>
      </c>
      <c r="BD23">
        <v>0.73444444444444401</v>
      </c>
      <c r="BE23">
        <v>0.72880954758081495</v>
      </c>
      <c r="BF23">
        <v>0</v>
      </c>
      <c r="BG23">
        <v>0.89821615949632705</v>
      </c>
      <c r="BH23">
        <v>0.91428571428571404</v>
      </c>
      <c r="BI23">
        <v>0.45994832041343597</v>
      </c>
      <c r="BJ23">
        <v>0.64278799612778303</v>
      </c>
      <c r="BL23">
        <v>21</v>
      </c>
      <c r="BM23">
        <v>0.76797752808988695</v>
      </c>
      <c r="BN23">
        <v>0.76457771189024903</v>
      </c>
      <c r="BO23">
        <v>0</v>
      </c>
      <c r="BP23">
        <v>0.925081433224755</v>
      </c>
      <c r="BQ23">
        <v>0.94437869822485199</v>
      </c>
      <c r="BR23">
        <v>0.53245033112582696</v>
      </c>
      <c r="BS23">
        <v>0.65640038498556297</v>
      </c>
      <c r="BU23">
        <v>21</v>
      </c>
      <c r="BV23">
        <v>0.772023809523809</v>
      </c>
      <c r="BW23">
        <v>0.72672328000975395</v>
      </c>
      <c r="BX23">
        <v>0</v>
      </c>
      <c r="BY23">
        <v>0.99171597633135999</v>
      </c>
      <c r="BZ23">
        <v>0.98800959232613905</v>
      </c>
      <c r="CA23">
        <v>0.241935483870967</v>
      </c>
      <c r="CB23">
        <v>0.68523206751054799</v>
      </c>
    </row>
    <row r="24" spans="1:80" x14ac:dyDescent="0.2">
      <c r="AB24">
        <v>22</v>
      </c>
      <c r="AC24">
        <v>0.51774193548387004</v>
      </c>
      <c r="AD24">
        <v>0.51361862609058495</v>
      </c>
      <c r="AE24">
        <v>0</v>
      </c>
      <c r="AF24">
        <v>0.62159214830970499</v>
      </c>
      <c r="AG24">
        <v>0.85714285714285698</v>
      </c>
      <c r="AH24">
        <v>0.41131498470948002</v>
      </c>
      <c r="AI24">
        <v>0.16442451420029799</v>
      </c>
      <c r="AK24">
        <v>22</v>
      </c>
      <c r="AL24">
        <v>0.71956521739130397</v>
      </c>
      <c r="AM24">
        <v>0.64847932961612198</v>
      </c>
      <c r="AN24">
        <v>0</v>
      </c>
      <c r="AO24">
        <v>0.88461538461538403</v>
      </c>
      <c r="AP24">
        <v>0.94988610478359903</v>
      </c>
      <c r="AQ24">
        <v>8.9068825910931099E-2</v>
      </c>
      <c r="AR24">
        <v>0.67034700315457396</v>
      </c>
      <c r="AT24">
        <v>22</v>
      </c>
      <c r="AU24">
        <v>0.66483516483516403</v>
      </c>
      <c r="AV24">
        <v>0.60573197200552198</v>
      </c>
      <c r="AW24">
        <v>0</v>
      </c>
      <c r="AX24">
        <v>0.91647331786542896</v>
      </c>
      <c r="AY24">
        <v>0.86788154897494296</v>
      </c>
      <c r="AZ24">
        <v>0.623188405797101</v>
      </c>
      <c r="BA24">
        <v>1.53846153846153E-2</v>
      </c>
      <c r="BC24">
        <v>22</v>
      </c>
      <c r="BD24">
        <v>0.74888888888888805</v>
      </c>
      <c r="BE24">
        <v>0.74924599249733703</v>
      </c>
      <c r="BF24">
        <v>0</v>
      </c>
      <c r="BG24">
        <v>0.95947426067908004</v>
      </c>
      <c r="BH24">
        <v>0.94677236693091704</v>
      </c>
      <c r="BI24">
        <v>0.54214123006833703</v>
      </c>
      <c r="BJ24">
        <v>0.54859611231101502</v>
      </c>
      <c r="BL24">
        <v>22</v>
      </c>
      <c r="BM24">
        <v>0.74269662921348301</v>
      </c>
      <c r="BN24">
        <v>0.704465366984249</v>
      </c>
      <c r="BO24">
        <v>0</v>
      </c>
      <c r="BP24">
        <v>0.94967177242888401</v>
      </c>
      <c r="BQ24">
        <v>0.94299287410926302</v>
      </c>
      <c r="BR24">
        <v>0.26168224299065401</v>
      </c>
      <c r="BS24">
        <v>0.66351457840819505</v>
      </c>
      <c r="BU24">
        <v>22</v>
      </c>
      <c r="BV24">
        <v>0.73452380952380902</v>
      </c>
      <c r="BW24">
        <v>0.69353531427841597</v>
      </c>
      <c r="BX24">
        <v>0</v>
      </c>
      <c r="BY24">
        <v>0.96867469879517998</v>
      </c>
      <c r="BZ24">
        <v>0.96933962264150897</v>
      </c>
      <c r="CA24">
        <v>0.63840830449826902</v>
      </c>
      <c r="CB24">
        <v>0.197718631178707</v>
      </c>
    </row>
    <row r="25" spans="1:80" x14ac:dyDescent="0.2">
      <c r="AB25">
        <v>23</v>
      </c>
      <c r="AC25">
        <v>0.60430107526881705</v>
      </c>
      <c r="AD25">
        <v>0.59831453658053402</v>
      </c>
      <c r="AE25">
        <v>0</v>
      </c>
      <c r="AF25">
        <v>0.74233825198637904</v>
      </c>
      <c r="AG25">
        <v>0.70550847457627097</v>
      </c>
      <c r="AH25">
        <v>0.37984496124030998</v>
      </c>
      <c r="AI25">
        <v>0.56556645851917897</v>
      </c>
      <c r="AK25">
        <v>23</v>
      </c>
      <c r="AL25">
        <v>0.68967391304347803</v>
      </c>
      <c r="AM25">
        <v>0.69362818486797395</v>
      </c>
      <c r="AN25">
        <v>0</v>
      </c>
      <c r="AO25">
        <v>0.83015075376884395</v>
      </c>
      <c r="AP25">
        <v>0.86279357231149501</v>
      </c>
      <c r="AQ25">
        <v>0.55240174672488995</v>
      </c>
      <c r="AR25">
        <v>0.52916666666666601</v>
      </c>
      <c r="AT25">
        <v>23</v>
      </c>
      <c r="AU25">
        <v>0.69450549450549404</v>
      </c>
      <c r="AV25">
        <v>0.62371059956181096</v>
      </c>
      <c r="AW25">
        <v>0</v>
      </c>
      <c r="AX25">
        <v>0.87733071638861604</v>
      </c>
      <c r="AY25">
        <v>0.90238095238095195</v>
      </c>
      <c r="AZ25">
        <v>5.2104208416833601E-2</v>
      </c>
      <c r="BA25">
        <v>0.66302652106084203</v>
      </c>
      <c r="BC25">
        <v>23</v>
      </c>
      <c r="BD25">
        <v>0.71611111111111103</v>
      </c>
      <c r="BE25">
        <v>0.65347463383040905</v>
      </c>
      <c r="BF25">
        <v>0</v>
      </c>
      <c r="BG25">
        <v>0.90070210631895697</v>
      </c>
      <c r="BH25">
        <v>0.90909090909090895</v>
      </c>
      <c r="BI25">
        <v>0.13849287169042701</v>
      </c>
      <c r="BJ25">
        <v>0.66561264822134303</v>
      </c>
      <c r="BL25">
        <v>23</v>
      </c>
      <c r="BM25">
        <v>0.72752808988763995</v>
      </c>
      <c r="BN25">
        <v>0.72502191782668801</v>
      </c>
      <c r="BO25">
        <v>0</v>
      </c>
      <c r="BP25">
        <v>0.98008849557522104</v>
      </c>
      <c r="BQ25">
        <v>0.97505668934240297</v>
      </c>
      <c r="BR25">
        <v>0.51356993736951895</v>
      </c>
      <c r="BS25">
        <v>0.43137254901960698</v>
      </c>
      <c r="BU25">
        <v>23</v>
      </c>
      <c r="BV25">
        <v>0.78630952380952301</v>
      </c>
      <c r="BW25">
        <v>0.778765666623771</v>
      </c>
      <c r="BX25">
        <v>0</v>
      </c>
      <c r="BY25">
        <v>0.99401197604790403</v>
      </c>
      <c r="BZ25">
        <v>0.94174757281553401</v>
      </c>
      <c r="CA25">
        <v>0.50303030303030305</v>
      </c>
      <c r="CB25">
        <v>0.67627281460134403</v>
      </c>
    </row>
    <row r="26" spans="1:80" x14ac:dyDescent="0.2">
      <c r="AB26">
        <v>24</v>
      </c>
      <c r="AC26">
        <v>0.57204301075268804</v>
      </c>
      <c r="AD26">
        <v>0.588039910144177</v>
      </c>
      <c r="AE26">
        <v>0</v>
      </c>
      <c r="AF26">
        <v>0.66422466422466397</v>
      </c>
      <c r="AG26">
        <v>0.90241102181400601</v>
      </c>
      <c r="AH26">
        <v>0.37625754527162902</v>
      </c>
      <c r="AI26">
        <v>0.409266409266409</v>
      </c>
      <c r="AK26">
        <v>24</v>
      </c>
      <c r="AL26">
        <v>0.70054347826086905</v>
      </c>
      <c r="AM26">
        <v>0.68968447305966096</v>
      </c>
      <c r="AN26">
        <v>0</v>
      </c>
      <c r="AO26">
        <v>0.929399367755532</v>
      </c>
      <c r="AP26">
        <v>0.81210592686002503</v>
      </c>
      <c r="AQ26">
        <v>0.35</v>
      </c>
      <c r="AR26">
        <v>0.66723259762308895</v>
      </c>
      <c r="AT26">
        <v>24</v>
      </c>
      <c r="AU26">
        <v>0.64230769230769202</v>
      </c>
      <c r="AV26">
        <v>0.60203889414862599</v>
      </c>
      <c r="AW26">
        <v>0</v>
      </c>
      <c r="AX26">
        <v>0.84615384615384603</v>
      </c>
      <c r="AY26">
        <v>0.88835534213685396</v>
      </c>
      <c r="AZ26">
        <v>0.53078924544665995</v>
      </c>
      <c r="BA26">
        <v>0.14285714285714199</v>
      </c>
      <c r="BC26">
        <v>24</v>
      </c>
      <c r="BD26">
        <v>0.77277777777777701</v>
      </c>
      <c r="BE26">
        <v>0.77115260107744599</v>
      </c>
      <c r="BF26">
        <v>0</v>
      </c>
      <c r="BG26">
        <v>0.98547486033519505</v>
      </c>
      <c r="BH26">
        <v>0.97368421052631504</v>
      </c>
      <c r="BI26">
        <v>0.53635280095351601</v>
      </c>
      <c r="BJ26">
        <v>0.58909853249475796</v>
      </c>
      <c r="BL26">
        <v>24</v>
      </c>
      <c r="BM26">
        <v>0.73764044943820195</v>
      </c>
      <c r="BN26">
        <v>0.74573633670575601</v>
      </c>
      <c r="BO26">
        <v>0</v>
      </c>
      <c r="BP26">
        <v>0.96027241770715099</v>
      </c>
      <c r="BQ26">
        <v>0.88169364881693602</v>
      </c>
      <c r="BR26">
        <v>0.53787047200878102</v>
      </c>
      <c r="BS26">
        <v>0.60310880829015501</v>
      </c>
      <c r="BU26">
        <v>24</v>
      </c>
      <c r="BV26">
        <v>0.78392857142857097</v>
      </c>
      <c r="BW26">
        <v>0.78306766889568702</v>
      </c>
      <c r="BX26">
        <v>0</v>
      </c>
      <c r="BY26">
        <v>0.97271648873072303</v>
      </c>
      <c r="BZ26">
        <v>0.96852300242130696</v>
      </c>
      <c r="CA26">
        <v>0.55776892430278802</v>
      </c>
      <c r="CB26">
        <v>0.63326226012793096</v>
      </c>
    </row>
    <row r="27" spans="1:80" x14ac:dyDescent="0.2">
      <c r="AB27">
        <v>25</v>
      </c>
      <c r="AC27">
        <v>0.50483870967741895</v>
      </c>
      <c r="AD27">
        <v>0.53465451102894301</v>
      </c>
      <c r="AE27">
        <v>0</v>
      </c>
      <c r="AF27">
        <v>0.67490729295426399</v>
      </c>
      <c r="AG27">
        <v>0.79689521345407499</v>
      </c>
      <c r="AH27">
        <v>0.33993902439024298</v>
      </c>
      <c r="AI27">
        <v>0.32687651331719098</v>
      </c>
      <c r="AK27">
        <v>25</v>
      </c>
      <c r="AL27">
        <v>0.72391304347826002</v>
      </c>
      <c r="AM27">
        <v>0.723194486553417</v>
      </c>
      <c r="AN27">
        <v>0</v>
      </c>
      <c r="AO27">
        <v>0.89989888776541904</v>
      </c>
      <c r="AP27">
        <v>0.88075560802833497</v>
      </c>
      <c r="AQ27">
        <v>0.59352142110762796</v>
      </c>
      <c r="AR27">
        <v>0.51860202931228805</v>
      </c>
      <c r="AT27">
        <v>25</v>
      </c>
      <c r="AU27">
        <v>0.765384615384615</v>
      </c>
      <c r="AV27">
        <v>0.72712730447474905</v>
      </c>
      <c r="AW27">
        <v>0</v>
      </c>
      <c r="AX27">
        <v>0.99234972677595601</v>
      </c>
      <c r="AY27">
        <v>0.97412823397075299</v>
      </c>
      <c r="AZ27">
        <v>0.26010544815465703</v>
      </c>
      <c r="BA27">
        <v>0.681925808997632</v>
      </c>
      <c r="BC27">
        <v>25</v>
      </c>
      <c r="BD27">
        <v>0.75666666666666604</v>
      </c>
      <c r="BE27">
        <v>0.75624532181981297</v>
      </c>
      <c r="BF27">
        <v>0</v>
      </c>
      <c r="BG27">
        <v>0.91647855530473998</v>
      </c>
      <c r="BH27">
        <v>0.93901035673187505</v>
      </c>
      <c r="BI27">
        <v>0.51053283767038404</v>
      </c>
      <c r="BJ27">
        <v>0.65895953757225401</v>
      </c>
      <c r="BL27">
        <v>25</v>
      </c>
      <c r="BM27">
        <v>0.76292134831460601</v>
      </c>
      <c r="BN27">
        <v>0.74818877082604096</v>
      </c>
      <c r="BO27">
        <v>0</v>
      </c>
      <c r="BP27">
        <v>0.95875139353400196</v>
      </c>
      <c r="BQ27">
        <v>0.94063926940639198</v>
      </c>
      <c r="BR27">
        <v>0.41459854014598502</v>
      </c>
      <c r="BS27">
        <v>0.67876588021778494</v>
      </c>
      <c r="BU27">
        <v>25</v>
      </c>
      <c r="BV27">
        <v>0.75178571428571395</v>
      </c>
      <c r="BW27">
        <v>0.71983516629227795</v>
      </c>
      <c r="BX27">
        <v>0</v>
      </c>
      <c r="BY27">
        <v>0.93656286043829196</v>
      </c>
      <c r="BZ27">
        <v>0.95421686746987899</v>
      </c>
      <c r="CA27">
        <v>0.314079422382671</v>
      </c>
      <c r="CB27">
        <v>0.67448151487826802</v>
      </c>
    </row>
    <row r="28" spans="1:80" x14ac:dyDescent="0.2">
      <c r="AB28">
        <v>26</v>
      </c>
      <c r="AC28">
        <v>0.71451612903225803</v>
      </c>
      <c r="AD28">
        <v>0.69320906371692304</v>
      </c>
      <c r="AE28">
        <v>0</v>
      </c>
      <c r="AF28">
        <v>0.90868596881959895</v>
      </c>
      <c r="AG28">
        <v>0.86965589155370104</v>
      </c>
      <c r="AH28">
        <v>0.32611832611832597</v>
      </c>
      <c r="AI28">
        <v>0.668376068376068</v>
      </c>
      <c r="AK28">
        <v>26</v>
      </c>
      <c r="AL28">
        <v>0.72228260869565197</v>
      </c>
      <c r="AM28">
        <v>0.71142059633605803</v>
      </c>
      <c r="AN28">
        <v>0</v>
      </c>
      <c r="AO28">
        <v>0.83203125</v>
      </c>
      <c r="AP28">
        <v>0.94900221729489997</v>
      </c>
      <c r="AQ28">
        <v>0.44274809160305301</v>
      </c>
      <c r="AR28">
        <v>0.62190082644628097</v>
      </c>
      <c r="AT28">
        <v>26</v>
      </c>
      <c r="AU28">
        <v>0.71758241758241703</v>
      </c>
      <c r="AV28">
        <v>0.68396823457753997</v>
      </c>
      <c r="AW28">
        <v>0</v>
      </c>
      <c r="AX28">
        <v>0.92682926829268297</v>
      </c>
      <c r="AY28">
        <v>0.92631578947368398</v>
      </c>
      <c r="AZ28">
        <v>0.25714285714285701</v>
      </c>
      <c r="BA28">
        <v>0.62558502340093602</v>
      </c>
      <c r="BC28">
        <v>26</v>
      </c>
      <c r="BD28">
        <v>0.73833333333333295</v>
      </c>
      <c r="BE28">
        <v>0.705575609535538</v>
      </c>
      <c r="BF28">
        <v>0</v>
      </c>
      <c r="BG28">
        <v>0.95299145299145305</v>
      </c>
      <c r="BH28">
        <v>0.887185104052573</v>
      </c>
      <c r="BI28">
        <v>0.31719532554257002</v>
      </c>
      <c r="BJ28">
        <v>0.66493055555555503</v>
      </c>
      <c r="BL28">
        <v>26</v>
      </c>
      <c r="BM28">
        <v>0.75674157303370704</v>
      </c>
      <c r="BN28">
        <v>0.75814792730099401</v>
      </c>
      <c r="BO28">
        <v>0</v>
      </c>
      <c r="BP28">
        <v>0.92513966480446896</v>
      </c>
      <c r="BQ28">
        <v>0.96449026345933497</v>
      </c>
      <c r="BR28">
        <v>0.57817772778402698</v>
      </c>
      <c r="BS28">
        <v>0.56478405315614599</v>
      </c>
      <c r="BU28">
        <v>26</v>
      </c>
      <c r="BV28">
        <v>0.77023809523809506</v>
      </c>
      <c r="BW28">
        <v>0.75786061886872702</v>
      </c>
      <c r="BX28">
        <v>0</v>
      </c>
      <c r="BY28">
        <v>0.98698224852071004</v>
      </c>
      <c r="BZ28">
        <v>0.98581560283687897</v>
      </c>
      <c r="CA28">
        <v>0.63116370808678501</v>
      </c>
      <c r="CB28">
        <v>0.42748091603053401</v>
      </c>
    </row>
    <row r="29" spans="1:80" x14ac:dyDescent="0.2">
      <c r="AB29">
        <v>27</v>
      </c>
      <c r="AC29">
        <v>0.69354838709677402</v>
      </c>
      <c r="AD29">
        <v>0.69908803890970495</v>
      </c>
      <c r="AE29">
        <v>0</v>
      </c>
      <c r="AF29">
        <v>0.91034482758620605</v>
      </c>
      <c r="AG29">
        <v>0.82953311617806702</v>
      </c>
      <c r="AH29">
        <v>0.54812098991750602</v>
      </c>
      <c r="AI29">
        <v>0.50835322195704002</v>
      </c>
      <c r="AK29">
        <v>27</v>
      </c>
      <c r="AL29">
        <v>0.61684782608695599</v>
      </c>
      <c r="AM29">
        <v>0.60762031600134303</v>
      </c>
      <c r="AN29">
        <v>0</v>
      </c>
      <c r="AO29">
        <v>0.698162729658792</v>
      </c>
      <c r="AP29">
        <v>0.88057901085645296</v>
      </c>
      <c r="AQ29">
        <v>0.18867924528301799</v>
      </c>
      <c r="AR29">
        <v>0.663060278207109</v>
      </c>
      <c r="AT29">
        <v>27</v>
      </c>
      <c r="AU29">
        <v>0.70769230769230695</v>
      </c>
      <c r="AV29">
        <v>0.69808855843311501</v>
      </c>
      <c r="AW29">
        <v>0</v>
      </c>
      <c r="AX29">
        <v>0.93581780538302195</v>
      </c>
      <c r="AY29">
        <v>0.93953488372092997</v>
      </c>
      <c r="AZ29">
        <v>0.56468366383380497</v>
      </c>
      <c r="BA29">
        <v>0.352317880794701</v>
      </c>
      <c r="BC29">
        <v>27</v>
      </c>
      <c r="BD29">
        <v>0.73</v>
      </c>
      <c r="BE29">
        <v>0.68033258259103602</v>
      </c>
      <c r="BF29">
        <v>0</v>
      </c>
      <c r="BG29">
        <v>0.95528898582333699</v>
      </c>
      <c r="BH29">
        <v>0.94226327944572696</v>
      </c>
      <c r="BI29">
        <v>0.16793893129770901</v>
      </c>
      <c r="BJ29">
        <v>0.65583913379737002</v>
      </c>
      <c r="BL29">
        <v>27</v>
      </c>
      <c r="BM29">
        <v>0.76966292134831404</v>
      </c>
      <c r="BN29">
        <v>0.75139731777429597</v>
      </c>
      <c r="BO29">
        <v>0</v>
      </c>
      <c r="BP29">
        <v>0.96921322690991996</v>
      </c>
      <c r="BQ29">
        <v>0.94713160854893097</v>
      </c>
      <c r="BR29">
        <v>0.41747572815533901</v>
      </c>
      <c r="BS29">
        <v>0.671768707482993</v>
      </c>
      <c r="BU29">
        <v>27</v>
      </c>
      <c r="BV29">
        <v>0.78273809523809501</v>
      </c>
      <c r="BW29">
        <v>0.78360256896994296</v>
      </c>
      <c r="BX29">
        <v>0</v>
      </c>
      <c r="BY29">
        <v>0.97399527186761203</v>
      </c>
      <c r="BZ29">
        <v>0.980582524271844</v>
      </c>
      <c r="CA29">
        <v>0.57459926017262597</v>
      </c>
      <c r="CB29">
        <v>0.60523321956769005</v>
      </c>
    </row>
    <row r="30" spans="1:80" x14ac:dyDescent="0.2">
      <c r="AB30">
        <v>28</v>
      </c>
      <c r="AC30">
        <v>0.68817204301075197</v>
      </c>
      <c r="AD30">
        <v>0.63363078804821604</v>
      </c>
      <c r="AE30">
        <v>0</v>
      </c>
      <c r="AF30">
        <v>0.88692232055063902</v>
      </c>
      <c r="AG30">
        <v>0.86024096385542104</v>
      </c>
      <c r="AH30">
        <v>0.127737226277372</v>
      </c>
      <c r="AI30">
        <v>0.65962264150943395</v>
      </c>
      <c r="AK30">
        <v>28</v>
      </c>
      <c r="AL30">
        <v>0.69456521739130395</v>
      </c>
      <c r="AM30">
        <v>0.68902590250256002</v>
      </c>
      <c r="AN30">
        <v>0</v>
      </c>
      <c r="AO30">
        <v>0.91590678824721306</v>
      </c>
      <c r="AP30">
        <v>0.855036855036855</v>
      </c>
      <c r="AQ30">
        <v>0.58567543064369898</v>
      </c>
      <c r="AR30">
        <v>0.39948453608247397</v>
      </c>
      <c r="AT30">
        <v>28</v>
      </c>
      <c r="AU30">
        <v>0.66703296703296699</v>
      </c>
      <c r="AV30">
        <v>0.66209064251735905</v>
      </c>
      <c r="AW30">
        <v>0</v>
      </c>
      <c r="AX30">
        <v>0.76618705035971202</v>
      </c>
      <c r="AY30">
        <v>0.784876140808344</v>
      </c>
      <c r="AZ30">
        <v>0.50062578222778398</v>
      </c>
      <c r="BA30">
        <v>0.59667359667359599</v>
      </c>
      <c r="BC30">
        <v>28</v>
      </c>
      <c r="BD30">
        <v>0.74055555555555497</v>
      </c>
      <c r="BE30">
        <v>0.74367949684273504</v>
      </c>
      <c r="BF30">
        <v>0</v>
      </c>
      <c r="BG30">
        <v>0.94051627384960701</v>
      </c>
      <c r="BH30">
        <v>0.92688679245283001</v>
      </c>
      <c r="BI30">
        <v>0.50368550368550302</v>
      </c>
      <c r="BJ30">
        <v>0.60362941738299902</v>
      </c>
      <c r="BL30">
        <v>28</v>
      </c>
      <c r="BM30">
        <v>0.70674157303370699</v>
      </c>
      <c r="BN30">
        <v>0.68013802866989803</v>
      </c>
      <c r="BO30">
        <v>0</v>
      </c>
      <c r="BP30">
        <v>0.93942614240169997</v>
      </c>
      <c r="BQ30">
        <v>0.92307692307692302</v>
      </c>
      <c r="BR30">
        <v>0.59427609427609396</v>
      </c>
      <c r="BS30">
        <v>0.26377295492487401</v>
      </c>
      <c r="BU30">
        <v>28</v>
      </c>
      <c r="BV30">
        <v>0.78273809523809501</v>
      </c>
      <c r="BW30">
        <v>0.76004690472044001</v>
      </c>
      <c r="BX30">
        <v>0</v>
      </c>
      <c r="BY30">
        <v>0.98067632850241504</v>
      </c>
      <c r="BZ30">
        <v>0.98220640569395001</v>
      </c>
      <c r="CA30">
        <v>0.39092495636998198</v>
      </c>
      <c r="CB30">
        <v>0.68637992831541195</v>
      </c>
    </row>
    <row r="31" spans="1:80" x14ac:dyDescent="0.2">
      <c r="AB31">
        <v>29</v>
      </c>
      <c r="AC31">
        <v>0.64838709677419304</v>
      </c>
      <c r="AD31">
        <v>0.64061437625829298</v>
      </c>
      <c r="AE31">
        <v>0</v>
      </c>
      <c r="AF31">
        <v>0.83460076045627296</v>
      </c>
      <c r="AG31">
        <v>0.88361045130641303</v>
      </c>
      <c r="AH31">
        <v>0.327990135635018</v>
      </c>
      <c r="AI31">
        <v>0.51625615763546795</v>
      </c>
      <c r="AK31">
        <v>29</v>
      </c>
      <c r="AL31">
        <v>0.70271739130434696</v>
      </c>
      <c r="AM31">
        <v>0.69888303578708499</v>
      </c>
      <c r="AN31">
        <v>0</v>
      </c>
      <c r="AO31">
        <v>0.88165680473372698</v>
      </c>
      <c r="AP31">
        <v>0.841309823677581</v>
      </c>
      <c r="AQ31">
        <v>0.45905707196029699</v>
      </c>
      <c r="AR31">
        <v>0.613508442776735</v>
      </c>
      <c r="AT31">
        <v>29</v>
      </c>
      <c r="AU31">
        <v>0.689560439560439</v>
      </c>
      <c r="AV31">
        <v>0.68792317279396797</v>
      </c>
      <c r="AW31">
        <v>0</v>
      </c>
      <c r="AX31">
        <v>0.96483516483516396</v>
      </c>
      <c r="AY31">
        <v>0.96035242290748801</v>
      </c>
      <c r="AZ31">
        <v>0.46091370558375599</v>
      </c>
      <c r="BA31">
        <v>0.36559139784946199</v>
      </c>
      <c r="BC31">
        <v>29</v>
      </c>
      <c r="BD31">
        <v>0.71444444444444399</v>
      </c>
      <c r="BE31">
        <v>0.64539650403376503</v>
      </c>
      <c r="BF31">
        <v>0</v>
      </c>
      <c r="BG31">
        <v>0.92291880781089397</v>
      </c>
      <c r="BH31">
        <v>0.91435464414957701</v>
      </c>
      <c r="BI31">
        <v>0.664647993943981</v>
      </c>
      <c r="BJ31">
        <v>7.9664570230607898E-2</v>
      </c>
      <c r="BL31">
        <v>29</v>
      </c>
      <c r="BM31">
        <v>0.71573033707865097</v>
      </c>
      <c r="BN31">
        <v>0.70527957957294296</v>
      </c>
      <c r="BO31">
        <v>0</v>
      </c>
      <c r="BP31">
        <v>0.91920251836306399</v>
      </c>
      <c r="BQ31">
        <v>0.86857142857142799</v>
      </c>
      <c r="BR31">
        <v>0.58408862034239595</v>
      </c>
      <c r="BS31">
        <v>0.44925575101488402</v>
      </c>
      <c r="BU31">
        <v>29</v>
      </c>
      <c r="BV31">
        <v>0.73809523809523803</v>
      </c>
      <c r="BW31">
        <v>0.678431614489588</v>
      </c>
      <c r="BX31">
        <v>0</v>
      </c>
      <c r="BY31">
        <v>0.98465171192443901</v>
      </c>
      <c r="BZ31">
        <v>0.98554216867469802</v>
      </c>
      <c r="CA31">
        <v>0.64628099173553699</v>
      </c>
      <c r="CB31">
        <v>9.7251585623678596E-2</v>
      </c>
    </row>
    <row r="32" spans="1:80" x14ac:dyDescent="0.2">
      <c r="AB32">
        <v>30</v>
      </c>
      <c r="AC32">
        <v>0.71935483870967698</v>
      </c>
      <c r="AD32">
        <v>0.72745133891983105</v>
      </c>
      <c r="AE32">
        <v>0</v>
      </c>
      <c r="AF32">
        <v>0.94267515923566803</v>
      </c>
      <c r="AG32">
        <v>0.86029411764705799</v>
      </c>
      <c r="AH32">
        <v>0.55911823647294501</v>
      </c>
      <c r="AI32">
        <v>0.54771784232365095</v>
      </c>
      <c r="AK32">
        <v>30</v>
      </c>
      <c r="AL32">
        <v>0.69782608695652104</v>
      </c>
      <c r="AM32">
        <v>0.70026256732076497</v>
      </c>
      <c r="AN32">
        <v>0</v>
      </c>
      <c r="AO32">
        <v>0.86799999999999899</v>
      </c>
      <c r="AP32">
        <v>0.82932996207332399</v>
      </c>
      <c r="AQ32">
        <v>0.52287581699346397</v>
      </c>
      <c r="AR32">
        <v>0.58084449021627105</v>
      </c>
      <c r="AT32">
        <v>30</v>
      </c>
      <c r="AU32">
        <v>0.65989010989010899</v>
      </c>
      <c r="AV32">
        <v>0.63792687875202803</v>
      </c>
      <c r="AW32">
        <v>0</v>
      </c>
      <c r="AX32">
        <v>0.94006309148264899</v>
      </c>
      <c r="AY32">
        <v>0.90167865707434003</v>
      </c>
      <c r="AZ32">
        <v>0.53723849372384902</v>
      </c>
      <c r="BA32">
        <v>0.17272727272727201</v>
      </c>
      <c r="BC32">
        <v>30</v>
      </c>
      <c r="BD32">
        <v>0.73666666666666603</v>
      </c>
      <c r="BE32">
        <v>0.68824419381070701</v>
      </c>
      <c r="BF32">
        <v>0</v>
      </c>
      <c r="BG32">
        <v>0.93890675241157495</v>
      </c>
      <c r="BH32">
        <v>0.94318181818181801</v>
      </c>
      <c r="BI32">
        <v>0.202626641651031</v>
      </c>
      <c r="BJ32">
        <v>0.668261562998405</v>
      </c>
      <c r="BL32">
        <v>30</v>
      </c>
      <c r="BM32">
        <v>0.70617977528089804</v>
      </c>
      <c r="BN32">
        <v>0.65297710142714704</v>
      </c>
      <c r="BO32">
        <v>0</v>
      </c>
      <c r="BP32">
        <v>0.95728368017524601</v>
      </c>
      <c r="BQ32">
        <v>0.91330891330891295</v>
      </c>
      <c r="BR32">
        <v>0.65581395348837201</v>
      </c>
      <c r="BS32">
        <v>8.5501858736059394E-2</v>
      </c>
      <c r="BU32">
        <v>30</v>
      </c>
      <c r="BV32">
        <v>0.74107142857142805</v>
      </c>
      <c r="BW32">
        <v>0.66956965726477002</v>
      </c>
      <c r="BX32">
        <v>0</v>
      </c>
      <c r="BY32">
        <v>0.97668997668997604</v>
      </c>
      <c r="BZ32">
        <v>0.96867469879517998</v>
      </c>
      <c r="CA32">
        <v>0.66504065040650395</v>
      </c>
      <c r="CB32">
        <v>6.7873303167420795E-2</v>
      </c>
    </row>
    <row r="33" spans="28:80" x14ac:dyDescent="0.2">
      <c r="AB33">
        <v>31</v>
      </c>
      <c r="AC33">
        <v>0.68118279569892404</v>
      </c>
      <c r="AD33">
        <v>0.68055134121164895</v>
      </c>
      <c r="AE33">
        <v>0</v>
      </c>
      <c r="AF33">
        <v>0.83030303030302999</v>
      </c>
      <c r="AG33">
        <v>0.73414634146341395</v>
      </c>
      <c r="AH33">
        <v>0.52459016393442603</v>
      </c>
      <c r="AI33">
        <v>0.63316582914572805</v>
      </c>
      <c r="AK33">
        <v>31</v>
      </c>
      <c r="AL33">
        <v>0.64510869565217299</v>
      </c>
      <c r="AM33">
        <v>0.64514245703057305</v>
      </c>
      <c r="AN33">
        <v>0</v>
      </c>
      <c r="AO33">
        <v>0.85163776493256205</v>
      </c>
      <c r="AP33">
        <v>0.83480453972257196</v>
      </c>
      <c r="AQ33">
        <v>0.43083900226757299</v>
      </c>
      <c r="AR33">
        <v>0.46328852119958602</v>
      </c>
      <c r="AT33">
        <v>31</v>
      </c>
      <c r="AU33">
        <v>0.704395604395604</v>
      </c>
      <c r="AV33">
        <v>0.64986177509679999</v>
      </c>
      <c r="AW33">
        <v>0</v>
      </c>
      <c r="AX33">
        <v>0.85660018993352305</v>
      </c>
      <c r="AY33">
        <v>0.87254901960784303</v>
      </c>
      <c r="AZ33">
        <v>0.19569471624266099</v>
      </c>
      <c r="BA33">
        <v>0.67460317460317398</v>
      </c>
      <c r="BC33">
        <v>31</v>
      </c>
      <c r="BD33">
        <v>0.70944444444444399</v>
      </c>
      <c r="BE33">
        <v>0.69010785643444505</v>
      </c>
      <c r="BF33">
        <v>0</v>
      </c>
      <c r="BG33">
        <v>0.90552995391705005</v>
      </c>
      <c r="BH33">
        <v>0.95184770436730104</v>
      </c>
      <c r="BI33">
        <v>0.29012345679012302</v>
      </c>
      <c r="BJ33">
        <v>0.61293031066330805</v>
      </c>
      <c r="BL33">
        <v>31</v>
      </c>
      <c r="BM33">
        <v>0.73146067415730298</v>
      </c>
      <c r="BN33">
        <v>0.69035575865532395</v>
      </c>
      <c r="BO33">
        <v>0</v>
      </c>
      <c r="BP33">
        <v>0.97225305216426094</v>
      </c>
      <c r="BQ33">
        <v>0.89331770222743201</v>
      </c>
      <c r="BR33">
        <v>0.23908918406072099</v>
      </c>
      <c r="BS33">
        <v>0.65676309616888096</v>
      </c>
      <c r="BU33">
        <v>31</v>
      </c>
      <c r="BV33">
        <v>0.772023809523809</v>
      </c>
      <c r="BW33">
        <v>0.75232790984685505</v>
      </c>
      <c r="BX33">
        <v>0</v>
      </c>
      <c r="BY33">
        <v>0.968494749124854</v>
      </c>
      <c r="BZ33">
        <v>0.97317073170731705</v>
      </c>
      <c r="CA33">
        <v>0.397306397306397</v>
      </c>
      <c r="CB33">
        <v>0.67033976124885197</v>
      </c>
    </row>
    <row r="34" spans="28:80" x14ac:dyDescent="0.2">
      <c r="AB34">
        <v>32</v>
      </c>
      <c r="AC34">
        <v>0.58010752688171996</v>
      </c>
      <c r="AD34">
        <v>0.57669999876142697</v>
      </c>
      <c r="AE34">
        <v>0</v>
      </c>
      <c r="AF34">
        <v>0.67312348668280797</v>
      </c>
      <c r="AG34">
        <v>0.86612339930151305</v>
      </c>
      <c r="AH34">
        <v>0.484978540772532</v>
      </c>
      <c r="AI34">
        <v>0.28257456828885302</v>
      </c>
      <c r="AK34">
        <v>32</v>
      </c>
      <c r="AL34">
        <v>0.68152173913043401</v>
      </c>
      <c r="AM34">
        <v>0.68066398235130898</v>
      </c>
      <c r="AN34">
        <v>0</v>
      </c>
      <c r="AO34">
        <v>0.80903490759753605</v>
      </c>
      <c r="AP34">
        <v>0.85910652920962105</v>
      </c>
      <c r="AQ34">
        <v>0.48009101251421998</v>
      </c>
      <c r="AR34">
        <v>0.57442348008385702</v>
      </c>
      <c r="AT34">
        <v>32</v>
      </c>
      <c r="AU34">
        <v>0.71098901098901102</v>
      </c>
      <c r="AV34">
        <v>0.71461649043883702</v>
      </c>
      <c r="AW34">
        <v>0</v>
      </c>
      <c r="AX34">
        <v>0.886075949367088</v>
      </c>
      <c r="AY34">
        <v>0.87845968712394695</v>
      </c>
      <c r="AZ34">
        <v>0.549473684210526</v>
      </c>
      <c r="BA34">
        <v>0.54445664105378699</v>
      </c>
      <c r="BC34">
        <v>32</v>
      </c>
      <c r="BD34">
        <v>0.73055555555555496</v>
      </c>
      <c r="BE34">
        <v>0.69251982652549005</v>
      </c>
      <c r="BF34">
        <v>0</v>
      </c>
      <c r="BG34">
        <v>0.92616033755274196</v>
      </c>
      <c r="BH34">
        <v>0.90420560747663503</v>
      </c>
      <c r="BI34">
        <v>0.27142857142857102</v>
      </c>
      <c r="BJ34">
        <v>0.66828478964401195</v>
      </c>
      <c r="BL34">
        <v>32</v>
      </c>
      <c r="BM34">
        <v>0.74269662921348301</v>
      </c>
      <c r="BN34">
        <v>0.69595415766454805</v>
      </c>
      <c r="BO34">
        <v>0</v>
      </c>
      <c r="BP34">
        <v>0.94714131607335394</v>
      </c>
      <c r="BQ34">
        <v>0.94835680751173701</v>
      </c>
      <c r="BR34">
        <v>0.20934579439252299</v>
      </c>
      <c r="BS34">
        <v>0.67897271268057702</v>
      </c>
      <c r="BU34">
        <v>32</v>
      </c>
      <c r="BV34">
        <v>0.73571428571428499</v>
      </c>
      <c r="BW34">
        <v>0.67141392797685295</v>
      </c>
      <c r="BX34">
        <v>0</v>
      </c>
      <c r="BY34">
        <v>0.97826086956521696</v>
      </c>
      <c r="BZ34">
        <v>0.96969696969696895</v>
      </c>
      <c r="CA34">
        <v>0.65074135090609497</v>
      </c>
      <c r="CB34">
        <v>8.6956521739130405E-2</v>
      </c>
    </row>
    <row r="35" spans="28:80" x14ac:dyDescent="0.2">
      <c r="AB35">
        <v>33</v>
      </c>
      <c r="AC35">
        <v>0.71021505376343996</v>
      </c>
      <c r="AD35">
        <v>0.72220768387592205</v>
      </c>
      <c r="AE35">
        <v>0</v>
      </c>
      <c r="AF35">
        <v>0.88487584650112805</v>
      </c>
      <c r="AG35">
        <v>0.89940828402366801</v>
      </c>
      <c r="AH35">
        <v>0.55891553701772601</v>
      </c>
      <c r="AI35">
        <v>0.54563106796116501</v>
      </c>
      <c r="AK35">
        <v>33</v>
      </c>
      <c r="AL35">
        <v>0.70815217391304297</v>
      </c>
      <c r="AM35">
        <v>0.715714834576056</v>
      </c>
      <c r="AN35">
        <v>0</v>
      </c>
      <c r="AO35">
        <v>0.95661605206073697</v>
      </c>
      <c r="AP35">
        <v>0.90845070422535201</v>
      </c>
      <c r="AQ35">
        <v>0.47530864197530798</v>
      </c>
      <c r="AR35">
        <v>0.52248394004282595</v>
      </c>
      <c r="AT35">
        <v>33</v>
      </c>
      <c r="AU35">
        <v>0.78681318681318602</v>
      </c>
      <c r="AV35">
        <v>0.77186036177808703</v>
      </c>
      <c r="AW35">
        <v>0</v>
      </c>
      <c r="AX35">
        <v>0.99231613611416003</v>
      </c>
      <c r="AY35">
        <v>0.96626768226332904</v>
      </c>
      <c r="AZ35">
        <v>0.45095168374816902</v>
      </c>
      <c r="BA35">
        <v>0.67790594498668999</v>
      </c>
      <c r="BC35">
        <v>33</v>
      </c>
      <c r="BD35">
        <v>0.72277777777777696</v>
      </c>
      <c r="BE35">
        <v>0.67270653670040104</v>
      </c>
      <c r="BF35">
        <v>0</v>
      </c>
      <c r="BG35">
        <v>0.90717299578058996</v>
      </c>
      <c r="BH35">
        <v>0.910377358490565</v>
      </c>
      <c r="BI35">
        <v>0.18552875695732801</v>
      </c>
      <c r="BJ35">
        <v>0.687747035573122</v>
      </c>
      <c r="BL35">
        <v>33</v>
      </c>
      <c r="BM35">
        <v>0.68426966292134805</v>
      </c>
      <c r="BN35">
        <v>0.68181057953857505</v>
      </c>
      <c r="BO35">
        <v>0</v>
      </c>
      <c r="BP35">
        <v>0.91666666666666596</v>
      </c>
      <c r="BQ35">
        <v>0.88998763906056799</v>
      </c>
      <c r="BR35">
        <v>0.40251572327044</v>
      </c>
      <c r="BS35">
        <v>0.51807228915662595</v>
      </c>
      <c r="BU35">
        <v>33</v>
      </c>
      <c r="BV35">
        <v>0.764880952380952</v>
      </c>
      <c r="BW35">
        <v>0.72307388624365598</v>
      </c>
      <c r="BX35">
        <v>0</v>
      </c>
      <c r="BY35">
        <v>0.98104265402843605</v>
      </c>
      <c r="BZ35">
        <v>0.98199279711884702</v>
      </c>
      <c r="CA35">
        <v>0.25296442687747001</v>
      </c>
      <c r="CB35">
        <v>0.67629566694987198</v>
      </c>
    </row>
    <row r="36" spans="28:80" x14ac:dyDescent="0.2">
      <c r="AB36">
        <v>34</v>
      </c>
      <c r="AC36">
        <v>0.61827956989247301</v>
      </c>
      <c r="AD36">
        <v>0.61537542838019399</v>
      </c>
      <c r="AE36">
        <v>0</v>
      </c>
      <c r="AF36">
        <v>0.69367088607594896</v>
      </c>
      <c r="AG36">
        <v>0.71255060728744901</v>
      </c>
      <c r="AH36">
        <v>0.498212157330154</v>
      </c>
      <c r="AI36">
        <v>0.55706806282722499</v>
      </c>
      <c r="AK36">
        <v>34</v>
      </c>
      <c r="AL36">
        <v>0.68804347826086898</v>
      </c>
      <c r="AM36">
        <v>0.61060105169973999</v>
      </c>
      <c r="AN36">
        <v>0</v>
      </c>
      <c r="AO36">
        <v>0.84681255946717404</v>
      </c>
      <c r="AP36">
        <v>0.89559164733178598</v>
      </c>
      <c r="AQ36">
        <v>4.2105263157894701E-2</v>
      </c>
      <c r="AR36">
        <v>0.65789473684210498</v>
      </c>
      <c r="AT36">
        <v>34</v>
      </c>
      <c r="AU36">
        <v>0.70604395604395598</v>
      </c>
      <c r="AV36">
        <v>0.66679838532607105</v>
      </c>
      <c r="AW36">
        <v>0</v>
      </c>
      <c r="AX36">
        <v>0.91514500537056898</v>
      </c>
      <c r="AY36">
        <v>0.88018979833926403</v>
      </c>
      <c r="AZ36">
        <v>0.20102214650766601</v>
      </c>
      <c r="BA36">
        <v>0.67083659108678595</v>
      </c>
      <c r="BC36">
        <v>34</v>
      </c>
      <c r="BD36">
        <v>0.73111111111111104</v>
      </c>
      <c r="BE36">
        <v>0.72644882692423796</v>
      </c>
      <c r="BF36">
        <v>0</v>
      </c>
      <c r="BG36">
        <v>0.89468405215646896</v>
      </c>
      <c r="BH36">
        <v>0.90012033694344096</v>
      </c>
      <c r="BI36">
        <v>0.59713701431492805</v>
      </c>
      <c r="BJ36">
        <v>0.51385390428211497</v>
      </c>
      <c r="BL36">
        <v>34</v>
      </c>
      <c r="BM36">
        <v>0.72921348314606704</v>
      </c>
      <c r="BN36">
        <v>0.72460690935076399</v>
      </c>
      <c r="BO36">
        <v>0</v>
      </c>
      <c r="BP36">
        <v>0.97285067873303099</v>
      </c>
      <c r="BQ36">
        <v>0.90621193666260602</v>
      </c>
      <c r="BR36">
        <v>0.41715976331360899</v>
      </c>
      <c r="BS36">
        <v>0.60220525869380803</v>
      </c>
      <c r="BU36">
        <v>34</v>
      </c>
      <c r="BV36">
        <v>0.74285714285714199</v>
      </c>
      <c r="BW36">
        <v>0.67907921958128803</v>
      </c>
      <c r="BX36">
        <v>0</v>
      </c>
      <c r="BY36">
        <v>0.97297297297297303</v>
      </c>
      <c r="BZ36">
        <v>0.97218863361547703</v>
      </c>
      <c r="CA36">
        <v>0.66612244897959105</v>
      </c>
      <c r="CB36">
        <v>0.105032822757111</v>
      </c>
    </row>
    <row r="37" spans="28:80" x14ac:dyDescent="0.2">
      <c r="AB37">
        <v>35</v>
      </c>
      <c r="AC37">
        <v>0.67849462365591395</v>
      </c>
      <c r="AD37">
        <v>0.66920530006157797</v>
      </c>
      <c r="AE37">
        <v>0</v>
      </c>
      <c r="AF37">
        <v>0.87103174603174605</v>
      </c>
      <c r="AG37">
        <v>0.73297002724795601</v>
      </c>
      <c r="AH37">
        <v>0.40443896424167602</v>
      </c>
      <c r="AI37">
        <v>0.66838046272493501</v>
      </c>
      <c r="AK37">
        <v>35</v>
      </c>
      <c r="AL37">
        <v>0.73260869565217301</v>
      </c>
      <c r="AM37">
        <v>0.70254001747470296</v>
      </c>
      <c r="AN37">
        <v>0</v>
      </c>
      <c r="AO37">
        <v>0.91864057672502497</v>
      </c>
      <c r="AP37">
        <v>0.92325581395348799</v>
      </c>
      <c r="AQ37">
        <v>0.30213464696223302</v>
      </c>
      <c r="AR37">
        <v>0.66612903225806397</v>
      </c>
      <c r="AT37">
        <v>35</v>
      </c>
      <c r="AU37">
        <v>0.63681318681318599</v>
      </c>
      <c r="AV37">
        <v>0.59468885769788005</v>
      </c>
      <c r="AW37">
        <v>0</v>
      </c>
      <c r="AX37">
        <v>0.83950617283950602</v>
      </c>
      <c r="AY37">
        <v>0.89264173703256899</v>
      </c>
      <c r="AZ37">
        <v>0.59890109890109799</v>
      </c>
      <c r="BA37">
        <v>4.7706422018348599E-2</v>
      </c>
      <c r="BC37">
        <v>35</v>
      </c>
      <c r="BD37">
        <v>0.74388888888888804</v>
      </c>
      <c r="BE37">
        <v>0.70827227046904595</v>
      </c>
      <c r="BF37">
        <v>0</v>
      </c>
      <c r="BG37">
        <v>0.93903743315508004</v>
      </c>
      <c r="BH37">
        <v>0.95622895622895598</v>
      </c>
      <c r="BI37">
        <v>0.27787307032589997</v>
      </c>
      <c r="BJ37">
        <v>0.65994962216624597</v>
      </c>
      <c r="BL37">
        <v>35</v>
      </c>
      <c r="BM37">
        <v>0.73764044943820195</v>
      </c>
      <c r="BN37">
        <v>0.70562745786536596</v>
      </c>
      <c r="BO37">
        <v>0</v>
      </c>
      <c r="BP37">
        <v>0.98550724637681097</v>
      </c>
      <c r="BQ37">
        <v>0.91330891330891295</v>
      </c>
      <c r="BR37">
        <v>0.247457627118644</v>
      </c>
      <c r="BS37">
        <v>0.67623604465709697</v>
      </c>
      <c r="BU37">
        <v>35</v>
      </c>
      <c r="BV37">
        <v>0.80476190476190401</v>
      </c>
      <c r="BW37">
        <v>0.80076711138441203</v>
      </c>
      <c r="BX37">
        <v>0</v>
      </c>
      <c r="BY37">
        <v>0.967741935483871</v>
      </c>
      <c r="BZ37">
        <v>0.97055359246171902</v>
      </c>
      <c r="CA37">
        <v>0.58414464534075095</v>
      </c>
      <c r="CB37">
        <v>0.68062827225130795</v>
      </c>
    </row>
    <row r="38" spans="28:80" x14ac:dyDescent="0.2">
      <c r="AB38">
        <v>36</v>
      </c>
      <c r="AC38">
        <v>0.63548387096774195</v>
      </c>
      <c r="AD38">
        <v>0.64854465541088302</v>
      </c>
      <c r="AE38">
        <v>0</v>
      </c>
      <c r="AF38">
        <v>0.76979293544457905</v>
      </c>
      <c r="AG38">
        <v>0.84937712344280802</v>
      </c>
      <c r="AH38">
        <v>0.55489021956087803</v>
      </c>
      <c r="AI38">
        <v>0.42011834319526598</v>
      </c>
      <c r="AK38">
        <v>36</v>
      </c>
      <c r="AL38">
        <v>0.772826086956521</v>
      </c>
      <c r="AM38">
        <v>0.75871527199238098</v>
      </c>
      <c r="AN38">
        <v>0</v>
      </c>
      <c r="AO38">
        <v>0.94580233793836299</v>
      </c>
      <c r="AP38">
        <v>0.91373801916932895</v>
      </c>
      <c r="AQ38">
        <v>0.49354375896700098</v>
      </c>
      <c r="AR38">
        <v>0.681776971894832</v>
      </c>
      <c r="AT38">
        <v>36</v>
      </c>
      <c r="AU38">
        <v>0.68516483516483495</v>
      </c>
      <c r="AV38">
        <v>0.64046489240831195</v>
      </c>
      <c r="AW38">
        <v>0</v>
      </c>
      <c r="AX38">
        <v>0.94988610478359903</v>
      </c>
      <c r="AY38">
        <v>0.88235294117647001</v>
      </c>
      <c r="AZ38">
        <v>0.63936781609195403</v>
      </c>
      <c r="BA38">
        <v>9.0252707581227401E-2</v>
      </c>
      <c r="BC38">
        <v>36</v>
      </c>
      <c r="BD38">
        <v>0.71499999999999997</v>
      </c>
      <c r="BE38">
        <v>0.65422648764878499</v>
      </c>
      <c r="BF38">
        <v>0</v>
      </c>
      <c r="BG38">
        <v>0.94270270270270196</v>
      </c>
      <c r="BH38">
        <v>0.88864142538975499</v>
      </c>
      <c r="BI38">
        <v>0.122047244094488</v>
      </c>
      <c r="BJ38">
        <v>0.66351457840819505</v>
      </c>
      <c r="BL38">
        <v>36</v>
      </c>
      <c r="BM38">
        <v>0.70561797752808897</v>
      </c>
      <c r="BN38">
        <v>0.67347297032008802</v>
      </c>
      <c r="BO38">
        <v>0</v>
      </c>
      <c r="BP38">
        <v>0.95040369088812005</v>
      </c>
      <c r="BQ38">
        <v>0.93033707865168502</v>
      </c>
      <c r="BR38">
        <v>0.600977198697068</v>
      </c>
      <c r="BS38">
        <v>0.21217391304347799</v>
      </c>
      <c r="BU38">
        <v>36</v>
      </c>
      <c r="BV38">
        <v>0.74940476190476102</v>
      </c>
      <c r="BW38">
        <v>0.70931389175408199</v>
      </c>
      <c r="BX38">
        <v>0</v>
      </c>
      <c r="BY38">
        <v>0.95518867924528295</v>
      </c>
      <c r="BZ38">
        <v>0.95388349514563098</v>
      </c>
      <c r="CA38">
        <v>0.24952015355086299</v>
      </c>
      <c r="CB38">
        <v>0.67866323907454995</v>
      </c>
    </row>
    <row r="39" spans="28:80" x14ac:dyDescent="0.2">
      <c r="AB39">
        <v>37</v>
      </c>
      <c r="AC39">
        <v>0.66720430107526796</v>
      </c>
      <c r="AD39">
        <v>0.66024011555867701</v>
      </c>
      <c r="AE39">
        <v>0</v>
      </c>
      <c r="AF39">
        <v>0.903803131991051</v>
      </c>
      <c r="AG39">
        <v>0.86336633663366302</v>
      </c>
      <c r="AH39">
        <v>0.35873388042203902</v>
      </c>
      <c r="AI39">
        <v>0.515057113187954</v>
      </c>
      <c r="AK39">
        <v>37</v>
      </c>
      <c r="AL39">
        <v>0.71521739130434703</v>
      </c>
      <c r="AM39">
        <v>0.68414899527310302</v>
      </c>
      <c r="AN39">
        <v>0</v>
      </c>
      <c r="AO39">
        <v>0.94580233793836299</v>
      </c>
      <c r="AP39">
        <v>0.87560975609756098</v>
      </c>
      <c r="AQ39">
        <v>0.26689774696707103</v>
      </c>
      <c r="AR39">
        <v>0.64828614008941798</v>
      </c>
      <c r="AT39">
        <v>37</v>
      </c>
      <c r="AU39">
        <v>0.76098901098901095</v>
      </c>
      <c r="AV39">
        <v>0.75158176212904904</v>
      </c>
      <c r="AW39">
        <v>0</v>
      </c>
      <c r="AX39">
        <v>0.93829787234042505</v>
      </c>
      <c r="AY39">
        <v>0.920940170940171</v>
      </c>
      <c r="AZ39">
        <v>0.51308900523560197</v>
      </c>
      <c r="BA39">
        <v>0.63400000000000001</v>
      </c>
      <c r="BC39">
        <v>37</v>
      </c>
      <c r="BD39">
        <v>0.76333333333333298</v>
      </c>
      <c r="BE39">
        <v>0.76707420509301505</v>
      </c>
      <c r="BF39">
        <v>0</v>
      </c>
      <c r="BG39">
        <v>0.96420581655480897</v>
      </c>
      <c r="BH39">
        <v>0.95642201834862295</v>
      </c>
      <c r="BI39">
        <v>0.58758314855875804</v>
      </c>
      <c r="BJ39">
        <v>0.56008583690987102</v>
      </c>
      <c r="BL39">
        <v>37</v>
      </c>
      <c r="BM39">
        <v>0.73202247191011205</v>
      </c>
      <c r="BN39">
        <v>0.73466493209842998</v>
      </c>
      <c r="BO39">
        <v>0</v>
      </c>
      <c r="BP39">
        <v>0.97038724373576302</v>
      </c>
      <c r="BQ39">
        <v>0.90516206482592998</v>
      </c>
      <c r="BR39">
        <v>0.59010270774976603</v>
      </c>
      <c r="BS39">
        <v>0.473007712082262</v>
      </c>
      <c r="BU39">
        <v>37</v>
      </c>
      <c r="BV39">
        <v>0.72499999999999998</v>
      </c>
      <c r="BW39">
        <v>0.66415122001468696</v>
      </c>
      <c r="BX39">
        <v>0</v>
      </c>
      <c r="BY39">
        <v>0.97658079625292704</v>
      </c>
      <c r="BZ39">
        <v>0.94567901234567897</v>
      </c>
      <c r="CA39">
        <v>0.643435980551053</v>
      </c>
      <c r="CB39">
        <v>9.0909090909090898E-2</v>
      </c>
    </row>
    <row r="40" spans="28:80" x14ac:dyDescent="0.2">
      <c r="AB40">
        <v>38</v>
      </c>
      <c r="AC40">
        <v>0.53870967741935405</v>
      </c>
      <c r="AD40">
        <v>0.546872374652282</v>
      </c>
      <c r="AE40">
        <v>0</v>
      </c>
      <c r="AF40">
        <v>0.46686746987951799</v>
      </c>
      <c r="AG40">
        <v>0.83001172332942497</v>
      </c>
      <c r="AH40">
        <v>0.37078651685393199</v>
      </c>
      <c r="AI40">
        <v>0.51982378854625499</v>
      </c>
      <c r="AK40">
        <v>38</v>
      </c>
      <c r="AL40">
        <v>0.67445652173912995</v>
      </c>
      <c r="AM40">
        <v>0.63540877247350502</v>
      </c>
      <c r="AN40">
        <v>0</v>
      </c>
      <c r="AO40">
        <v>0.82654249126891699</v>
      </c>
      <c r="AP40">
        <v>0.83843717001055895</v>
      </c>
      <c r="AQ40">
        <v>0.21465076660988</v>
      </c>
      <c r="AR40">
        <v>0.66200466200466201</v>
      </c>
      <c r="AT40">
        <v>38</v>
      </c>
      <c r="AU40">
        <v>0.72417582417582405</v>
      </c>
      <c r="AV40">
        <v>0.68741322961899298</v>
      </c>
      <c r="AW40">
        <v>0</v>
      </c>
      <c r="AX40">
        <v>0.96949891067538096</v>
      </c>
      <c r="AY40">
        <v>0.90261282660332498</v>
      </c>
      <c r="AZ40">
        <v>0.221052631578947</v>
      </c>
      <c r="BA40">
        <v>0.65648854961832004</v>
      </c>
      <c r="BC40">
        <v>38</v>
      </c>
      <c r="BD40">
        <v>0.75277777777777699</v>
      </c>
      <c r="BE40">
        <v>0.74697692506114</v>
      </c>
      <c r="BF40">
        <v>0</v>
      </c>
      <c r="BG40">
        <v>0.95279912184412696</v>
      </c>
      <c r="BH40">
        <v>0.922341696535244</v>
      </c>
      <c r="BI40">
        <v>0.45793103448275801</v>
      </c>
      <c r="BJ40">
        <v>0.65483584738243095</v>
      </c>
      <c r="BL40">
        <v>38</v>
      </c>
      <c r="BM40">
        <v>0.689325842696629</v>
      </c>
      <c r="BN40">
        <v>0.67250280429937404</v>
      </c>
      <c r="BO40">
        <v>0</v>
      </c>
      <c r="BP40">
        <v>0.99210822998872505</v>
      </c>
      <c r="BQ40">
        <v>0.92667375132837404</v>
      </c>
      <c r="BR40">
        <v>0.48837209302325502</v>
      </c>
      <c r="BS40">
        <v>0.28285714285714197</v>
      </c>
      <c r="BU40">
        <v>38</v>
      </c>
      <c r="BV40">
        <v>0.77916666666666601</v>
      </c>
      <c r="BW40">
        <v>0.77102183399262403</v>
      </c>
      <c r="BX40">
        <v>0</v>
      </c>
      <c r="BY40">
        <v>0.96211251435131995</v>
      </c>
      <c r="BZ40">
        <v>0.93184634448574899</v>
      </c>
      <c r="CA40">
        <v>0.514880952380952</v>
      </c>
      <c r="CB40">
        <v>0.67524752475247496</v>
      </c>
    </row>
    <row r="41" spans="28:80" x14ac:dyDescent="0.2">
      <c r="AB41">
        <v>39</v>
      </c>
      <c r="AC41">
        <v>0.56720430107526798</v>
      </c>
      <c r="AD41">
        <v>0.57615826021635896</v>
      </c>
      <c r="AE41">
        <v>0</v>
      </c>
      <c r="AF41">
        <v>0.62283737024221397</v>
      </c>
      <c r="AG41">
        <v>0.71025930101465595</v>
      </c>
      <c r="AH41">
        <v>0.42972247090420701</v>
      </c>
      <c r="AI41">
        <v>0.54181389870435803</v>
      </c>
      <c r="AK41">
        <v>39</v>
      </c>
      <c r="AL41">
        <v>0.73750000000000004</v>
      </c>
      <c r="AM41">
        <v>0.71068171952693604</v>
      </c>
      <c r="AN41">
        <v>0</v>
      </c>
      <c r="AO41">
        <v>0.91209927611168495</v>
      </c>
      <c r="AP41">
        <v>0.892667375132837</v>
      </c>
      <c r="AQ41">
        <v>0.37539432176656101</v>
      </c>
      <c r="AR41">
        <v>0.66256590509666002</v>
      </c>
      <c r="AT41">
        <v>39</v>
      </c>
      <c r="AU41">
        <v>0.67307692307692302</v>
      </c>
      <c r="AV41">
        <v>0.61000050334667</v>
      </c>
      <c r="AW41">
        <v>0</v>
      </c>
      <c r="AX41">
        <v>0.92163009404388696</v>
      </c>
      <c r="AY41">
        <v>0.87864077669902896</v>
      </c>
      <c r="AZ41">
        <v>0.62434652725914797</v>
      </c>
      <c r="BA41">
        <v>1.53846153846153E-2</v>
      </c>
      <c r="BC41">
        <v>39</v>
      </c>
      <c r="BD41">
        <v>0.74</v>
      </c>
      <c r="BE41">
        <v>0.70598881241398104</v>
      </c>
      <c r="BF41">
        <v>0</v>
      </c>
      <c r="BG41">
        <v>0.97085201793721898</v>
      </c>
      <c r="BH41">
        <v>0.912689173457508</v>
      </c>
      <c r="BI41">
        <v>0.26855123674911602</v>
      </c>
      <c r="BJ41">
        <v>0.67186282151208099</v>
      </c>
      <c r="BL41">
        <v>39</v>
      </c>
      <c r="BM41">
        <v>0.73033707865168496</v>
      </c>
      <c r="BN41">
        <v>0.72354678436796505</v>
      </c>
      <c r="BO41">
        <v>0</v>
      </c>
      <c r="BP41">
        <v>0.96737907761529796</v>
      </c>
      <c r="BQ41">
        <v>0.90865954922894399</v>
      </c>
      <c r="BR41">
        <v>0.39832869080779898</v>
      </c>
      <c r="BS41">
        <v>0.61981981981981904</v>
      </c>
      <c r="BU41">
        <v>39</v>
      </c>
      <c r="BV41">
        <v>0.73214285714285698</v>
      </c>
      <c r="BW41">
        <v>0.68588789589142296</v>
      </c>
      <c r="BX41">
        <v>0</v>
      </c>
      <c r="BY41">
        <v>0.98126463700234101</v>
      </c>
      <c r="BZ41">
        <v>0.97108433734939703</v>
      </c>
      <c r="CA41">
        <v>0.63166953528399294</v>
      </c>
      <c r="CB41">
        <v>0.15953307392996099</v>
      </c>
    </row>
    <row r="42" spans="28:80" x14ac:dyDescent="0.2">
      <c r="AB42">
        <v>40</v>
      </c>
      <c r="AC42">
        <v>0.63494623655913895</v>
      </c>
      <c r="AD42">
        <v>0.63367237020286005</v>
      </c>
      <c r="AE42">
        <v>0</v>
      </c>
      <c r="AF42">
        <v>0.846529814271749</v>
      </c>
      <c r="AG42">
        <v>0.79658952496954905</v>
      </c>
      <c r="AH42">
        <v>0.41666666666666602</v>
      </c>
      <c r="AI42">
        <v>0.47490347490347401</v>
      </c>
      <c r="AK42">
        <v>40</v>
      </c>
      <c r="AL42">
        <v>0.67826086956521703</v>
      </c>
      <c r="AM42">
        <v>0.62733372596939996</v>
      </c>
      <c r="AN42">
        <v>0</v>
      </c>
      <c r="AO42">
        <v>0.91397849462365499</v>
      </c>
      <c r="AP42">
        <v>0.89381563593932301</v>
      </c>
      <c r="AQ42">
        <v>0.61131520940484896</v>
      </c>
      <c r="AR42">
        <v>9.0225563909774403E-2</v>
      </c>
      <c r="AT42">
        <v>40</v>
      </c>
      <c r="AU42">
        <v>0.76043956043955996</v>
      </c>
      <c r="AV42">
        <v>0.75677443867040595</v>
      </c>
      <c r="AW42">
        <v>0</v>
      </c>
      <c r="AX42">
        <v>0.95709570957095702</v>
      </c>
      <c r="AY42">
        <v>0.91491712707182304</v>
      </c>
      <c r="AZ42">
        <v>0.52549019607843095</v>
      </c>
      <c r="BA42">
        <v>0.62959472196041399</v>
      </c>
      <c r="BC42">
        <v>40</v>
      </c>
      <c r="BD42">
        <v>0.64166666666666605</v>
      </c>
      <c r="BE42">
        <v>0.63656563137681699</v>
      </c>
      <c r="BF42">
        <v>0</v>
      </c>
      <c r="BG42">
        <v>0.94877505567928699</v>
      </c>
      <c r="BH42">
        <v>0.85929648241206003</v>
      </c>
      <c r="BI42">
        <v>0.51124063280599497</v>
      </c>
      <c r="BJ42">
        <v>0.22695035460992899</v>
      </c>
      <c r="BL42">
        <v>40</v>
      </c>
      <c r="BM42">
        <v>0.73089887640449402</v>
      </c>
      <c r="BN42">
        <v>0.72365447949043404</v>
      </c>
      <c r="BO42">
        <v>0</v>
      </c>
      <c r="BP42">
        <v>0.93520518358531302</v>
      </c>
      <c r="BQ42">
        <v>0.92773892773892697</v>
      </c>
      <c r="BR42">
        <v>0.59594985535197598</v>
      </c>
      <c r="BS42">
        <v>0.43572395128552099</v>
      </c>
      <c r="BU42">
        <v>40</v>
      </c>
      <c r="BV42">
        <v>0.753571428571428</v>
      </c>
      <c r="BW42">
        <v>0.75021444848098995</v>
      </c>
      <c r="BX42">
        <v>0</v>
      </c>
      <c r="BY42">
        <v>0.97198538367844001</v>
      </c>
      <c r="BZ42">
        <v>0.958382877526753</v>
      </c>
      <c r="CA42">
        <v>0.61065573770491799</v>
      </c>
      <c r="CB42">
        <v>0.45983379501385002</v>
      </c>
    </row>
    <row r="43" spans="28:80" x14ac:dyDescent="0.2">
      <c r="AB43">
        <v>41</v>
      </c>
      <c r="AC43">
        <v>0.674193548387096</v>
      </c>
      <c r="AD43">
        <v>0.66381800733908802</v>
      </c>
      <c r="AE43">
        <v>0</v>
      </c>
      <c r="AF43">
        <v>0.78777589134125603</v>
      </c>
      <c r="AG43">
        <v>0.719562243502052</v>
      </c>
      <c r="AH43">
        <v>0.50436953807740303</v>
      </c>
      <c r="AI43">
        <v>0.64356435643564303</v>
      </c>
      <c r="AK43">
        <v>41</v>
      </c>
      <c r="AL43">
        <v>0.63804347826086905</v>
      </c>
      <c r="AM43">
        <v>0.64421081093519805</v>
      </c>
      <c r="AN43">
        <v>0</v>
      </c>
      <c r="AO43">
        <v>0.85714285714285698</v>
      </c>
      <c r="AP43">
        <v>0.79427083333333304</v>
      </c>
      <c r="AQ43">
        <v>0.52222222222222203</v>
      </c>
      <c r="AR43">
        <v>0.40320733104238199</v>
      </c>
      <c r="AT43">
        <v>41</v>
      </c>
      <c r="AU43">
        <v>0.73076923076922995</v>
      </c>
      <c r="AV43">
        <v>0.68270993287285697</v>
      </c>
      <c r="AW43">
        <v>0</v>
      </c>
      <c r="AX43">
        <v>0.93402061855670104</v>
      </c>
      <c r="AY43">
        <v>0.93720930232558097</v>
      </c>
      <c r="AZ43">
        <v>0.19557195571955699</v>
      </c>
      <c r="BA43">
        <v>0.664037854889589</v>
      </c>
      <c r="BC43">
        <v>41</v>
      </c>
      <c r="BD43">
        <v>0.76500000000000001</v>
      </c>
      <c r="BE43">
        <v>0.76907496033238898</v>
      </c>
      <c r="BF43">
        <v>0</v>
      </c>
      <c r="BG43">
        <v>0.99001109877913396</v>
      </c>
      <c r="BH43">
        <v>0.92470588235294104</v>
      </c>
      <c r="BI43">
        <v>0.56639247943595705</v>
      </c>
      <c r="BJ43">
        <v>0.59519038076152297</v>
      </c>
      <c r="BL43">
        <v>41</v>
      </c>
      <c r="BM43">
        <v>0.67752808988764002</v>
      </c>
      <c r="BN43">
        <v>0.67806442600594896</v>
      </c>
      <c r="BO43">
        <v>0</v>
      </c>
      <c r="BP43">
        <v>0.92274678111587904</v>
      </c>
      <c r="BQ43">
        <v>0.90261282660332498</v>
      </c>
      <c r="BR43">
        <v>0.45016797312430001</v>
      </c>
      <c r="BS43">
        <v>0.43673012318029097</v>
      </c>
      <c r="BU43">
        <v>41</v>
      </c>
      <c r="BV43">
        <v>0.75892857142857095</v>
      </c>
      <c r="BW43">
        <v>0.71952487671634602</v>
      </c>
      <c r="BX43">
        <v>0</v>
      </c>
      <c r="BY43">
        <v>0.98076923076922995</v>
      </c>
      <c r="BZ43">
        <v>0.96411483253588504</v>
      </c>
      <c r="CA43">
        <v>0.25287356321839</v>
      </c>
      <c r="CB43">
        <v>0.68034188034188003</v>
      </c>
    </row>
    <row r="44" spans="28:80" x14ac:dyDescent="0.2">
      <c r="AB44">
        <v>42</v>
      </c>
      <c r="AC44">
        <v>0.67741935483870896</v>
      </c>
      <c r="AD44">
        <v>0.60947508606224998</v>
      </c>
      <c r="AE44">
        <v>0</v>
      </c>
      <c r="AF44">
        <v>0.87461139896372997</v>
      </c>
      <c r="AG44">
        <v>0.833156216790648</v>
      </c>
      <c r="AH44">
        <v>7.421875E-2</v>
      </c>
      <c r="AI44">
        <v>0.65591397849462296</v>
      </c>
      <c r="AK44">
        <v>42</v>
      </c>
      <c r="AL44">
        <v>0.71521739130434703</v>
      </c>
      <c r="AM44">
        <v>0.71628279041874998</v>
      </c>
      <c r="AN44">
        <v>0</v>
      </c>
      <c r="AO44">
        <v>0.94192185850052801</v>
      </c>
      <c r="AP44">
        <v>0.85141509433962204</v>
      </c>
      <c r="AQ44">
        <v>0.58455522971651996</v>
      </c>
      <c r="AR44">
        <v>0.48723897911832897</v>
      </c>
      <c r="AT44">
        <v>42</v>
      </c>
      <c r="AU44">
        <v>0.64615384615384597</v>
      </c>
      <c r="AV44">
        <v>0.62896556161304196</v>
      </c>
      <c r="AW44">
        <v>0</v>
      </c>
      <c r="AX44">
        <v>0.80038948393378695</v>
      </c>
      <c r="AY44">
        <v>0.76358695652173902</v>
      </c>
      <c r="AZ44">
        <v>0.321377331420373</v>
      </c>
      <c r="BA44">
        <v>0.63050847457627102</v>
      </c>
      <c r="BC44">
        <v>42</v>
      </c>
      <c r="BD44">
        <v>0.73277777777777697</v>
      </c>
      <c r="BE44">
        <v>0.71133537720499895</v>
      </c>
      <c r="BF44">
        <v>0</v>
      </c>
      <c r="BG44">
        <v>0.88537549407114602</v>
      </c>
      <c r="BH44">
        <v>0.88009888751545096</v>
      </c>
      <c r="BI44">
        <v>0.40506329113924</v>
      </c>
      <c r="BJ44">
        <v>0.67480383609415795</v>
      </c>
      <c r="BL44">
        <v>42</v>
      </c>
      <c r="BM44">
        <v>0.73258426966292101</v>
      </c>
      <c r="BN44">
        <v>0.72447687017431495</v>
      </c>
      <c r="BO44">
        <v>0</v>
      </c>
      <c r="BP44">
        <v>0.94343649946638197</v>
      </c>
      <c r="BQ44">
        <v>0.91504854368931998</v>
      </c>
      <c r="BR44">
        <v>0.62068965517241304</v>
      </c>
      <c r="BS44">
        <v>0.41873278236914602</v>
      </c>
      <c r="BU44">
        <v>42</v>
      </c>
      <c r="BV44">
        <v>0.76428571428571401</v>
      </c>
      <c r="BW44">
        <v>0.72150886934825298</v>
      </c>
      <c r="BX44">
        <v>0</v>
      </c>
      <c r="BY44">
        <v>0.96984318455970997</v>
      </c>
      <c r="BZ44">
        <v>0.97176470588235198</v>
      </c>
      <c r="CA44">
        <v>0.25793650793650702</v>
      </c>
      <c r="CB44">
        <v>0.68649107901444295</v>
      </c>
    </row>
    <row r="45" spans="28:80" x14ac:dyDescent="0.2">
      <c r="AB45">
        <v>43</v>
      </c>
      <c r="AC45">
        <v>0.66827956989247295</v>
      </c>
      <c r="AD45">
        <v>0.64918263839468804</v>
      </c>
      <c r="AE45">
        <v>0</v>
      </c>
      <c r="AF45">
        <v>0.89791873141724399</v>
      </c>
      <c r="AG45">
        <v>0.85012285012285005</v>
      </c>
      <c r="AH45">
        <v>0.245810055865921</v>
      </c>
      <c r="AI45">
        <v>0.60287891617273504</v>
      </c>
      <c r="AK45">
        <v>43</v>
      </c>
      <c r="AL45">
        <v>0.613586956521739</v>
      </c>
      <c r="AM45">
        <v>0.61277366306325998</v>
      </c>
      <c r="AN45">
        <v>0</v>
      </c>
      <c r="AO45">
        <v>0.83001172332942497</v>
      </c>
      <c r="AP45">
        <v>0.93793103448275805</v>
      </c>
      <c r="AQ45">
        <v>0.49873631002527302</v>
      </c>
      <c r="AR45">
        <v>0.18441558441558401</v>
      </c>
      <c r="AT45">
        <v>43</v>
      </c>
      <c r="AU45">
        <v>0.70384615384615301</v>
      </c>
      <c r="AV45">
        <v>0.652963599726476</v>
      </c>
      <c r="AW45">
        <v>0</v>
      </c>
      <c r="AX45">
        <v>0.87804878048780399</v>
      </c>
      <c r="AY45">
        <v>0.87347931873479301</v>
      </c>
      <c r="AZ45">
        <v>0.18994413407821201</v>
      </c>
      <c r="BA45">
        <v>0.670382165605095</v>
      </c>
      <c r="BC45">
        <v>43</v>
      </c>
      <c r="BD45">
        <v>0.71555555555555495</v>
      </c>
      <c r="BE45">
        <v>0.64172944075977201</v>
      </c>
      <c r="BF45">
        <v>0</v>
      </c>
      <c r="BG45">
        <v>0.92531120331950201</v>
      </c>
      <c r="BH45">
        <v>0.94090382387021998</v>
      </c>
      <c r="BI45">
        <v>0.64931087289433298</v>
      </c>
      <c r="BJ45">
        <v>5.1391862955032099E-2</v>
      </c>
      <c r="BL45">
        <v>43</v>
      </c>
      <c r="BM45">
        <v>0.74325842696629196</v>
      </c>
      <c r="BN45">
        <v>0.70590616872433298</v>
      </c>
      <c r="BO45">
        <v>0</v>
      </c>
      <c r="BP45">
        <v>0.95124593716143002</v>
      </c>
      <c r="BQ45">
        <v>0.93882352941176395</v>
      </c>
      <c r="BR45">
        <v>0.26958105646630198</v>
      </c>
      <c r="BS45">
        <v>0.66397415185783504</v>
      </c>
      <c r="BU45">
        <v>43</v>
      </c>
      <c r="BV45">
        <v>0.74345238095238098</v>
      </c>
      <c r="BW45">
        <v>0.70714057381922402</v>
      </c>
      <c r="BX45">
        <v>0</v>
      </c>
      <c r="BY45">
        <v>0.96416184971098196</v>
      </c>
      <c r="BZ45">
        <v>0.93046776232616901</v>
      </c>
      <c r="CA45">
        <v>0.25698324022346303</v>
      </c>
      <c r="CB45">
        <v>0.67694944301628102</v>
      </c>
    </row>
    <row r="46" spans="28:80" x14ac:dyDescent="0.2">
      <c r="AB46">
        <v>44</v>
      </c>
      <c r="AC46">
        <v>0.64677419354838706</v>
      </c>
      <c r="AD46">
        <v>0.646284264113138</v>
      </c>
      <c r="AE46">
        <v>0</v>
      </c>
      <c r="AF46">
        <v>0.77651905252317099</v>
      </c>
      <c r="AG46">
        <v>0.871428571428571</v>
      </c>
      <c r="AH46">
        <v>0.52453468697123495</v>
      </c>
      <c r="AI46">
        <v>0.41265474552957299</v>
      </c>
      <c r="AK46">
        <v>44</v>
      </c>
      <c r="AL46">
        <v>0.69728260869565195</v>
      </c>
      <c r="AM46">
        <v>0.67860822369450502</v>
      </c>
      <c r="AN46">
        <v>0</v>
      </c>
      <c r="AO46">
        <v>0.81243926141885303</v>
      </c>
      <c r="AP46">
        <v>0.87272727272727202</v>
      </c>
      <c r="AQ46">
        <v>0.37518910741300998</v>
      </c>
      <c r="AR46">
        <v>0.65407725321888399</v>
      </c>
      <c r="AT46">
        <v>44</v>
      </c>
      <c r="AU46">
        <v>0.734615384615384</v>
      </c>
      <c r="AV46">
        <v>0.72352650195076096</v>
      </c>
      <c r="AW46">
        <v>0</v>
      </c>
      <c r="AX46">
        <v>0.89938398357289495</v>
      </c>
      <c r="AY46">
        <v>0.86815920398009905</v>
      </c>
      <c r="AZ46">
        <v>0.44537815126050401</v>
      </c>
      <c r="BA46">
        <v>0.68118466898954699</v>
      </c>
      <c r="BC46">
        <v>44</v>
      </c>
      <c r="BD46">
        <v>0.76388888888888795</v>
      </c>
      <c r="BE46">
        <v>0.76511877015385299</v>
      </c>
      <c r="BF46">
        <v>0</v>
      </c>
      <c r="BG46">
        <v>0.95259095920617398</v>
      </c>
      <c r="BH46">
        <v>0.91705069124423899</v>
      </c>
      <c r="BI46">
        <v>0.57451923076922995</v>
      </c>
      <c r="BJ46">
        <v>0.61631419939577003</v>
      </c>
      <c r="BL46">
        <v>44</v>
      </c>
      <c r="BM46">
        <v>0.74269662921348301</v>
      </c>
      <c r="BN46">
        <v>0.70842564863615398</v>
      </c>
      <c r="BO46">
        <v>0</v>
      </c>
      <c r="BP46">
        <v>0.95104895104895104</v>
      </c>
      <c r="BQ46">
        <v>0.94701240135287401</v>
      </c>
      <c r="BR46">
        <v>0.26737967914438499</v>
      </c>
      <c r="BS46">
        <v>0.668261562998405</v>
      </c>
      <c r="BU46">
        <v>44</v>
      </c>
      <c r="BV46">
        <v>0.78095238095238095</v>
      </c>
      <c r="BW46">
        <v>0.78286219312468996</v>
      </c>
      <c r="BX46">
        <v>0</v>
      </c>
      <c r="BY46">
        <v>0.98937426210153401</v>
      </c>
      <c r="BZ46">
        <v>0.95950920245398696</v>
      </c>
      <c r="CA46">
        <v>0.59117997616209705</v>
      </c>
      <c r="CB46">
        <v>0.59138533178113994</v>
      </c>
    </row>
    <row r="47" spans="28:80" x14ac:dyDescent="0.2">
      <c r="AB47">
        <v>45</v>
      </c>
      <c r="AC47">
        <v>0.66451612903225799</v>
      </c>
      <c r="AD47">
        <v>0.60905180784354396</v>
      </c>
      <c r="AE47">
        <v>0</v>
      </c>
      <c r="AF47">
        <v>0.90329012961116595</v>
      </c>
      <c r="AG47">
        <v>0.83414634146341404</v>
      </c>
      <c r="AH47">
        <v>0.63079222720478301</v>
      </c>
      <c r="AI47">
        <v>6.7978533094812096E-2</v>
      </c>
      <c r="AK47">
        <v>45</v>
      </c>
      <c r="AL47">
        <v>0.70217391304347798</v>
      </c>
      <c r="AM47">
        <v>0.67282988398914201</v>
      </c>
      <c r="AN47">
        <v>0</v>
      </c>
      <c r="AO47">
        <v>0.93303571428571397</v>
      </c>
      <c r="AP47">
        <v>0.87073170731707294</v>
      </c>
      <c r="AQ47">
        <v>0.23972602739726001</v>
      </c>
      <c r="AR47">
        <v>0.647826086956521</v>
      </c>
      <c r="AT47">
        <v>45</v>
      </c>
      <c r="AU47">
        <v>0.704395604395604</v>
      </c>
      <c r="AV47">
        <v>0.64694011637745896</v>
      </c>
      <c r="AW47">
        <v>0</v>
      </c>
      <c r="AX47">
        <v>0.86785009861932905</v>
      </c>
      <c r="AY47">
        <v>0.88705882352941101</v>
      </c>
      <c r="AZ47">
        <v>0.15769230769230699</v>
      </c>
      <c r="BA47">
        <v>0.67515923566878899</v>
      </c>
      <c r="BC47">
        <v>45</v>
      </c>
      <c r="BD47">
        <v>0.72</v>
      </c>
      <c r="BE47">
        <v>0.662068628408787</v>
      </c>
      <c r="BF47">
        <v>0</v>
      </c>
      <c r="BG47">
        <v>0.899357601713062</v>
      </c>
      <c r="BH47">
        <v>0.91582491582491499</v>
      </c>
      <c r="BI47">
        <v>0.157480314960629</v>
      </c>
      <c r="BJ47">
        <v>0.67561168113654202</v>
      </c>
      <c r="BL47">
        <v>45</v>
      </c>
      <c r="BM47">
        <v>0.72134831460674098</v>
      </c>
      <c r="BN47">
        <v>0.70144045170913105</v>
      </c>
      <c r="BO47">
        <v>0</v>
      </c>
      <c r="BP47">
        <v>0.96997690531177805</v>
      </c>
      <c r="BQ47">
        <v>0.93635382955771296</v>
      </c>
      <c r="BR47">
        <v>0.58281665190433996</v>
      </c>
      <c r="BS47">
        <v>0.31661442006269502</v>
      </c>
      <c r="BU47">
        <v>45</v>
      </c>
      <c r="BV47">
        <v>0.76071428571428501</v>
      </c>
      <c r="BW47">
        <v>0.75586616262391404</v>
      </c>
      <c r="BX47">
        <v>0</v>
      </c>
      <c r="BY47">
        <v>0.965186074429772</v>
      </c>
      <c r="BZ47">
        <v>0.91898428053204295</v>
      </c>
      <c r="CA47">
        <v>0.50372578241430699</v>
      </c>
      <c r="CB47">
        <v>0.635568513119533</v>
      </c>
    </row>
    <row r="48" spans="28:80" x14ac:dyDescent="0.2">
      <c r="AB48">
        <v>46</v>
      </c>
      <c r="AC48">
        <v>0.59946236559139698</v>
      </c>
      <c r="AD48">
        <v>0.60349272474206295</v>
      </c>
      <c r="AE48">
        <v>0</v>
      </c>
      <c r="AF48">
        <v>0.66137040714994999</v>
      </c>
      <c r="AG48">
        <v>0.698895027624309</v>
      </c>
      <c r="AH48">
        <v>0.42283298097251498</v>
      </c>
      <c r="AI48">
        <v>0.63087248322147604</v>
      </c>
      <c r="AK48">
        <v>46</v>
      </c>
      <c r="AL48">
        <v>0.64673913043478204</v>
      </c>
      <c r="AM48">
        <v>0.582758695269189</v>
      </c>
      <c r="AN48">
        <v>0</v>
      </c>
      <c r="AO48">
        <v>0.841683366733466</v>
      </c>
      <c r="AP48">
        <v>0.91273584905660299</v>
      </c>
      <c r="AQ48">
        <v>0.55547391623805997</v>
      </c>
      <c r="AR48">
        <v>2.1141649048625699E-2</v>
      </c>
      <c r="AT48">
        <v>46</v>
      </c>
      <c r="AU48">
        <v>0.64615384615384597</v>
      </c>
      <c r="AV48">
        <v>0.61978703231285104</v>
      </c>
      <c r="AW48">
        <v>0</v>
      </c>
      <c r="AX48">
        <v>0.852008456659619</v>
      </c>
      <c r="AY48">
        <v>0.74898236092265902</v>
      </c>
      <c r="AZ48">
        <v>0.21565731166912799</v>
      </c>
      <c r="BA48">
        <v>0.66249999999999998</v>
      </c>
      <c r="BC48">
        <v>46</v>
      </c>
      <c r="BD48">
        <v>0.72944444444444401</v>
      </c>
      <c r="BE48">
        <v>0.72948450653729702</v>
      </c>
      <c r="BF48">
        <v>0</v>
      </c>
      <c r="BG48">
        <v>0.90322580645161199</v>
      </c>
      <c r="BH48">
        <v>0.88009888751545096</v>
      </c>
      <c r="BI48">
        <v>0.50929899856938399</v>
      </c>
      <c r="BJ48">
        <v>0.62531433361274102</v>
      </c>
      <c r="BL48">
        <v>46</v>
      </c>
      <c r="BM48">
        <v>0.72640449438202204</v>
      </c>
      <c r="BN48">
        <v>0.705620604927788</v>
      </c>
      <c r="BO48">
        <v>0</v>
      </c>
      <c r="BP48">
        <v>0.947845804988662</v>
      </c>
      <c r="BQ48">
        <v>0.91509433962264097</v>
      </c>
      <c r="BR48">
        <v>0.310126582278481</v>
      </c>
      <c r="BS48">
        <v>0.64941569282136802</v>
      </c>
      <c r="BU48">
        <v>46</v>
      </c>
      <c r="BV48">
        <v>0.79107142857142798</v>
      </c>
      <c r="BW48">
        <v>0.773692001722324</v>
      </c>
      <c r="BX48">
        <v>0</v>
      </c>
      <c r="BY48">
        <v>0.97658079625292704</v>
      </c>
      <c r="BZ48">
        <v>0.98431845597104894</v>
      </c>
      <c r="CA48">
        <v>0.447412353923205</v>
      </c>
      <c r="CB48">
        <v>0.686456400742115</v>
      </c>
    </row>
    <row r="49" spans="28:80" x14ac:dyDescent="0.2">
      <c r="AB49">
        <v>47</v>
      </c>
      <c r="AC49">
        <v>0.58817204301075199</v>
      </c>
      <c r="AD49">
        <v>0.59161200513995404</v>
      </c>
      <c r="AE49">
        <v>0</v>
      </c>
      <c r="AF49">
        <v>0.86775956284153</v>
      </c>
      <c r="AG49">
        <v>0.86787878787878703</v>
      </c>
      <c r="AH49">
        <v>0.41232227488151602</v>
      </c>
      <c r="AI49">
        <v>0.218487394957983</v>
      </c>
      <c r="AK49">
        <v>47</v>
      </c>
      <c r="AL49">
        <v>0.66576086956521696</v>
      </c>
      <c r="AM49">
        <v>0.66157554091231796</v>
      </c>
      <c r="AN49">
        <v>0</v>
      </c>
      <c r="AO49">
        <v>0.78121137206427604</v>
      </c>
      <c r="AP49">
        <v>0.93258426966292096</v>
      </c>
      <c r="AQ49">
        <v>0.28186274509803899</v>
      </c>
      <c r="AR49">
        <v>0.65064377682403396</v>
      </c>
      <c r="AT49">
        <v>47</v>
      </c>
      <c r="AU49">
        <v>0.73021978021977996</v>
      </c>
      <c r="AV49">
        <v>0.68640399768546001</v>
      </c>
      <c r="AW49">
        <v>0</v>
      </c>
      <c r="AX49">
        <v>0.94117647058823495</v>
      </c>
      <c r="AY49">
        <v>0.90307867730900704</v>
      </c>
      <c r="AZ49">
        <v>0.24253731343283499</v>
      </c>
      <c r="BA49">
        <v>0.65882352941176403</v>
      </c>
      <c r="BC49">
        <v>47</v>
      </c>
      <c r="BD49">
        <v>0.69833333333333303</v>
      </c>
      <c r="BE49">
        <v>0.676913555316495</v>
      </c>
      <c r="BF49">
        <v>0</v>
      </c>
      <c r="BG49">
        <v>0.90461538461538404</v>
      </c>
      <c r="BH49">
        <v>0.89756097560975601</v>
      </c>
      <c r="BI49">
        <v>0.61324041811846597</v>
      </c>
      <c r="BJ49">
        <v>0.29223744292237402</v>
      </c>
      <c r="BL49">
        <v>47</v>
      </c>
      <c r="BM49">
        <v>0.69157303370786505</v>
      </c>
      <c r="BN49">
        <v>0.66305437566366499</v>
      </c>
      <c r="BO49">
        <v>0</v>
      </c>
      <c r="BP49">
        <v>0.93645484949832702</v>
      </c>
      <c r="BQ49">
        <v>0.88329519450800897</v>
      </c>
      <c r="BR49">
        <v>0.58589211618257198</v>
      </c>
      <c r="BS49">
        <v>0.24657534246575299</v>
      </c>
      <c r="BU49">
        <v>47</v>
      </c>
      <c r="BV49">
        <v>0.79880952380952297</v>
      </c>
      <c r="BW49">
        <v>0.79539864197121601</v>
      </c>
      <c r="BX49">
        <v>0</v>
      </c>
      <c r="BY49">
        <v>0.97892271662763397</v>
      </c>
      <c r="BZ49">
        <v>0.97349397590361397</v>
      </c>
      <c r="CA49">
        <v>0.56675749318801005</v>
      </c>
      <c r="CB49">
        <v>0.66242038216560495</v>
      </c>
    </row>
    <row r="50" spans="28:80" x14ac:dyDescent="0.2">
      <c r="AB50">
        <v>48</v>
      </c>
      <c r="AC50">
        <v>0.58548387096774102</v>
      </c>
      <c r="AD50">
        <v>0.57990268018572699</v>
      </c>
      <c r="AE50">
        <v>0</v>
      </c>
      <c r="AF50">
        <v>0.93451720310765796</v>
      </c>
      <c r="AG50">
        <v>0.70393900889453598</v>
      </c>
      <c r="AH50">
        <v>0.56321839080459701</v>
      </c>
      <c r="AI50">
        <v>0.117936117936117</v>
      </c>
      <c r="AK50">
        <v>48</v>
      </c>
      <c r="AL50">
        <v>0.71902173913043399</v>
      </c>
      <c r="AM50">
        <v>0.72068197054616701</v>
      </c>
      <c r="AN50">
        <v>0</v>
      </c>
      <c r="AO50">
        <v>0.92494929006085203</v>
      </c>
      <c r="AP50">
        <v>0.86134969325153299</v>
      </c>
      <c r="AQ50">
        <v>0.55769230769230704</v>
      </c>
      <c r="AR50">
        <v>0.53873659117997597</v>
      </c>
      <c r="AT50">
        <v>48</v>
      </c>
      <c r="AU50">
        <v>0.71263736263736199</v>
      </c>
      <c r="AV50">
        <v>0.65671413956609004</v>
      </c>
      <c r="AW50">
        <v>0</v>
      </c>
      <c r="AX50">
        <v>0.90723751274209996</v>
      </c>
      <c r="AY50">
        <v>0.92182030338389698</v>
      </c>
      <c r="AZ50">
        <v>0.135849056603773</v>
      </c>
      <c r="BA50">
        <v>0.66194968553459099</v>
      </c>
      <c r="BC50">
        <v>48</v>
      </c>
      <c r="BD50">
        <v>0.69833333333333303</v>
      </c>
      <c r="BE50">
        <v>0.64290020991173402</v>
      </c>
      <c r="BF50">
        <v>0</v>
      </c>
      <c r="BG50">
        <v>0.95535714285714202</v>
      </c>
      <c r="BH50">
        <v>0.90036014405762299</v>
      </c>
      <c r="BI50">
        <v>0.63729809104258395</v>
      </c>
      <c r="BJ50">
        <v>7.8585461689587396E-2</v>
      </c>
      <c r="BL50">
        <v>48</v>
      </c>
      <c r="BM50">
        <v>0.72191011235955005</v>
      </c>
      <c r="BN50">
        <v>0.67730082836599304</v>
      </c>
      <c r="BO50">
        <v>0</v>
      </c>
      <c r="BP50">
        <v>0.911157024793388</v>
      </c>
      <c r="BQ50">
        <v>0.90258939580764497</v>
      </c>
      <c r="BR50">
        <v>0.214156079854809</v>
      </c>
      <c r="BS50">
        <v>0.68130081300812995</v>
      </c>
      <c r="BU50">
        <v>48</v>
      </c>
      <c r="BV50">
        <v>0.76547619047618998</v>
      </c>
      <c r="BW50">
        <v>0.76241512223798602</v>
      </c>
      <c r="BX50">
        <v>0</v>
      </c>
      <c r="BY50">
        <v>0.92095357590966098</v>
      </c>
      <c r="BZ50">
        <v>0.93964497041420103</v>
      </c>
      <c r="CA50">
        <v>0.50894085281980705</v>
      </c>
      <c r="CB50">
        <v>0.68012108980827402</v>
      </c>
    </row>
    <row r="51" spans="28:80" x14ac:dyDescent="0.2">
      <c r="AB51">
        <v>49</v>
      </c>
      <c r="AC51">
        <v>0.56827956989247297</v>
      </c>
      <c r="AD51">
        <v>0.56196430805573405</v>
      </c>
      <c r="AE51">
        <v>0</v>
      </c>
      <c r="AF51">
        <v>0.74107142857142805</v>
      </c>
      <c r="AG51">
        <v>0.69861286254728805</v>
      </c>
      <c r="AH51">
        <v>0.40210526315789402</v>
      </c>
      <c r="AI51">
        <v>0.40606767794632398</v>
      </c>
      <c r="AK51">
        <v>49</v>
      </c>
      <c r="AL51">
        <v>0.67445652173912995</v>
      </c>
      <c r="AM51">
        <v>0.64480844357725997</v>
      </c>
      <c r="AN51">
        <v>0</v>
      </c>
      <c r="AO51">
        <v>0.88863375430539604</v>
      </c>
      <c r="AP51">
        <v>0.85290763968072902</v>
      </c>
      <c r="AQ51">
        <v>0.199036918138041</v>
      </c>
      <c r="AR51">
        <v>0.63865546218487301</v>
      </c>
      <c r="AT51">
        <v>49</v>
      </c>
      <c r="AU51">
        <v>0.67582417582417498</v>
      </c>
      <c r="AV51">
        <v>0.68800256453178199</v>
      </c>
      <c r="AW51">
        <v>0</v>
      </c>
      <c r="AX51">
        <v>0.83352468427095205</v>
      </c>
      <c r="AY51">
        <v>0.88206388206388198</v>
      </c>
      <c r="AZ51">
        <v>0.60100502512562803</v>
      </c>
      <c r="BA51">
        <v>0.43541666666666601</v>
      </c>
      <c r="BC51">
        <v>49</v>
      </c>
      <c r="BD51">
        <v>0.71666666666666601</v>
      </c>
      <c r="BE51">
        <v>0.721071666818766</v>
      </c>
      <c r="BF51">
        <v>0</v>
      </c>
      <c r="BG51">
        <v>0.94039735099337696</v>
      </c>
      <c r="BH51">
        <v>0.87990487514863203</v>
      </c>
      <c r="BI51">
        <v>0.57232704402515699</v>
      </c>
      <c r="BJ51">
        <v>0.49165739710789702</v>
      </c>
      <c r="BL51">
        <v>49</v>
      </c>
      <c r="BM51">
        <v>0.74719101123595499</v>
      </c>
      <c r="BN51">
        <v>0.68729575231805295</v>
      </c>
      <c r="BO51">
        <v>0</v>
      </c>
      <c r="BP51">
        <v>0.95842450765864295</v>
      </c>
      <c r="BQ51">
        <v>0.97477064220183396</v>
      </c>
      <c r="BR51">
        <v>0.142566191446028</v>
      </c>
      <c r="BS51">
        <v>0.67342166796570502</v>
      </c>
      <c r="BU51">
        <v>49</v>
      </c>
      <c r="BV51">
        <v>0.75833333333333297</v>
      </c>
      <c r="BW51">
        <v>0.70989168407992598</v>
      </c>
      <c r="BX51">
        <v>0</v>
      </c>
      <c r="BY51">
        <v>0.95340501792114696</v>
      </c>
      <c r="BZ51">
        <v>0.98557692307692302</v>
      </c>
      <c r="CA51">
        <v>0.21052631578947301</v>
      </c>
      <c r="CB51">
        <v>0.69005847953216304</v>
      </c>
    </row>
    <row r="52" spans="28:80" x14ac:dyDescent="0.2">
      <c r="AB52">
        <v>50</v>
      </c>
      <c r="AC52">
        <v>0.68064516129032204</v>
      </c>
      <c r="AD52">
        <v>0.67761222266582999</v>
      </c>
      <c r="AE52">
        <v>0</v>
      </c>
      <c r="AF52">
        <v>0.866812227074235</v>
      </c>
      <c r="AG52">
        <v>0.79035639412997905</v>
      </c>
      <c r="AH52">
        <v>0.460093896713615</v>
      </c>
      <c r="AI52">
        <v>0.59318637274549002</v>
      </c>
      <c r="AK52">
        <v>50</v>
      </c>
      <c r="AL52">
        <v>0.69510869565217304</v>
      </c>
      <c r="AM52">
        <v>0.63420013021744603</v>
      </c>
      <c r="AN52">
        <v>0</v>
      </c>
      <c r="AO52">
        <v>0.92484342379958195</v>
      </c>
      <c r="AP52">
        <v>0.89710982658959504</v>
      </c>
      <c r="AQ52">
        <v>0.65105740181268801</v>
      </c>
      <c r="AR52">
        <v>6.3789868667917402E-2</v>
      </c>
      <c r="AT52">
        <v>50</v>
      </c>
      <c r="AU52">
        <v>0.65054945054945001</v>
      </c>
      <c r="AV52">
        <v>0.62210527527349002</v>
      </c>
      <c r="AW52">
        <v>0</v>
      </c>
      <c r="AX52">
        <v>0.88155339805825195</v>
      </c>
      <c r="AY52">
        <v>0.87882496940024402</v>
      </c>
      <c r="AZ52">
        <v>0.54228421970357399</v>
      </c>
      <c r="BA52">
        <v>0.185758513931888</v>
      </c>
      <c r="BC52">
        <v>50</v>
      </c>
      <c r="BD52">
        <v>0.74555555555555497</v>
      </c>
      <c r="BE52">
        <v>0.747807898220888</v>
      </c>
      <c r="BF52">
        <v>0</v>
      </c>
      <c r="BG52">
        <v>0.89832402234636799</v>
      </c>
      <c r="BH52">
        <v>0.947845804988662</v>
      </c>
      <c r="BI52">
        <v>0.55937846836847904</v>
      </c>
      <c r="BJ52">
        <v>0.58568329718004297</v>
      </c>
      <c r="BL52">
        <v>50</v>
      </c>
      <c r="BM52">
        <v>0.71123595505617898</v>
      </c>
      <c r="BN52">
        <v>0.64657639267240496</v>
      </c>
      <c r="BO52">
        <v>0</v>
      </c>
      <c r="BP52">
        <v>0.93565976008724006</v>
      </c>
      <c r="BQ52">
        <v>0.94295692665890496</v>
      </c>
      <c r="BR52">
        <v>0.63157894736842102</v>
      </c>
      <c r="BS52">
        <v>7.61099365750528E-2</v>
      </c>
      <c r="BU52">
        <v>50</v>
      </c>
      <c r="BV52">
        <v>0.74761904761904696</v>
      </c>
      <c r="BW52">
        <v>0.71353434085537504</v>
      </c>
      <c r="BX52">
        <v>0</v>
      </c>
      <c r="BY52">
        <v>0.96827262044653295</v>
      </c>
      <c r="BZ52">
        <v>0.94423791821561298</v>
      </c>
      <c r="CA52">
        <v>0.27037037037036998</v>
      </c>
      <c r="CB52">
        <v>0.67125645438898396</v>
      </c>
    </row>
    <row r="53" spans="28:80" x14ac:dyDescent="0.2">
      <c r="AB53">
        <v>51</v>
      </c>
      <c r="AC53">
        <v>0.69462365591397801</v>
      </c>
      <c r="AD53">
        <v>0.66361298493663901</v>
      </c>
      <c r="AE53">
        <v>0</v>
      </c>
      <c r="AF53">
        <v>0.95974576271186396</v>
      </c>
      <c r="AG53">
        <v>0.89213483146067396</v>
      </c>
      <c r="AH53">
        <v>0.612540192926045</v>
      </c>
      <c r="AI53">
        <v>0.19003115264797499</v>
      </c>
      <c r="AK53">
        <v>51</v>
      </c>
      <c r="AL53">
        <v>0.72228260869565197</v>
      </c>
      <c r="AM53">
        <v>0.72508981391340199</v>
      </c>
      <c r="AN53">
        <v>0</v>
      </c>
      <c r="AO53">
        <v>0.89442467378410395</v>
      </c>
      <c r="AP53">
        <v>0.88888888888888895</v>
      </c>
      <c r="AQ53">
        <v>0.475471698113207</v>
      </c>
      <c r="AR53">
        <v>0.64157399486740796</v>
      </c>
      <c r="AT53">
        <v>51</v>
      </c>
      <c r="AU53">
        <v>0.75</v>
      </c>
      <c r="AV53">
        <v>0.74969007552743705</v>
      </c>
      <c r="AW53">
        <v>0</v>
      </c>
      <c r="AX53">
        <v>0.92484342379958195</v>
      </c>
      <c r="AY53">
        <v>0.92023121387283202</v>
      </c>
      <c r="AZ53">
        <v>0.55921052631578905</v>
      </c>
      <c r="BA53">
        <v>0.59447513812154695</v>
      </c>
      <c r="BC53">
        <v>51</v>
      </c>
      <c r="BD53">
        <v>0.72888888888888803</v>
      </c>
      <c r="BE53">
        <v>0.72583639657072496</v>
      </c>
      <c r="BF53">
        <v>0</v>
      </c>
      <c r="BG53">
        <v>0.93361433087460399</v>
      </c>
      <c r="BH53">
        <v>0.91252955082742304</v>
      </c>
      <c r="BI53">
        <v>0.58185404339250402</v>
      </c>
      <c r="BJ53">
        <v>0.47534766118836902</v>
      </c>
      <c r="BL53">
        <v>51</v>
      </c>
      <c r="BM53">
        <v>0.73483146067415706</v>
      </c>
      <c r="BN53">
        <v>0.72133445712909405</v>
      </c>
      <c r="BO53">
        <v>0</v>
      </c>
      <c r="BP53">
        <v>0.977827050997782</v>
      </c>
      <c r="BQ53">
        <v>0.94352941176470495</v>
      </c>
      <c r="BR53">
        <v>0.61538461538461497</v>
      </c>
      <c r="BS53">
        <v>0.34859675036927601</v>
      </c>
      <c r="BU53">
        <v>51</v>
      </c>
      <c r="BV53">
        <v>0.75178571428571395</v>
      </c>
      <c r="BW53">
        <v>0.75156459763994099</v>
      </c>
      <c r="BX53">
        <v>0</v>
      </c>
      <c r="BY53">
        <v>0.94392523364485903</v>
      </c>
      <c r="BZ53">
        <v>0.92551892551892501</v>
      </c>
      <c r="CA53">
        <v>0.54752851711026596</v>
      </c>
      <c r="CB53">
        <v>0.58928571428571397</v>
      </c>
    </row>
    <row r="54" spans="28:80" x14ac:dyDescent="0.2">
      <c r="AB54">
        <v>52</v>
      </c>
      <c r="AC54">
        <v>0.608602150537634</v>
      </c>
      <c r="AD54">
        <v>0.60110138344001596</v>
      </c>
      <c r="AE54">
        <v>0</v>
      </c>
      <c r="AF54">
        <v>0.76724137931034397</v>
      </c>
      <c r="AG54">
        <v>0.68965517241379304</v>
      </c>
      <c r="AH54">
        <v>0.501999999999999</v>
      </c>
      <c r="AI54">
        <v>0.44550898203592798</v>
      </c>
      <c r="AK54">
        <v>52</v>
      </c>
      <c r="AL54">
        <v>0.67228260869565204</v>
      </c>
      <c r="AM54">
        <v>0.65106282279371297</v>
      </c>
      <c r="AN54">
        <v>0</v>
      </c>
      <c r="AO54">
        <v>0.80582524271844602</v>
      </c>
      <c r="AP54">
        <v>0.77658536585365801</v>
      </c>
      <c r="AQ54">
        <v>0.36307692307692302</v>
      </c>
      <c r="AR54">
        <v>0.658763759525825</v>
      </c>
      <c r="AT54">
        <v>52</v>
      </c>
      <c r="AU54">
        <v>0.696703296703296</v>
      </c>
      <c r="AV54">
        <v>0.69245370080468005</v>
      </c>
      <c r="AW54">
        <v>0</v>
      </c>
      <c r="AX54">
        <v>0.92324093816631103</v>
      </c>
      <c r="AY54">
        <v>0.90526315789473699</v>
      </c>
      <c r="AZ54">
        <v>0.54185418541854102</v>
      </c>
      <c r="BA54">
        <v>0.39945652173912999</v>
      </c>
      <c r="BC54">
        <v>52</v>
      </c>
      <c r="BD54">
        <v>0.75555555555555498</v>
      </c>
      <c r="BE54">
        <v>0.75025645604853997</v>
      </c>
      <c r="BF54">
        <v>0</v>
      </c>
      <c r="BG54">
        <v>0.96963123644251603</v>
      </c>
      <c r="BH54">
        <v>0.93896713615023397</v>
      </c>
      <c r="BI54">
        <v>0.456233421750663</v>
      </c>
      <c r="BJ54">
        <v>0.63619402985074602</v>
      </c>
      <c r="BL54">
        <v>52</v>
      </c>
      <c r="BM54">
        <v>0.77247191011235905</v>
      </c>
      <c r="BN54">
        <v>0.77166942282697804</v>
      </c>
      <c r="BO54">
        <v>0</v>
      </c>
      <c r="BP54">
        <v>0.97452934662236901</v>
      </c>
      <c r="BQ54">
        <v>0.97488584474885798</v>
      </c>
      <c r="BR54">
        <v>0.59704641350210896</v>
      </c>
      <c r="BS54">
        <v>0.54021608643457297</v>
      </c>
      <c r="BU54">
        <v>52</v>
      </c>
      <c r="BV54">
        <v>0.77261904761904698</v>
      </c>
      <c r="BW54">
        <v>0.77108837213586401</v>
      </c>
      <c r="BX54">
        <v>0</v>
      </c>
      <c r="BY54">
        <v>0.98117647058823498</v>
      </c>
      <c r="BZ54">
        <v>0.97485029940119705</v>
      </c>
      <c r="CA54">
        <v>0.53639846743295005</v>
      </c>
      <c r="CB54">
        <v>0.59192825112107605</v>
      </c>
    </row>
    <row r="55" spans="28:80" x14ac:dyDescent="0.2">
      <c r="AB55">
        <v>53</v>
      </c>
      <c r="AC55">
        <v>0.61612903225806404</v>
      </c>
      <c r="AD55">
        <v>0.57173592402559104</v>
      </c>
      <c r="AE55">
        <v>0</v>
      </c>
      <c r="AF55">
        <v>0.765822784810126</v>
      </c>
      <c r="AG55">
        <v>0.88761467889908197</v>
      </c>
      <c r="AH55">
        <v>0.59396751740139198</v>
      </c>
      <c r="AI55">
        <v>3.9538714991762702E-2</v>
      </c>
      <c r="AK55">
        <v>53</v>
      </c>
      <c r="AL55">
        <v>0.63315217391304301</v>
      </c>
      <c r="AM55">
        <v>0.588124323873363</v>
      </c>
      <c r="AN55">
        <v>0</v>
      </c>
      <c r="AO55">
        <v>0.835443037974683</v>
      </c>
      <c r="AP55">
        <v>0.85930735930735902</v>
      </c>
      <c r="AQ55">
        <v>0.58724597056762395</v>
      </c>
      <c r="AR55">
        <v>7.0500927643784794E-2</v>
      </c>
      <c r="AT55">
        <v>53</v>
      </c>
      <c r="AU55">
        <v>0.73186813186813104</v>
      </c>
      <c r="AV55">
        <v>0.73188166832453305</v>
      </c>
      <c r="AW55">
        <v>0</v>
      </c>
      <c r="AX55">
        <v>0.90810810810810805</v>
      </c>
      <c r="AY55">
        <v>0.92129629629629595</v>
      </c>
      <c r="AZ55">
        <v>0.62350597609561698</v>
      </c>
      <c r="BA55">
        <v>0.47461629279811002</v>
      </c>
      <c r="BC55">
        <v>53</v>
      </c>
      <c r="BD55">
        <v>0.75222222222222201</v>
      </c>
      <c r="BE55">
        <v>0.715490729576028</v>
      </c>
      <c r="BF55">
        <v>0</v>
      </c>
      <c r="BG55">
        <v>0.97333333333333305</v>
      </c>
      <c r="BH55">
        <v>0.95292766934557904</v>
      </c>
      <c r="BI55">
        <v>0.25795053003533502</v>
      </c>
      <c r="BJ55">
        <v>0.67775138558986503</v>
      </c>
      <c r="BL55">
        <v>53</v>
      </c>
      <c r="BM55">
        <v>0.76853932584269602</v>
      </c>
      <c r="BN55">
        <v>0.75456106377324805</v>
      </c>
      <c r="BO55">
        <v>0</v>
      </c>
      <c r="BP55">
        <v>0.937433722163308</v>
      </c>
      <c r="BQ55">
        <v>0.90398126463700201</v>
      </c>
      <c r="BR55">
        <v>0.49390243902439002</v>
      </c>
      <c r="BS55">
        <v>0.68292682926829196</v>
      </c>
      <c r="BU55">
        <v>53</v>
      </c>
      <c r="BV55">
        <v>0.73809523809523803</v>
      </c>
      <c r="BW55">
        <v>0.70859537570212605</v>
      </c>
      <c r="BX55">
        <v>0</v>
      </c>
      <c r="BY55">
        <v>0.96859903381642498</v>
      </c>
      <c r="BZ55">
        <v>0.96495327102803696</v>
      </c>
      <c r="CA55">
        <v>0.62826282628262797</v>
      </c>
      <c r="CB55">
        <v>0.27256637168141501</v>
      </c>
    </row>
    <row r="56" spans="28:80" x14ac:dyDescent="0.2">
      <c r="AB56">
        <v>54</v>
      </c>
      <c r="AC56">
        <v>0.61182795698924697</v>
      </c>
      <c r="AD56">
        <v>0.615864916641225</v>
      </c>
      <c r="AE56">
        <v>0</v>
      </c>
      <c r="AF56">
        <v>0.87378640776699001</v>
      </c>
      <c r="AG56">
        <v>0.81829733163913598</v>
      </c>
      <c r="AH56">
        <v>0.377110694183864</v>
      </c>
      <c r="AI56">
        <v>0.39426523297491001</v>
      </c>
      <c r="AK56">
        <v>54</v>
      </c>
      <c r="AL56">
        <v>0.69510869565217304</v>
      </c>
      <c r="AM56">
        <v>0.69712984406809797</v>
      </c>
      <c r="AN56">
        <v>0</v>
      </c>
      <c r="AO56">
        <v>0.84057971014492705</v>
      </c>
      <c r="AP56">
        <v>0.81724845995893203</v>
      </c>
      <c r="AQ56">
        <v>0.54415274463007102</v>
      </c>
      <c r="AR56">
        <v>0.58653846153846101</v>
      </c>
      <c r="AT56">
        <v>54</v>
      </c>
      <c r="AU56">
        <v>0.734615384615384</v>
      </c>
      <c r="AV56">
        <v>0.66150477096115601</v>
      </c>
      <c r="AW56">
        <v>0</v>
      </c>
      <c r="AX56">
        <v>0.95756256800870498</v>
      </c>
      <c r="AY56">
        <v>0.95575221238938002</v>
      </c>
      <c r="AZ56">
        <v>0.66914498141263901</v>
      </c>
      <c r="BA56">
        <v>6.3559322033898302E-2</v>
      </c>
      <c r="BC56">
        <v>54</v>
      </c>
      <c r="BD56">
        <v>0.74555555555555497</v>
      </c>
      <c r="BE56">
        <v>0.707125512177182</v>
      </c>
      <c r="BF56">
        <v>0</v>
      </c>
      <c r="BG56">
        <v>0.95290251916757895</v>
      </c>
      <c r="BH56">
        <v>0.94796380090497701</v>
      </c>
      <c r="BI56">
        <v>0.26838235294117602</v>
      </c>
      <c r="BJ56">
        <v>0.65925337569499598</v>
      </c>
      <c r="BL56">
        <v>54</v>
      </c>
      <c r="BM56">
        <v>0.73314606741572996</v>
      </c>
      <c r="BN56">
        <v>0.72703514116533896</v>
      </c>
      <c r="BO56">
        <v>0</v>
      </c>
      <c r="BP56">
        <v>0.95690607734806599</v>
      </c>
      <c r="BQ56">
        <v>0.97315436241610698</v>
      </c>
      <c r="BR56">
        <v>0.54802831142568198</v>
      </c>
      <c r="BS56">
        <v>0.43005181347150201</v>
      </c>
      <c r="BU56">
        <v>54</v>
      </c>
      <c r="BV56">
        <v>0.76249999999999996</v>
      </c>
      <c r="BW56">
        <v>0.71903262738866902</v>
      </c>
      <c r="BX56">
        <v>0</v>
      </c>
      <c r="BY56">
        <v>0.96163069544364499</v>
      </c>
      <c r="BZ56">
        <v>0.98194945848375403</v>
      </c>
      <c r="CA56">
        <v>0.24063116370808599</v>
      </c>
      <c r="CB56">
        <v>0.69191919191919105</v>
      </c>
    </row>
    <row r="57" spans="28:80" x14ac:dyDescent="0.2">
      <c r="AB57">
        <v>55</v>
      </c>
      <c r="AC57">
        <v>0.67741935483870896</v>
      </c>
      <c r="AD57">
        <v>0.662838873279608</v>
      </c>
      <c r="AE57">
        <v>0</v>
      </c>
      <c r="AF57">
        <v>0.89423076923076905</v>
      </c>
      <c r="AG57">
        <v>0.82427307206068201</v>
      </c>
      <c r="AH57">
        <v>0.57402812241521906</v>
      </c>
      <c r="AI57">
        <v>0.35882352941176399</v>
      </c>
      <c r="AK57">
        <v>55</v>
      </c>
      <c r="AL57">
        <v>0.72880434782608605</v>
      </c>
      <c r="AM57">
        <v>0.72842195655376696</v>
      </c>
      <c r="AN57">
        <v>0</v>
      </c>
      <c r="AO57">
        <v>0.89383215369059599</v>
      </c>
      <c r="AP57">
        <v>0.84417177914110397</v>
      </c>
      <c r="AQ57">
        <v>0.55650060753341402</v>
      </c>
      <c r="AR57">
        <v>0.61918328584995197</v>
      </c>
      <c r="AT57">
        <v>55</v>
      </c>
      <c r="AU57">
        <v>0.72252747252747196</v>
      </c>
      <c r="AV57">
        <v>0.66742809703758699</v>
      </c>
      <c r="AW57">
        <v>0</v>
      </c>
      <c r="AX57">
        <v>0.92937563971340797</v>
      </c>
      <c r="AY57">
        <v>0.865771812080536</v>
      </c>
      <c r="AZ57">
        <v>0.203125</v>
      </c>
      <c r="BA57">
        <v>0.67143993635640398</v>
      </c>
      <c r="BC57">
        <v>55</v>
      </c>
      <c r="BD57">
        <v>0.73</v>
      </c>
      <c r="BE57">
        <v>0.66306699724284202</v>
      </c>
      <c r="BF57">
        <v>0</v>
      </c>
      <c r="BG57">
        <v>0.93304994686503695</v>
      </c>
      <c r="BH57">
        <v>0.95367231638418004</v>
      </c>
      <c r="BI57">
        <v>9.8360655737704902E-2</v>
      </c>
      <c r="BJ57">
        <v>0.66718506998444704</v>
      </c>
      <c r="BL57">
        <v>55</v>
      </c>
      <c r="BM57">
        <v>0.75280898876404401</v>
      </c>
      <c r="BN57">
        <v>0.75680458988700805</v>
      </c>
      <c r="BO57">
        <v>0</v>
      </c>
      <c r="BP57">
        <v>0.96781354051054302</v>
      </c>
      <c r="BQ57">
        <v>0.89022919179734605</v>
      </c>
      <c r="BR57">
        <v>0.57777777777777695</v>
      </c>
      <c r="BS57">
        <v>0.59139784946236496</v>
      </c>
      <c r="BU57">
        <v>55</v>
      </c>
      <c r="BV57">
        <v>0.75238095238095204</v>
      </c>
      <c r="BW57">
        <v>0.71630643123656002</v>
      </c>
      <c r="BX57">
        <v>0</v>
      </c>
      <c r="BY57">
        <v>0.96932515337423297</v>
      </c>
      <c r="BZ57">
        <v>0.97713598074608898</v>
      </c>
      <c r="CA57">
        <v>0.24074074074074001</v>
      </c>
      <c r="CB57">
        <v>0.67802385008517896</v>
      </c>
    </row>
    <row r="58" spans="28:80" x14ac:dyDescent="0.2">
      <c r="AB58">
        <v>56</v>
      </c>
      <c r="AC58">
        <v>0.65376344086021498</v>
      </c>
      <c r="AD58">
        <v>0.63725411084008898</v>
      </c>
      <c r="AE58">
        <v>0</v>
      </c>
      <c r="AF58">
        <v>0.82598607888631004</v>
      </c>
      <c r="AG58">
        <v>0.85818181818181805</v>
      </c>
      <c r="AH58">
        <v>0.25826771653543301</v>
      </c>
      <c r="AI58">
        <v>0.60658082975679495</v>
      </c>
      <c r="AK58">
        <v>56</v>
      </c>
      <c r="AL58">
        <v>0.70869565217391295</v>
      </c>
      <c r="AM58">
        <v>0.66490175714005295</v>
      </c>
      <c r="AN58">
        <v>0</v>
      </c>
      <c r="AO58">
        <v>0.89564336372846998</v>
      </c>
      <c r="AP58">
        <v>0.88888888888888895</v>
      </c>
      <c r="AQ58">
        <v>0.199649737302977</v>
      </c>
      <c r="AR58">
        <v>0.67542503863987602</v>
      </c>
      <c r="AT58">
        <v>56</v>
      </c>
      <c r="AU58">
        <v>0.70494505494505499</v>
      </c>
      <c r="AV58">
        <v>0.71429653504354995</v>
      </c>
      <c r="AW58">
        <v>0</v>
      </c>
      <c r="AX58">
        <v>0.875428571428571</v>
      </c>
      <c r="AY58">
        <v>0.92848769050410296</v>
      </c>
      <c r="AZ58">
        <v>0.496801705756929</v>
      </c>
      <c r="BA58">
        <v>0.55646817248459901</v>
      </c>
      <c r="BC58">
        <v>56</v>
      </c>
      <c r="BD58">
        <v>0.68333333333333302</v>
      </c>
      <c r="BE58">
        <v>0.67767113420017899</v>
      </c>
      <c r="BF58">
        <v>0</v>
      </c>
      <c r="BG58">
        <v>0.91186071817192504</v>
      </c>
      <c r="BH58">
        <v>0.93257142857142805</v>
      </c>
      <c r="BI58">
        <v>0.51625239005736101</v>
      </c>
      <c r="BJ58">
        <v>0.35</v>
      </c>
      <c r="BL58">
        <v>56</v>
      </c>
      <c r="BM58">
        <v>0.72640449438202204</v>
      </c>
      <c r="BN58">
        <v>0.68592025878362595</v>
      </c>
      <c r="BO58">
        <v>0</v>
      </c>
      <c r="BP58">
        <v>0.90451206715634802</v>
      </c>
      <c r="BQ58">
        <v>0.89508928571428503</v>
      </c>
      <c r="BR58">
        <v>0.27857142857142803</v>
      </c>
      <c r="BS58">
        <v>0.66550825369244104</v>
      </c>
      <c r="BU58">
        <v>56</v>
      </c>
      <c r="BV58">
        <v>0.75833333333333297</v>
      </c>
      <c r="BW58">
        <v>0.74802184015764495</v>
      </c>
      <c r="BX58">
        <v>0</v>
      </c>
      <c r="BY58">
        <v>0.97777777777777697</v>
      </c>
      <c r="BZ58">
        <v>0.98428053204353005</v>
      </c>
      <c r="CA58">
        <v>0.41616766467065802</v>
      </c>
      <c r="CB58">
        <v>0.61386138613861396</v>
      </c>
    </row>
    <row r="59" spans="28:80" x14ac:dyDescent="0.2">
      <c r="AB59">
        <v>57</v>
      </c>
      <c r="AC59">
        <v>0.66129032258064502</v>
      </c>
      <c r="AD59">
        <v>0.66227187512835695</v>
      </c>
      <c r="AE59">
        <v>0</v>
      </c>
      <c r="AF59">
        <v>0.875</v>
      </c>
      <c r="AG59">
        <v>0.84826762246117005</v>
      </c>
      <c r="AH59">
        <v>0.38451935081148497</v>
      </c>
      <c r="AI59">
        <v>0.54130052724077304</v>
      </c>
      <c r="AK59">
        <v>57</v>
      </c>
      <c r="AL59">
        <v>0.72445652173913</v>
      </c>
      <c r="AM59">
        <v>0.66802389811729002</v>
      </c>
      <c r="AN59">
        <v>0</v>
      </c>
      <c r="AO59">
        <v>0.93387589013224803</v>
      </c>
      <c r="AP59">
        <v>0.91509433962264097</v>
      </c>
      <c r="AQ59">
        <v>0.14942528735632099</v>
      </c>
      <c r="AR59">
        <v>0.67370007535794996</v>
      </c>
      <c r="AT59">
        <v>57</v>
      </c>
      <c r="AU59">
        <v>0.73846153846153795</v>
      </c>
      <c r="AV59">
        <v>0.69001869184811104</v>
      </c>
      <c r="AW59">
        <v>0</v>
      </c>
      <c r="AX59">
        <v>0.92569002123142197</v>
      </c>
      <c r="AY59">
        <v>0.95063145809414396</v>
      </c>
      <c r="AZ59">
        <v>0.209923664122137</v>
      </c>
      <c r="BA59">
        <v>0.67382962394474299</v>
      </c>
      <c r="BC59">
        <v>57</v>
      </c>
      <c r="BD59">
        <v>0.73444444444444401</v>
      </c>
      <c r="BE59">
        <v>0.656469760995531</v>
      </c>
      <c r="BF59">
        <v>0</v>
      </c>
      <c r="BG59">
        <v>0.90172239108409302</v>
      </c>
      <c r="BH59">
        <v>0.98563535911602196</v>
      </c>
      <c r="BI59">
        <v>6.8085106382978697E-2</v>
      </c>
      <c r="BJ59">
        <v>0.67043618739902999</v>
      </c>
      <c r="BL59">
        <v>57</v>
      </c>
      <c r="BM59">
        <v>0.68988764044943796</v>
      </c>
      <c r="BN59">
        <v>0.64429478398311502</v>
      </c>
      <c r="BO59">
        <v>0</v>
      </c>
      <c r="BP59">
        <v>0.97838452787258201</v>
      </c>
      <c r="BQ59">
        <v>0.89712918660287</v>
      </c>
      <c r="BR59">
        <v>0.62267080745341596</v>
      </c>
      <c r="BS59">
        <v>7.8994614003590605E-2</v>
      </c>
      <c r="BU59">
        <v>57</v>
      </c>
      <c r="BV59">
        <v>0.73630952380952297</v>
      </c>
      <c r="BW59">
        <v>0.71580198622104196</v>
      </c>
      <c r="BX59">
        <v>0</v>
      </c>
      <c r="BY59">
        <v>0.963048498845265</v>
      </c>
      <c r="BZ59">
        <v>0.94320987654320898</v>
      </c>
      <c r="CA59">
        <v>0.62361623616236095</v>
      </c>
      <c r="CB59">
        <v>0.33333333333333298</v>
      </c>
    </row>
    <row r="60" spans="28:80" x14ac:dyDescent="0.2">
      <c r="AB60">
        <v>58</v>
      </c>
      <c r="AC60">
        <v>0.72043010752688097</v>
      </c>
      <c r="AD60">
        <v>0.67457294763739695</v>
      </c>
      <c r="AE60">
        <v>0</v>
      </c>
      <c r="AF60">
        <v>0.91658084449021604</v>
      </c>
      <c r="AG60">
        <v>0.91873589164785496</v>
      </c>
      <c r="AH60">
        <v>0.20994475138121499</v>
      </c>
      <c r="AI60">
        <v>0.65303030303030296</v>
      </c>
      <c r="AK60">
        <v>58</v>
      </c>
      <c r="AL60">
        <v>0.64130434782608603</v>
      </c>
      <c r="AM60">
        <v>0.58469015204688402</v>
      </c>
      <c r="AN60">
        <v>0</v>
      </c>
      <c r="AO60">
        <v>0.84848484848484795</v>
      </c>
      <c r="AP60">
        <v>0.69468479604449895</v>
      </c>
      <c r="AQ60">
        <v>0.144712430426716</v>
      </c>
      <c r="AR60">
        <v>0.65087853323147404</v>
      </c>
      <c r="AT60">
        <v>58</v>
      </c>
      <c r="AU60">
        <v>0.72802197802197799</v>
      </c>
      <c r="AV60">
        <v>0.72595253929477899</v>
      </c>
      <c r="AW60">
        <v>0</v>
      </c>
      <c r="AX60">
        <v>0.89613034623217902</v>
      </c>
      <c r="AY60">
        <v>0.88810365135453395</v>
      </c>
      <c r="AZ60">
        <v>0.58222676200204204</v>
      </c>
      <c r="BA60">
        <v>0.53734939759036104</v>
      </c>
      <c r="BC60">
        <v>58</v>
      </c>
      <c r="BD60">
        <v>0.74333333333333296</v>
      </c>
      <c r="BE60">
        <v>0.74195456604998999</v>
      </c>
      <c r="BF60">
        <v>0</v>
      </c>
      <c r="BG60">
        <v>0.90890688259109298</v>
      </c>
      <c r="BH60">
        <v>0.89162561576354604</v>
      </c>
      <c r="BI60">
        <v>0.61186264308012395</v>
      </c>
      <c r="BJ60">
        <v>0.55542312276519601</v>
      </c>
      <c r="BL60">
        <v>58</v>
      </c>
      <c r="BM60">
        <v>0.74775280898876395</v>
      </c>
      <c r="BN60">
        <v>0.714548254907166</v>
      </c>
      <c r="BO60">
        <v>0</v>
      </c>
      <c r="BP60">
        <v>0.94907407407407396</v>
      </c>
      <c r="BQ60">
        <v>0.97747747747747704</v>
      </c>
      <c r="BR60">
        <v>0.26116838487972499</v>
      </c>
      <c r="BS60">
        <v>0.67047308319738896</v>
      </c>
      <c r="BU60">
        <v>58</v>
      </c>
      <c r="BV60">
        <v>0.73273809523809497</v>
      </c>
      <c r="BW60">
        <v>0.66337860150229699</v>
      </c>
      <c r="BX60">
        <v>0</v>
      </c>
      <c r="BY60">
        <v>0.97502972651605202</v>
      </c>
      <c r="BZ60">
        <v>0.96305418719211799</v>
      </c>
      <c r="CA60">
        <v>0.65566037735849003</v>
      </c>
      <c r="CB60">
        <v>5.97701149425287E-2</v>
      </c>
    </row>
    <row r="61" spans="28:80" x14ac:dyDescent="0.2">
      <c r="AB61">
        <v>59</v>
      </c>
      <c r="AC61">
        <v>0.69408602150537602</v>
      </c>
      <c r="AD61">
        <v>0.69721209690214403</v>
      </c>
      <c r="AE61">
        <v>0</v>
      </c>
      <c r="AF61">
        <v>0.91008771929824495</v>
      </c>
      <c r="AG61">
        <v>0.84922394678492197</v>
      </c>
      <c r="AH61">
        <v>0.53722902921771898</v>
      </c>
      <c r="AI61">
        <v>0.492307692307692</v>
      </c>
      <c r="AK61">
        <v>59</v>
      </c>
      <c r="AL61">
        <v>0.74565217391304295</v>
      </c>
      <c r="AM61">
        <v>0.72523347935987603</v>
      </c>
      <c r="AN61">
        <v>0</v>
      </c>
      <c r="AO61">
        <v>0.90107737512242903</v>
      </c>
      <c r="AP61">
        <v>0.86274509803921495</v>
      </c>
      <c r="AQ61">
        <v>0.44377811094452702</v>
      </c>
      <c r="AR61">
        <v>0.69333333333333302</v>
      </c>
      <c r="AT61">
        <v>59</v>
      </c>
      <c r="AU61">
        <v>0.74120879120879102</v>
      </c>
      <c r="AV61">
        <v>0.733877775070642</v>
      </c>
      <c r="AW61">
        <v>0</v>
      </c>
      <c r="AX61">
        <v>0.92998955067920497</v>
      </c>
      <c r="AY61">
        <v>0.85487528344671204</v>
      </c>
      <c r="AZ61">
        <v>0.48994974874371799</v>
      </c>
      <c r="BA61">
        <v>0.660696517412935</v>
      </c>
      <c r="BC61">
        <v>59</v>
      </c>
      <c r="BD61">
        <v>0.72111111111111104</v>
      </c>
      <c r="BE61">
        <v>0.68930269604073802</v>
      </c>
      <c r="BF61">
        <v>0</v>
      </c>
      <c r="BG61">
        <v>0.95103373231773602</v>
      </c>
      <c r="BH61">
        <v>0.87882496940024402</v>
      </c>
      <c r="BI61">
        <v>0.24469820554649199</v>
      </c>
      <c r="BJ61">
        <v>0.682653876898481</v>
      </c>
      <c r="BL61">
        <v>59</v>
      </c>
      <c r="BM61">
        <v>0.75898876404494298</v>
      </c>
      <c r="BN61">
        <v>0.69442950337315501</v>
      </c>
      <c r="BO61">
        <v>0</v>
      </c>
      <c r="BP61">
        <v>0.99663299663299598</v>
      </c>
      <c r="BQ61">
        <v>0.93769799366420203</v>
      </c>
      <c r="BR61">
        <v>0.15734989648033099</v>
      </c>
      <c r="BS61">
        <v>0.68603712671509198</v>
      </c>
      <c r="BU61">
        <v>59</v>
      </c>
      <c r="BV61">
        <v>0.772023809523809</v>
      </c>
      <c r="BW61">
        <v>0.77142381987332997</v>
      </c>
      <c r="BX61">
        <v>0</v>
      </c>
      <c r="BY61">
        <v>0.95532646048109904</v>
      </c>
      <c r="BZ61">
        <v>0.94827586206896497</v>
      </c>
      <c r="CA61">
        <v>0.59161676646706596</v>
      </c>
      <c r="CB61">
        <v>0.59047619047619004</v>
      </c>
    </row>
    <row r="62" spans="28:80" x14ac:dyDescent="0.2">
      <c r="AB62">
        <v>60</v>
      </c>
      <c r="AC62">
        <v>0.69408602150537602</v>
      </c>
      <c r="AD62">
        <v>0.65562583259945195</v>
      </c>
      <c r="AE62">
        <v>0</v>
      </c>
      <c r="AF62">
        <v>0.88604898828541001</v>
      </c>
      <c r="AG62">
        <v>0.88992974238875799</v>
      </c>
      <c r="AH62">
        <v>0.189830508474576</v>
      </c>
      <c r="AI62">
        <v>0.65669409124906497</v>
      </c>
      <c r="AK62">
        <v>60</v>
      </c>
      <c r="AL62">
        <v>0.72119565217391302</v>
      </c>
      <c r="AM62">
        <v>0.69737384293474303</v>
      </c>
      <c r="AN62">
        <v>0</v>
      </c>
      <c r="AO62">
        <v>0.93962678375411601</v>
      </c>
      <c r="AP62">
        <v>0.92290249433106497</v>
      </c>
      <c r="AQ62">
        <v>0.28843106180665601</v>
      </c>
      <c r="AR62">
        <v>0.63853503184713301</v>
      </c>
      <c r="AT62">
        <v>60</v>
      </c>
      <c r="AU62">
        <v>0.75659340659340601</v>
      </c>
      <c r="AV62">
        <v>0.75776518690804295</v>
      </c>
      <c r="AW62">
        <v>0</v>
      </c>
      <c r="AX62">
        <v>0.96491228070175405</v>
      </c>
      <c r="AY62">
        <v>0.88835534213685396</v>
      </c>
      <c r="AZ62">
        <v>0.53836150845253505</v>
      </c>
      <c r="BA62">
        <v>0.63943161634102996</v>
      </c>
      <c r="BC62">
        <v>60</v>
      </c>
      <c r="BD62">
        <v>0.73666666666666603</v>
      </c>
      <c r="BE62">
        <v>0.70308077962626903</v>
      </c>
      <c r="BF62">
        <v>0</v>
      </c>
      <c r="BG62">
        <v>0.94469026548672497</v>
      </c>
      <c r="BH62">
        <v>0.93742621015348204</v>
      </c>
      <c r="BI62">
        <v>0.25299145299145298</v>
      </c>
      <c r="BJ62">
        <v>0.677215189873417</v>
      </c>
      <c r="BL62">
        <v>60</v>
      </c>
      <c r="BM62">
        <v>0.75842696629213402</v>
      </c>
      <c r="BN62">
        <v>0.75757426318377896</v>
      </c>
      <c r="BO62">
        <v>0</v>
      </c>
      <c r="BP62">
        <v>0.95690607734806599</v>
      </c>
      <c r="BQ62">
        <v>0.93997734994337401</v>
      </c>
      <c r="BR62">
        <v>0.56132596685082803</v>
      </c>
      <c r="BS62">
        <v>0.57208765859284805</v>
      </c>
      <c r="BU62">
        <v>60</v>
      </c>
      <c r="BV62">
        <v>0.75535714285714195</v>
      </c>
      <c r="BW62">
        <v>0.71043883576918199</v>
      </c>
      <c r="BX62">
        <v>0</v>
      </c>
      <c r="BY62">
        <v>0.96690307328605096</v>
      </c>
      <c r="BZ62">
        <v>0.95384615384615301</v>
      </c>
      <c r="CA62">
        <v>0.24696356275303599</v>
      </c>
      <c r="CB62">
        <v>0.67404255319148898</v>
      </c>
    </row>
    <row r="63" spans="28:80" x14ac:dyDescent="0.2">
      <c r="AB63">
        <v>61</v>
      </c>
      <c r="AC63">
        <v>0.587096774193548</v>
      </c>
      <c r="AD63">
        <v>0.56980653543373005</v>
      </c>
      <c r="AE63">
        <v>0</v>
      </c>
      <c r="AF63">
        <v>0.81677301731996299</v>
      </c>
      <c r="AG63">
        <v>0.73850197109066995</v>
      </c>
      <c r="AH63">
        <v>0.495999999999999</v>
      </c>
      <c r="AI63">
        <v>0.227951153324287</v>
      </c>
      <c r="AK63">
        <v>61</v>
      </c>
      <c r="AL63">
        <v>0.71576086956521701</v>
      </c>
      <c r="AM63">
        <v>0.66879799279881202</v>
      </c>
      <c r="AN63">
        <v>0</v>
      </c>
      <c r="AO63">
        <v>0.88997078870496604</v>
      </c>
      <c r="AP63">
        <v>0.89786223277909705</v>
      </c>
      <c r="AQ63">
        <v>0.21857923497267701</v>
      </c>
      <c r="AR63">
        <v>0.66877971473850994</v>
      </c>
      <c r="AT63">
        <v>61</v>
      </c>
      <c r="AU63">
        <v>0.70109890109890105</v>
      </c>
      <c r="AV63">
        <v>0.70504230093891296</v>
      </c>
      <c r="AW63">
        <v>0</v>
      </c>
      <c r="AX63">
        <v>0.96809680968096801</v>
      </c>
      <c r="AY63">
        <v>0.95454545454545403</v>
      </c>
      <c r="AZ63">
        <v>0.47071129707112902</v>
      </c>
      <c r="BA63">
        <v>0.4268156424581</v>
      </c>
      <c r="BC63">
        <v>61</v>
      </c>
      <c r="BD63">
        <v>0.72499999999999998</v>
      </c>
      <c r="BE63">
        <v>0.72376344737231002</v>
      </c>
      <c r="BF63">
        <v>0</v>
      </c>
      <c r="BG63">
        <v>0.96717724288840201</v>
      </c>
      <c r="BH63">
        <v>0.92990654205607404</v>
      </c>
      <c r="BI63">
        <v>0.57560975609756104</v>
      </c>
      <c r="BJ63">
        <v>0.42236024844720399</v>
      </c>
      <c r="BL63">
        <v>61</v>
      </c>
      <c r="BM63">
        <v>0.74044943820224696</v>
      </c>
      <c r="BN63">
        <v>0.69134461200137498</v>
      </c>
      <c r="BO63">
        <v>0</v>
      </c>
      <c r="BP63">
        <v>0.95280898876404496</v>
      </c>
      <c r="BQ63">
        <v>0.95259593679458199</v>
      </c>
      <c r="BR63">
        <v>0.20318725099601501</v>
      </c>
      <c r="BS63">
        <v>0.65678627145085799</v>
      </c>
      <c r="BU63">
        <v>61</v>
      </c>
      <c r="BV63">
        <v>0.71964285714285703</v>
      </c>
      <c r="BW63">
        <v>0.65209328091445795</v>
      </c>
      <c r="BX63">
        <v>0</v>
      </c>
      <c r="BY63">
        <v>0.929245283018868</v>
      </c>
      <c r="BZ63">
        <v>0.94932014833127298</v>
      </c>
      <c r="CA63">
        <v>0.66826923076922995</v>
      </c>
      <c r="CB63">
        <v>6.15384615384615E-2</v>
      </c>
    </row>
    <row r="64" spans="28:80" x14ac:dyDescent="0.2">
      <c r="AB64">
        <v>62</v>
      </c>
      <c r="AC64">
        <v>0.69193548387096704</v>
      </c>
      <c r="AD64">
        <v>0.67371310107149196</v>
      </c>
      <c r="AE64">
        <v>0</v>
      </c>
      <c r="AF64">
        <v>0.80695652173913002</v>
      </c>
      <c r="AG64">
        <v>0.82427307206068201</v>
      </c>
      <c r="AH64">
        <v>0.415812591508052</v>
      </c>
      <c r="AI64">
        <v>0.64781021897810198</v>
      </c>
      <c r="AK64">
        <v>62</v>
      </c>
      <c r="AL64">
        <v>0.60489130434782601</v>
      </c>
      <c r="AM64">
        <v>0.61536852034448497</v>
      </c>
      <c r="AN64">
        <v>0</v>
      </c>
      <c r="AO64">
        <v>0.85496183206106802</v>
      </c>
      <c r="AP64">
        <v>0.86024096385542104</v>
      </c>
      <c r="AQ64">
        <v>0.43486777668951998</v>
      </c>
      <c r="AR64">
        <v>0.31140350877192902</v>
      </c>
      <c r="AT64">
        <v>62</v>
      </c>
      <c r="AU64">
        <v>0.742307692307692</v>
      </c>
      <c r="AV64">
        <v>0.72781768963162397</v>
      </c>
      <c r="AW64">
        <v>0</v>
      </c>
      <c r="AX64">
        <v>0.90153172866520703</v>
      </c>
      <c r="AY64">
        <v>0.88520971302428197</v>
      </c>
      <c r="AZ64">
        <v>0.44970414201183401</v>
      </c>
      <c r="BA64">
        <v>0.67482517482517401</v>
      </c>
      <c r="BC64">
        <v>62</v>
      </c>
      <c r="BD64">
        <v>0.67</v>
      </c>
      <c r="BE64">
        <v>0.64602742424230297</v>
      </c>
      <c r="BF64">
        <v>0</v>
      </c>
      <c r="BG64">
        <v>0.867661691542288</v>
      </c>
      <c r="BH64">
        <v>0.85204081632652995</v>
      </c>
      <c r="BI64">
        <v>0.59541984732824405</v>
      </c>
      <c r="BJ64">
        <v>0.268987341772151</v>
      </c>
      <c r="BL64">
        <v>62</v>
      </c>
      <c r="BM64">
        <v>0.74157303370786498</v>
      </c>
      <c r="BN64">
        <v>0.69023689027628199</v>
      </c>
      <c r="BO64">
        <v>0</v>
      </c>
      <c r="BP64">
        <v>0.96506550218340603</v>
      </c>
      <c r="BQ64">
        <v>0.92633928571428503</v>
      </c>
      <c r="BR64">
        <v>0.19961612284069</v>
      </c>
      <c r="BS64">
        <v>0.66992665036674803</v>
      </c>
      <c r="BU64">
        <v>62</v>
      </c>
      <c r="BV64">
        <v>0.72916666666666596</v>
      </c>
      <c r="BW64">
        <v>0.68528988653017398</v>
      </c>
      <c r="BX64">
        <v>0</v>
      </c>
      <c r="BY64">
        <v>0.95631641086186503</v>
      </c>
      <c r="BZ64">
        <v>0.90322580645161299</v>
      </c>
      <c r="CA64">
        <v>0.210325047801147</v>
      </c>
      <c r="CB64">
        <v>0.67129228100607097</v>
      </c>
    </row>
    <row r="65" spans="28:80" x14ac:dyDescent="0.2">
      <c r="AB65">
        <v>63</v>
      </c>
      <c r="AC65">
        <v>0.70752688172042999</v>
      </c>
      <c r="AD65">
        <v>0.66906268825705395</v>
      </c>
      <c r="AE65">
        <v>0</v>
      </c>
      <c r="AF65">
        <v>0.875</v>
      </c>
      <c r="AG65">
        <v>0.84541062801932298</v>
      </c>
      <c r="AH65">
        <v>0.27729636048526801</v>
      </c>
      <c r="AI65">
        <v>0.67854376452362497</v>
      </c>
      <c r="AK65">
        <v>63</v>
      </c>
      <c r="AL65">
        <v>0.67119565217391297</v>
      </c>
      <c r="AM65">
        <v>0.623330977871275</v>
      </c>
      <c r="AN65">
        <v>0</v>
      </c>
      <c r="AO65">
        <v>0.89130434782608603</v>
      </c>
      <c r="AP65">
        <v>0.80952380952380898</v>
      </c>
      <c r="AQ65">
        <v>0.12687813021702801</v>
      </c>
      <c r="AR65">
        <v>0.66561762391817403</v>
      </c>
      <c r="AT65">
        <v>63</v>
      </c>
      <c r="AU65">
        <v>0.65989010989010899</v>
      </c>
      <c r="AV65">
        <v>0.64552684611967603</v>
      </c>
      <c r="AW65">
        <v>0</v>
      </c>
      <c r="AX65">
        <v>0.92491838955386196</v>
      </c>
      <c r="AY65">
        <v>0.95045045045044996</v>
      </c>
      <c r="AZ65">
        <v>0.50673854447439304</v>
      </c>
      <c r="BA65">
        <v>0.19999999999999901</v>
      </c>
      <c r="BC65">
        <v>63</v>
      </c>
      <c r="BD65">
        <v>0.69222222222222196</v>
      </c>
      <c r="BE65">
        <v>0.631447836924385</v>
      </c>
      <c r="BF65">
        <v>0</v>
      </c>
      <c r="BG65">
        <v>0.88139059304703404</v>
      </c>
      <c r="BH65">
        <v>0.88705882352941101</v>
      </c>
      <c r="BI65">
        <v>8.5820895522388002E-2</v>
      </c>
      <c r="BJ65">
        <v>0.67152103559870502</v>
      </c>
      <c r="BL65">
        <v>63</v>
      </c>
      <c r="BM65">
        <v>0.72921348314606704</v>
      </c>
      <c r="BN65">
        <v>0.66597328974570402</v>
      </c>
      <c r="BO65">
        <v>0</v>
      </c>
      <c r="BP65">
        <v>0.892783505154639</v>
      </c>
      <c r="BQ65">
        <v>0.951834862385321</v>
      </c>
      <c r="BR65">
        <v>0.142276422764227</v>
      </c>
      <c r="BS65">
        <v>0.67699836867862895</v>
      </c>
      <c r="BU65">
        <v>63</v>
      </c>
      <c r="BV65">
        <v>0.76428571428571401</v>
      </c>
      <c r="BW65">
        <v>0.71936415711528701</v>
      </c>
      <c r="BX65">
        <v>0</v>
      </c>
      <c r="BY65">
        <v>0.97658079625292704</v>
      </c>
      <c r="BZ65">
        <v>0.97094430992736003</v>
      </c>
      <c r="CA65">
        <v>0.24696356275303599</v>
      </c>
      <c r="CB65">
        <v>0.68296795952782396</v>
      </c>
    </row>
    <row r="66" spans="28:80" x14ac:dyDescent="0.2">
      <c r="AB66">
        <v>64</v>
      </c>
      <c r="AC66">
        <v>0.53602150537634397</v>
      </c>
      <c r="AD66">
        <v>0.56042558515820495</v>
      </c>
      <c r="AE66">
        <v>0</v>
      </c>
      <c r="AF66">
        <v>0.62805662805662799</v>
      </c>
      <c r="AG66">
        <v>0.89492325855962196</v>
      </c>
      <c r="AH66">
        <v>0.33216783216783202</v>
      </c>
      <c r="AI66">
        <v>0.38655462184873901</v>
      </c>
      <c r="AK66">
        <v>64</v>
      </c>
      <c r="AL66">
        <v>0.72173913043478199</v>
      </c>
      <c r="AM66">
        <v>0.71834416235994003</v>
      </c>
      <c r="AN66">
        <v>0</v>
      </c>
      <c r="AO66">
        <v>0.96514161220043504</v>
      </c>
      <c r="AP66">
        <v>0.90631808278867099</v>
      </c>
      <c r="AQ66">
        <v>0.55178907721280501</v>
      </c>
      <c r="AR66">
        <v>0.45012787723785103</v>
      </c>
      <c r="AT66">
        <v>64</v>
      </c>
      <c r="AU66">
        <v>0.72637362637362601</v>
      </c>
      <c r="AV66">
        <v>0.67638023287097504</v>
      </c>
      <c r="AW66">
        <v>0</v>
      </c>
      <c r="AX66">
        <v>0.97314715359828097</v>
      </c>
      <c r="AY66">
        <v>0.87104072398190002</v>
      </c>
      <c r="AZ66">
        <v>0.19209039548022599</v>
      </c>
      <c r="BA66">
        <v>0.66924265842349295</v>
      </c>
      <c r="BC66">
        <v>64</v>
      </c>
      <c r="BD66">
        <v>0.73499999999999999</v>
      </c>
      <c r="BE66">
        <v>0.74097965992096504</v>
      </c>
      <c r="BF66">
        <v>0</v>
      </c>
      <c r="BG66">
        <v>0.92865232163080302</v>
      </c>
      <c r="BH66">
        <v>0.919486581096849</v>
      </c>
      <c r="BI66">
        <v>0.59037433155080199</v>
      </c>
      <c r="BJ66">
        <v>0.52540540540540503</v>
      </c>
      <c r="BL66">
        <v>64</v>
      </c>
      <c r="BM66">
        <v>0.71348314606741503</v>
      </c>
      <c r="BN66">
        <v>0.72024588462420502</v>
      </c>
      <c r="BO66">
        <v>0</v>
      </c>
      <c r="BP66">
        <v>0.98190045248868696</v>
      </c>
      <c r="BQ66">
        <v>0.91219512195121899</v>
      </c>
      <c r="BR66">
        <v>0.460772104607721</v>
      </c>
      <c r="BS66">
        <v>0.52611585944919204</v>
      </c>
      <c r="BU66">
        <v>64</v>
      </c>
      <c r="BV66">
        <v>0.75714285714285701</v>
      </c>
      <c r="BW66">
        <v>0.72196010949060696</v>
      </c>
      <c r="BX66">
        <v>0</v>
      </c>
      <c r="BY66">
        <v>0.99056603773584895</v>
      </c>
      <c r="BZ66">
        <v>0.95024875621890503</v>
      </c>
      <c r="CA66">
        <v>0.27586206896551702</v>
      </c>
      <c r="CB66">
        <v>0.67116357504215796</v>
      </c>
    </row>
    <row r="67" spans="28:80" x14ac:dyDescent="0.2">
      <c r="AB67">
        <v>65</v>
      </c>
      <c r="AC67">
        <v>0.65430107526881698</v>
      </c>
      <c r="AD67">
        <v>0.65245827110826105</v>
      </c>
      <c r="AE67">
        <v>0</v>
      </c>
      <c r="AF67">
        <v>0.84745762711864403</v>
      </c>
      <c r="AG67">
        <v>0.79391100702576101</v>
      </c>
      <c r="AH67">
        <v>0.52502553626149095</v>
      </c>
      <c r="AI67">
        <v>0.44343891402714902</v>
      </c>
      <c r="AK67">
        <v>65</v>
      </c>
      <c r="AL67">
        <v>0.62880434782608696</v>
      </c>
      <c r="AM67">
        <v>0.56643821120216098</v>
      </c>
      <c r="AN67">
        <v>0</v>
      </c>
      <c r="AO67">
        <v>0.77988826815642398</v>
      </c>
      <c r="AP67">
        <v>0.81243523316062105</v>
      </c>
      <c r="AQ67">
        <v>0.619892058596761</v>
      </c>
      <c r="AR67">
        <v>5.3537284894837403E-2</v>
      </c>
      <c r="AT67">
        <v>65</v>
      </c>
      <c r="AU67">
        <v>0.75494505494505404</v>
      </c>
      <c r="AV67">
        <v>0.75222661989952599</v>
      </c>
      <c r="AW67">
        <v>0</v>
      </c>
      <c r="AX67">
        <v>0.92291446673706401</v>
      </c>
      <c r="AY67">
        <v>0.92167990919409704</v>
      </c>
      <c r="AZ67">
        <v>0.53046594982078799</v>
      </c>
      <c r="BA67">
        <v>0.63384615384615295</v>
      </c>
      <c r="BC67">
        <v>65</v>
      </c>
      <c r="BD67">
        <v>0.755</v>
      </c>
      <c r="BE67">
        <v>0.75375268548327801</v>
      </c>
      <c r="BF67">
        <v>0</v>
      </c>
      <c r="BG67">
        <v>0.93162393162393098</v>
      </c>
      <c r="BH67">
        <v>0.93685419058553299</v>
      </c>
      <c r="BI67">
        <v>0.544819557625145</v>
      </c>
      <c r="BJ67">
        <v>0.60171306209850095</v>
      </c>
      <c r="BL67">
        <v>65</v>
      </c>
      <c r="BM67">
        <v>0.72528089887640401</v>
      </c>
      <c r="BN67">
        <v>0.67957228713073503</v>
      </c>
      <c r="BO67">
        <v>0</v>
      </c>
      <c r="BP67">
        <v>0.97727272727272696</v>
      </c>
      <c r="BQ67">
        <v>0.92677070828331298</v>
      </c>
      <c r="BR67">
        <v>0.13620071684587801</v>
      </c>
      <c r="BS67">
        <v>0.67804499612102398</v>
      </c>
      <c r="BU67">
        <v>65</v>
      </c>
      <c r="BV67">
        <v>0.78273809523809501</v>
      </c>
      <c r="BW67">
        <v>0.77928384830987296</v>
      </c>
      <c r="BX67">
        <v>0</v>
      </c>
      <c r="BY67">
        <v>0.94761350407450495</v>
      </c>
      <c r="BZ67">
        <v>0.98317307692307698</v>
      </c>
      <c r="CA67">
        <v>0.53805774278215202</v>
      </c>
      <c r="CB67">
        <v>0.64829106945975701</v>
      </c>
    </row>
    <row r="68" spans="28:80" x14ac:dyDescent="0.2">
      <c r="AB68">
        <v>66</v>
      </c>
      <c r="AC68">
        <v>0.55268817204301002</v>
      </c>
      <c r="AD68">
        <v>0.54855009813002797</v>
      </c>
      <c r="AE68">
        <v>0</v>
      </c>
      <c r="AF68">
        <v>0.82453987730061296</v>
      </c>
      <c r="AG68">
        <v>0.37101449275362303</v>
      </c>
      <c r="AH68">
        <v>0.343297974927676</v>
      </c>
      <c r="AI68">
        <v>0.65534804753819997</v>
      </c>
      <c r="AK68">
        <v>66</v>
      </c>
      <c r="AL68">
        <v>0.585326086956521</v>
      </c>
      <c r="AM68">
        <v>0.58946709866065805</v>
      </c>
      <c r="AN68">
        <v>0</v>
      </c>
      <c r="AO68">
        <v>0.91186071817192604</v>
      </c>
      <c r="AP68">
        <v>0.79334916864607996</v>
      </c>
      <c r="AQ68">
        <v>0.403269754768392</v>
      </c>
      <c r="AR68">
        <v>0.24938875305623401</v>
      </c>
      <c r="AT68">
        <v>66</v>
      </c>
      <c r="AU68">
        <v>0.71483516483516396</v>
      </c>
      <c r="AV68">
        <v>0.71200000768198601</v>
      </c>
      <c r="AW68">
        <v>0</v>
      </c>
      <c r="AX68">
        <v>0.95864262990455995</v>
      </c>
      <c r="AY68">
        <v>0.88940092165898599</v>
      </c>
      <c r="AZ68">
        <v>0.56039603960396001</v>
      </c>
      <c r="BA68">
        <v>0.439560439560439</v>
      </c>
      <c r="BC68">
        <v>66</v>
      </c>
      <c r="BD68">
        <v>0.71055555555555505</v>
      </c>
      <c r="BE68">
        <v>0.64746454203690995</v>
      </c>
      <c r="BF68">
        <v>0</v>
      </c>
      <c r="BG68">
        <v>0.94805194805194803</v>
      </c>
      <c r="BH68">
        <v>0.90430622009569295</v>
      </c>
      <c r="BI68">
        <v>8.7499999999999994E-2</v>
      </c>
      <c r="BJ68">
        <v>0.65</v>
      </c>
      <c r="BL68">
        <v>66</v>
      </c>
      <c r="BM68">
        <v>0.71292134831460596</v>
      </c>
      <c r="BN68">
        <v>0.66029522538160301</v>
      </c>
      <c r="BO68">
        <v>0</v>
      </c>
      <c r="BP68">
        <v>0.95575221238938002</v>
      </c>
      <c r="BQ68">
        <v>0.95842956120092304</v>
      </c>
      <c r="BR68">
        <v>0.62907069102462199</v>
      </c>
      <c r="BS68">
        <v>9.7928436911487698E-2</v>
      </c>
      <c r="BU68">
        <v>66</v>
      </c>
      <c r="BV68">
        <v>0.77321428571428497</v>
      </c>
      <c r="BW68">
        <v>0.747487097297313</v>
      </c>
      <c r="BX68">
        <v>0</v>
      </c>
      <c r="BY68">
        <v>0.97169811320754695</v>
      </c>
      <c r="BZ68">
        <v>0.97478991596638598</v>
      </c>
      <c r="CA68">
        <v>0.36785714285714199</v>
      </c>
      <c r="CB68">
        <v>0.67560321715817695</v>
      </c>
    </row>
    <row r="69" spans="28:80" x14ac:dyDescent="0.2">
      <c r="AB69">
        <v>67</v>
      </c>
      <c r="AC69">
        <v>0.63817204301075203</v>
      </c>
      <c r="AD69">
        <v>0.65656705020050499</v>
      </c>
      <c r="AE69">
        <v>0</v>
      </c>
      <c r="AF69">
        <v>0.74484536082474195</v>
      </c>
      <c r="AG69">
        <v>0.84210526315789402</v>
      </c>
      <c r="AH69">
        <v>0.45082680591818902</v>
      </c>
      <c r="AI69">
        <v>0.58849077090119395</v>
      </c>
      <c r="AK69">
        <v>67</v>
      </c>
      <c r="AL69">
        <v>0.72880434782608605</v>
      </c>
      <c r="AM69">
        <v>0.72215913111497299</v>
      </c>
      <c r="AN69">
        <v>0</v>
      </c>
      <c r="AO69">
        <v>0.90666666666666595</v>
      </c>
      <c r="AP69">
        <v>0.846416382252559</v>
      </c>
      <c r="AQ69">
        <v>0.50913838120104404</v>
      </c>
      <c r="AR69">
        <v>0.62641509433962195</v>
      </c>
      <c r="AT69">
        <v>67</v>
      </c>
      <c r="AU69">
        <v>0.70274725274725203</v>
      </c>
      <c r="AV69">
        <v>0.65542288450212605</v>
      </c>
      <c r="AW69">
        <v>0</v>
      </c>
      <c r="AX69">
        <v>0.90307867730900704</v>
      </c>
      <c r="AY69">
        <v>0.88668866886688602</v>
      </c>
      <c r="AZ69">
        <v>0.17636022514071201</v>
      </c>
      <c r="BA69">
        <v>0.65556396669189998</v>
      </c>
      <c r="BC69">
        <v>67</v>
      </c>
      <c r="BD69">
        <v>0.681111111111111</v>
      </c>
      <c r="BE69">
        <v>0.61204779793254505</v>
      </c>
      <c r="BF69">
        <v>0</v>
      </c>
      <c r="BG69">
        <v>0.911205073995771</v>
      </c>
      <c r="BH69">
        <v>0.87390761548064899</v>
      </c>
      <c r="BI69">
        <v>0.650957290132547</v>
      </c>
      <c r="BJ69">
        <v>1.21212121212121E-2</v>
      </c>
      <c r="BL69">
        <v>67</v>
      </c>
      <c r="BM69">
        <v>0.77134831460674103</v>
      </c>
      <c r="BN69">
        <v>0.76842643290145896</v>
      </c>
      <c r="BO69">
        <v>0</v>
      </c>
      <c r="BP69">
        <v>0.95567567567567502</v>
      </c>
      <c r="BQ69">
        <v>0.98065984072809997</v>
      </c>
      <c r="BR69">
        <v>0.58315334773218097</v>
      </c>
      <c r="BS69">
        <v>0.55421686746987897</v>
      </c>
      <c r="BU69">
        <v>67</v>
      </c>
      <c r="BV69">
        <v>0.78630952380952301</v>
      </c>
      <c r="BW69">
        <v>0.78221184936242205</v>
      </c>
      <c r="BX69">
        <v>0</v>
      </c>
      <c r="BY69">
        <v>0.97429906542056</v>
      </c>
      <c r="BZ69">
        <v>0.95652173913043403</v>
      </c>
      <c r="CA69">
        <v>0.52528089887640395</v>
      </c>
      <c r="CB69">
        <v>0.67274569402228901</v>
      </c>
    </row>
    <row r="70" spans="28:80" x14ac:dyDescent="0.2">
      <c r="AB70">
        <v>68</v>
      </c>
      <c r="AC70">
        <v>0.58763440860214999</v>
      </c>
      <c r="AD70">
        <v>0.60632035445964805</v>
      </c>
      <c r="AE70">
        <v>0</v>
      </c>
      <c r="AF70">
        <v>0.760290556900726</v>
      </c>
      <c r="AG70">
        <v>0.81840193704600495</v>
      </c>
      <c r="AH70">
        <v>0.399108138238573</v>
      </c>
      <c r="AI70">
        <v>0.44748078565328703</v>
      </c>
      <c r="AK70">
        <v>68</v>
      </c>
      <c r="AL70">
        <v>0.70869565217391295</v>
      </c>
      <c r="AM70">
        <v>0.695978405134969</v>
      </c>
      <c r="AN70">
        <v>0</v>
      </c>
      <c r="AO70">
        <v>0.90374873353596696</v>
      </c>
      <c r="AP70">
        <v>0.91069459757442095</v>
      </c>
      <c r="AQ70">
        <v>0.40106951871657698</v>
      </c>
      <c r="AR70">
        <v>0.56840077071290895</v>
      </c>
      <c r="AT70">
        <v>68</v>
      </c>
      <c r="AU70">
        <v>0.71428571428571397</v>
      </c>
      <c r="AV70">
        <v>0.677003791346936</v>
      </c>
      <c r="AW70">
        <v>0</v>
      </c>
      <c r="AX70">
        <v>0.95056179775280902</v>
      </c>
      <c r="AY70">
        <v>0.91441969519343402</v>
      </c>
      <c r="AZ70">
        <v>0.16915422885572101</v>
      </c>
      <c r="BA70">
        <v>0.67387944358578</v>
      </c>
      <c r="BC70">
        <v>68</v>
      </c>
      <c r="BD70">
        <v>0.73777777777777698</v>
      </c>
      <c r="BE70">
        <v>0.69450115455859096</v>
      </c>
      <c r="BF70">
        <v>0</v>
      </c>
      <c r="BG70">
        <v>0.93407821229050203</v>
      </c>
      <c r="BH70">
        <v>0.95671981776765302</v>
      </c>
      <c r="BI70">
        <v>0.21167883211678801</v>
      </c>
      <c r="BJ70">
        <v>0.67552775605942095</v>
      </c>
      <c r="BL70">
        <v>68</v>
      </c>
      <c r="BM70">
        <v>0.76179775280898798</v>
      </c>
      <c r="BN70">
        <v>0.74906664729500105</v>
      </c>
      <c r="BO70">
        <v>0</v>
      </c>
      <c r="BP70">
        <v>0.94179894179894097</v>
      </c>
      <c r="BQ70">
        <v>0.90643985419198003</v>
      </c>
      <c r="BR70">
        <v>0.46334310850439803</v>
      </c>
      <c r="BS70">
        <v>0.68468468468468402</v>
      </c>
      <c r="BU70">
        <v>68</v>
      </c>
      <c r="BV70">
        <v>0.76428571428571401</v>
      </c>
      <c r="BW70">
        <v>0.76493585560425803</v>
      </c>
      <c r="BX70">
        <v>0</v>
      </c>
      <c r="BY70">
        <v>0.97103128621089196</v>
      </c>
      <c r="BZ70">
        <v>0.91979949874686695</v>
      </c>
      <c r="CA70">
        <v>0.60520607375271096</v>
      </c>
      <c r="CB70">
        <v>0.56370656370656302</v>
      </c>
    </row>
    <row r="71" spans="28:80" x14ac:dyDescent="0.2">
      <c r="AB71">
        <v>69</v>
      </c>
      <c r="AC71">
        <v>0.69301075268817203</v>
      </c>
      <c r="AD71">
        <v>0.68589671241936301</v>
      </c>
      <c r="AE71">
        <v>0</v>
      </c>
      <c r="AF71">
        <v>0.90721649484536004</v>
      </c>
      <c r="AG71">
        <v>0.80729760547320395</v>
      </c>
      <c r="AH71">
        <v>0.36129032258064497</v>
      </c>
      <c r="AI71">
        <v>0.66778242677824196</v>
      </c>
      <c r="AK71">
        <v>69</v>
      </c>
      <c r="AL71">
        <v>0.68152173913043401</v>
      </c>
      <c r="AM71">
        <v>0.68207889397535104</v>
      </c>
      <c r="AN71">
        <v>0</v>
      </c>
      <c r="AO71">
        <v>0.87950566426364496</v>
      </c>
      <c r="AP71">
        <v>0.86976744186046495</v>
      </c>
      <c r="AQ71">
        <v>0.51970181043663399</v>
      </c>
      <c r="AR71">
        <v>0.45934065934065899</v>
      </c>
      <c r="AT71">
        <v>69</v>
      </c>
      <c r="AU71">
        <v>0.67252747252747203</v>
      </c>
      <c r="AV71">
        <v>0.66067915712516001</v>
      </c>
      <c r="AW71">
        <v>0</v>
      </c>
      <c r="AX71">
        <v>0.911157024793388</v>
      </c>
      <c r="AY71">
        <v>0.80536912751677803</v>
      </c>
      <c r="AZ71">
        <v>0.53333333333333299</v>
      </c>
      <c r="BA71">
        <v>0.39285714285714202</v>
      </c>
      <c r="BC71">
        <v>69</v>
      </c>
      <c r="BD71">
        <v>0.68666666666666598</v>
      </c>
      <c r="BE71">
        <v>0.64577131325279502</v>
      </c>
      <c r="BF71">
        <v>0</v>
      </c>
      <c r="BG71">
        <v>0.93318233295583197</v>
      </c>
      <c r="BH71">
        <v>0.94515752625437499</v>
      </c>
      <c r="BI71">
        <v>0.60667183863459995</v>
      </c>
      <c r="BJ71">
        <v>9.8073555166374698E-2</v>
      </c>
      <c r="BL71">
        <v>69</v>
      </c>
      <c r="BM71">
        <v>0.72247191011235901</v>
      </c>
      <c r="BN71">
        <v>0.67245557390542998</v>
      </c>
      <c r="BO71">
        <v>0</v>
      </c>
      <c r="BP71">
        <v>0.92810457516339795</v>
      </c>
      <c r="BQ71">
        <v>0.90994152046783605</v>
      </c>
      <c r="BR71">
        <v>0.17068645640074201</v>
      </c>
      <c r="BS71">
        <v>0.68108974358974295</v>
      </c>
      <c r="BU71">
        <v>69</v>
      </c>
      <c r="BV71">
        <v>0.76190476190476097</v>
      </c>
      <c r="BW71">
        <v>0.729677459415772</v>
      </c>
      <c r="BX71">
        <v>0</v>
      </c>
      <c r="BY71">
        <v>0.96631823461091704</v>
      </c>
      <c r="BZ71">
        <v>0.94471153846153799</v>
      </c>
      <c r="CA71">
        <v>0.33395872420262601</v>
      </c>
      <c r="CB71">
        <v>0.67372134038800702</v>
      </c>
    </row>
    <row r="72" spans="28:80" x14ac:dyDescent="0.2">
      <c r="AB72">
        <v>70</v>
      </c>
      <c r="AC72">
        <v>0.63602150537634405</v>
      </c>
      <c r="AD72">
        <v>0.63847362421659803</v>
      </c>
      <c r="AE72">
        <v>0</v>
      </c>
      <c r="AF72">
        <v>0.90817356205852595</v>
      </c>
      <c r="AG72">
        <v>0.73124147339699797</v>
      </c>
      <c r="AH72">
        <v>0.53610108303249104</v>
      </c>
      <c r="AI72">
        <v>0.37837837837837801</v>
      </c>
      <c r="AK72">
        <v>70</v>
      </c>
      <c r="AL72">
        <v>0.61793478260869505</v>
      </c>
      <c r="AM72">
        <v>0.58111086730931805</v>
      </c>
      <c r="AN72">
        <v>0</v>
      </c>
      <c r="AO72">
        <v>0.72041612483745099</v>
      </c>
      <c r="AP72">
        <v>0.92808988764044897</v>
      </c>
      <c r="AQ72">
        <v>0.63636363636363602</v>
      </c>
      <c r="AR72">
        <v>3.9573820395738202E-2</v>
      </c>
      <c r="AT72">
        <v>70</v>
      </c>
      <c r="AU72">
        <v>0.70989010989010903</v>
      </c>
      <c r="AV72">
        <v>0.68107618796096603</v>
      </c>
      <c r="AW72">
        <v>0</v>
      </c>
      <c r="AX72">
        <v>0.90574214517876395</v>
      </c>
      <c r="AY72">
        <v>0.92848769050410296</v>
      </c>
      <c r="AZ72">
        <v>0.22776911076442999</v>
      </c>
      <c r="BA72">
        <v>0.66230580539656503</v>
      </c>
      <c r="BC72">
        <v>70</v>
      </c>
      <c r="BD72">
        <v>0.71611111111111103</v>
      </c>
      <c r="BE72">
        <v>0.67030974069682303</v>
      </c>
      <c r="BF72">
        <v>0</v>
      </c>
      <c r="BG72">
        <v>0.91702127659574395</v>
      </c>
      <c r="BH72">
        <v>0.89964580873671696</v>
      </c>
      <c r="BI72">
        <v>0.19999999999999901</v>
      </c>
      <c r="BJ72">
        <v>0.66457187745483104</v>
      </c>
      <c r="BL72">
        <v>70</v>
      </c>
      <c r="BM72">
        <v>0.73932584269662904</v>
      </c>
      <c r="BN72">
        <v>0.71463334599849204</v>
      </c>
      <c r="BO72">
        <v>0</v>
      </c>
      <c r="BP72">
        <v>0.97621744054360104</v>
      </c>
      <c r="BQ72">
        <v>0.96759776536312803</v>
      </c>
      <c r="BR72">
        <v>0.619742489270386</v>
      </c>
      <c r="BS72">
        <v>0.29497568881685499</v>
      </c>
      <c r="BU72">
        <v>70</v>
      </c>
      <c r="BV72">
        <v>0.75119047619047596</v>
      </c>
      <c r="BW72">
        <v>0.68814738735367798</v>
      </c>
      <c r="BX72">
        <v>0</v>
      </c>
      <c r="BY72">
        <v>0.99167657550535004</v>
      </c>
      <c r="BZ72">
        <v>0.98435619735258695</v>
      </c>
      <c r="CA72">
        <v>0.66666666666666596</v>
      </c>
      <c r="CB72">
        <v>0.109890109890109</v>
      </c>
    </row>
    <row r="73" spans="28:80" x14ac:dyDescent="0.2">
      <c r="AB73">
        <v>71</v>
      </c>
      <c r="AC73">
        <v>0.62419354838709595</v>
      </c>
      <c r="AD73">
        <v>0.60976131623281604</v>
      </c>
      <c r="AE73">
        <v>0</v>
      </c>
      <c r="AF73">
        <v>0.87984111221449801</v>
      </c>
      <c r="AG73">
        <v>0.87529976019184597</v>
      </c>
      <c r="AH73">
        <v>0.49563699825479901</v>
      </c>
      <c r="AI73">
        <v>0.18826739427012201</v>
      </c>
      <c r="AK73">
        <v>71</v>
      </c>
      <c r="AL73">
        <v>0.65978260869565197</v>
      </c>
      <c r="AM73">
        <v>0.61277053012056004</v>
      </c>
      <c r="AN73">
        <v>0</v>
      </c>
      <c r="AO73">
        <v>0.93881856540084296</v>
      </c>
      <c r="AP73">
        <v>0.83156654888103598</v>
      </c>
      <c r="AQ73">
        <v>0.61693861693861696</v>
      </c>
      <c r="AR73">
        <v>6.3758389261744902E-2</v>
      </c>
      <c r="AT73">
        <v>71</v>
      </c>
      <c r="AU73">
        <v>0.72362637362637305</v>
      </c>
      <c r="AV73">
        <v>0.69185020734703395</v>
      </c>
      <c r="AW73">
        <v>0</v>
      </c>
      <c r="AX73">
        <v>0.94389438943894399</v>
      </c>
      <c r="AY73">
        <v>0.91314553990610303</v>
      </c>
      <c r="AZ73">
        <v>0.25042301184433102</v>
      </c>
      <c r="BA73">
        <v>0.65993788819875698</v>
      </c>
      <c r="BC73">
        <v>71</v>
      </c>
      <c r="BD73">
        <v>0.72611111111111104</v>
      </c>
      <c r="BE73">
        <v>0.730231909264628</v>
      </c>
      <c r="BF73">
        <v>0</v>
      </c>
      <c r="BG73">
        <v>0.94285714285714195</v>
      </c>
      <c r="BH73">
        <v>0.90734055354993903</v>
      </c>
      <c r="BI73">
        <v>0.49761904761904702</v>
      </c>
      <c r="BJ73">
        <v>0.57311089303238405</v>
      </c>
      <c r="BL73">
        <v>71</v>
      </c>
      <c r="BM73">
        <v>0.75056179775280896</v>
      </c>
      <c r="BN73">
        <v>0.69834856147714497</v>
      </c>
      <c r="BO73">
        <v>0</v>
      </c>
      <c r="BP73">
        <v>0.97219132369299199</v>
      </c>
      <c r="BQ73">
        <v>0.95545657015590202</v>
      </c>
      <c r="BR73">
        <v>0.198019801980198</v>
      </c>
      <c r="BS73">
        <v>0.667726550079491</v>
      </c>
      <c r="BU73">
        <v>71</v>
      </c>
      <c r="BV73">
        <v>0.72678571428571404</v>
      </c>
      <c r="BW73">
        <v>0.66906020437685598</v>
      </c>
      <c r="BX73">
        <v>0</v>
      </c>
      <c r="BY73">
        <v>0.96385542168674698</v>
      </c>
      <c r="BZ73">
        <v>0.95392278953922705</v>
      </c>
      <c r="CA73">
        <v>0.64784313725490195</v>
      </c>
      <c r="CB73">
        <v>0.110619469026548</v>
      </c>
    </row>
    <row r="74" spans="28:80" x14ac:dyDescent="0.2">
      <c r="AB74">
        <v>72</v>
      </c>
      <c r="AC74">
        <v>0.70107526881720394</v>
      </c>
      <c r="AD74">
        <v>0.65991701902264099</v>
      </c>
      <c r="AE74">
        <v>0</v>
      </c>
      <c r="AF74">
        <v>0.89083820662767998</v>
      </c>
      <c r="AG74">
        <v>0.84223300970873705</v>
      </c>
      <c r="AH74">
        <v>0.23630136986301301</v>
      </c>
      <c r="AI74">
        <v>0.67029548989113497</v>
      </c>
      <c r="AK74">
        <v>72</v>
      </c>
      <c r="AL74">
        <v>0.68315217391304295</v>
      </c>
      <c r="AM74">
        <v>0.65379310344827501</v>
      </c>
      <c r="AN74">
        <v>0</v>
      </c>
      <c r="AO74">
        <v>0.85517241379310305</v>
      </c>
      <c r="AP74">
        <v>0.9</v>
      </c>
      <c r="AQ74">
        <v>0.18769230769230699</v>
      </c>
      <c r="AR74">
        <v>0.67230769230769205</v>
      </c>
      <c r="AT74">
        <v>72</v>
      </c>
      <c r="AU74">
        <v>0.68901098901098901</v>
      </c>
      <c r="AV74">
        <v>0.691894172789837</v>
      </c>
      <c r="AW74">
        <v>0</v>
      </c>
      <c r="AX74">
        <v>0.92550790067720001</v>
      </c>
      <c r="AY74">
        <v>0.926096997690531</v>
      </c>
      <c r="AZ74">
        <v>0.35029585798816498</v>
      </c>
      <c r="BA74">
        <v>0.56567593480345102</v>
      </c>
      <c r="BC74">
        <v>72</v>
      </c>
      <c r="BD74">
        <v>0.71055555555555505</v>
      </c>
      <c r="BE74">
        <v>0.68662154144915299</v>
      </c>
      <c r="BF74">
        <v>0</v>
      </c>
      <c r="BG74">
        <v>0.89775051124744298</v>
      </c>
      <c r="BH74">
        <v>0.91910902696365704</v>
      </c>
      <c r="BI74">
        <v>0.29909365558912299</v>
      </c>
      <c r="BJ74">
        <v>0.63053297199638603</v>
      </c>
      <c r="BL74">
        <v>72</v>
      </c>
      <c r="BM74">
        <v>0.77471910112359499</v>
      </c>
      <c r="BN74">
        <v>0.77346754437606702</v>
      </c>
      <c r="BO74">
        <v>0</v>
      </c>
      <c r="BP74">
        <v>0.95560747663551404</v>
      </c>
      <c r="BQ74">
        <v>0.96751740139211095</v>
      </c>
      <c r="BR74">
        <v>0.493506493506493</v>
      </c>
      <c r="BS74">
        <v>0.67723880597014896</v>
      </c>
      <c r="BU74">
        <v>72</v>
      </c>
      <c r="BV74">
        <v>0.78214285714285703</v>
      </c>
      <c r="BW74">
        <v>0.78184988362275998</v>
      </c>
      <c r="BX74">
        <v>0</v>
      </c>
      <c r="BY74">
        <v>0.97441860465116203</v>
      </c>
      <c r="BZ74">
        <v>0.96954933008526101</v>
      </c>
      <c r="CA74">
        <v>0.58088235294117596</v>
      </c>
      <c r="CB74">
        <v>0.60254924681344102</v>
      </c>
    </row>
    <row r="75" spans="28:80" x14ac:dyDescent="0.2">
      <c r="AB75">
        <v>73</v>
      </c>
      <c r="AC75">
        <v>0.63118279569892399</v>
      </c>
      <c r="AD75">
        <v>0.62909279977582799</v>
      </c>
      <c r="AE75">
        <v>0</v>
      </c>
      <c r="AF75">
        <v>0.60355029585798803</v>
      </c>
      <c r="AG75">
        <v>0.83022571148184399</v>
      </c>
      <c r="AH75">
        <v>0.54800936768149799</v>
      </c>
      <c r="AI75">
        <v>0.53458582408198096</v>
      </c>
      <c r="AK75">
        <v>73</v>
      </c>
      <c r="AL75">
        <v>0.71358695652173898</v>
      </c>
      <c r="AM75">
        <v>0.68660876486096201</v>
      </c>
      <c r="AN75">
        <v>0</v>
      </c>
      <c r="AO75">
        <v>0.952914798206278</v>
      </c>
      <c r="AP75">
        <v>0.904428904428904</v>
      </c>
      <c r="AQ75">
        <v>0.238709677419354</v>
      </c>
      <c r="AR75">
        <v>0.65038167938931302</v>
      </c>
      <c r="AT75">
        <v>73</v>
      </c>
      <c r="AU75">
        <v>0.70274725274725203</v>
      </c>
      <c r="AV75">
        <v>0.65079853777127405</v>
      </c>
      <c r="AW75">
        <v>0</v>
      </c>
      <c r="AX75">
        <v>0.85988023952095805</v>
      </c>
      <c r="AY75">
        <v>0.93033226152197201</v>
      </c>
      <c r="AZ75">
        <v>0.16334661354581601</v>
      </c>
      <c r="BA75">
        <v>0.64963503649635002</v>
      </c>
      <c r="BC75">
        <v>73</v>
      </c>
      <c r="BD75">
        <v>0.72888888888888803</v>
      </c>
      <c r="BE75">
        <v>0.68321567626232205</v>
      </c>
      <c r="BF75">
        <v>0</v>
      </c>
      <c r="BG75">
        <v>0.935622317596566</v>
      </c>
      <c r="BH75">
        <v>0.91715285880980102</v>
      </c>
      <c r="BI75">
        <v>0.21550094517958401</v>
      </c>
      <c r="BJ75">
        <v>0.66458658346333799</v>
      </c>
      <c r="BL75">
        <v>73</v>
      </c>
      <c r="BM75">
        <v>0.661797752808988</v>
      </c>
      <c r="BN75">
        <v>0.64737129079584099</v>
      </c>
      <c r="BO75">
        <v>0</v>
      </c>
      <c r="BP75">
        <v>0.92043010752688104</v>
      </c>
      <c r="BQ75">
        <v>0.90361445783132499</v>
      </c>
      <c r="BR75">
        <v>0.52096342551293395</v>
      </c>
      <c r="BS75">
        <v>0.24447717231222299</v>
      </c>
      <c r="BU75">
        <v>73</v>
      </c>
      <c r="BV75">
        <v>0.76964285714285696</v>
      </c>
      <c r="BW75">
        <v>0.73475689568423097</v>
      </c>
      <c r="BX75">
        <v>0</v>
      </c>
      <c r="BY75">
        <v>0.967592592592592</v>
      </c>
      <c r="BZ75">
        <v>0.95214723926380296</v>
      </c>
      <c r="CA75">
        <v>0.32258064516128998</v>
      </c>
      <c r="CB75">
        <v>0.696707105719237</v>
      </c>
    </row>
    <row r="76" spans="28:80" x14ac:dyDescent="0.2">
      <c r="AB76">
        <v>74</v>
      </c>
      <c r="AC76">
        <v>0.62150537634408598</v>
      </c>
      <c r="AD76">
        <v>0.62832898275030102</v>
      </c>
      <c r="AE76">
        <v>0</v>
      </c>
      <c r="AF76">
        <v>0.62277091906721505</v>
      </c>
      <c r="AG76">
        <v>0.87198067632850196</v>
      </c>
      <c r="AH76">
        <v>0.454901960784313</v>
      </c>
      <c r="AI76">
        <v>0.56366237482117298</v>
      </c>
      <c r="AK76">
        <v>74</v>
      </c>
      <c r="AL76">
        <v>0.73097826086956497</v>
      </c>
      <c r="AM76">
        <v>0.65088162472637001</v>
      </c>
      <c r="AN76">
        <v>0</v>
      </c>
      <c r="AO76">
        <v>0.96256684491978595</v>
      </c>
      <c r="AP76">
        <v>0.96582138919514804</v>
      </c>
      <c r="AQ76">
        <v>0.66229029905178705</v>
      </c>
      <c r="AR76">
        <v>1.2847965738758E-2</v>
      </c>
      <c r="AT76">
        <v>74</v>
      </c>
      <c r="AU76">
        <v>0.73241758241758204</v>
      </c>
      <c r="AV76">
        <v>0.73596786130839797</v>
      </c>
      <c r="AW76">
        <v>0</v>
      </c>
      <c r="AX76">
        <v>0.89042675893886902</v>
      </c>
      <c r="AY76">
        <v>0.94130675526024299</v>
      </c>
      <c r="AZ76">
        <v>0.58799999999999997</v>
      </c>
      <c r="BA76">
        <v>0.52413793103448203</v>
      </c>
      <c r="BC76">
        <v>74</v>
      </c>
      <c r="BD76">
        <v>0.79277777777777703</v>
      </c>
      <c r="BE76">
        <v>0.78122166572477203</v>
      </c>
      <c r="BF76">
        <v>0</v>
      </c>
      <c r="BG76">
        <v>0.96963123644251603</v>
      </c>
      <c r="BH76">
        <v>0.98074745186862899</v>
      </c>
      <c r="BI76">
        <v>0.48780487804877998</v>
      </c>
      <c r="BJ76">
        <v>0.68670309653916195</v>
      </c>
      <c r="BL76">
        <v>74</v>
      </c>
      <c r="BM76">
        <v>0.760112359550561</v>
      </c>
      <c r="BN76">
        <v>0.73847592774456305</v>
      </c>
      <c r="BO76">
        <v>0</v>
      </c>
      <c r="BP76">
        <v>0.95374449339207001</v>
      </c>
      <c r="BQ76">
        <v>0.96949152542372796</v>
      </c>
      <c r="BR76">
        <v>0.36990595611285199</v>
      </c>
      <c r="BS76">
        <v>0.66076173604960098</v>
      </c>
      <c r="BU76">
        <v>74</v>
      </c>
      <c r="BV76">
        <v>0.76190476190476097</v>
      </c>
      <c r="BW76">
        <v>0.72560564806113004</v>
      </c>
      <c r="BX76">
        <v>0</v>
      </c>
      <c r="BY76">
        <v>0.97867298578199002</v>
      </c>
      <c r="BZ76">
        <v>0.96450428396572796</v>
      </c>
      <c r="CA76">
        <v>0.28185328185328101</v>
      </c>
      <c r="CB76">
        <v>0.67739204064352199</v>
      </c>
    </row>
    <row r="77" spans="28:80" x14ac:dyDescent="0.2">
      <c r="AB77">
        <v>75</v>
      </c>
      <c r="AC77">
        <v>0.64838709677419304</v>
      </c>
      <c r="AD77">
        <v>0.63259970350671901</v>
      </c>
      <c r="AE77">
        <v>0</v>
      </c>
      <c r="AF77">
        <v>0.785263157894736</v>
      </c>
      <c r="AG77">
        <v>0.80509554140127404</v>
      </c>
      <c r="AH77">
        <v>0.31674208144796301</v>
      </c>
      <c r="AI77">
        <v>0.62329803328290401</v>
      </c>
      <c r="AK77">
        <v>75</v>
      </c>
      <c r="AL77">
        <v>0.70326086956521705</v>
      </c>
      <c r="AM77">
        <v>0.69691255487679205</v>
      </c>
      <c r="AN77">
        <v>0</v>
      </c>
      <c r="AO77">
        <v>0.89442231075697198</v>
      </c>
      <c r="AP77">
        <v>0.84684684684684597</v>
      </c>
      <c r="AQ77">
        <v>0.54756871035940802</v>
      </c>
      <c r="AR77">
        <v>0.49881235154394299</v>
      </c>
      <c r="AT77">
        <v>75</v>
      </c>
      <c r="AU77">
        <v>0.70824175824175795</v>
      </c>
      <c r="AV77">
        <v>0.700689283545742</v>
      </c>
      <c r="AW77">
        <v>0</v>
      </c>
      <c r="AX77">
        <v>0.924489795918367</v>
      </c>
      <c r="AY77">
        <v>0.95662100456621002</v>
      </c>
      <c r="AZ77">
        <v>0.51911468812877204</v>
      </c>
      <c r="BA77">
        <v>0.40253164556962001</v>
      </c>
      <c r="BC77">
        <v>75</v>
      </c>
      <c r="BD77">
        <v>0.71722222222222198</v>
      </c>
      <c r="BE77">
        <v>0.72297872872893798</v>
      </c>
      <c r="BF77">
        <v>0</v>
      </c>
      <c r="BG77">
        <v>0.87686996547756002</v>
      </c>
      <c r="BH77">
        <v>0.93699885452462695</v>
      </c>
      <c r="BI77">
        <v>0.55449735449735404</v>
      </c>
      <c r="BJ77">
        <v>0.52354874041621002</v>
      </c>
      <c r="BL77">
        <v>75</v>
      </c>
      <c r="BM77">
        <v>0.74719101123595499</v>
      </c>
      <c r="BN77">
        <v>0.70422346438668004</v>
      </c>
      <c r="BO77">
        <v>0</v>
      </c>
      <c r="BP77">
        <v>0.94585635359116005</v>
      </c>
      <c r="BQ77">
        <v>0.92307692307692302</v>
      </c>
      <c r="BR77">
        <v>0.25891181988742901</v>
      </c>
      <c r="BS77">
        <v>0.68904876099120604</v>
      </c>
      <c r="BU77">
        <v>75</v>
      </c>
      <c r="BV77">
        <v>0.78928571428571404</v>
      </c>
      <c r="BW77">
        <v>0.78311378420552402</v>
      </c>
      <c r="BX77">
        <v>0</v>
      </c>
      <c r="BY77">
        <v>0.95744680851063801</v>
      </c>
      <c r="BZ77">
        <v>0.95089820359281396</v>
      </c>
      <c r="CA77">
        <v>0.54256854256854203</v>
      </c>
      <c r="CB77">
        <v>0.68154158215010097</v>
      </c>
    </row>
    <row r="78" spans="28:80" x14ac:dyDescent="0.2">
      <c r="AB78">
        <v>76</v>
      </c>
      <c r="AC78">
        <v>0.63494623655913895</v>
      </c>
      <c r="AD78">
        <v>0.58615744002206305</v>
      </c>
      <c r="AE78">
        <v>0</v>
      </c>
      <c r="AF78">
        <v>0.83553421368547398</v>
      </c>
      <c r="AG78">
        <v>0.85915492957746398</v>
      </c>
      <c r="AH78">
        <v>0.60013218770654297</v>
      </c>
      <c r="AI78">
        <v>4.9808429118773902E-2</v>
      </c>
      <c r="AK78">
        <v>76</v>
      </c>
      <c r="AL78">
        <v>0.70380434782608603</v>
      </c>
      <c r="AM78">
        <v>0.69973158193584595</v>
      </c>
      <c r="AN78">
        <v>0</v>
      </c>
      <c r="AO78">
        <v>0.88142707240293805</v>
      </c>
      <c r="AP78">
        <v>0.82202304737515997</v>
      </c>
      <c r="AQ78">
        <v>0.43456162642947899</v>
      </c>
      <c r="AR78">
        <v>0.66091458153580596</v>
      </c>
      <c r="AT78">
        <v>76</v>
      </c>
      <c r="AU78">
        <v>0.70274725274725203</v>
      </c>
      <c r="AV78">
        <v>0.70323299651776605</v>
      </c>
      <c r="AW78">
        <v>0</v>
      </c>
      <c r="AX78">
        <v>0.95718990120746394</v>
      </c>
      <c r="AY78">
        <v>0.96353591160220997</v>
      </c>
      <c r="AZ78">
        <v>0.44018058690744899</v>
      </c>
      <c r="BA78">
        <v>0.45202558635394402</v>
      </c>
      <c r="BC78">
        <v>76</v>
      </c>
      <c r="BD78">
        <v>0.73444444444444401</v>
      </c>
      <c r="BE78">
        <v>0.724474404284284</v>
      </c>
      <c r="BF78">
        <v>0</v>
      </c>
      <c r="BG78">
        <v>0.88675213675213604</v>
      </c>
      <c r="BH78">
        <v>0.85983510011778497</v>
      </c>
      <c r="BI78">
        <v>0.48345323741007101</v>
      </c>
      <c r="BJ78">
        <v>0.66785714285714204</v>
      </c>
      <c r="BL78">
        <v>76</v>
      </c>
      <c r="BM78">
        <v>0.71797752808988702</v>
      </c>
      <c r="BN78">
        <v>0.70776863745067198</v>
      </c>
      <c r="BO78">
        <v>0</v>
      </c>
      <c r="BP78">
        <v>0.927659574468085</v>
      </c>
      <c r="BQ78">
        <v>0.95028901734103999</v>
      </c>
      <c r="BR78">
        <v>0.38534599728629498</v>
      </c>
      <c r="BS78">
        <v>0.56777996070726899</v>
      </c>
      <c r="BU78">
        <v>76</v>
      </c>
      <c r="BV78">
        <v>0.75059523809523798</v>
      </c>
      <c r="BW78">
        <v>0.70894365147156102</v>
      </c>
      <c r="BX78">
        <v>0</v>
      </c>
      <c r="BY78">
        <v>0.95119182746878495</v>
      </c>
      <c r="BZ78">
        <v>0.93299620733249</v>
      </c>
      <c r="CA78">
        <v>0.26693227091633398</v>
      </c>
      <c r="CB78">
        <v>0.68465430016863404</v>
      </c>
    </row>
    <row r="79" spans="28:80" x14ac:dyDescent="0.2">
      <c r="AB79">
        <v>77</v>
      </c>
      <c r="AC79">
        <v>0.57795698924731098</v>
      </c>
      <c r="AD79">
        <v>0.55917531540128496</v>
      </c>
      <c r="AE79">
        <v>0</v>
      </c>
      <c r="AF79">
        <v>0.68660598179453802</v>
      </c>
      <c r="AG79">
        <v>0.82427307206068201</v>
      </c>
      <c r="AH79">
        <v>0.13813813813813799</v>
      </c>
      <c r="AI79">
        <v>0.58768406961177999</v>
      </c>
      <c r="AK79">
        <v>77</v>
      </c>
      <c r="AL79">
        <v>0.66630434782608605</v>
      </c>
      <c r="AM79">
        <v>0.66274754749774401</v>
      </c>
      <c r="AN79">
        <v>0</v>
      </c>
      <c r="AO79">
        <v>0.87360970677451899</v>
      </c>
      <c r="AP79">
        <v>0.88762769580022705</v>
      </c>
      <c r="AQ79">
        <v>0.42069741282339701</v>
      </c>
      <c r="AR79">
        <v>0.46905537459283297</v>
      </c>
      <c r="AT79">
        <v>77</v>
      </c>
      <c r="AU79">
        <v>0.74065934065934003</v>
      </c>
      <c r="AV79">
        <v>0.73989956610087404</v>
      </c>
      <c r="AW79">
        <v>0</v>
      </c>
      <c r="AX79">
        <v>0.90577507598784202</v>
      </c>
      <c r="AY79">
        <v>0.904988123515439</v>
      </c>
      <c r="AZ79">
        <v>0.556407447973713</v>
      </c>
      <c r="BA79">
        <v>0.59242761692650303</v>
      </c>
      <c r="BC79">
        <v>77</v>
      </c>
      <c r="BD79">
        <v>0.71444444444444399</v>
      </c>
      <c r="BE79">
        <v>0.71433154329598703</v>
      </c>
      <c r="BF79">
        <v>0</v>
      </c>
      <c r="BG79">
        <v>0.94580233793836299</v>
      </c>
      <c r="BH79">
        <v>0.907784431137724</v>
      </c>
      <c r="BI79">
        <v>0.54277286135693203</v>
      </c>
      <c r="BJ79">
        <v>0.46096654275092902</v>
      </c>
      <c r="BL79">
        <v>77</v>
      </c>
      <c r="BM79">
        <v>0.74269662921348301</v>
      </c>
      <c r="BN79">
        <v>0.70468157523031405</v>
      </c>
      <c r="BO79">
        <v>0</v>
      </c>
      <c r="BP79">
        <v>0.96127562642369002</v>
      </c>
      <c r="BQ79">
        <v>0.93882352941176395</v>
      </c>
      <c r="BR79">
        <v>0.24</v>
      </c>
      <c r="BS79">
        <v>0.67862714508580302</v>
      </c>
      <c r="BU79">
        <v>77</v>
      </c>
      <c r="BV79">
        <v>0.73035714285714204</v>
      </c>
      <c r="BW79">
        <v>0.66769802646429099</v>
      </c>
      <c r="BX79">
        <v>0</v>
      </c>
      <c r="BY79">
        <v>0.97142857142857097</v>
      </c>
      <c r="BZ79">
        <v>0.94031668696711301</v>
      </c>
      <c r="CA79">
        <v>0.65705128205128105</v>
      </c>
      <c r="CB79">
        <v>0.101995565410199</v>
      </c>
    </row>
    <row r="80" spans="28:80" x14ac:dyDescent="0.2">
      <c r="AB80">
        <v>78</v>
      </c>
      <c r="AC80">
        <v>0.65</v>
      </c>
      <c r="AD80">
        <v>0.58136993077585797</v>
      </c>
      <c r="AE80">
        <v>0</v>
      </c>
      <c r="AF80">
        <v>0.82709447415329695</v>
      </c>
      <c r="AG80">
        <v>0.85924112607099101</v>
      </c>
      <c r="AH80">
        <v>0.59906396255850203</v>
      </c>
      <c r="AI80">
        <v>4.0080160320641198E-2</v>
      </c>
      <c r="AK80">
        <v>78</v>
      </c>
      <c r="AL80">
        <v>0.67771739130434705</v>
      </c>
      <c r="AM80">
        <v>0.68442867939274499</v>
      </c>
      <c r="AN80">
        <v>0</v>
      </c>
      <c r="AO80">
        <v>0.82962962962962905</v>
      </c>
      <c r="AP80">
        <v>0.88115246098439304</v>
      </c>
      <c r="AQ80">
        <v>0.53262032085561495</v>
      </c>
      <c r="AR80">
        <v>0.49431230610134402</v>
      </c>
      <c r="AT80">
        <v>78</v>
      </c>
      <c r="AU80">
        <v>0.69010989010988999</v>
      </c>
      <c r="AV80">
        <v>0.65010114546547704</v>
      </c>
      <c r="AW80">
        <v>0</v>
      </c>
      <c r="AX80">
        <v>0.84705882352941098</v>
      </c>
      <c r="AY80">
        <v>0.83208020050125298</v>
      </c>
      <c r="AZ80">
        <v>0.25088339222614803</v>
      </c>
      <c r="BA80">
        <v>0.670382165605095</v>
      </c>
      <c r="BC80">
        <v>78</v>
      </c>
      <c r="BD80">
        <v>0.71333333333333304</v>
      </c>
      <c r="BE80">
        <v>0.68956026176765195</v>
      </c>
      <c r="BF80">
        <v>0</v>
      </c>
      <c r="BG80">
        <v>0.88655462184873901</v>
      </c>
      <c r="BH80">
        <v>0.89077669902912604</v>
      </c>
      <c r="BI80">
        <v>0.31761006289308102</v>
      </c>
      <c r="BJ80">
        <v>0.66329966329966294</v>
      </c>
      <c r="BL80">
        <v>78</v>
      </c>
      <c r="BM80">
        <v>0.73483146067415706</v>
      </c>
      <c r="BN80">
        <v>0.72900263480760896</v>
      </c>
      <c r="BO80">
        <v>0</v>
      </c>
      <c r="BP80">
        <v>0.89532293986636902</v>
      </c>
      <c r="BQ80">
        <v>0.90931372549019596</v>
      </c>
      <c r="BR80">
        <v>0.437499999999999</v>
      </c>
      <c r="BS80">
        <v>0.67387387387387299</v>
      </c>
      <c r="BU80">
        <v>78</v>
      </c>
      <c r="BV80">
        <v>0.72797619047619</v>
      </c>
      <c r="BW80">
        <v>0.65944671258337395</v>
      </c>
      <c r="BX80">
        <v>0</v>
      </c>
      <c r="BY80">
        <v>0.97076023391812805</v>
      </c>
      <c r="BZ80">
        <v>0.95843520782396097</v>
      </c>
      <c r="CA80">
        <v>0.65584415584415501</v>
      </c>
      <c r="CB80">
        <v>5.2747252747252699E-2</v>
      </c>
    </row>
    <row r="81" spans="28:80" x14ac:dyDescent="0.2">
      <c r="AB81">
        <v>79</v>
      </c>
      <c r="AC81">
        <v>0.69731182795698898</v>
      </c>
      <c r="AD81">
        <v>0.65965495743015101</v>
      </c>
      <c r="AE81">
        <v>0</v>
      </c>
      <c r="AF81">
        <v>0.97274633123689702</v>
      </c>
      <c r="AG81">
        <v>0.82323232323232298</v>
      </c>
      <c r="AH81">
        <v>0.205309734513274</v>
      </c>
      <c r="AI81">
        <v>0.63733144073811199</v>
      </c>
      <c r="AK81">
        <v>79</v>
      </c>
      <c r="AL81">
        <v>0.62065217391304295</v>
      </c>
      <c r="AM81">
        <v>0.60364702357465805</v>
      </c>
      <c r="AN81">
        <v>0</v>
      </c>
      <c r="AO81">
        <v>0.81220209723546199</v>
      </c>
      <c r="AP81">
        <v>0.88662131519274301</v>
      </c>
      <c r="AQ81">
        <v>0.44291338582677098</v>
      </c>
      <c r="AR81">
        <v>0.27285129604365599</v>
      </c>
      <c r="AT81">
        <v>79</v>
      </c>
      <c r="AU81">
        <v>0.65714285714285703</v>
      </c>
      <c r="AV81">
        <v>0.66699626353660102</v>
      </c>
      <c r="AW81">
        <v>0</v>
      </c>
      <c r="AX81">
        <v>0.87632508833922196</v>
      </c>
      <c r="AY81">
        <v>0.88344988344988296</v>
      </c>
      <c r="AZ81">
        <v>0.49551166965888599</v>
      </c>
      <c r="BA81">
        <v>0.41269841269841201</v>
      </c>
      <c r="BC81">
        <v>79</v>
      </c>
      <c r="BD81">
        <v>0.67888888888888799</v>
      </c>
      <c r="BE81">
        <v>0.63149915378850396</v>
      </c>
      <c r="BF81">
        <v>0</v>
      </c>
      <c r="BG81">
        <v>0.89320388349514501</v>
      </c>
      <c r="BH81">
        <v>0.82793017456359097</v>
      </c>
      <c r="BI81">
        <v>0.14625228519195599</v>
      </c>
      <c r="BJ81">
        <v>0.658610271903323</v>
      </c>
      <c r="BL81">
        <v>79</v>
      </c>
      <c r="BM81">
        <v>0.73146067415730298</v>
      </c>
      <c r="BN81">
        <v>0.67088911396302897</v>
      </c>
      <c r="BO81">
        <v>0</v>
      </c>
      <c r="BP81">
        <v>0.96583143507972602</v>
      </c>
      <c r="BQ81">
        <v>0.96989966555183904</v>
      </c>
      <c r="BR81">
        <v>0.65163297045100999</v>
      </c>
      <c r="BS81">
        <v>9.6192384769538994E-2</v>
      </c>
      <c r="BU81">
        <v>79</v>
      </c>
      <c r="BV81">
        <v>0.746428571428571</v>
      </c>
      <c r="BW81">
        <v>0.73753425327440203</v>
      </c>
      <c r="BX81">
        <v>0</v>
      </c>
      <c r="BY81">
        <v>0.96260554885404104</v>
      </c>
      <c r="BZ81">
        <v>0.93607305936073004</v>
      </c>
      <c r="CA81">
        <v>0.594650205761316</v>
      </c>
      <c r="CB81">
        <v>0.45680819912152199</v>
      </c>
    </row>
    <row r="82" spans="28:80" x14ac:dyDescent="0.2">
      <c r="AB82">
        <v>80</v>
      </c>
      <c r="AC82">
        <v>0.67096774193548303</v>
      </c>
      <c r="AD82">
        <v>0.63780759803514298</v>
      </c>
      <c r="AE82">
        <v>0</v>
      </c>
      <c r="AF82">
        <v>0.82536151279199099</v>
      </c>
      <c r="AG82">
        <v>0.90196078431372495</v>
      </c>
      <c r="AH82">
        <v>0.20774647887323899</v>
      </c>
      <c r="AI82">
        <v>0.61616161616161602</v>
      </c>
      <c r="AK82">
        <v>80</v>
      </c>
      <c r="AL82">
        <v>0.74402173913043401</v>
      </c>
      <c r="AM82">
        <v>0.72569865800204603</v>
      </c>
      <c r="AN82">
        <v>0</v>
      </c>
      <c r="AO82">
        <v>0.916155419222903</v>
      </c>
      <c r="AP82">
        <v>0.89224137931034397</v>
      </c>
      <c r="AQ82">
        <v>0.42897727272727199</v>
      </c>
      <c r="AR82">
        <v>0.66542056074766298</v>
      </c>
      <c r="AT82">
        <v>80</v>
      </c>
      <c r="AU82">
        <v>0.70659340659340597</v>
      </c>
      <c r="AV82">
        <v>0.69922652428204002</v>
      </c>
      <c r="AW82">
        <v>0</v>
      </c>
      <c r="AX82">
        <v>0.91666666666666596</v>
      </c>
      <c r="AY82">
        <v>0.920814479638009</v>
      </c>
      <c r="AZ82">
        <v>0.54598825831702502</v>
      </c>
      <c r="BA82">
        <v>0.41343669250645898</v>
      </c>
      <c r="BC82">
        <v>80</v>
      </c>
      <c r="BD82">
        <v>0.73</v>
      </c>
      <c r="BE82">
        <v>0.73051680293497501</v>
      </c>
      <c r="BF82">
        <v>0</v>
      </c>
      <c r="BG82">
        <v>0.94220283533260596</v>
      </c>
      <c r="BH82">
        <v>0.93034238488783905</v>
      </c>
      <c r="BI82">
        <v>0.582278481012658</v>
      </c>
      <c r="BJ82">
        <v>0.46724351050679802</v>
      </c>
      <c r="BL82">
        <v>80</v>
      </c>
      <c r="BM82">
        <v>0.72303370786516796</v>
      </c>
      <c r="BN82">
        <v>0.67934882171120403</v>
      </c>
      <c r="BO82">
        <v>0</v>
      </c>
      <c r="BP82">
        <v>0.93205944798301399</v>
      </c>
      <c r="BQ82">
        <v>0.89765721331689197</v>
      </c>
      <c r="BR82">
        <v>0.21362799263351701</v>
      </c>
      <c r="BS82">
        <v>0.674050632911392</v>
      </c>
      <c r="BU82">
        <v>80</v>
      </c>
      <c r="BV82">
        <v>0.77023809523809506</v>
      </c>
      <c r="BW82">
        <v>0.73182994975751903</v>
      </c>
      <c r="BX82">
        <v>0</v>
      </c>
      <c r="BY82">
        <v>0.99038461538461497</v>
      </c>
      <c r="BZ82">
        <v>0.98919567827130805</v>
      </c>
      <c r="CA82">
        <v>0.26692456479690502</v>
      </c>
      <c r="CB82">
        <v>0.68081494057724901</v>
      </c>
    </row>
  </sheetData>
  <mergeCells count="1">
    <mergeCell ref="A12:F22"/>
  </mergeCells>
  <phoneticPr fontId="3" type="noConversion"/>
  <conditionalFormatting sqref="I17:S19">
    <cfRule type="containsText" dxfId="793" priority="5" operator="containsText" text="FALSE">
      <formula>NOT(ISERROR(SEARCH("FALSE",I17)))</formula>
    </cfRule>
  </conditionalFormatting>
  <conditionalFormatting sqref="AA11:AA16">
    <cfRule type="containsText" dxfId="792" priority="3" operator="containsText" text="FALSE">
      <formula>NOT(ISERROR(SEARCH("FALSE",AA11)))</formula>
    </cfRule>
    <cfRule type="containsText" dxfId="791" priority="4" operator="containsText" text="TRUE">
      <formula>NOT(ISERROR(SEARCH("TRUE",AA11)))</formula>
    </cfRule>
  </conditionalFormatting>
  <conditionalFormatting sqref="I11:Z16">
    <cfRule type="cellIs" dxfId="790" priority="1" operator="lessThan">
      <formula>0</formula>
    </cfRule>
    <cfRule type="cellIs" dxfId="789" priority="2" operator="greaterThan">
      <formula>0</formula>
    </cfRule>
  </conditionalFormatting>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62526-856B-8F43-8A15-F86CC6E19085}">
  <dimension ref="A1:CC82"/>
  <sheetViews>
    <sheetView topLeftCell="G1" zoomScale="140" zoomScaleNormal="140" workbookViewId="0">
      <selection activeCell="P51" sqref="P51"/>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7" customWidth="1"/>
    <col min="9" max="9" width="11" customWidth="1"/>
    <col min="10" max="27" width="15.6640625" customWidth="1"/>
    <col min="28" max="28" width="19.83203125" customWidth="1"/>
  </cols>
  <sheetData>
    <row r="1" spans="1:81" s="1" customFormat="1" ht="51" x14ac:dyDescent="0.2">
      <c r="A1" s="1" t="s">
        <v>1656</v>
      </c>
      <c r="B1" s="1" t="s">
        <v>1668</v>
      </c>
      <c r="C1" s="1" t="s">
        <v>1669</v>
      </c>
      <c r="D1" s="1" t="s">
        <v>1104</v>
      </c>
      <c r="E1" s="1" t="s">
        <v>1108</v>
      </c>
      <c r="F1" s="1" t="s">
        <v>1113</v>
      </c>
      <c r="G1" s="1" t="s">
        <v>1114</v>
      </c>
      <c r="H1"/>
      <c r="I1" t="s">
        <v>24</v>
      </c>
      <c r="J1" s="20" t="s">
        <v>1663</v>
      </c>
      <c r="K1" s="20" t="s">
        <v>1664</v>
      </c>
      <c r="L1" s="20" t="s">
        <v>1749</v>
      </c>
      <c r="M1" s="20" t="s">
        <v>1750</v>
      </c>
      <c r="N1" s="20" t="s">
        <v>1751</v>
      </c>
      <c r="O1" s="20" t="s">
        <v>1752</v>
      </c>
      <c r="P1" s="1" t="s">
        <v>1665</v>
      </c>
      <c r="Q1" s="1" t="s">
        <v>1666</v>
      </c>
      <c r="R1" s="1" t="s">
        <v>1753</v>
      </c>
      <c r="S1" s="1" t="s">
        <v>1754</v>
      </c>
      <c r="T1" s="1" t="s">
        <v>1755</v>
      </c>
      <c r="U1" s="1" t="s">
        <v>1756</v>
      </c>
      <c r="V1" s="19" t="s">
        <v>1793</v>
      </c>
      <c r="W1" s="19" t="s">
        <v>1794</v>
      </c>
      <c r="X1" s="19" t="s">
        <v>1795</v>
      </c>
      <c r="Y1" s="19" t="s">
        <v>1796</v>
      </c>
      <c r="Z1" s="19" t="s">
        <v>1797</v>
      </c>
      <c r="AA1" s="19" t="s">
        <v>1798</v>
      </c>
      <c r="AC1" s="1" t="s">
        <v>1657</v>
      </c>
      <c r="AL1" s="1" t="s">
        <v>1658</v>
      </c>
      <c r="AU1" s="1" t="s">
        <v>1659</v>
      </c>
      <c r="BD1" s="1" t="s">
        <v>1660</v>
      </c>
      <c r="BM1" s="1" t="s">
        <v>1661</v>
      </c>
      <c r="BV1" s="1" t="s">
        <v>1662</v>
      </c>
    </row>
    <row r="2" spans="1:81" x14ac:dyDescent="0.2">
      <c r="A2">
        <v>5</v>
      </c>
      <c r="B2">
        <f>AVERAGE(AD3:AD82)</f>
        <v>0.63825268817204284</v>
      </c>
      <c r="C2">
        <f>AVERAGE(AE3:AE82)</f>
        <v>0.62463635536446149</v>
      </c>
      <c r="D2">
        <f>AVERAGE(AG3:AG82)</f>
        <v>0.80970334587813864</v>
      </c>
      <c r="E2">
        <f>AVERAGE(AH3:AH82)</f>
        <v>0.80557753749692418</v>
      </c>
      <c r="F2">
        <f>AVERAGE(AI3:AI82)</f>
        <v>0.41833694656415571</v>
      </c>
      <c r="G2">
        <f>AVERAGE(AJ3:AJ82)</f>
        <v>0.46492759151862806</v>
      </c>
      <c r="I2">
        <v>36</v>
      </c>
      <c r="J2" cm="1">
        <f t="array" aca="1" ref="J2" ca="1">INDEX(INDIRECT("Table7["&amp;J$9&amp;"]"),MATCH(MAX((Table7[[MetaTest/k]:[MetaTest/k]]=Table1122[[#This Row],[Test Name]:[Test Name]])*INDIRECT("Table7["&amp;$I$1&amp;"]")),INDIRECT("Table7["&amp;$I$1&amp;"]"), 0))</f>
        <v>0.67977580645161295</v>
      </c>
      <c r="K2" cm="1">
        <f t="array" aca="1" ref="K2" ca="1">INDEX(INDIRECT("Table7["&amp;K$9&amp;"]"),MATCH(MAX((Table7[[MetaTest/k]:[MetaTest/k]]=Table1122[[#This Row],[Test Name]:[Test Name]])*INDIRECT("Table7["&amp;$I$1&amp;"]")),INDIRECT("Table7["&amp;$I$1&amp;"]"), 0))</f>
        <v>0.62502478317149701</v>
      </c>
      <c r="L2" cm="1">
        <f t="array" aca="1" ref="L2" ca="1">INDEX(INDIRECT("Table7["&amp;L$9&amp;"]"),MATCH(MAX((Table7[[MetaTest/k]:[MetaTest/k]]=Table1122[[#This Row],[Test Name]:[Test Name]])*INDIRECT("Table7["&amp;$I$1&amp;"]")),INDIRECT("Table7["&amp;$I$1&amp;"]"), 0))</f>
        <v>0.88074580750999398</v>
      </c>
      <c r="M2" cm="1">
        <f t="array" aca="1" ref="M2" ca="1">INDEX(INDIRECT("Table7["&amp;M$9&amp;"]"),MATCH(MAX((Table7[[MetaTest/k]:[MetaTest/k]]=Table1122[[#This Row],[Test Name]:[Test Name]])*INDIRECT("Table7["&amp;$I$1&amp;"]")),INDIRECT("Table7["&amp;$I$1&amp;"]"), 0))</f>
        <v>0.86692333253649401</v>
      </c>
      <c r="N2" cm="1">
        <f t="array" aca="1" ref="N2" ca="1">INDEX(INDIRECT("Table7["&amp;N$9&amp;"]"),MATCH(MAX((Table7[[MetaTest/k]:[MetaTest/k]]=Table1122[[#This Row],[Test Name]:[Test Name]])*INDIRECT("Table7["&amp;$I$1&amp;"]")),INDIRECT("Table7["&amp;$I$1&amp;"]"), 0))</f>
        <v>0.27104583473601601</v>
      </c>
      <c r="O2" cm="1">
        <f t="array" aca="1" ref="O2" ca="1">INDEX(INDIRECT("Table7["&amp;O$9&amp;"]"),MATCH(MAX((Table7[[MetaTest/k]:[MetaTest/k]]=Table1122[[#This Row],[Test Name]:[Test Name]])*INDIRECT("Table7["&amp;$I$1&amp;"]")),INDIRECT("Table7["&amp;$I$1&amp;"]"), 0))</f>
        <v>0.48138415790349098</v>
      </c>
      <c r="P2" cm="1">
        <f t="array" aca="1" ref="P2" ca="1">INDEX(INDIRECT("Table8["&amp;P$9&amp;"]"),MATCH(MAX((Table8[[MetaTest/k]:[MetaTest/k]]=Table1122[[#This Row],[Test Name]:[Test Name]])*INDIRECT("Table8["&amp;$I$1&amp;"]")),INDIRECT("Table8["&amp;$I$1&amp;"]"), 0))</f>
        <v>0.64344193548386897</v>
      </c>
      <c r="Q2" cm="1">
        <f t="array" aca="1" ref="Q2" ca="1">INDEX(INDIRECT("Table8["&amp;Q$9&amp;"]"),MATCH(MAX((Table8[[MetaTest/k]:[MetaTest/k]]=Table1122[[#This Row],[Test Name]:[Test Name]])*INDIRECT("Table8["&amp;$I$1&amp;"]")),INDIRECT("Table8["&amp;$I$1&amp;"]"), 0))</f>
        <v>0.56447101122002596</v>
      </c>
      <c r="R2" cm="1">
        <f t="array" aca="1" ref="R2" ca="1">INDEX(INDIRECT("Table8["&amp;R$9&amp;"]"),MATCH(MAX((Table8[[MetaTest/k]:[MetaTest/k]]=Table1122[[#This Row],[Test Name]:[Test Name]])*INDIRECT("Table8["&amp;$I$1&amp;"]")),INDIRECT("Table8["&amp;$I$1&amp;"]"), 0))</f>
        <v>0.82706342267976596</v>
      </c>
      <c r="S2" cm="1">
        <f t="array" aca="1" ref="S2" ca="1">INDEX(INDIRECT("Table8["&amp;S$9&amp;"]"),MATCH(MAX((Table8[[MetaTest/k]:[MetaTest/k]]=Table1122[[#This Row],[Test Name]:[Test Name]])*INDIRECT("Table8["&amp;$I$1&amp;"]")),INDIRECT("Table8["&amp;$I$1&amp;"]"), 0))</f>
        <v>0.77108555814920998</v>
      </c>
      <c r="T2" cm="1">
        <f t="array" aca="1" ref="T2" ca="1">INDEX(INDIRECT("Table8["&amp;T$9&amp;"]"),MATCH(MAX((Table8[[MetaTest/k]:[MetaTest/k]]=Table1122[[#This Row],[Test Name]:[Test Name]])*INDIRECT("Table8["&amp;$I$1&amp;"]")),INDIRECT("Table8["&amp;$I$1&amp;"]"), 0))</f>
        <v>0.24629843112028901</v>
      </c>
      <c r="U2" cm="1">
        <f t="array" aca="1" ref="U2" ca="1">INDEX(INDIRECT("Table8["&amp;U$9&amp;"]"),MATCH(MAX((Table8[[MetaTest/k]:[MetaTest/k]]=Table1122[[#This Row],[Test Name]:[Test Name]])*INDIRECT("Table8["&amp;$I$1&amp;"]")),INDIRECT("Table8["&amp;$I$1&amp;"]"), 0))</f>
        <v>0.41343663293084298</v>
      </c>
      <c r="V2" cm="1">
        <f t="array" aca="1" ref="V2" ca="1">INDEX(INDIRECT("Table10["&amp;V$9&amp;"]"),MATCH(MAX((Table10[[MetaTest/k]:[MetaTest/k]]=Table1122[[#This Row],[Test Name]:[Test Name]])*INDIRECT("Table10["&amp;$I$1&amp;"]")),INDIRECT("Table10["&amp;$I$1&amp;"]"), 0))</f>
        <v>0.67730752688172002</v>
      </c>
      <c r="W2" cm="1">
        <f t="array" aca="1" ref="W2" ca="1">INDEX(INDIRECT("Table10["&amp;W$9&amp;"]"),MATCH(MAX((Table10[[MetaTest/k]:[MetaTest/k]]=Table1122[[#This Row],[Test Name]:[Test Name]])*INDIRECT("Table10["&amp;$I$1&amp;"]")),INDIRECT("Table10["&amp;$I$1&amp;"]"), 0))</f>
        <v>0.63305850543654696</v>
      </c>
      <c r="X2" cm="1">
        <f t="array" aca="1" ref="X2" ca="1">INDEX(INDIRECT("Table10["&amp;X$9&amp;"]"),MATCH(MAX((Table10[[MetaTest/k]:[MetaTest/k]]=Table1122[[#This Row],[Test Name]:[Test Name]])*INDIRECT("Table10["&amp;$I$1&amp;"]")),INDIRECT("Table10["&amp;$I$1&amp;"]"), 0))</f>
        <v>0.89841516189737902</v>
      </c>
      <c r="Y2" cm="1">
        <f t="array" aca="1" ref="Y2" ca="1">INDEX(INDIRECT("Table10["&amp;Y$9&amp;"]"),MATCH(MAX((Table10[[MetaTest/k]:[MetaTest/k]]=Table1122[[#This Row],[Test Name]:[Test Name]])*INDIRECT("Table10["&amp;$I$1&amp;"]")),INDIRECT("Table10["&amp;$I$1&amp;"]"), 0))</f>
        <v>0.85731153237503499</v>
      </c>
      <c r="Z2" cm="1">
        <f t="array" aca="1" ref="Z2" ca="1">INDEX(INDIRECT("Table10["&amp;Z$9&amp;"]"),MATCH(MAX((Table10[[MetaTest/k]:[MetaTest/k]]=Table1122[[#This Row],[Test Name]:[Test Name]])*INDIRECT("Table10["&amp;$I$1&amp;"]")),INDIRECT("Table10["&amp;$I$1&amp;"]"), 0))</f>
        <v>0.31184332895586903</v>
      </c>
      <c r="AA2" cm="1">
        <f t="array" aca="1" ref="AA2" ca="1">INDEX(INDIRECT("Table10["&amp;AA$9&amp;"]"),MATCH(MAX((Table10[[MetaTest/k]:[MetaTest/k]]=Table1122[[#This Row],[Test Name]:[Test Name]])*INDIRECT("Table10["&amp;$I$1&amp;"]")),INDIRECT("Table10["&amp;$I$1&amp;"]"), 0))</f>
        <v>0.46466399851790002</v>
      </c>
      <c r="AD2" t="s">
        <v>1115</v>
      </c>
      <c r="AE2" t="s">
        <v>1116</v>
      </c>
      <c r="AG2" t="s">
        <v>1104</v>
      </c>
      <c r="AH2" t="s">
        <v>1108</v>
      </c>
      <c r="AI2" t="s">
        <v>1113</v>
      </c>
      <c r="AJ2" t="s">
        <v>1114</v>
      </c>
      <c r="AM2" t="s">
        <v>1115</v>
      </c>
      <c r="AN2" t="s">
        <v>1116</v>
      </c>
      <c r="AP2" t="s">
        <v>1104</v>
      </c>
      <c r="AQ2" t="s">
        <v>1108</v>
      </c>
      <c r="AR2" t="s">
        <v>1113</v>
      </c>
      <c r="AS2" t="s">
        <v>1114</v>
      </c>
      <c r="AV2" t="s">
        <v>1115</v>
      </c>
      <c r="AW2" t="s">
        <v>1116</v>
      </c>
      <c r="AY2" t="s">
        <v>1104</v>
      </c>
      <c r="AZ2" t="s">
        <v>1108</v>
      </c>
      <c r="BA2" t="s">
        <v>1113</v>
      </c>
      <c r="BB2" t="s">
        <v>1114</v>
      </c>
      <c r="BE2" t="s">
        <v>1115</v>
      </c>
      <c r="BF2" t="s">
        <v>1116</v>
      </c>
      <c r="BH2" t="s">
        <v>1104</v>
      </c>
      <c r="BI2" t="s">
        <v>1108</v>
      </c>
      <c r="BJ2" t="s">
        <v>1113</v>
      </c>
      <c r="BK2" t="s">
        <v>1114</v>
      </c>
      <c r="BN2" t="s">
        <v>1115</v>
      </c>
      <c r="BO2" t="s">
        <v>1116</v>
      </c>
      <c r="BQ2" t="s">
        <v>1104</v>
      </c>
      <c r="BR2" t="s">
        <v>1108</v>
      </c>
      <c r="BS2" t="s">
        <v>1113</v>
      </c>
      <c r="BT2" t="s">
        <v>1114</v>
      </c>
      <c r="BW2" t="s">
        <v>1115</v>
      </c>
      <c r="BX2" t="s">
        <v>1116</v>
      </c>
      <c r="BZ2" t="s">
        <v>1104</v>
      </c>
      <c r="CA2" t="s">
        <v>1108</v>
      </c>
      <c r="CB2" t="s">
        <v>1113</v>
      </c>
      <c r="CC2" t="s">
        <v>1114</v>
      </c>
    </row>
    <row r="3" spans="1:81" x14ac:dyDescent="0.2">
      <c r="A3">
        <v>10</v>
      </c>
      <c r="B3">
        <f>AVERAGE(AM3:AM82)</f>
        <v>0.6894429347826081</v>
      </c>
      <c r="C3">
        <f>AVERAGE(AN3:AN82)</f>
        <v>0.66826487427915615</v>
      </c>
      <c r="D3">
        <f>AVERAGE(AP3:AP82)</f>
        <v>0.8844740828840193</v>
      </c>
      <c r="E3">
        <f>AVERAGE(AQ3:AQ82)</f>
        <v>0.86805648947378078</v>
      </c>
      <c r="F3">
        <f>AVERAGE(AR3:AR82)</f>
        <v>0.4122193451819281</v>
      </c>
      <c r="G3">
        <f>AVERAGE(AS3:AS82)</f>
        <v>0.50830957957689749</v>
      </c>
      <c r="I3">
        <f ca="1">COUNTIF(J11:O16,"&gt;0")</f>
        <v>12</v>
      </c>
      <c r="J3" cm="1">
        <f t="array" aca="1" ref="J3" ca="1">INDEX(INDIRECT("Table7["&amp;J$9&amp;"]"),MATCH(MAX((Table7[[MetaTest/k]:[MetaTest/k]]=Table1122[[#This Row],[Test Name]:[Test Name]])*INDIRECT("Table7["&amp;$I$1&amp;"]")),INDIRECT("Table7["&amp;$I$1&amp;"]"), 0))</f>
        <v>0.69199619565217296</v>
      </c>
      <c r="K3" cm="1">
        <f t="array" aca="1" ref="K3" ca="1">INDEX(INDIRECT("Table7["&amp;K$9&amp;"]"),MATCH(MAX((Table7[[MetaTest/k]:[MetaTest/k]]=Table1122[[#This Row],[Test Name]:[Test Name]])*INDIRECT("Table7["&amp;$I$1&amp;"]")),INDIRECT("Table7["&amp;$I$1&amp;"]"), 0))</f>
        <v>0.65032443693223496</v>
      </c>
      <c r="L3" cm="1">
        <f t="array" aca="1" ref="L3" ca="1">INDEX(INDIRECT("Table7["&amp;L$9&amp;"]"),MATCH(MAX((Table7[[MetaTest/k]:[MetaTest/k]]=Table1122[[#This Row],[Test Name]:[Test Name]])*INDIRECT("Table7["&amp;$I$1&amp;"]")),INDIRECT("Table7["&amp;$I$1&amp;"]"), 0))</f>
        <v>0.87215364919387195</v>
      </c>
      <c r="M3" cm="1">
        <f t="array" aca="1" ref="M3" ca="1">INDEX(INDIRECT("Table7["&amp;M$9&amp;"]"),MATCH(MAX((Table7[[MetaTest/k]:[MetaTest/k]]=Table1122[[#This Row],[Test Name]:[Test Name]])*INDIRECT("Table7["&amp;$I$1&amp;"]")),INDIRECT("Table7["&amp;$I$1&amp;"]"), 0))</f>
        <v>0.88922656981434101</v>
      </c>
      <c r="N3" cm="1">
        <f t="array" aca="1" ref="N3" ca="1">INDEX(INDIRECT("Table7["&amp;N$9&amp;"]"),MATCH(MAX((Table7[[MetaTest/k]:[MetaTest/k]]=Table1122[[#This Row],[Test Name]:[Test Name]])*INDIRECT("Table7["&amp;$I$1&amp;"]")),INDIRECT("Table7["&amp;$I$1&amp;"]"), 0))</f>
        <v>0.29391481641764799</v>
      </c>
      <c r="O3" cm="1">
        <f t="array" aca="1" ref="O3" ca="1">INDEX(INDIRECT("Table7["&amp;O$9&amp;"]"),MATCH(MAX((Table7[[MetaTest/k]:[MetaTest/k]]=Table1122[[#This Row],[Test Name]:[Test Name]])*INDIRECT("Table7["&amp;$I$1&amp;"]")),INDIRECT("Table7["&amp;$I$1&amp;"]"), 0))</f>
        <v>0.54600271230308495</v>
      </c>
      <c r="P3" cm="1">
        <f t="array" aca="1" ref="P3" ca="1">INDEX(INDIRECT("Table8["&amp;P$9&amp;"]"),MATCH(MAX((Table8[[MetaTest/k]:[MetaTest/k]]=Table1122[[#This Row],[Test Name]:[Test Name]])*INDIRECT("Table8["&amp;$I$1&amp;"]")),INDIRECT("Table8["&amp;$I$1&amp;"]"), 0))</f>
        <v>0.65591576086956505</v>
      </c>
      <c r="Q3" cm="1">
        <f t="array" aca="1" ref="Q3" ca="1">INDEX(INDIRECT("Table8["&amp;Q$9&amp;"]"),MATCH(MAX((Table8[[MetaTest/k]:[MetaTest/k]]=Table1122[[#This Row],[Test Name]:[Test Name]])*INDIRECT("Table8["&amp;$I$1&amp;"]")),INDIRECT("Table8["&amp;$I$1&amp;"]"), 0))</f>
        <v>0.59878075042426804</v>
      </c>
      <c r="R3" cm="1">
        <f t="array" aca="1" ref="R3" ca="1">INDEX(INDIRECT("Table8["&amp;R$9&amp;"]"),MATCH(MAX((Table8[[MetaTest/k]:[MetaTest/k]]=Table1122[[#This Row],[Test Name]:[Test Name]])*INDIRECT("Table8["&amp;$I$1&amp;"]")),INDIRECT("Table8["&amp;$I$1&amp;"]"), 0))</f>
        <v>0.794818220998181</v>
      </c>
      <c r="S3" cm="1">
        <f t="array" aca="1" ref="S3" ca="1">INDEX(INDIRECT("Table8["&amp;S$9&amp;"]"),MATCH(MAX((Table8[[MetaTest/k]:[MetaTest/k]]=Table1122[[#This Row],[Test Name]:[Test Name]])*INDIRECT("Table8["&amp;$I$1&amp;"]")),INDIRECT("Table8["&amp;$I$1&amp;"]"), 0))</f>
        <v>0.903685922451678</v>
      </c>
      <c r="T3" cm="1">
        <f t="array" aca="1" ref="T3" ca="1">INDEX(INDIRECT("Table8["&amp;T$9&amp;"]"),MATCH(MAX((Table8[[MetaTest/k]:[MetaTest/k]]=Table1122[[#This Row],[Test Name]:[Test Name]])*INDIRECT("Table8["&amp;$I$1&amp;"]")),INDIRECT("Table8["&amp;$I$1&amp;"]"), 0))</f>
        <v>0.37743798385054</v>
      </c>
      <c r="U3" cm="1">
        <f t="array" aca="1" ref="U3" ca="1">INDEX(INDIRECT("Table8["&amp;U$9&amp;"]"),MATCH(MAX((Table8[[MetaTest/k]:[MetaTest/k]]=Table1122[[#This Row],[Test Name]:[Test Name]])*INDIRECT("Table8["&amp;$I$1&amp;"]")),INDIRECT("Table8["&amp;$I$1&amp;"]"), 0))</f>
        <v>0.31918087439667298</v>
      </c>
      <c r="V3" cm="1">
        <f t="array" aca="1" ref="V3" ca="1">INDEX(INDIRECT("Table10["&amp;V$9&amp;"]"),MATCH(MAX((Table10[[MetaTest/k]:[MetaTest/k]]=Table1122[[#This Row],[Test Name]:[Test Name]])*INDIRECT("Table10["&amp;$I$1&amp;"]")),INDIRECT("Table10["&amp;$I$1&amp;"]"), 0))</f>
        <v>0.64624891304347798</v>
      </c>
      <c r="W3" cm="1">
        <f t="array" aca="1" ref="W3" ca="1">INDEX(INDIRECT("Table10["&amp;W$9&amp;"]"),MATCH(MAX((Table10[[MetaTest/k]:[MetaTest/k]]=Table1122[[#This Row],[Test Name]:[Test Name]])*INDIRECT("Table10["&amp;$I$1&amp;"]")),INDIRECT("Table10["&amp;$I$1&amp;"]"), 0))</f>
        <v>0.58597640619972702</v>
      </c>
      <c r="X3" cm="1">
        <f t="array" aca="1" ref="X3" ca="1">INDEX(INDIRECT("Table10["&amp;X$9&amp;"]"),MATCH(MAX((Table10[[MetaTest/k]:[MetaTest/k]]=Table1122[[#This Row],[Test Name]:[Test Name]])*INDIRECT("Table10["&amp;$I$1&amp;"]")),INDIRECT("Table10["&amp;$I$1&amp;"]"), 0))</f>
        <v>0.86482506371771495</v>
      </c>
      <c r="Y3" cm="1">
        <f t="array" aca="1" ref="Y3" ca="1">INDEX(INDIRECT("Table10["&amp;Y$9&amp;"]"),MATCH(MAX((Table10[[MetaTest/k]:[MetaTest/k]]=Table1122[[#This Row],[Test Name]:[Test Name]])*INDIRECT("Table10["&amp;$I$1&amp;"]")),INDIRECT("Table10["&amp;$I$1&amp;"]"), 0))</f>
        <v>0.77927692363915901</v>
      </c>
      <c r="Z3" cm="1">
        <f t="array" aca="1" ref="Z3" ca="1">INDEX(INDIRECT("Table10["&amp;Z$9&amp;"]"),MATCH(MAX((Table10[[MetaTest/k]:[MetaTest/k]]=Table1122[[#This Row],[Test Name]:[Test Name]])*INDIRECT("Table10["&amp;$I$1&amp;"]")),INDIRECT("Table10["&amp;$I$1&amp;"]"), 0))</f>
        <v>0.228622939923873</v>
      </c>
      <c r="AA3" cm="1">
        <f t="array" aca="1" ref="AA3" ca="1">INDEX(INDIRECT("Table10["&amp;AA$9&amp;"]"),MATCH(MAX((Table10[[MetaTest/k]:[MetaTest/k]]=Table1122[[#This Row],[Test Name]:[Test Name]])*INDIRECT("Table10["&amp;$I$1&amp;"]")),INDIRECT("Table10["&amp;$I$1&amp;"]"), 0))</f>
        <v>0.47118069751816</v>
      </c>
      <c r="AC3">
        <v>1</v>
      </c>
      <c r="AD3">
        <v>0.59462365591397803</v>
      </c>
      <c r="AE3">
        <v>0.58452735576568104</v>
      </c>
      <c r="AF3">
        <v>0</v>
      </c>
      <c r="AG3">
        <v>0.96566523605150201</v>
      </c>
      <c r="AH3">
        <v>0.35978835978835899</v>
      </c>
      <c r="AI3">
        <v>0.58951533135509304</v>
      </c>
      <c r="AJ3">
        <v>0.42314049586776797</v>
      </c>
      <c r="AL3">
        <v>1</v>
      </c>
      <c r="AM3">
        <v>0.65163043478260796</v>
      </c>
      <c r="AN3">
        <v>0.637574297239488</v>
      </c>
      <c r="AO3">
        <v>0</v>
      </c>
      <c r="AP3">
        <v>0.90948275862068895</v>
      </c>
      <c r="AQ3">
        <v>0.80371660859465699</v>
      </c>
      <c r="AR3">
        <v>0.53397282174260596</v>
      </c>
      <c r="AS3">
        <v>0.30312499999999998</v>
      </c>
      <c r="AU3">
        <v>1</v>
      </c>
      <c r="AV3">
        <v>0.73791208791208796</v>
      </c>
      <c r="AW3">
        <v>0.70143549277811901</v>
      </c>
      <c r="AX3">
        <v>0</v>
      </c>
      <c r="AY3">
        <v>0.97320471596998903</v>
      </c>
      <c r="AZ3">
        <v>0.90758293838862503</v>
      </c>
      <c r="BA3">
        <v>0.267399267399267</v>
      </c>
      <c r="BB3">
        <v>0.65755504935459297</v>
      </c>
      <c r="BD3">
        <v>1</v>
      </c>
      <c r="BE3">
        <v>0.70777777777777695</v>
      </c>
      <c r="BF3">
        <v>0.70715517650834303</v>
      </c>
      <c r="BG3">
        <v>0</v>
      </c>
      <c r="BH3">
        <v>0.94933920704845798</v>
      </c>
      <c r="BI3">
        <v>0.86279069767441796</v>
      </c>
      <c r="BJ3">
        <v>0.55672068636796901</v>
      </c>
      <c r="BK3">
        <v>0.45977011494252801</v>
      </c>
      <c r="BM3">
        <v>1</v>
      </c>
      <c r="BN3">
        <v>0.72247191011235901</v>
      </c>
      <c r="BO3">
        <v>0.71660178550734999</v>
      </c>
      <c r="BP3">
        <v>0</v>
      </c>
      <c r="BQ3">
        <v>0.94938132733408298</v>
      </c>
      <c r="BR3">
        <v>0.91319857312722896</v>
      </c>
      <c r="BS3">
        <v>0.61848124428179296</v>
      </c>
      <c r="BT3">
        <v>0.38534599728629498</v>
      </c>
      <c r="BV3">
        <v>1</v>
      </c>
      <c r="BW3">
        <v>0.71428571428571397</v>
      </c>
      <c r="BX3">
        <v>0.720443307240346</v>
      </c>
      <c r="BY3">
        <v>0</v>
      </c>
      <c r="BZ3">
        <v>0.99406880189798297</v>
      </c>
      <c r="CA3">
        <v>0.936708860759493</v>
      </c>
      <c r="CB3">
        <v>0.464328899637243</v>
      </c>
      <c r="CC3">
        <v>0.48666666666666603</v>
      </c>
    </row>
    <row r="4" spans="1:81" x14ac:dyDescent="0.2">
      <c r="A4">
        <v>15</v>
      </c>
      <c r="B4">
        <f>AVERAGE(AV3:AV82)</f>
        <v>0.70862637362637315</v>
      </c>
      <c r="C4">
        <f>AVERAGE(AW3:AW82)</f>
        <v>0.68325237101147485</v>
      </c>
      <c r="D4">
        <f>AVERAGE(AY3:AY82)</f>
        <v>0.91426012519031263</v>
      </c>
      <c r="E4">
        <f>AVERAGE(AZ3:AZ82)</f>
        <v>0.89860541751833289</v>
      </c>
      <c r="F4">
        <f>AVERAGE(BA3:BA82)</f>
        <v>0.39945247227857911</v>
      </c>
      <c r="G4">
        <f>AVERAGE(BB3:BB82)</f>
        <v>0.52069146905867503</v>
      </c>
      <c r="I4">
        <f ca="1">COUNTIF(P11:U16,"&gt;0")</f>
        <v>6</v>
      </c>
      <c r="J4" cm="1">
        <f t="array" aca="1" ref="J4" ca="1">INDEX(INDIRECT("Table7["&amp;J$9&amp;"]"),MATCH(MAX((Table7[[MetaTest/k]:[MetaTest/k]]=Table1122[[#This Row],[Test Name]:[Test Name]])*INDIRECT("Table7["&amp;$I$1&amp;"]")),INDIRECT("Table7["&amp;$I$1&amp;"]"), 0))</f>
        <v>0.69564945054944904</v>
      </c>
      <c r="K4" cm="1">
        <f t="array" aca="1" ref="K4" ca="1">INDEX(INDIRECT("Table7["&amp;K$9&amp;"]"),MATCH(MAX((Table7[[MetaTest/k]:[MetaTest/k]]=Table1122[[#This Row],[Test Name]:[Test Name]])*INDIRECT("Table7["&amp;$I$1&amp;"]")),INDIRECT("Table7["&amp;$I$1&amp;"]"), 0))</f>
        <v>0.65694233697332105</v>
      </c>
      <c r="L4" cm="1">
        <f t="array" aca="1" ref="L4" ca="1">INDEX(INDIRECT("Table7["&amp;L$9&amp;"]"),MATCH(MAX((Table7[[MetaTest/k]:[MetaTest/k]]=Table1122[[#This Row],[Test Name]:[Test Name]])*INDIRECT("Table7["&amp;$I$1&amp;"]")),INDIRECT("Table7["&amp;$I$1&amp;"]"), 0))</f>
        <v>0.87541701779083902</v>
      </c>
      <c r="M4" cm="1">
        <f t="array" aca="1" ref="M4" ca="1">INDEX(INDIRECT("Table7["&amp;M$9&amp;"]"),MATCH(MAX((Table7[[MetaTest/k]:[MetaTest/k]]=Table1122[[#This Row],[Test Name]:[Test Name]])*INDIRECT("Table7["&amp;$I$1&amp;"]")),INDIRECT("Table7["&amp;$I$1&amp;"]"), 0))</f>
        <v>0.87265265575371898</v>
      </c>
      <c r="N4" cm="1">
        <f t="array" aca="1" ref="N4" ca="1">INDEX(INDIRECT("Table7["&amp;N$9&amp;"]"),MATCH(MAX((Table7[[MetaTest/k]:[MetaTest/k]]=Table1122[[#This Row],[Test Name]:[Test Name]])*INDIRECT("Table7["&amp;$I$1&amp;"]")),INDIRECT("Table7["&amp;$I$1&amp;"]"), 0))</f>
        <v>0.31567799863690099</v>
      </c>
      <c r="O4" cm="1">
        <f t="array" aca="1" ref="O4" ca="1">INDEX(INDIRECT("Table7["&amp;O$9&amp;"]"),MATCH(MAX((Table7[[MetaTest/k]:[MetaTest/k]]=Table1122[[#This Row],[Test Name]:[Test Name]])*INDIRECT("Table7["&amp;$I$1&amp;"]")),INDIRECT("Table7["&amp;$I$1&amp;"]"), 0))</f>
        <v>0.56402167571182404</v>
      </c>
      <c r="P4" cm="1">
        <f t="array" aca="1" ref="P4" ca="1">INDEX(INDIRECT("Table8["&amp;P$9&amp;"]"),MATCH(MAX((Table8[[MetaTest/k]:[MetaTest/k]]=Table1122[[#This Row],[Test Name]:[Test Name]])*INDIRECT("Table8["&amp;$I$1&amp;"]")),INDIRECT("Table8["&amp;$I$1&amp;"]"), 0))</f>
        <v>0.68662087912087799</v>
      </c>
      <c r="Q4" cm="1">
        <f t="array" aca="1" ref="Q4" ca="1">INDEX(INDIRECT("Table8["&amp;Q$9&amp;"]"),MATCH(MAX((Table8[[MetaTest/k]:[MetaTest/k]]=Table1122[[#This Row],[Test Name]:[Test Name]])*INDIRECT("Table8["&amp;$I$1&amp;"]")),INDIRECT("Table8["&amp;$I$1&amp;"]"), 0))</f>
        <v>0.62967964314904701</v>
      </c>
      <c r="R4" cm="1">
        <f t="array" aca="1" ref="R4" ca="1">INDEX(INDIRECT("Table8["&amp;R$9&amp;"]"),MATCH(MAX((Table8[[MetaTest/k]:[MetaTest/k]]=Table1122[[#This Row],[Test Name]:[Test Name]])*INDIRECT("Table8["&amp;$I$1&amp;"]")),INDIRECT("Table8["&amp;$I$1&amp;"]"), 0))</f>
        <v>0.84950110460161299</v>
      </c>
      <c r="S4" cm="1">
        <f t="array" aca="1" ref="S4" ca="1">INDEX(INDIRECT("Table8["&amp;S$9&amp;"]"),MATCH(MAX((Table8[[MetaTest/k]:[MetaTest/k]]=Table1122[[#This Row],[Test Name]:[Test Name]])*INDIRECT("Table8["&amp;$I$1&amp;"]")),INDIRECT("Table8["&amp;$I$1&amp;"]"), 0))</f>
        <v>0.93515685536492299</v>
      </c>
      <c r="T4" cm="1">
        <f t="array" aca="1" ref="T4" ca="1">INDEX(INDIRECT("Table8["&amp;T$9&amp;"]"),MATCH(MAX((Table8[[MetaTest/k]:[MetaTest/k]]=Table1122[[#This Row],[Test Name]:[Test Name]])*INDIRECT("Table8["&amp;$I$1&amp;"]")),INDIRECT("Table8["&amp;$I$1&amp;"]"), 0))</f>
        <v>0.26576898710545799</v>
      </c>
      <c r="U4" cm="1">
        <f t="array" aca="1" ref="U4" ca="1">INDEX(INDIRECT("Table8["&amp;U$9&amp;"]"),MATCH(MAX((Table8[[MetaTest/k]:[MetaTest/k]]=Table1122[[#This Row],[Test Name]:[Test Name]])*INDIRECT("Table8["&amp;$I$1&amp;"]")),INDIRECT("Table8["&amp;$I$1&amp;"]"), 0))</f>
        <v>0.46829162552419501</v>
      </c>
      <c r="V4" cm="1">
        <f t="array" aca="1" ref="V4" ca="1">INDEX(INDIRECT("Table10["&amp;V$9&amp;"]"),MATCH(MAX((Table10[[MetaTest/k]:[MetaTest/k]]=Table1122[[#This Row],[Test Name]:[Test Name]])*INDIRECT("Table10["&amp;$I$1&amp;"]")),INDIRECT("Table10["&amp;$I$1&amp;"]"), 0))</f>
        <v>0.66756758241758096</v>
      </c>
      <c r="W4" cm="1">
        <f t="array" aca="1" ref="W4" ca="1">INDEX(INDIRECT("Table10["&amp;W$9&amp;"]"),MATCH(MAX((Table10[[MetaTest/k]:[MetaTest/k]]=Table1122[[#This Row],[Test Name]:[Test Name]])*INDIRECT("Table10["&amp;$I$1&amp;"]")),INDIRECT("Table10["&amp;$I$1&amp;"]"), 0))</f>
        <v>0.60468991783949799</v>
      </c>
      <c r="X4" cm="1">
        <f t="array" aca="1" ref="X4" ca="1">INDEX(INDIRECT("Table10["&amp;X$9&amp;"]"),MATCH(MAX((Table10[[MetaTest/k]:[MetaTest/k]]=Table1122[[#This Row],[Test Name]:[Test Name]])*INDIRECT("Table10["&amp;$I$1&amp;"]")),INDIRECT("Table10["&amp;$I$1&amp;"]"), 0))</f>
        <v>0.84960145502754902</v>
      </c>
      <c r="Y4" cm="1">
        <f t="array" aca="1" ref="Y4" ca="1">INDEX(INDIRECT("Table10["&amp;Y$9&amp;"]"),MATCH(MAX((Table10[[MetaTest/k]:[MetaTest/k]]=Table1122[[#This Row],[Test Name]:[Test Name]])*INDIRECT("Table10["&amp;$I$1&amp;"]")),INDIRECT("Table10["&amp;$I$1&amp;"]"), 0))</f>
        <v>0.85060233330267698</v>
      </c>
      <c r="Z4" cm="1">
        <f t="array" aca="1" ref="Z4" ca="1">INDEX(INDIRECT("Table10["&amp;Z$9&amp;"]"),MATCH(MAX((Table10[[MetaTest/k]:[MetaTest/k]]=Table1122[[#This Row],[Test Name]:[Test Name]])*INDIRECT("Table10["&amp;$I$1&amp;"]")),INDIRECT("Table10["&amp;$I$1&amp;"]"), 0))</f>
        <v>0.239393413455707</v>
      </c>
      <c r="AA4" cm="1">
        <f t="array" aca="1" ref="AA4" ca="1">INDEX(INDIRECT("Table10["&amp;AA$9&amp;"]"),MATCH(MAX((Table10[[MetaTest/k]:[MetaTest/k]]=Table1122[[#This Row],[Test Name]:[Test Name]])*INDIRECT("Table10["&amp;$I$1&amp;"]")),INDIRECT("Table10["&amp;$I$1&amp;"]"), 0))</f>
        <v>0.47916246957206898</v>
      </c>
      <c r="AC4">
        <v>2</v>
      </c>
      <c r="AD4">
        <v>0.52741935483870905</v>
      </c>
      <c r="AE4">
        <v>0.45531512291874299</v>
      </c>
      <c r="AF4">
        <v>0</v>
      </c>
      <c r="AG4">
        <v>0.67263843648208399</v>
      </c>
      <c r="AH4">
        <v>0.47770700636942598</v>
      </c>
      <c r="AI4">
        <v>0.61715160796324597</v>
      </c>
      <c r="AJ4">
        <v>5.3763440860214999E-2</v>
      </c>
      <c r="AL4">
        <v>2</v>
      </c>
      <c r="AM4">
        <v>0.70108695652173902</v>
      </c>
      <c r="AN4">
        <v>0.70215221015361096</v>
      </c>
      <c r="AO4">
        <v>0</v>
      </c>
      <c r="AP4">
        <v>0.91521961184882505</v>
      </c>
      <c r="AQ4">
        <v>0.89737470167064404</v>
      </c>
      <c r="AR4">
        <v>0.45629965947786599</v>
      </c>
      <c r="AS4">
        <v>0.53971486761710796</v>
      </c>
      <c r="AU4">
        <v>2</v>
      </c>
      <c r="AV4">
        <v>0.71703296703296704</v>
      </c>
      <c r="AW4">
        <v>0.65842390485755597</v>
      </c>
      <c r="AX4">
        <v>0</v>
      </c>
      <c r="AY4">
        <v>0.88178294573643401</v>
      </c>
      <c r="AZ4">
        <v>0.93778801843317905</v>
      </c>
      <c r="BA4">
        <v>0.14800759013282699</v>
      </c>
      <c r="BB4">
        <v>0.66611706512778202</v>
      </c>
      <c r="BD4">
        <v>2</v>
      </c>
      <c r="BE4">
        <v>0.73499999999999999</v>
      </c>
      <c r="BF4">
        <v>0.73380599675870295</v>
      </c>
      <c r="BG4">
        <v>0</v>
      </c>
      <c r="BH4">
        <v>0.926004228329809</v>
      </c>
      <c r="BI4">
        <v>0.85012285012285005</v>
      </c>
      <c r="BJ4">
        <v>0.52853598014888303</v>
      </c>
      <c r="BK4">
        <v>0.63056092843326805</v>
      </c>
      <c r="BM4">
        <v>2</v>
      </c>
      <c r="BN4">
        <v>0.76235955056179705</v>
      </c>
      <c r="BO4">
        <v>0.75883580307597898</v>
      </c>
      <c r="BP4">
        <v>0</v>
      </c>
      <c r="BQ4">
        <v>0.93662728249194405</v>
      </c>
      <c r="BR4">
        <v>0.96228571428571397</v>
      </c>
      <c r="BS4">
        <v>0.59322033898305004</v>
      </c>
      <c r="BT4">
        <v>0.54320987654320896</v>
      </c>
      <c r="BV4">
        <v>2</v>
      </c>
      <c r="BW4">
        <v>0.79583333333333295</v>
      </c>
      <c r="BX4">
        <v>0.78121828788216796</v>
      </c>
      <c r="BY4">
        <v>0</v>
      </c>
      <c r="BZ4">
        <v>0.99280575539568305</v>
      </c>
      <c r="CA4">
        <v>0.98701298701298701</v>
      </c>
      <c r="CB4">
        <v>0.46203554119547602</v>
      </c>
      <c r="CC4">
        <v>0.68301886792452804</v>
      </c>
    </row>
    <row r="5" spans="1:81" x14ac:dyDescent="0.2">
      <c r="A5">
        <v>20</v>
      </c>
      <c r="B5">
        <f>AVERAGE(BE3:BE82)</f>
        <v>0.72687499999999949</v>
      </c>
      <c r="C5">
        <f>AVERAGE(BF3:BF82)</f>
        <v>0.70107932258849526</v>
      </c>
      <c r="D5">
        <f>AVERAGE(BH3:BH82)</f>
        <v>0.93024407078754623</v>
      </c>
      <c r="E5">
        <f>AVERAGE(BI3:BI82)</f>
        <v>0.91713260318885725</v>
      </c>
      <c r="F5">
        <f>AVERAGE(BJ3:BJ82)</f>
        <v>0.410994535418442</v>
      </c>
      <c r="G5">
        <f>AVERAGE(BK3:BK82)</f>
        <v>0.5459460809591351</v>
      </c>
      <c r="I5">
        <f ca="1">COUNTIF(V11:AA16,"&gt;0")</f>
        <v>5</v>
      </c>
      <c r="J5" cm="1">
        <f t="array" aca="1" ref="J5" ca="1">INDEX(INDIRECT("Table7["&amp;J$9&amp;"]"),MATCH(MAX((Table7[[MetaTest/k]:[MetaTest/k]]=Table1122[[#This Row],[Test Name]:[Test Name]])*INDIRECT("Table7["&amp;$I$1&amp;"]")),INDIRECT("Table7["&amp;$I$1&amp;"]"), 0))</f>
        <v>0.70206999999999897</v>
      </c>
      <c r="K5" cm="1">
        <f t="array" aca="1" ref="K5" ca="1">INDEX(INDIRECT("Table7["&amp;K$9&amp;"]"),MATCH(MAX((Table7[[MetaTest/k]:[MetaTest/k]]=Table1122[[#This Row],[Test Name]:[Test Name]])*INDIRECT("Table7["&amp;$I$1&amp;"]")),INDIRECT("Table7["&amp;$I$1&amp;"]"), 0))</f>
        <v>0.65573079455668604</v>
      </c>
      <c r="L5" cm="1">
        <f t="array" aca="1" ref="L5" ca="1">INDEX(INDIRECT("Table7["&amp;L$9&amp;"]"),MATCH(MAX((Table7[[MetaTest/k]:[MetaTest/k]]=Table1122[[#This Row],[Test Name]:[Test Name]])*INDIRECT("Table7["&amp;$I$1&amp;"]")),INDIRECT("Table7["&amp;$I$1&amp;"]"), 0))</f>
        <v>0.89652647756138804</v>
      </c>
      <c r="M5" cm="1">
        <f t="array" aca="1" ref="M5" ca="1">INDEX(INDIRECT("Table7["&amp;M$9&amp;"]"),MATCH(MAX((Table7[[MetaTest/k]:[MetaTest/k]]=Table1122[[#This Row],[Test Name]:[Test Name]])*INDIRECT("Table7["&amp;$I$1&amp;"]")),INDIRECT("Table7["&amp;$I$1&amp;"]"), 0))</f>
        <v>0.88664461482590595</v>
      </c>
      <c r="N5" cm="1">
        <f t="array" aca="1" ref="N5" ca="1">INDEX(INDIRECT("Table7["&amp;N$9&amp;"]"),MATCH(MAX((Table7[[MetaTest/k]:[MetaTest/k]]=Table1122[[#This Row],[Test Name]:[Test Name]])*INDIRECT("Table7["&amp;$I$1&amp;"]")),INDIRECT("Table7["&amp;$I$1&amp;"]"), 0))</f>
        <v>0.25611898272842498</v>
      </c>
      <c r="O5" cm="1">
        <f t="array" aca="1" ref="O5" ca="1">INDEX(INDIRECT("Table7["&amp;O$9&amp;"]"),MATCH(MAX((Table7[[MetaTest/k]:[MetaTest/k]]=Table1122[[#This Row],[Test Name]:[Test Name]])*INDIRECT("Table7["&amp;$I$1&amp;"]")),INDIRECT("Table7["&amp;$I$1&amp;"]"), 0))</f>
        <v>0.58363310311102101</v>
      </c>
      <c r="P5" cm="1">
        <f t="array" aca="1" ref="P5" ca="1">INDEX(INDIRECT("Table8["&amp;P$9&amp;"]"),MATCH(MAX((Table8[[MetaTest/k]:[MetaTest/k]]=Table1122[[#This Row],[Test Name]:[Test Name]])*INDIRECT("Table8["&amp;$I$1&amp;"]")),INDIRECT("Table8["&amp;$I$1&amp;"]"), 0))</f>
        <v>0.69664111111111005</v>
      </c>
      <c r="Q5" cm="1">
        <f t="array" aca="1" ref="Q5" ca="1">INDEX(INDIRECT("Table8["&amp;Q$9&amp;"]"),MATCH(MAX((Table8[[MetaTest/k]:[MetaTest/k]]=Table1122[[#This Row],[Test Name]:[Test Name]])*INDIRECT("Table8["&amp;$I$1&amp;"]")),INDIRECT("Table8["&amp;$I$1&amp;"]"), 0))</f>
        <v>0.63667786094458001</v>
      </c>
      <c r="R5" cm="1">
        <f t="array" aca="1" ref="R5" ca="1">INDEX(INDIRECT("Table8["&amp;R$9&amp;"]"),MATCH(MAX((Table8[[MetaTest/k]:[MetaTest/k]]=Table1122[[#This Row],[Test Name]:[Test Name]])*INDIRECT("Table8["&amp;$I$1&amp;"]")),INDIRECT("Table8["&amp;$I$1&amp;"]"), 0))</f>
        <v>0.88801884835998102</v>
      </c>
      <c r="S5" cm="1">
        <f t="array" aca="1" ref="S5" ca="1">INDEX(INDIRECT("Table8["&amp;S$9&amp;"]"),MATCH(MAX((Table8[[MetaTest/k]:[MetaTest/k]]=Table1122[[#This Row],[Test Name]:[Test Name]])*INDIRECT("Table8["&amp;$I$1&amp;"]")),INDIRECT("Table8["&amp;$I$1&amp;"]"), 0))</f>
        <v>0.89591242386099701</v>
      </c>
      <c r="T5" cm="1">
        <f t="array" aca="1" ref="T5" ca="1">INDEX(INDIRECT("Table8["&amp;T$9&amp;"]"),MATCH(MAX((Table8[[MetaTest/k]:[MetaTest/k]]=Table1122[[#This Row],[Test Name]:[Test Name]])*INDIRECT("Table8["&amp;$I$1&amp;"]")),INDIRECT("Table8["&amp;$I$1&amp;"]"), 0))</f>
        <v>0.189618266256979</v>
      </c>
      <c r="U5" cm="1">
        <f t="array" aca="1" ref="U5" ca="1">INDEX(INDIRECT("Table8["&amp;U$9&amp;"]"),MATCH(MAX((Table8[[MetaTest/k]:[MetaTest/k]]=Table1122[[#This Row],[Test Name]:[Test Name]])*INDIRECT("Table8["&amp;$I$1&amp;"]")),INDIRECT("Table8["&amp;$I$1&amp;"]"), 0))</f>
        <v>0.57316190530036304</v>
      </c>
      <c r="V5" cm="1">
        <f t="array" aca="1" ref="V5" ca="1">INDEX(INDIRECT("Table10["&amp;V$9&amp;"]"),MATCH(MAX((Table10[[MetaTest/k]:[MetaTest/k]]=Table1122[[#This Row],[Test Name]:[Test Name]])*INDIRECT("Table10["&amp;$I$1&amp;"]")),INDIRECT("Table10["&amp;$I$1&amp;"]"), 0))</f>
        <v>0.67358388888888898</v>
      </c>
      <c r="W5" cm="1">
        <f t="array" aca="1" ref="W5" ca="1">INDEX(INDIRECT("Table10["&amp;W$9&amp;"]"),MATCH(MAX((Table10[[MetaTest/k]:[MetaTest/k]]=Table1122[[#This Row],[Test Name]:[Test Name]])*INDIRECT("Table10["&amp;$I$1&amp;"]")),INDIRECT("Table10["&amp;$I$1&amp;"]"), 0))</f>
        <v>0.608097713538301</v>
      </c>
      <c r="X5" cm="1">
        <f t="array" aca="1" ref="X5" ca="1">INDEX(INDIRECT("Table10["&amp;X$9&amp;"]"),MATCH(MAX((Table10[[MetaTest/k]:[MetaTest/k]]=Table1122[[#This Row],[Test Name]:[Test Name]])*INDIRECT("Table10["&amp;$I$1&amp;"]")),INDIRECT("Table10["&amp;$I$1&amp;"]"), 0))</f>
        <v>0.86835075621520696</v>
      </c>
      <c r="Y5" cm="1">
        <f t="array" aca="1" ref="Y5" ca="1">INDEX(INDIRECT("Table10["&amp;Y$9&amp;"]"),MATCH(MAX((Table10[[MetaTest/k]:[MetaTest/k]]=Table1122[[#This Row],[Test Name]:[Test Name]])*INDIRECT("Table10["&amp;$I$1&amp;"]")),INDIRECT("Table10["&amp;$I$1&amp;"]"), 0))</f>
        <v>0.86102475556435798</v>
      </c>
      <c r="Z5" cm="1">
        <f t="array" aca="1" ref="Z5" ca="1">INDEX(INDIRECT("Table10["&amp;Z$9&amp;"]"),MATCH(MAX((Table10[[MetaTest/k]:[MetaTest/k]]=Table1122[[#This Row],[Test Name]:[Test Name]])*INDIRECT("Table10["&amp;$I$1&amp;"]")),INDIRECT("Table10["&amp;$I$1&amp;"]"), 0))</f>
        <v>0.18359782196641999</v>
      </c>
      <c r="AA5" cm="1">
        <f t="array" aca="1" ref="AA5" ca="1">INDEX(INDIRECT("Table10["&amp;AA$9&amp;"]"),MATCH(MAX((Table10[[MetaTest/k]:[MetaTest/k]]=Table1122[[#This Row],[Test Name]:[Test Name]])*INDIRECT("Table10["&amp;$I$1&amp;"]")),INDIRECT("Table10["&amp;$I$1&amp;"]"), 0))</f>
        <v>0.519417520407218</v>
      </c>
      <c r="AC5">
        <v>3</v>
      </c>
      <c r="AD5">
        <v>0.64193548387096699</v>
      </c>
      <c r="AE5">
        <v>0.64275574300071603</v>
      </c>
      <c r="AF5">
        <v>0</v>
      </c>
      <c r="AG5">
        <v>0.83411433926897804</v>
      </c>
      <c r="AH5">
        <v>0.73641304347825998</v>
      </c>
      <c r="AI5">
        <v>0.48587570621468901</v>
      </c>
      <c r="AJ5">
        <v>0.51461988304093498</v>
      </c>
      <c r="AL5">
        <v>3</v>
      </c>
      <c r="AM5">
        <v>0.62010869565217297</v>
      </c>
      <c r="AN5">
        <v>0.60393533763977703</v>
      </c>
      <c r="AO5">
        <v>0</v>
      </c>
      <c r="AP5">
        <v>0.89938398357289495</v>
      </c>
      <c r="AQ5">
        <v>0.85779816513761398</v>
      </c>
      <c r="AR5">
        <v>0.47549909255898298</v>
      </c>
      <c r="AS5">
        <v>0.183060109289617</v>
      </c>
      <c r="AU5">
        <v>3</v>
      </c>
      <c r="AV5">
        <v>0.66373626373626304</v>
      </c>
      <c r="AW5">
        <v>0.63061509085821899</v>
      </c>
      <c r="AX5">
        <v>0</v>
      </c>
      <c r="AY5">
        <v>0.85714285714285698</v>
      </c>
      <c r="AZ5">
        <v>0.92325581395348799</v>
      </c>
      <c r="BA5">
        <v>0.113902847571189</v>
      </c>
      <c r="BB5">
        <v>0.62815884476534301</v>
      </c>
      <c r="BD5">
        <v>3</v>
      </c>
      <c r="BE5">
        <v>0.72277777777777696</v>
      </c>
      <c r="BF5">
        <v>0.680478026370127</v>
      </c>
      <c r="BG5">
        <v>0</v>
      </c>
      <c r="BH5">
        <v>0.93811074918566695</v>
      </c>
      <c r="BI5">
        <v>0.92729439809296699</v>
      </c>
      <c r="BJ5">
        <v>0.20715630885122399</v>
      </c>
      <c r="BK5">
        <v>0.64935064935064901</v>
      </c>
      <c r="BM5">
        <v>3</v>
      </c>
      <c r="BN5">
        <v>0.68820224719101097</v>
      </c>
      <c r="BO5">
        <v>0.62867608478854298</v>
      </c>
      <c r="BP5">
        <v>0</v>
      </c>
      <c r="BQ5">
        <v>0.92789968652037602</v>
      </c>
      <c r="BR5">
        <v>0.88190954773869301</v>
      </c>
      <c r="BS5">
        <v>0.643356643356643</v>
      </c>
      <c r="BT5">
        <v>6.15384615384615E-2</v>
      </c>
      <c r="BV5">
        <v>3</v>
      </c>
      <c r="BW5">
        <v>0.75714285714285701</v>
      </c>
      <c r="BX5">
        <v>0.694938140531974</v>
      </c>
      <c r="BY5">
        <v>0</v>
      </c>
      <c r="BZ5">
        <v>0.98113207547169801</v>
      </c>
      <c r="CA5">
        <v>0.98317307692307698</v>
      </c>
      <c r="CB5">
        <v>0.136263736263736</v>
      </c>
      <c r="CC5">
        <v>0.67918367346938702</v>
      </c>
    </row>
    <row r="6" spans="1:81" x14ac:dyDescent="0.2">
      <c r="A6">
        <v>25</v>
      </c>
      <c r="B6">
        <f>AVERAGE(BN3:BN82)</f>
        <v>0.73199438202247191</v>
      </c>
      <c r="C6">
        <f>AVERAGE(BO3:BO82)</f>
        <v>0.70694064303867443</v>
      </c>
      <c r="D6">
        <f>AVERAGE(BQ3:BQ82)</f>
        <v>0.94884703599414499</v>
      </c>
      <c r="E6">
        <f>AVERAGE(BR3:BR82)</f>
        <v>0.93008418947529559</v>
      </c>
      <c r="F6">
        <f>AVERAGE(BS3:BS82)</f>
        <v>0.44087120968690596</v>
      </c>
      <c r="G6">
        <f>AVERAGE(BT3:BT82)</f>
        <v>0.5079601369983513</v>
      </c>
      <c r="I6">
        <f ca="1">SUM(I3:I5)/(3*I2)</f>
        <v>0.21296296296296297</v>
      </c>
      <c r="J6" cm="1">
        <f t="array" aca="1" ref="J6" ca="1">INDEX(INDIRECT("Table7["&amp;J$9&amp;"]"),MATCH(MAX((Table7[[MetaTest/k]:[MetaTest/k]]=Table1122[[#This Row],[Test Name]:[Test Name]])*INDIRECT("Table7["&amp;$I$1&amp;"]")),INDIRECT("Table7["&amp;$I$1&amp;"]"), 0))</f>
        <v>0.69322134831460303</v>
      </c>
      <c r="K6" cm="1">
        <f t="array" aca="1" ref="K6" ca="1">INDEX(INDIRECT("Table7["&amp;K$9&amp;"]"),MATCH(MAX((Table7[[MetaTest/k]:[MetaTest/k]]=Table1122[[#This Row],[Test Name]:[Test Name]])*INDIRECT("Table7["&amp;$I$1&amp;"]")),INDIRECT("Table7["&amp;$I$1&amp;"]"), 0))</f>
        <v>0.66067402787138496</v>
      </c>
      <c r="L6" cm="1">
        <f t="array" aca="1" ref="L6" ca="1">INDEX(INDIRECT("Table7["&amp;L$9&amp;"]"),MATCH(MAX((Table7[[MetaTest/k]:[MetaTest/k]]=Table1122[[#This Row],[Test Name]:[Test Name]])*INDIRECT("Table7["&amp;$I$1&amp;"]")),INDIRECT("Table7["&amp;$I$1&amp;"]"), 0))</f>
        <v>0.89104824790604198</v>
      </c>
      <c r="M6" cm="1">
        <f t="array" aca="1" ref="M6" ca="1">INDEX(INDIRECT("Table7["&amp;M$9&amp;"]"),MATCH(MAX((Table7[[MetaTest/k]:[MetaTest/k]]=Table1122[[#This Row],[Test Name]:[Test Name]])*INDIRECT("Table7["&amp;$I$1&amp;"]")),INDIRECT("Table7["&amp;$I$1&amp;"]"), 0))</f>
        <v>0.85090287303041401</v>
      </c>
      <c r="N6" cm="1">
        <f t="array" aca="1" ref="N6" ca="1">INDEX(INDIRECT("Table7["&amp;N$9&amp;"]"),MATCH(MAX((Table7[[MetaTest/k]:[MetaTest/k]]=Table1122[[#This Row],[Test Name]:[Test Name]])*INDIRECT("Table7["&amp;$I$1&amp;"]")),INDIRECT("Table7["&amp;$I$1&amp;"]"), 0))</f>
        <v>0.32289673561527299</v>
      </c>
      <c r="O6" cm="1">
        <f t="array" aca="1" ref="O6" ca="1">INDEX(INDIRECT("Table7["&amp;O$9&amp;"]"),MATCH(MAX((Table7[[MetaTest/k]:[MetaTest/k]]=Table1122[[#This Row],[Test Name]:[Test Name]])*INDIRECT("Table7["&amp;$I$1&amp;"]")),INDIRECT("Table7["&amp;$I$1&amp;"]"), 0))</f>
        <v>0.57784825493381498</v>
      </c>
      <c r="P6" cm="1">
        <f t="array" aca="1" ref="P6" ca="1">INDEX(INDIRECT("Table8["&amp;P$9&amp;"]"),MATCH(MAX((Table8[[MetaTest/k]:[MetaTest/k]]=Table1122[[#This Row],[Test Name]:[Test Name]])*INDIRECT("Table8["&amp;$I$1&amp;"]")),INDIRECT("Table8["&amp;$I$1&amp;"]"), 0))</f>
        <v>0.67920056179775001</v>
      </c>
      <c r="Q6" cm="1">
        <f t="array" aca="1" ref="Q6" ca="1">INDEX(INDIRECT("Table8["&amp;Q$9&amp;"]"),MATCH(MAX((Table8[[MetaTest/k]:[MetaTest/k]]=Table1122[[#This Row],[Test Name]:[Test Name]])*INDIRECT("Table8["&amp;$I$1&amp;"]")),INDIRECT("Table8["&amp;$I$1&amp;"]"), 0))</f>
        <v>0.63801705394166797</v>
      </c>
      <c r="R6" cm="1">
        <f t="array" aca="1" ref="R6" ca="1">INDEX(INDIRECT("Table8["&amp;R$9&amp;"]"),MATCH(MAX((Table8[[MetaTest/k]:[MetaTest/k]]=Table1122[[#This Row],[Test Name]:[Test Name]])*INDIRECT("Table8["&amp;$I$1&amp;"]")),INDIRECT("Table8["&amp;$I$1&amp;"]"), 0))</f>
        <v>0.88773794454806898</v>
      </c>
      <c r="S6" cm="1">
        <f t="array" aca="1" ref="S6" ca="1">INDEX(INDIRECT("Table8["&amp;S$9&amp;"]"),MATCH(MAX((Table8[[MetaTest/k]:[MetaTest/k]]=Table1122[[#This Row],[Test Name]:[Test Name]])*INDIRECT("Table8["&amp;$I$1&amp;"]")),INDIRECT("Table8["&amp;$I$1&amp;"]"), 0))</f>
        <v>0.88614786292943704</v>
      </c>
      <c r="T6" cm="1">
        <f t="array" aca="1" ref="T6" ca="1">INDEX(INDIRECT("Table8["&amp;T$9&amp;"]"),MATCH(MAX((Table8[[MetaTest/k]:[MetaTest/k]]=Table1122[[#This Row],[Test Name]:[Test Name]])*INDIRECT("Table8["&amp;$I$1&amp;"]")),INDIRECT("Table8["&amp;$I$1&amp;"]"), 0))</f>
        <v>0.42941050614565202</v>
      </c>
      <c r="U6" cm="1">
        <f t="array" aca="1" ref="U6" ca="1">INDEX(INDIRECT("Table8["&amp;U$9&amp;"]"),MATCH(MAX((Table8[[MetaTest/k]:[MetaTest/k]]=Table1122[[#This Row],[Test Name]:[Test Name]])*INDIRECT("Table8["&amp;$I$1&amp;"]")),INDIRECT("Table8["&amp;$I$1&amp;"]"), 0))</f>
        <v>0.348771902143515</v>
      </c>
      <c r="V6" cm="1">
        <f t="array" aca="1" ref="V6" ca="1">INDEX(INDIRECT("Table10["&amp;V$9&amp;"]"),MATCH(MAX((Table10[[MetaTest/k]:[MetaTest/k]]=Table1122[[#This Row],[Test Name]:[Test Name]])*INDIRECT("Table10["&amp;$I$1&amp;"]")),INDIRECT("Table10["&amp;$I$1&amp;"]"), 0))</f>
        <v>0.693508426966289</v>
      </c>
      <c r="W6" cm="1">
        <f t="array" aca="1" ref="W6" ca="1">INDEX(INDIRECT("Table10["&amp;W$9&amp;"]"),MATCH(MAX((Table10[[MetaTest/k]:[MetaTest/k]]=Table1122[[#This Row],[Test Name]:[Test Name]])*INDIRECT("Table10["&amp;$I$1&amp;"]")),INDIRECT("Table10["&amp;$I$1&amp;"]"), 0))</f>
        <v>0.64046195974471498</v>
      </c>
      <c r="X6" cm="1">
        <f t="array" aca="1" ref="X6" ca="1">INDEX(INDIRECT("Table10["&amp;X$9&amp;"]"),MATCH(MAX((Table10[[MetaTest/k]:[MetaTest/k]]=Table1122[[#This Row],[Test Name]:[Test Name]])*INDIRECT("Table10["&amp;$I$1&amp;"]")),INDIRECT("Table10["&amp;$I$1&amp;"]"), 0))</f>
        <v>0.90264616649183604</v>
      </c>
      <c r="Y6" cm="1">
        <f t="array" aca="1" ref="Y6" ca="1">INDEX(INDIRECT("Table10["&amp;Y$9&amp;"]"),MATCH(MAX((Table10[[MetaTest/k]:[MetaTest/k]]=Table1122[[#This Row],[Test Name]:[Test Name]])*INDIRECT("Table10["&amp;$I$1&amp;"]")),INDIRECT("Table10["&amp;$I$1&amp;"]"), 0))</f>
        <v>0.90368073970960605</v>
      </c>
      <c r="Z6" cm="1">
        <f t="array" aca="1" ref="Z6" ca="1">INDEX(INDIRECT("Table10["&amp;Z$9&amp;"]"),MATCH(MAX((Table10[[MetaTest/k]:[MetaTest/k]]=Table1122[[#This Row],[Test Name]:[Test Name]])*INDIRECT("Table10["&amp;$I$1&amp;"]")),INDIRECT("Table10["&amp;$I$1&amp;"]"), 0))</f>
        <v>0.25725976009576901</v>
      </c>
      <c r="AA6" cm="1">
        <f t="array" aca="1" ref="AA6" ca="1">INDEX(INDIRECT("Table10["&amp;AA$9&amp;"]"),MATCH(MAX((Table10[[MetaTest/k]:[MetaTest/k]]=Table1122[[#This Row],[Test Name]:[Test Name]])*INDIRECT("Table10["&amp;$I$1&amp;"]")),INDIRECT("Table10["&amp;$I$1&amp;"]"), 0))</f>
        <v>0.49826117268165099</v>
      </c>
      <c r="AC6">
        <v>4</v>
      </c>
      <c r="AD6">
        <v>0.57956989247311796</v>
      </c>
      <c r="AE6">
        <v>0.59979690620498005</v>
      </c>
      <c r="AF6">
        <v>0</v>
      </c>
      <c r="AG6">
        <v>0.698162729658792</v>
      </c>
      <c r="AH6">
        <v>0.82427307206068201</v>
      </c>
      <c r="AI6">
        <v>0.40533333333333299</v>
      </c>
      <c r="AJ6">
        <v>0.47141848976711298</v>
      </c>
      <c r="AL6">
        <v>4</v>
      </c>
      <c r="AM6">
        <v>0.72880434782608605</v>
      </c>
      <c r="AN6">
        <v>0.72572848713563598</v>
      </c>
      <c r="AO6">
        <v>0</v>
      </c>
      <c r="AP6">
        <v>0.96336206896551702</v>
      </c>
      <c r="AQ6">
        <v>0.93107344632768296</v>
      </c>
      <c r="AR6">
        <v>0.58636788048552702</v>
      </c>
      <c r="AS6">
        <v>0.42211055276381898</v>
      </c>
      <c r="AU6">
        <v>4</v>
      </c>
      <c r="AV6">
        <v>0.67912087912087904</v>
      </c>
      <c r="AW6">
        <v>0.65457692090684605</v>
      </c>
      <c r="AX6">
        <v>0</v>
      </c>
      <c r="AY6">
        <v>0.90413943355119797</v>
      </c>
      <c r="AZ6">
        <v>0.89485458612975299</v>
      </c>
      <c r="BA6">
        <v>0.58474576271186396</v>
      </c>
      <c r="BB6">
        <v>0.234567901234567</v>
      </c>
      <c r="BD6">
        <v>4</v>
      </c>
      <c r="BE6">
        <v>0.75333333333333297</v>
      </c>
      <c r="BF6">
        <v>0.75270282970074898</v>
      </c>
      <c r="BG6">
        <v>0</v>
      </c>
      <c r="BH6">
        <v>0.91782283884738503</v>
      </c>
      <c r="BI6">
        <v>0.962025316455696</v>
      </c>
      <c r="BJ6">
        <v>0.53917050691244195</v>
      </c>
      <c r="BK6">
        <v>0.59179265658747304</v>
      </c>
      <c r="BM6">
        <v>4</v>
      </c>
      <c r="BN6">
        <v>0.72752808988763995</v>
      </c>
      <c r="BO6">
        <v>0.68582003743402398</v>
      </c>
      <c r="BP6">
        <v>0</v>
      </c>
      <c r="BQ6">
        <v>0.90871369294605797</v>
      </c>
      <c r="BR6">
        <v>0.911729141475211</v>
      </c>
      <c r="BS6">
        <v>0.249084249084249</v>
      </c>
      <c r="BT6">
        <v>0.67375306623057996</v>
      </c>
      <c r="BV6">
        <v>4</v>
      </c>
      <c r="BW6">
        <v>0.81011904761904696</v>
      </c>
      <c r="BX6">
        <v>0.80454342025272096</v>
      </c>
      <c r="BY6">
        <v>0</v>
      </c>
      <c r="BZ6">
        <v>0.98820754716981096</v>
      </c>
      <c r="CA6">
        <v>0.985611510791366</v>
      </c>
      <c r="CB6">
        <v>0.55793991416308997</v>
      </c>
      <c r="CC6">
        <v>0.68641470888661904</v>
      </c>
    </row>
    <row r="7" spans="1:81" x14ac:dyDescent="0.2">
      <c r="A7">
        <v>50</v>
      </c>
      <c r="B7">
        <f>AVERAGE(BW3:BW82)</f>
        <v>0.75816220238095178</v>
      </c>
      <c r="C7">
        <f>AVERAGE(BX3:BX82)</f>
        <v>0.72736814347921297</v>
      </c>
      <c r="D7">
        <f>AVERAGE(BZ3:BZ82)</f>
        <v>0.9691320481486525</v>
      </c>
      <c r="E7">
        <f>AVERAGE(CA3:CA82)</f>
        <v>0.96202380259551745</v>
      </c>
      <c r="F7">
        <f>AVERAGE(CB3:CB82)</f>
        <v>0.4641332574149673</v>
      </c>
      <c r="G7">
        <f>AVERAGE(CC3:CC82)</f>
        <v>0.51418346575771312</v>
      </c>
      <c r="J7" cm="1">
        <f t="array" aca="1" ref="J7" ca="1">INDEX(INDIRECT("Table7["&amp;J$9&amp;"]"),MATCH(MAX((Table7[[MetaTest/k]:[MetaTest/k]]=Table1122[[#This Row],[Test Name]:[Test Name]])*INDIRECT("Table7["&amp;$I$1&amp;"]")),INDIRECT("Table7["&amp;$I$1&amp;"]"), 0))</f>
        <v>0.70192202380952395</v>
      </c>
      <c r="K7" cm="1">
        <f t="array" aca="1" ref="K7" ca="1">INDEX(INDIRECT("Table7["&amp;K$9&amp;"]"),MATCH(MAX((Table7[[MetaTest/k]:[MetaTest/k]]=Table1122[[#This Row],[Test Name]:[Test Name]])*INDIRECT("Table7["&amp;$I$1&amp;"]")),INDIRECT("Table7["&amp;$I$1&amp;"]"), 0))</f>
        <v>0.64602745785733595</v>
      </c>
      <c r="L7" cm="1">
        <f t="array" aca="1" ref="L7" ca="1">INDEX(INDIRECT("Table7["&amp;L$9&amp;"]"),MATCH(MAX((Table7[[MetaTest/k]:[MetaTest/k]]=Table1122[[#This Row],[Test Name]:[Test Name]])*INDIRECT("Table7["&amp;$I$1&amp;"]")),INDIRECT("Table7["&amp;$I$1&amp;"]"), 0))</f>
        <v>0.86357389977281696</v>
      </c>
      <c r="M7" cm="1">
        <f t="array" aca="1" ref="M7" ca="1">INDEX(INDIRECT("Table7["&amp;M$9&amp;"]"),MATCH(MAX((Table7[[MetaTest/k]:[MetaTest/k]]=Table1122[[#This Row],[Test Name]:[Test Name]])*INDIRECT("Table7["&amp;$I$1&amp;"]")),INDIRECT("Table7["&amp;$I$1&amp;"]"), 0))</f>
        <v>0.884521027381725</v>
      </c>
      <c r="N7" cm="1">
        <f t="array" aca="1" ref="N7" ca="1">INDEX(INDIRECT("Table7["&amp;N$9&amp;"]"),MATCH(MAX((Table7[[MetaTest/k]:[MetaTest/k]]=Table1122[[#This Row],[Test Name]:[Test Name]])*INDIRECT("Table7["&amp;$I$1&amp;"]")),INDIRECT("Table7["&amp;$I$1&amp;"]"), 0))</f>
        <v>0.21552742453450799</v>
      </c>
      <c r="O7" cm="1">
        <f t="array" aca="1" ref="O7" ca="1">INDEX(INDIRECT("Table7["&amp;O$9&amp;"]"),MATCH(MAX((Table7[[MetaTest/k]:[MetaTest/k]]=Table1122[[#This Row],[Test Name]:[Test Name]])*INDIRECT("Table7["&amp;$I$1&amp;"]")),INDIRECT("Table7["&amp;$I$1&amp;"]"), 0))</f>
        <v>0.62048747974029606</v>
      </c>
      <c r="P7" cm="1">
        <f t="array" aca="1" ref="P7" ca="1">INDEX(INDIRECT("Table8["&amp;P$9&amp;"]"),MATCH(MAX((Table8[[MetaTest/k]:[MetaTest/k]]=Table1122[[#This Row],[Test Name]:[Test Name]])*INDIRECT("Table8["&amp;$I$1&amp;"]")),INDIRECT("Table8["&amp;$I$1&amp;"]"), 0))</f>
        <v>0.690245833333333</v>
      </c>
      <c r="Q7" cm="1">
        <f t="array" aca="1" ref="Q7" ca="1">INDEX(INDIRECT("Table8["&amp;Q$9&amp;"]"),MATCH(MAX((Table8[[MetaTest/k]:[MetaTest/k]]=Table1122[[#This Row],[Test Name]:[Test Name]])*INDIRECT("Table8["&amp;$I$1&amp;"]")),INDIRECT("Table8["&amp;$I$1&amp;"]"), 0))</f>
        <v>0.63477666569818703</v>
      </c>
      <c r="R7" cm="1">
        <f t="array" aca="1" ref="R7" ca="1">INDEX(INDIRECT("Table8["&amp;R$9&amp;"]"),MATCH(MAX((Table8[[MetaTest/k]:[MetaTest/k]]=Table1122[[#This Row],[Test Name]:[Test Name]])*INDIRECT("Table8["&amp;$I$1&amp;"]")),INDIRECT("Table8["&amp;$I$1&amp;"]"), 0))</f>
        <v>0.87570909121515605</v>
      </c>
      <c r="S7" cm="1">
        <f t="array" aca="1" ref="S7" ca="1">INDEX(INDIRECT("Table8["&amp;S$9&amp;"]"),MATCH(MAX((Table8[[MetaTest/k]:[MetaTest/k]]=Table1122[[#This Row],[Test Name]:[Test Name]])*INDIRECT("Table8["&amp;$I$1&amp;"]")),INDIRECT("Table8["&amp;$I$1&amp;"]"), 0))</f>
        <v>0.88270245181374596</v>
      </c>
      <c r="T7" cm="1">
        <f t="array" aca="1" ref="T7" ca="1">INDEX(INDIRECT("Table8["&amp;T$9&amp;"]"),MATCH(MAX((Table8[[MetaTest/k]:[MetaTest/k]]=Table1122[[#This Row],[Test Name]:[Test Name]])*INDIRECT("Table8["&amp;$I$1&amp;"]")),INDIRECT("Table8["&amp;$I$1&amp;"]"), 0))</f>
        <v>0.16164246572861099</v>
      </c>
      <c r="U7" cm="1">
        <f t="array" aca="1" ref="U7" ca="1">INDEX(INDIRECT("Table8["&amp;U$9&amp;"]"),MATCH(MAX((Table8[[MetaTest/k]:[MetaTest/k]]=Table1122[[#This Row],[Test Name]:[Test Name]])*INDIRECT("Table8["&amp;$I$1&amp;"]")),INDIRECT("Table8["&amp;$I$1&amp;"]"), 0))</f>
        <v>0.61905265403523302</v>
      </c>
      <c r="V7" cm="1">
        <f t="array" aca="1" ref="V7" ca="1">INDEX(INDIRECT("Table10["&amp;V$9&amp;"]"),MATCH(MAX((Table10[[MetaTest/k]:[MetaTest/k]]=Table1122[[#This Row],[Test Name]:[Test Name]])*INDIRECT("Table10["&amp;$I$1&amp;"]")),INDIRECT("Table10["&amp;$I$1&amp;"]"), 0))</f>
        <v>0.68913333333333404</v>
      </c>
      <c r="W7" cm="1">
        <f t="array" aca="1" ref="W7" ca="1">INDEX(INDIRECT("Table10["&amp;W$9&amp;"]"),MATCH(MAX((Table10[[MetaTest/k]:[MetaTest/k]]=Table1122[[#This Row],[Test Name]:[Test Name]])*INDIRECT("Table10["&amp;$I$1&amp;"]")),INDIRECT("Table10["&amp;$I$1&amp;"]"), 0))</f>
        <v>0.62435420241861705</v>
      </c>
      <c r="X7" cm="1">
        <f t="array" aca="1" ref="X7" ca="1">INDEX(INDIRECT("Table10["&amp;X$9&amp;"]"),MATCH(MAX((Table10[[MetaTest/k]:[MetaTest/k]]=Table1122[[#This Row],[Test Name]:[Test Name]])*INDIRECT("Table10["&amp;$I$1&amp;"]")),INDIRECT("Table10["&amp;$I$1&amp;"]"), 0))</f>
        <v>0.87074715691725602</v>
      </c>
      <c r="Y7" cm="1">
        <f t="array" aca="1" ref="Y7" ca="1">INDEX(INDIRECT("Table10["&amp;Y$9&amp;"]"),MATCH(MAX((Table10[[MetaTest/k]:[MetaTest/k]]=Table1122[[#This Row],[Test Name]:[Test Name]])*INDIRECT("Table10["&amp;$I$1&amp;"]")),INDIRECT("Table10["&amp;$I$1&amp;"]"), 0))</f>
        <v>0.90260897843048005</v>
      </c>
      <c r="Z7" cm="1">
        <f t="array" aca="1" ref="Z7" ca="1">INDEX(INDIRECT("Table10["&amp;Z$9&amp;"]"),MATCH(MAX((Table10[[MetaTest/k]:[MetaTest/k]]=Table1122[[#This Row],[Test Name]:[Test Name]])*INDIRECT("Table10["&amp;$I$1&amp;"]")),INDIRECT("Table10["&amp;$I$1&amp;"]"), 0))</f>
        <v>0.13201663140070599</v>
      </c>
      <c r="AA7" cm="1">
        <f t="array" aca="1" ref="AA7" ca="1">INDEX(INDIRECT("Table10["&amp;AA$9&amp;"]"),MATCH(MAX((Table10[[MetaTest/k]:[MetaTest/k]]=Table1122[[#This Row],[Test Name]:[Test Name]])*INDIRECT("Table10["&amp;$I$1&amp;"]")),INDIRECT("Table10["&amp;$I$1&amp;"]"), 0))</f>
        <v>0.59204404292602297</v>
      </c>
      <c r="AC7">
        <v>5</v>
      </c>
      <c r="AD7">
        <v>0.60645161290322502</v>
      </c>
      <c r="AE7">
        <v>0.53813920046563102</v>
      </c>
      <c r="AF7">
        <v>0</v>
      </c>
      <c r="AG7">
        <v>0.80688336520076398</v>
      </c>
      <c r="AH7">
        <v>0.73264781491002495</v>
      </c>
      <c r="AI7">
        <v>0.59699355762347805</v>
      </c>
      <c r="AJ7">
        <v>1.6032064128256501E-2</v>
      </c>
      <c r="AL7">
        <v>5</v>
      </c>
      <c r="AM7">
        <v>0.74945652173913002</v>
      </c>
      <c r="AN7">
        <v>0.74487978930350396</v>
      </c>
      <c r="AO7">
        <v>0</v>
      </c>
      <c r="AP7">
        <v>0.905349794238683</v>
      </c>
      <c r="AQ7">
        <v>0.88174512055109</v>
      </c>
      <c r="AR7">
        <v>0.53787878787878796</v>
      </c>
      <c r="AS7">
        <v>0.65454545454545399</v>
      </c>
      <c r="AU7">
        <v>5</v>
      </c>
      <c r="AV7">
        <v>0.696703296703296</v>
      </c>
      <c r="AW7">
        <v>0.63554630971746995</v>
      </c>
      <c r="AX7">
        <v>0</v>
      </c>
      <c r="AY7">
        <v>0.88955823293172598</v>
      </c>
      <c r="AZ7">
        <v>0.89073634204275498</v>
      </c>
      <c r="BA7">
        <v>0.105058365758754</v>
      </c>
      <c r="BB7">
        <v>0.65683229813664501</v>
      </c>
      <c r="BD7">
        <v>5</v>
      </c>
      <c r="BE7">
        <v>0.70333333333333303</v>
      </c>
      <c r="BF7">
        <v>0.65707983619844901</v>
      </c>
      <c r="BG7">
        <v>0</v>
      </c>
      <c r="BH7">
        <v>0.87608695652173896</v>
      </c>
      <c r="BI7">
        <v>0.89824561403508696</v>
      </c>
      <c r="BJ7">
        <v>0.183150183150183</v>
      </c>
      <c r="BK7">
        <v>0.67083659108678595</v>
      </c>
      <c r="BM7">
        <v>5</v>
      </c>
      <c r="BN7">
        <v>0.68539325842696597</v>
      </c>
      <c r="BO7">
        <v>0.66724634867925803</v>
      </c>
      <c r="BP7">
        <v>0</v>
      </c>
      <c r="BQ7">
        <v>0.89725330620549304</v>
      </c>
      <c r="BR7">
        <v>0.88</v>
      </c>
      <c r="BS7">
        <v>0.59597806215722104</v>
      </c>
      <c r="BT7">
        <v>0.29575402635431902</v>
      </c>
      <c r="BV7">
        <v>5</v>
      </c>
      <c r="BW7">
        <v>0.75059523809523798</v>
      </c>
      <c r="BX7">
        <v>0.73682049523245197</v>
      </c>
      <c r="BY7">
        <v>0</v>
      </c>
      <c r="BZ7">
        <v>0.97316219369894896</v>
      </c>
      <c r="CA7">
        <v>0.96560196560196498</v>
      </c>
      <c r="CB7">
        <v>0.62786259541984701</v>
      </c>
      <c r="CC7">
        <v>0.38065522620904801</v>
      </c>
    </row>
    <row r="8" spans="1:81" x14ac:dyDescent="0.2">
      <c r="AC8">
        <v>6</v>
      </c>
      <c r="AD8">
        <v>0.67795698924731096</v>
      </c>
      <c r="AE8">
        <v>0.65197685895023805</v>
      </c>
      <c r="AF8">
        <v>0</v>
      </c>
      <c r="AG8">
        <v>0.84350721420643704</v>
      </c>
      <c r="AH8">
        <v>0.91228070175438503</v>
      </c>
      <c r="AI8">
        <v>0.180758017492711</v>
      </c>
      <c r="AJ8">
        <v>0.67136150234741698</v>
      </c>
      <c r="AL8">
        <v>6</v>
      </c>
      <c r="AM8">
        <v>0.60271739130434698</v>
      </c>
      <c r="AN8">
        <v>0.56925994882821296</v>
      </c>
      <c r="AO8">
        <v>0</v>
      </c>
      <c r="AP8">
        <v>0.806110458284371</v>
      </c>
      <c r="AQ8">
        <v>0.84222222222222198</v>
      </c>
      <c r="AR8">
        <v>0.51556842867487296</v>
      </c>
      <c r="AS8">
        <v>0.113138686131386</v>
      </c>
      <c r="AU8">
        <v>6</v>
      </c>
      <c r="AV8">
        <v>0.72857142857142798</v>
      </c>
      <c r="AW8">
        <v>0.72809187325535696</v>
      </c>
      <c r="AX8">
        <v>0</v>
      </c>
      <c r="AY8">
        <v>0.91196388261851002</v>
      </c>
      <c r="AZ8">
        <v>0.82298850574712601</v>
      </c>
      <c r="BA8">
        <v>0.53008962868117704</v>
      </c>
      <c r="BB8">
        <v>0.64732547597461398</v>
      </c>
      <c r="BD8">
        <v>6</v>
      </c>
      <c r="BE8">
        <v>0.74611111111111095</v>
      </c>
      <c r="BF8">
        <v>0.72774706689789703</v>
      </c>
      <c r="BG8">
        <v>0</v>
      </c>
      <c r="BH8">
        <v>0.94656488549618301</v>
      </c>
      <c r="BI8">
        <v>0.89965397923875401</v>
      </c>
      <c r="BJ8">
        <v>0.40705128205128199</v>
      </c>
      <c r="BK8">
        <v>0.65771812080536896</v>
      </c>
      <c r="BM8">
        <v>6</v>
      </c>
      <c r="BN8">
        <v>0.72247191011235901</v>
      </c>
      <c r="BO8">
        <v>0.72449593048081595</v>
      </c>
      <c r="BP8">
        <v>0</v>
      </c>
      <c r="BQ8">
        <v>0.95302013422818799</v>
      </c>
      <c r="BR8">
        <v>0.88786127167630002</v>
      </c>
      <c r="BS8">
        <v>0.52894211576846295</v>
      </c>
      <c r="BT8">
        <v>0.52816020025031296</v>
      </c>
      <c r="BV8">
        <v>6</v>
      </c>
      <c r="BW8">
        <v>0.74761904761904696</v>
      </c>
      <c r="BX8">
        <v>0.71676490115573399</v>
      </c>
      <c r="BY8">
        <v>0</v>
      </c>
      <c r="BZ8">
        <v>0.94634146341463399</v>
      </c>
      <c r="CA8">
        <v>0.96217494089834499</v>
      </c>
      <c r="CB8">
        <v>0.30337078651685301</v>
      </c>
      <c r="CC8">
        <v>0.65517241379310298</v>
      </c>
    </row>
    <row r="9" spans="1:81" x14ac:dyDescent="0.2">
      <c r="J9" t="s">
        <v>22</v>
      </c>
      <c r="K9" t="s">
        <v>24</v>
      </c>
      <c r="L9" t="s">
        <v>1702</v>
      </c>
      <c r="M9" t="s">
        <v>1703</v>
      </c>
      <c r="N9" t="s">
        <v>1704</v>
      </c>
      <c r="O9" t="s">
        <v>1705</v>
      </c>
      <c r="P9" t="s">
        <v>22</v>
      </c>
      <c r="Q9" t="s">
        <v>24</v>
      </c>
      <c r="R9" t="s">
        <v>1702</v>
      </c>
      <c r="S9" t="s">
        <v>1703</v>
      </c>
      <c r="T9" t="s">
        <v>1704</v>
      </c>
      <c r="U9" t="s">
        <v>1705</v>
      </c>
      <c r="V9" t="s">
        <v>22</v>
      </c>
      <c r="W9" t="s">
        <v>24</v>
      </c>
      <c r="X9" t="s">
        <v>1702</v>
      </c>
      <c r="Y9" t="s">
        <v>1703</v>
      </c>
      <c r="Z9" t="s">
        <v>1704</v>
      </c>
      <c r="AA9" t="s">
        <v>1705</v>
      </c>
      <c r="AC9">
        <v>7</v>
      </c>
      <c r="AD9">
        <v>0.65268817204301</v>
      </c>
      <c r="AE9">
        <v>0.60200281758215601</v>
      </c>
      <c r="AF9">
        <v>0</v>
      </c>
      <c r="AG9">
        <v>0.86376811594202896</v>
      </c>
      <c r="AH9">
        <v>0.86778846153846101</v>
      </c>
      <c r="AI9">
        <v>0.59953161592505799</v>
      </c>
      <c r="AJ9">
        <v>7.69230769230769E-2</v>
      </c>
      <c r="AL9">
        <v>7</v>
      </c>
      <c r="AM9">
        <v>0.70652173913043403</v>
      </c>
      <c r="AN9">
        <v>0.66060297779208199</v>
      </c>
      <c r="AO9">
        <v>0</v>
      </c>
      <c r="AP9">
        <v>0.97475301866081199</v>
      </c>
      <c r="AQ9">
        <v>0.86504424778761002</v>
      </c>
      <c r="AR9">
        <v>0.150877192982456</v>
      </c>
      <c r="AS9">
        <v>0.65173745173745101</v>
      </c>
      <c r="AU9">
        <v>7</v>
      </c>
      <c r="AV9">
        <v>0.71538461538461495</v>
      </c>
      <c r="AW9">
        <v>0.65473943460537398</v>
      </c>
      <c r="AX9">
        <v>0</v>
      </c>
      <c r="AY9">
        <v>0.92427616926503298</v>
      </c>
      <c r="AZ9">
        <v>0.95217391304347798</v>
      </c>
      <c r="BA9">
        <v>8.8631984585741799E-2</v>
      </c>
      <c r="BB9">
        <v>0.65387567152724402</v>
      </c>
      <c r="BD9">
        <v>7</v>
      </c>
      <c r="BE9">
        <v>0.76111111111111096</v>
      </c>
      <c r="BF9">
        <v>0.758707663499253</v>
      </c>
      <c r="BG9">
        <v>0</v>
      </c>
      <c r="BH9">
        <v>0.97469746974697402</v>
      </c>
      <c r="BI9">
        <v>0.97098214285714202</v>
      </c>
      <c r="BJ9">
        <v>0.58486707566462104</v>
      </c>
      <c r="BK9">
        <v>0.50428396572827405</v>
      </c>
      <c r="BM9">
        <v>7</v>
      </c>
      <c r="BN9">
        <v>0.71853932584269598</v>
      </c>
      <c r="BO9">
        <v>0.72826667444794702</v>
      </c>
      <c r="BP9">
        <v>0</v>
      </c>
      <c r="BQ9">
        <v>0.97935779816513702</v>
      </c>
      <c r="BR9">
        <v>0.89705882352941102</v>
      </c>
      <c r="BS9">
        <v>0.54658385093167705</v>
      </c>
      <c r="BT9">
        <v>0.49006622516556297</v>
      </c>
      <c r="BV9">
        <v>7</v>
      </c>
      <c r="BW9">
        <v>0.75833333333333297</v>
      </c>
      <c r="BX9">
        <v>0.71254311991424202</v>
      </c>
      <c r="BY9">
        <v>0</v>
      </c>
      <c r="BZ9">
        <v>0.97454545454545405</v>
      </c>
      <c r="CA9">
        <v>0.98557692307692302</v>
      </c>
      <c r="CB9">
        <v>0.21900826446280899</v>
      </c>
      <c r="CC9">
        <v>0.67104183757178004</v>
      </c>
    </row>
    <row r="10" spans="1:81" x14ac:dyDescent="0.2">
      <c r="AC10">
        <v>8</v>
      </c>
      <c r="AD10">
        <v>0.72580645161290303</v>
      </c>
      <c r="AE10">
        <v>0.71703655142020695</v>
      </c>
      <c r="AF10">
        <v>0</v>
      </c>
      <c r="AG10">
        <v>0.94519131334022699</v>
      </c>
      <c r="AH10">
        <v>0.86157024793388404</v>
      </c>
      <c r="AI10">
        <v>0.46783625730994099</v>
      </c>
      <c r="AJ10">
        <v>0.59354838709677404</v>
      </c>
      <c r="AL10">
        <v>8</v>
      </c>
      <c r="AM10">
        <v>0.67663043478260798</v>
      </c>
      <c r="AN10">
        <v>0.61561170445216495</v>
      </c>
      <c r="AO10">
        <v>0</v>
      </c>
      <c r="AP10">
        <v>0.89039767216294796</v>
      </c>
      <c r="AQ10">
        <v>0.76777251184834105</v>
      </c>
      <c r="AR10">
        <v>0.1484375</v>
      </c>
      <c r="AS10">
        <v>0.65583913379737002</v>
      </c>
      <c r="AU10">
        <v>8</v>
      </c>
      <c r="AV10">
        <v>0.69230769230769196</v>
      </c>
      <c r="AW10">
        <v>0.63693202833658202</v>
      </c>
      <c r="AX10">
        <v>0</v>
      </c>
      <c r="AY10">
        <v>0.91959229898074701</v>
      </c>
      <c r="AZ10">
        <v>0.85776330076004303</v>
      </c>
      <c r="BA10">
        <v>0.13121272365805101</v>
      </c>
      <c r="BB10">
        <v>0.63915978994748601</v>
      </c>
      <c r="BD10">
        <v>8</v>
      </c>
      <c r="BE10">
        <v>0.74944444444444402</v>
      </c>
      <c r="BF10">
        <v>0.70221866291981805</v>
      </c>
      <c r="BG10">
        <v>0</v>
      </c>
      <c r="BH10">
        <v>0.95321001088139201</v>
      </c>
      <c r="BI10">
        <v>0.967741935483871</v>
      </c>
      <c r="BJ10">
        <v>0.21481481481481399</v>
      </c>
      <c r="BK10">
        <v>0.67310789049919495</v>
      </c>
      <c r="BM10">
        <v>8</v>
      </c>
      <c r="BN10">
        <v>0.68089887640449398</v>
      </c>
      <c r="BO10">
        <v>0.66945583702769595</v>
      </c>
      <c r="BP10">
        <v>0</v>
      </c>
      <c r="BQ10">
        <v>0.87830687830687804</v>
      </c>
      <c r="BR10">
        <v>0.87286063569682104</v>
      </c>
      <c r="BS10">
        <v>0.33055555555555499</v>
      </c>
      <c r="BT10">
        <v>0.59610027855153203</v>
      </c>
      <c r="BV10">
        <v>8</v>
      </c>
      <c r="BW10">
        <v>0.72678571428571404</v>
      </c>
      <c r="BX10">
        <v>0.66962299162010597</v>
      </c>
      <c r="BY10">
        <v>0</v>
      </c>
      <c r="BZ10">
        <v>0.95767835550181302</v>
      </c>
      <c r="CA10">
        <v>0.97964071856287405</v>
      </c>
      <c r="CB10">
        <v>0.63947797716150001</v>
      </c>
      <c r="CC10">
        <v>0.101694915254237</v>
      </c>
    </row>
    <row r="11" spans="1:81" x14ac:dyDescent="0.2">
      <c r="J11">
        <f t="shared" ref="J11:O16" ca="1" si="0">J2-B2</f>
        <v>4.1523118279570115E-2</v>
      </c>
      <c r="K11">
        <f t="shared" ca="1" si="0"/>
        <v>3.8842780703551849E-4</v>
      </c>
      <c r="L11">
        <f t="shared" ca="1" si="0"/>
        <v>7.1042461631855347E-2</v>
      </c>
      <c r="M11">
        <f t="shared" ca="1" si="0"/>
        <v>6.1345795039569828E-2</v>
      </c>
      <c r="N11">
        <f t="shared" ca="1" si="0"/>
        <v>-0.1472911118281397</v>
      </c>
      <c r="O11">
        <f t="shared" ca="1" si="0"/>
        <v>1.6456566384862925E-2</v>
      </c>
      <c r="P11">
        <f t="shared" ref="P11:U16" ca="1" si="1">P2-B2</f>
        <v>5.1892473118261284E-3</v>
      </c>
      <c r="Q11">
        <f t="shared" ca="1" si="1"/>
        <v>-6.0165344144435529E-2</v>
      </c>
      <c r="R11">
        <f t="shared" ca="1" si="1"/>
        <v>1.7360076801627322E-2</v>
      </c>
      <c r="S11">
        <f t="shared" ca="1" si="1"/>
        <v>-3.4491979347714197E-2</v>
      </c>
      <c r="T11">
        <f t="shared" ca="1" si="1"/>
        <v>-0.1720385154438667</v>
      </c>
      <c r="U11">
        <f t="shared" ca="1" si="1"/>
        <v>-5.1490958587785074E-2</v>
      </c>
      <c r="V11">
        <f t="shared" ref="V11:AA16" ca="1" si="2">V2-B2</f>
        <v>3.9054838709677187E-2</v>
      </c>
      <c r="W11">
        <f t="shared" ca="1" si="2"/>
        <v>8.4221500720854658E-3</v>
      </c>
      <c r="X11">
        <f t="shared" ca="1" si="2"/>
        <v>8.8711816019240386E-2</v>
      </c>
      <c r="Y11">
        <f t="shared" ca="1" si="2"/>
        <v>5.1733994878110812E-2</v>
      </c>
      <c r="Z11">
        <f t="shared" ca="1" si="2"/>
        <v>-0.10649361760828668</v>
      </c>
      <c r="AA11">
        <f t="shared" ca="1" si="2"/>
        <v>-2.6359300072803515E-4</v>
      </c>
      <c r="AC11">
        <v>9</v>
      </c>
      <c r="AD11">
        <v>0.72688172043010701</v>
      </c>
      <c r="AE11">
        <v>0.72364295225260999</v>
      </c>
      <c r="AF11">
        <v>0</v>
      </c>
      <c r="AG11">
        <v>0.88403041825094997</v>
      </c>
      <c r="AH11">
        <v>0.89492325855962196</v>
      </c>
      <c r="AI11">
        <v>0.56170212765957395</v>
      </c>
      <c r="AJ11">
        <v>0.55391600454029499</v>
      </c>
      <c r="AL11">
        <v>9</v>
      </c>
      <c r="AM11">
        <v>0.66793478260869499</v>
      </c>
      <c r="AN11">
        <v>0.66139207888602403</v>
      </c>
      <c r="AO11">
        <v>0</v>
      </c>
      <c r="AP11">
        <v>0.94549499443826401</v>
      </c>
      <c r="AQ11">
        <v>0.70370370370370305</v>
      </c>
      <c r="AR11">
        <v>0.32563791008505399</v>
      </c>
      <c r="AS11">
        <v>0.67073170731707299</v>
      </c>
      <c r="AU11">
        <v>9</v>
      </c>
      <c r="AV11">
        <v>0.696703296703296</v>
      </c>
      <c r="AW11">
        <v>0.66647648043599805</v>
      </c>
      <c r="AX11">
        <v>0</v>
      </c>
      <c r="AY11">
        <v>0.91005291005291</v>
      </c>
      <c r="AZ11">
        <v>0.85784313725490102</v>
      </c>
      <c r="BA11">
        <v>0.234548335974643</v>
      </c>
      <c r="BB11">
        <v>0.66346153846153799</v>
      </c>
      <c r="BD11">
        <v>9</v>
      </c>
      <c r="BE11">
        <v>0.75444444444444403</v>
      </c>
      <c r="BF11">
        <v>0.72927139109816497</v>
      </c>
      <c r="BG11">
        <v>0</v>
      </c>
      <c r="BH11">
        <v>0.89866939611054197</v>
      </c>
      <c r="BI11">
        <v>0.95</v>
      </c>
      <c r="BJ11">
        <v>0.39102564102564102</v>
      </c>
      <c r="BK11">
        <v>0.67739052725647897</v>
      </c>
      <c r="BM11">
        <v>9</v>
      </c>
      <c r="BN11">
        <v>0.73932584269662904</v>
      </c>
      <c r="BO11">
        <v>0.67728853879321704</v>
      </c>
      <c r="BP11">
        <v>0</v>
      </c>
      <c r="BQ11">
        <v>0.928950159066808</v>
      </c>
      <c r="BR11">
        <v>0.95722543352601097</v>
      </c>
      <c r="BS11">
        <v>0.142566191446028</v>
      </c>
      <c r="BT11">
        <v>0.68041237113401998</v>
      </c>
      <c r="BV11">
        <v>9</v>
      </c>
      <c r="BW11">
        <v>0.76904761904761898</v>
      </c>
      <c r="BX11">
        <v>0.77089149321597505</v>
      </c>
      <c r="BY11">
        <v>0</v>
      </c>
      <c r="BZ11">
        <v>0.980815347721822</v>
      </c>
      <c r="CA11">
        <v>0.95180722891566205</v>
      </c>
      <c r="CB11">
        <v>0.58726415094339601</v>
      </c>
      <c r="CC11">
        <v>0.56367924528301805</v>
      </c>
    </row>
    <row r="12" spans="1:81" x14ac:dyDescent="0.2">
      <c r="A12" s="28" t="s">
        <v>1881</v>
      </c>
      <c r="B12" s="29"/>
      <c r="C12" s="29"/>
      <c r="D12" s="29"/>
      <c r="E12" s="29"/>
      <c r="F12" s="29"/>
      <c r="J12">
        <f t="shared" ca="1" si="0"/>
        <v>2.5532608695648662E-3</v>
      </c>
      <c r="K12">
        <f t="shared" ca="1" si="0"/>
        <v>-1.794043734692119E-2</v>
      </c>
      <c r="L12">
        <f t="shared" ca="1" si="0"/>
        <v>-1.2320433690147348E-2</v>
      </c>
      <c r="M12">
        <f t="shared" ca="1" si="0"/>
        <v>2.1170080340560227E-2</v>
      </c>
      <c r="N12">
        <f t="shared" ca="1" si="0"/>
        <v>-0.1183045287642801</v>
      </c>
      <c r="O12">
        <f t="shared" ca="1" si="0"/>
        <v>3.7693132726187462E-2</v>
      </c>
      <c r="P12">
        <f t="shared" ca="1" si="1"/>
        <v>-3.3527173913043051E-2</v>
      </c>
      <c r="Q12">
        <f t="shared" ca="1" si="1"/>
        <v>-6.9484123854888113E-2</v>
      </c>
      <c r="R12">
        <f t="shared" ca="1" si="1"/>
        <v>-8.9655861885838295E-2</v>
      </c>
      <c r="S12">
        <f t="shared" ca="1" si="1"/>
        <v>3.5629432977897224E-2</v>
      </c>
      <c r="T12">
        <f t="shared" ca="1" si="1"/>
        <v>-3.4781361331388094E-2</v>
      </c>
      <c r="U12">
        <f t="shared" ca="1" si="1"/>
        <v>-0.18912870518022451</v>
      </c>
      <c r="V12">
        <f t="shared" ca="1" si="2"/>
        <v>-4.3194021739130117E-2</v>
      </c>
      <c r="W12">
        <f t="shared" ca="1" si="2"/>
        <v>-8.2288468079429133E-2</v>
      </c>
      <c r="X12">
        <f t="shared" ca="1" si="2"/>
        <v>-1.9649019166304349E-2</v>
      </c>
      <c r="Y12">
        <f t="shared" ca="1" si="2"/>
        <v>-8.8779565834621765E-2</v>
      </c>
      <c r="Z12">
        <f t="shared" ca="1" si="2"/>
        <v>-0.1835964052580551</v>
      </c>
      <c r="AA12">
        <f t="shared" ca="1" si="2"/>
        <v>-3.7128882058737489E-2</v>
      </c>
      <c r="AC12">
        <v>10</v>
      </c>
      <c r="AD12">
        <v>0.684408602150537</v>
      </c>
      <c r="AE12">
        <v>0.63340457912618098</v>
      </c>
      <c r="AF12">
        <v>0</v>
      </c>
      <c r="AG12">
        <v>0.88423153692614698</v>
      </c>
      <c r="AH12">
        <v>0.86563614744351902</v>
      </c>
      <c r="AI12">
        <v>0.12676056338028099</v>
      </c>
      <c r="AJ12">
        <v>0.65699006875477395</v>
      </c>
      <c r="AL12">
        <v>10</v>
      </c>
      <c r="AM12">
        <v>0.67065217391304299</v>
      </c>
      <c r="AN12">
        <v>0.63579761638018095</v>
      </c>
      <c r="AO12">
        <v>0</v>
      </c>
      <c r="AP12">
        <v>0.93764434180138501</v>
      </c>
      <c r="AQ12">
        <v>0.82159624413145504</v>
      </c>
      <c r="AR12">
        <v>0.13658536585365799</v>
      </c>
      <c r="AS12">
        <v>0.64736451373422399</v>
      </c>
      <c r="AU12">
        <v>10</v>
      </c>
      <c r="AV12">
        <v>0.72197802197802197</v>
      </c>
      <c r="AW12">
        <v>0.67974627047777603</v>
      </c>
      <c r="AX12">
        <v>0</v>
      </c>
      <c r="AY12">
        <v>0.92163009404388696</v>
      </c>
      <c r="AZ12">
        <v>0.88705882352941101</v>
      </c>
      <c r="BA12">
        <v>0.228873239436619</v>
      </c>
      <c r="BB12">
        <v>0.68142292490118495</v>
      </c>
      <c r="BD12">
        <v>10</v>
      </c>
      <c r="BE12">
        <v>0.67055555555555502</v>
      </c>
      <c r="BF12">
        <v>0.623623747690638</v>
      </c>
      <c r="BG12">
        <v>0</v>
      </c>
      <c r="BH12">
        <v>0.97186147186147098</v>
      </c>
      <c r="BI12">
        <v>0.86506935687263498</v>
      </c>
      <c r="BJ12">
        <v>0.59077380952380898</v>
      </c>
      <c r="BK12">
        <v>6.6790352504638204E-2</v>
      </c>
      <c r="BM12">
        <v>10</v>
      </c>
      <c r="BN12">
        <v>0.74719101123595499</v>
      </c>
      <c r="BO12">
        <v>0.75564935613628204</v>
      </c>
      <c r="BP12">
        <v>0</v>
      </c>
      <c r="BQ12">
        <v>0.95662100456621002</v>
      </c>
      <c r="BR12">
        <v>0.91064871481028098</v>
      </c>
      <c r="BS12">
        <v>0.60389610389610304</v>
      </c>
      <c r="BT12">
        <v>0.55143160127253399</v>
      </c>
      <c r="BV12">
        <v>10</v>
      </c>
      <c r="BW12">
        <v>0.68988095238095204</v>
      </c>
      <c r="BX12">
        <v>0.67395757183427796</v>
      </c>
      <c r="BY12">
        <v>0</v>
      </c>
      <c r="BZ12">
        <v>0.95058823529411696</v>
      </c>
      <c r="CA12">
        <v>0.95042321644498096</v>
      </c>
      <c r="CB12">
        <v>0.53705486044273298</v>
      </c>
      <c r="CC12">
        <v>0.25776397515527899</v>
      </c>
    </row>
    <row r="13" spans="1:81" x14ac:dyDescent="0.2">
      <c r="A13" s="29"/>
      <c r="B13" s="29"/>
      <c r="C13" s="29"/>
      <c r="D13" s="29"/>
      <c r="E13" s="29"/>
      <c r="F13" s="29"/>
      <c r="J13">
        <f t="shared" ca="1" si="0"/>
        <v>-1.2976923076924107E-2</v>
      </c>
      <c r="K13">
        <f t="shared" ca="1" si="0"/>
        <v>-2.6310034038153796E-2</v>
      </c>
      <c r="L13">
        <f t="shared" ca="1" si="0"/>
        <v>-3.8843107399473609E-2</v>
      </c>
      <c r="M13">
        <f t="shared" ca="1" si="0"/>
        <v>-2.5952761764613919E-2</v>
      </c>
      <c r="N13">
        <f t="shared" ca="1" si="0"/>
        <v>-8.3774473641678115E-2</v>
      </c>
      <c r="O13">
        <f t="shared" ca="1" si="0"/>
        <v>4.3330206653149017E-2</v>
      </c>
      <c r="P13">
        <f t="shared" ca="1" si="1"/>
        <v>-2.200549450549516E-2</v>
      </c>
      <c r="Q13">
        <f t="shared" ca="1" si="1"/>
        <v>-5.3572727862427838E-2</v>
      </c>
      <c r="R13">
        <f t="shared" ca="1" si="1"/>
        <v>-6.4759020588699645E-2</v>
      </c>
      <c r="S13">
        <f t="shared" ca="1" si="1"/>
        <v>3.6551437846590096E-2</v>
      </c>
      <c r="T13">
        <f t="shared" ca="1" si="1"/>
        <v>-0.13368348517312112</v>
      </c>
      <c r="U13">
        <f t="shared" ca="1" si="1"/>
        <v>-5.2399843534480017E-2</v>
      </c>
      <c r="V13">
        <f t="shared" ca="1" si="2"/>
        <v>-4.1058791208792189E-2</v>
      </c>
      <c r="W13">
        <f t="shared" ca="1" si="2"/>
        <v>-7.8562453171976854E-2</v>
      </c>
      <c r="X13">
        <f t="shared" ca="1" si="2"/>
        <v>-6.465867016276361E-2</v>
      </c>
      <c r="Y13">
        <f t="shared" ca="1" si="2"/>
        <v>-4.8003084215655911E-2</v>
      </c>
      <c r="Z13">
        <f t="shared" ca="1" si="2"/>
        <v>-0.16005905882287211</v>
      </c>
      <c r="AA13">
        <f t="shared" ca="1" si="2"/>
        <v>-4.1528999486606044E-2</v>
      </c>
      <c r="AC13">
        <v>11</v>
      </c>
      <c r="AD13">
        <v>0.67473118279569799</v>
      </c>
      <c r="AE13">
        <v>0.68030786515658703</v>
      </c>
      <c r="AF13">
        <v>0</v>
      </c>
      <c r="AG13">
        <v>0.81785283474065096</v>
      </c>
      <c r="AH13">
        <v>0.83798882681564202</v>
      </c>
      <c r="AI13">
        <v>0.48560700876095098</v>
      </c>
      <c r="AJ13">
        <v>0.57978279030910596</v>
      </c>
      <c r="AL13">
        <v>11</v>
      </c>
      <c r="AM13">
        <v>0.71467391304347805</v>
      </c>
      <c r="AN13">
        <v>0.71189823735350699</v>
      </c>
      <c r="AO13">
        <v>0</v>
      </c>
      <c r="AP13">
        <v>0.88732394366197098</v>
      </c>
      <c r="AQ13">
        <v>0.92626728110598999</v>
      </c>
      <c r="AR13">
        <v>0.46828143021914598</v>
      </c>
      <c r="AS13">
        <v>0.56572029442691896</v>
      </c>
      <c r="AU13">
        <v>11</v>
      </c>
      <c r="AV13">
        <v>0.734615384615384</v>
      </c>
      <c r="AW13">
        <v>0.73621431372214496</v>
      </c>
      <c r="AX13">
        <v>0</v>
      </c>
      <c r="AY13">
        <v>0.95756256800870498</v>
      </c>
      <c r="AZ13">
        <v>0.86735870818915795</v>
      </c>
      <c r="BA13">
        <v>0.52704257767548901</v>
      </c>
      <c r="BB13">
        <v>0.59289340101522803</v>
      </c>
      <c r="BD13">
        <v>11</v>
      </c>
      <c r="BE13">
        <v>0.76222222222222202</v>
      </c>
      <c r="BF13">
        <v>0.76035326124543801</v>
      </c>
      <c r="BG13">
        <v>0</v>
      </c>
      <c r="BH13">
        <v>0.994462901439645</v>
      </c>
      <c r="BI13">
        <v>0.94</v>
      </c>
      <c r="BJ13">
        <v>0.58207452165156004</v>
      </c>
      <c r="BK13">
        <v>0.52487562189054704</v>
      </c>
      <c r="BM13">
        <v>11</v>
      </c>
      <c r="BN13">
        <v>0.73595505617977497</v>
      </c>
      <c r="BO13">
        <v>0.73043363180365695</v>
      </c>
      <c r="BP13">
        <v>0</v>
      </c>
      <c r="BQ13">
        <v>0.96027241770715099</v>
      </c>
      <c r="BR13">
        <v>0.94823529411764695</v>
      </c>
      <c r="BS13">
        <v>0.40336134453781503</v>
      </c>
      <c r="BT13">
        <v>0.60986547085201703</v>
      </c>
      <c r="BV13">
        <v>11</v>
      </c>
      <c r="BW13">
        <v>0.8</v>
      </c>
      <c r="BX13">
        <v>0.78998273855615497</v>
      </c>
      <c r="BY13">
        <v>0</v>
      </c>
      <c r="BZ13">
        <v>0.971830985915493</v>
      </c>
      <c r="CA13">
        <v>0.97212121212121205</v>
      </c>
      <c r="CB13">
        <v>0.51771956856702595</v>
      </c>
      <c r="CC13">
        <v>0.69825918762088901</v>
      </c>
    </row>
    <row r="14" spans="1:81" x14ac:dyDescent="0.2">
      <c r="A14" s="29"/>
      <c r="B14" s="29"/>
      <c r="C14" s="29"/>
      <c r="D14" s="29"/>
      <c r="E14" s="29"/>
      <c r="F14" s="29"/>
      <c r="J14">
        <f t="shared" ca="1" si="0"/>
        <v>-2.4805000000000521E-2</v>
      </c>
      <c r="K14">
        <f t="shared" ca="1" si="0"/>
        <v>-4.5348528031809221E-2</v>
      </c>
      <c r="L14">
        <f t="shared" ca="1" si="0"/>
        <v>-3.3717593226158193E-2</v>
      </c>
      <c r="M14">
        <f t="shared" ca="1" si="0"/>
        <v>-3.0487988362951302E-2</v>
      </c>
      <c r="N14">
        <f t="shared" ca="1" si="0"/>
        <v>-0.15487555269001702</v>
      </c>
      <c r="O14">
        <f t="shared" ca="1" si="0"/>
        <v>3.7687022151885907E-2</v>
      </c>
      <c r="P14">
        <f t="shared" ca="1" si="1"/>
        <v>-3.0233888888889449E-2</v>
      </c>
      <c r="Q14">
        <f t="shared" ca="1" si="1"/>
        <v>-6.4401461643915248E-2</v>
      </c>
      <c r="R14">
        <f t="shared" ca="1" si="1"/>
        <v>-4.2225222427565212E-2</v>
      </c>
      <c r="S14">
        <f t="shared" ca="1" si="1"/>
        <v>-2.1220179327860245E-2</v>
      </c>
      <c r="T14">
        <f t="shared" ca="1" si="1"/>
        <v>-0.221376269161463</v>
      </c>
      <c r="U14">
        <f t="shared" ca="1" si="1"/>
        <v>2.7215824341227934E-2</v>
      </c>
      <c r="V14">
        <f t="shared" ca="1" si="2"/>
        <v>-5.3291111111110512E-2</v>
      </c>
      <c r="W14">
        <f t="shared" ca="1" si="2"/>
        <v>-9.2981609050194258E-2</v>
      </c>
      <c r="X14">
        <f t="shared" ca="1" si="2"/>
        <v>-6.1893314572339264E-2</v>
      </c>
      <c r="Y14">
        <f t="shared" ca="1" si="2"/>
        <v>-5.6107847624499274E-2</v>
      </c>
      <c r="Z14">
        <f t="shared" ca="1" si="2"/>
        <v>-0.227396713452022</v>
      </c>
      <c r="AA14">
        <f t="shared" ca="1" si="2"/>
        <v>-2.6528560551917102E-2</v>
      </c>
      <c r="AC14">
        <v>12</v>
      </c>
      <c r="AD14">
        <v>0.64301075268817198</v>
      </c>
      <c r="AE14">
        <v>0.64156015285676604</v>
      </c>
      <c r="AF14">
        <v>0</v>
      </c>
      <c r="AG14">
        <v>0.71391752577319501</v>
      </c>
      <c r="AH14">
        <v>0.886075949367088</v>
      </c>
      <c r="AI14">
        <v>0.31205673758865199</v>
      </c>
      <c r="AJ14">
        <v>0.65419039869812801</v>
      </c>
      <c r="AL14">
        <v>12</v>
      </c>
      <c r="AM14">
        <v>0.62336956521739095</v>
      </c>
      <c r="AN14">
        <v>0.57298407486013303</v>
      </c>
      <c r="AO14">
        <v>0</v>
      </c>
      <c r="AP14">
        <v>0.81933256616800898</v>
      </c>
      <c r="AQ14">
        <v>0.79318181818181799</v>
      </c>
      <c r="AR14">
        <v>0.59447983014861905</v>
      </c>
      <c r="AS14">
        <v>8.4942084942084897E-2</v>
      </c>
      <c r="AU14">
        <v>12</v>
      </c>
      <c r="AV14">
        <v>0.70934065934065904</v>
      </c>
      <c r="AW14">
        <v>0.70569041146701095</v>
      </c>
      <c r="AX14">
        <v>0</v>
      </c>
      <c r="AY14">
        <v>0.86129970902036801</v>
      </c>
      <c r="AZ14">
        <v>0.83354192740926103</v>
      </c>
      <c r="BA14">
        <v>0.51442307692307698</v>
      </c>
      <c r="BB14">
        <v>0.61349693251533699</v>
      </c>
      <c r="BD14">
        <v>12</v>
      </c>
      <c r="BE14">
        <v>0.73277777777777697</v>
      </c>
      <c r="BF14">
        <v>0.69402576762730395</v>
      </c>
      <c r="BG14">
        <v>0</v>
      </c>
      <c r="BH14">
        <v>0.93042575285565898</v>
      </c>
      <c r="BI14">
        <v>0.895960832313341</v>
      </c>
      <c r="BJ14">
        <v>0.27573529411764702</v>
      </c>
      <c r="BK14">
        <v>0.67398119122257005</v>
      </c>
      <c r="BM14">
        <v>12</v>
      </c>
      <c r="BN14">
        <v>0.739887640449438</v>
      </c>
      <c r="BO14">
        <v>0.68795960993667604</v>
      </c>
      <c r="BP14">
        <v>0</v>
      </c>
      <c r="BQ14">
        <v>0.929824561403508</v>
      </c>
      <c r="BR14">
        <v>0.93393057110862199</v>
      </c>
      <c r="BS14">
        <v>0.20582524271844599</v>
      </c>
      <c r="BT14">
        <v>0.68225806451612903</v>
      </c>
      <c r="BV14">
        <v>12</v>
      </c>
      <c r="BW14">
        <v>0.75654761904761902</v>
      </c>
      <c r="BX14">
        <v>0.715751438629463</v>
      </c>
      <c r="BY14">
        <v>0</v>
      </c>
      <c r="BZ14">
        <v>0.96977025392986604</v>
      </c>
      <c r="CA14">
        <v>0.96018735362997598</v>
      </c>
      <c r="CB14">
        <v>0.2578125</v>
      </c>
      <c r="CC14">
        <v>0.67523564695801197</v>
      </c>
    </row>
    <row r="15" spans="1:81" x14ac:dyDescent="0.2">
      <c r="A15" s="29"/>
      <c r="B15" s="29"/>
      <c r="C15" s="29"/>
      <c r="D15" s="29"/>
      <c r="E15" s="29"/>
      <c r="F15" s="29"/>
      <c r="J15">
        <f t="shared" ca="1" si="0"/>
        <v>-3.8773033707868887E-2</v>
      </c>
      <c r="K15">
        <f t="shared" ca="1" si="0"/>
        <v>-4.6266615167289471E-2</v>
      </c>
      <c r="L15">
        <f t="shared" ca="1" si="0"/>
        <v>-5.7798788088103015E-2</v>
      </c>
      <c r="M15">
        <f t="shared" ca="1" si="0"/>
        <v>-7.9181316444881578E-2</v>
      </c>
      <c r="N15">
        <f t="shared" ca="1" si="0"/>
        <v>-0.11797447407163297</v>
      </c>
      <c r="O15">
        <f t="shared" ca="1" si="0"/>
        <v>6.9888117935463678E-2</v>
      </c>
      <c r="P15">
        <f t="shared" ca="1" si="1"/>
        <v>-5.2793820224721899E-2</v>
      </c>
      <c r="Q15">
        <f t="shared" ca="1" si="1"/>
        <v>-6.8923589097006466E-2</v>
      </c>
      <c r="R15">
        <f t="shared" ca="1" si="1"/>
        <v>-6.1109091446076014E-2</v>
      </c>
      <c r="S15">
        <f t="shared" ca="1" si="1"/>
        <v>-4.3936326545858551E-2</v>
      </c>
      <c r="T15">
        <f t="shared" ca="1" si="1"/>
        <v>-1.1460703541253947E-2</v>
      </c>
      <c r="U15">
        <f t="shared" ca="1" si="1"/>
        <v>-0.1591882348548363</v>
      </c>
      <c r="V15">
        <f t="shared" ca="1" si="2"/>
        <v>-3.8485955056182908E-2</v>
      </c>
      <c r="W15">
        <f t="shared" ca="1" si="2"/>
        <v>-6.6478683293959451E-2</v>
      </c>
      <c r="X15">
        <f t="shared" ca="1" si="2"/>
        <v>-4.620086950230895E-2</v>
      </c>
      <c r="Y15">
        <f t="shared" ca="1" si="2"/>
        <v>-2.6403449765689535E-2</v>
      </c>
      <c r="Z15">
        <f t="shared" ca="1" si="2"/>
        <v>-0.18361144959113695</v>
      </c>
      <c r="AA15">
        <f t="shared" ca="1" si="2"/>
        <v>-9.6989643167003092E-3</v>
      </c>
      <c r="AC15">
        <v>13</v>
      </c>
      <c r="AD15">
        <v>0.61881720430107501</v>
      </c>
      <c r="AE15">
        <v>0.56487710565101801</v>
      </c>
      <c r="AF15">
        <v>0</v>
      </c>
      <c r="AG15">
        <v>0.79306358381502795</v>
      </c>
      <c r="AH15">
        <v>0.79098360655737698</v>
      </c>
      <c r="AI15">
        <v>0.60179640718562799</v>
      </c>
      <c r="AJ15">
        <v>7.3664825046040494E-2</v>
      </c>
      <c r="AL15">
        <v>13</v>
      </c>
      <c r="AM15">
        <v>0.73967391304347796</v>
      </c>
      <c r="AN15">
        <v>0.73598097901086301</v>
      </c>
      <c r="AO15">
        <v>0</v>
      </c>
      <c r="AP15">
        <v>0.87740628166160095</v>
      </c>
      <c r="AQ15">
        <v>0.89752650176678395</v>
      </c>
      <c r="AR15">
        <v>0.52075471698113196</v>
      </c>
      <c r="AS15">
        <v>0.64823641563393697</v>
      </c>
      <c r="AU15">
        <v>13</v>
      </c>
      <c r="AV15">
        <v>0.64010989010988995</v>
      </c>
      <c r="AW15">
        <v>0.63856405416156004</v>
      </c>
      <c r="AX15">
        <v>0</v>
      </c>
      <c r="AY15">
        <v>0.93965517241379304</v>
      </c>
      <c r="AZ15">
        <v>0.84632516703786198</v>
      </c>
      <c r="BA15">
        <v>0.397476340694006</v>
      </c>
      <c r="BB15">
        <v>0.37079953650057901</v>
      </c>
      <c r="BD15">
        <v>13</v>
      </c>
      <c r="BE15">
        <v>0.70111111111111102</v>
      </c>
      <c r="BF15">
        <v>0.65181080515984802</v>
      </c>
      <c r="BG15">
        <v>0</v>
      </c>
      <c r="BH15">
        <v>0.89924160346695503</v>
      </c>
      <c r="BI15">
        <v>0.89781021897810198</v>
      </c>
      <c r="BJ15">
        <v>0.140480591497227</v>
      </c>
      <c r="BK15">
        <v>0.66971080669710803</v>
      </c>
      <c r="BM15">
        <v>13</v>
      </c>
      <c r="BN15">
        <v>0.77359550561797696</v>
      </c>
      <c r="BO15">
        <v>0.77102109757289905</v>
      </c>
      <c r="BP15">
        <v>0</v>
      </c>
      <c r="BQ15">
        <v>0.96412556053811604</v>
      </c>
      <c r="BR15">
        <v>0.95702671312427401</v>
      </c>
      <c r="BS15">
        <v>0.509752925877763</v>
      </c>
      <c r="BT15">
        <v>0.65317919075144504</v>
      </c>
      <c r="BV15">
        <v>13</v>
      </c>
      <c r="BW15">
        <v>0.764880952380952</v>
      </c>
      <c r="BX15">
        <v>0.72741042597215699</v>
      </c>
      <c r="BY15">
        <v>0</v>
      </c>
      <c r="BZ15">
        <v>0.97584541062801899</v>
      </c>
      <c r="CA15">
        <v>0.97448359659781303</v>
      </c>
      <c r="CB15">
        <v>0.26615969581748999</v>
      </c>
      <c r="CC15">
        <v>0.69315300084530795</v>
      </c>
    </row>
    <row r="16" spans="1:81" x14ac:dyDescent="0.2">
      <c r="A16" s="29"/>
      <c r="B16" s="29"/>
      <c r="C16" s="29"/>
      <c r="D16" s="29"/>
      <c r="E16" s="29"/>
      <c r="F16" s="29"/>
      <c r="J16">
        <f t="shared" ca="1" si="0"/>
        <v>-5.6240178571427824E-2</v>
      </c>
      <c r="K16">
        <f t="shared" ca="1" si="0"/>
        <v>-8.1340685621877018E-2</v>
      </c>
      <c r="L16">
        <f t="shared" ca="1" si="0"/>
        <v>-0.10555814837583555</v>
      </c>
      <c r="M16">
        <f t="shared" ca="1" si="0"/>
        <v>-7.7502775213792452E-2</v>
      </c>
      <c r="N16">
        <f t="shared" ca="1" si="0"/>
        <v>-0.24860583288045932</v>
      </c>
      <c r="O16">
        <f t="shared" ca="1" si="0"/>
        <v>0.10630401398258293</v>
      </c>
      <c r="P16">
        <f t="shared" ca="1" si="1"/>
        <v>-6.7916369047618774E-2</v>
      </c>
      <c r="Q16">
        <f t="shared" ca="1" si="1"/>
        <v>-9.2591477781025944E-2</v>
      </c>
      <c r="R16">
        <f t="shared" ca="1" si="1"/>
        <v>-9.3422956933496448E-2</v>
      </c>
      <c r="S16">
        <f t="shared" ca="1" si="1"/>
        <v>-7.9321350781771494E-2</v>
      </c>
      <c r="T16">
        <f t="shared" ca="1" si="1"/>
        <v>-0.30249079168635629</v>
      </c>
      <c r="U16">
        <f t="shared" ca="1" si="1"/>
        <v>0.1048691882775199</v>
      </c>
      <c r="V16">
        <f t="shared" ca="1" si="2"/>
        <v>-6.9028869047617736E-2</v>
      </c>
      <c r="W16">
        <f t="shared" ca="1" si="2"/>
        <v>-0.10301394106059591</v>
      </c>
      <c r="X16">
        <f t="shared" ca="1" si="2"/>
        <v>-9.8384891231396487E-2</v>
      </c>
      <c r="Y16">
        <f t="shared" ca="1" si="2"/>
        <v>-5.9414824165037405E-2</v>
      </c>
      <c r="Z16">
        <f t="shared" ca="1" si="2"/>
        <v>-0.33211662601426128</v>
      </c>
      <c r="AA16">
        <f t="shared" ca="1" si="2"/>
        <v>7.7860577168309852E-2</v>
      </c>
      <c r="AC16">
        <v>14</v>
      </c>
      <c r="AD16">
        <v>0.608602150537634</v>
      </c>
      <c r="AE16">
        <v>0.63075189792236797</v>
      </c>
      <c r="AF16">
        <v>0</v>
      </c>
      <c r="AG16">
        <v>0.82614056720098605</v>
      </c>
      <c r="AH16">
        <v>0.71177266576454601</v>
      </c>
      <c r="AI16">
        <v>0.50239693192713297</v>
      </c>
      <c r="AJ16">
        <v>0.482697426796805</v>
      </c>
      <c r="AL16">
        <v>14</v>
      </c>
      <c r="AM16">
        <v>0.71521739130434703</v>
      </c>
      <c r="AN16">
        <v>0.70058758069655203</v>
      </c>
      <c r="AO16">
        <v>0</v>
      </c>
      <c r="AP16">
        <v>0.87401574803149595</v>
      </c>
      <c r="AQ16">
        <v>0.844542447629548</v>
      </c>
      <c r="AR16">
        <v>0.452316076294277</v>
      </c>
      <c r="AS16">
        <v>0.63147605083088898</v>
      </c>
      <c r="AU16">
        <v>14</v>
      </c>
      <c r="AV16">
        <v>0.72527472527472503</v>
      </c>
      <c r="AW16">
        <v>0.68440603634409902</v>
      </c>
      <c r="AX16">
        <v>0</v>
      </c>
      <c r="AY16">
        <v>0.940932642487046</v>
      </c>
      <c r="AZ16">
        <v>0.89150943396226401</v>
      </c>
      <c r="BA16">
        <v>0.23426573426573399</v>
      </c>
      <c r="BB16">
        <v>0.67091633466135403</v>
      </c>
      <c r="BD16">
        <v>14</v>
      </c>
      <c r="BE16">
        <v>0.70555555555555505</v>
      </c>
      <c r="BF16">
        <v>0.65510514487942995</v>
      </c>
      <c r="BG16">
        <v>0</v>
      </c>
      <c r="BH16">
        <v>0.93153526970954303</v>
      </c>
      <c r="BI16">
        <v>0.91060786650774705</v>
      </c>
      <c r="BJ16">
        <v>0.63701350277998403</v>
      </c>
      <c r="BK16">
        <v>0.141263940520446</v>
      </c>
      <c r="BM16">
        <v>14</v>
      </c>
      <c r="BN16">
        <v>0.72359550561797703</v>
      </c>
      <c r="BO16">
        <v>0.65581539920003395</v>
      </c>
      <c r="BP16">
        <v>0</v>
      </c>
      <c r="BQ16">
        <v>0.97237569060773399</v>
      </c>
      <c r="BR16">
        <v>0.96678121420389396</v>
      </c>
      <c r="BS16">
        <v>0.63846153846153797</v>
      </c>
      <c r="BT16">
        <v>4.5643153526970903E-2</v>
      </c>
      <c r="BV16">
        <v>14</v>
      </c>
      <c r="BW16">
        <v>0.78571428571428503</v>
      </c>
      <c r="BX16">
        <v>0.78333910743127599</v>
      </c>
      <c r="BY16">
        <v>0</v>
      </c>
      <c r="BZ16">
        <v>0.94911242603550205</v>
      </c>
      <c r="CA16">
        <v>0.95555555555555505</v>
      </c>
      <c r="CB16">
        <v>0.55462184873949505</v>
      </c>
      <c r="CC16">
        <v>0.67406659939455005</v>
      </c>
    </row>
    <row r="17" spans="1:81" x14ac:dyDescent="0.2">
      <c r="A17" s="29"/>
      <c r="B17" s="29"/>
      <c r="C17" s="29"/>
      <c r="D17" s="29"/>
      <c r="E17" s="29"/>
      <c r="F17" s="29"/>
      <c r="AC17">
        <v>15</v>
      </c>
      <c r="AD17">
        <v>0.66774193548387095</v>
      </c>
      <c r="AE17">
        <v>0.67534731311957497</v>
      </c>
      <c r="AF17">
        <v>0</v>
      </c>
      <c r="AG17">
        <v>0.90172239108409302</v>
      </c>
      <c r="AH17">
        <v>0.76657824933686902</v>
      </c>
      <c r="AI17">
        <v>0.46227316141356201</v>
      </c>
      <c r="AJ17">
        <v>0.57081545064377603</v>
      </c>
      <c r="AL17">
        <v>15</v>
      </c>
      <c r="AM17">
        <v>0.73695652173912995</v>
      </c>
      <c r="AN17">
        <v>0.73568323646213696</v>
      </c>
      <c r="AO17">
        <v>0</v>
      </c>
      <c r="AP17">
        <v>0.91563786008230397</v>
      </c>
      <c r="AQ17">
        <v>0.90846681922196804</v>
      </c>
      <c r="AR17">
        <v>0.57637474541751499</v>
      </c>
      <c r="AS17">
        <v>0.54225352112675995</v>
      </c>
      <c r="AU17">
        <v>15</v>
      </c>
      <c r="AV17">
        <v>0.71703296703296704</v>
      </c>
      <c r="AW17">
        <v>0.72080361632477397</v>
      </c>
      <c r="AX17">
        <v>0</v>
      </c>
      <c r="AY17">
        <v>0.91858037578287999</v>
      </c>
      <c r="AZ17">
        <v>0.88343558282208501</v>
      </c>
      <c r="BA17">
        <v>0.54994850669412898</v>
      </c>
      <c r="BB17">
        <v>0.53125</v>
      </c>
      <c r="BD17">
        <v>15</v>
      </c>
      <c r="BE17">
        <v>0.72722222222222199</v>
      </c>
      <c r="BF17">
        <v>0.72400108187107903</v>
      </c>
      <c r="BG17">
        <v>0</v>
      </c>
      <c r="BH17">
        <v>0.90890688259109298</v>
      </c>
      <c r="BI17">
        <v>0.90276110444177604</v>
      </c>
      <c r="BJ17">
        <v>0.57354497354497302</v>
      </c>
      <c r="BK17">
        <v>0.51079136690647398</v>
      </c>
      <c r="BM17">
        <v>15</v>
      </c>
      <c r="BN17">
        <v>0.71123595505617898</v>
      </c>
      <c r="BO17">
        <v>0.70998942212540195</v>
      </c>
      <c r="BP17">
        <v>0</v>
      </c>
      <c r="BQ17">
        <v>0.88489968321013701</v>
      </c>
      <c r="BR17">
        <v>0.91557669441141498</v>
      </c>
      <c r="BS17">
        <v>0.54070981210855895</v>
      </c>
      <c r="BT17">
        <v>0.49877149877149801</v>
      </c>
      <c r="BV17">
        <v>15</v>
      </c>
      <c r="BW17">
        <v>0.72857142857142798</v>
      </c>
      <c r="BX17">
        <v>0.66259915393991398</v>
      </c>
      <c r="BY17">
        <v>0</v>
      </c>
      <c r="BZ17">
        <v>0.94628571428571395</v>
      </c>
      <c r="CA17">
        <v>0.96560196560196498</v>
      </c>
      <c r="CB17">
        <v>0.649223221586263</v>
      </c>
      <c r="CC17">
        <v>8.9285714285714204E-2</v>
      </c>
    </row>
    <row r="18" spans="1:81" x14ac:dyDescent="0.2">
      <c r="A18" s="29"/>
      <c r="B18" s="29"/>
      <c r="C18" s="29"/>
      <c r="D18" s="29"/>
      <c r="E18" s="29"/>
      <c r="F18" s="29"/>
      <c r="AC18">
        <v>16</v>
      </c>
      <c r="AD18">
        <v>0.609139784946236</v>
      </c>
      <c r="AE18">
        <v>0.56367290873166098</v>
      </c>
      <c r="AF18">
        <v>0</v>
      </c>
      <c r="AG18">
        <v>0.835023041474654</v>
      </c>
      <c r="AH18">
        <v>0.73124147339699797</v>
      </c>
      <c r="AI18">
        <v>0.59766536964980499</v>
      </c>
      <c r="AJ18">
        <v>9.0761750405186303E-2</v>
      </c>
      <c r="AL18">
        <v>16</v>
      </c>
      <c r="AM18">
        <v>0.72336956521739104</v>
      </c>
      <c r="AN18">
        <v>0.73185309550611</v>
      </c>
      <c r="AO18">
        <v>0</v>
      </c>
      <c r="AP18">
        <v>0.90950226244343801</v>
      </c>
      <c r="AQ18">
        <v>0.91369390103567305</v>
      </c>
      <c r="AR18">
        <v>0.56463288521199595</v>
      </c>
      <c r="AS18">
        <v>0.53958333333333297</v>
      </c>
      <c r="AU18">
        <v>16</v>
      </c>
      <c r="AV18">
        <v>0.75109890109890098</v>
      </c>
      <c r="AW18">
        <v>0.74972222000566802</v>
      </c>
      <c r="AX18">
        <v>0</v>
      </c>
      <c r="AY18">
        <v>0.93220338983050799</v>
      </c>
      <c r="AZ18">
        <v>0.92710706150341604</v>
      </c>
      <c r="BA18">
        <v>0.60102564102564104</v>
      </c>
      <c r="BB18">
        <v>0.53855278766310699</v>
      </c>
      <c r="BD18">
        <v>16</v>
      </c>
      <c r="BE18">
        <v>0.72333333333333305</v>
      </c>
      <c r="BF18">
        <v>0.71536588184129102</v>
      </c>
      <c r="BG18">
        <v>0</v>
      </c>
      <c r="BH18">
        <v>0.865079365079365</v>
      </c>
      <c r="BI18">
        <v>0.93714285714285706</v>
      </c>
      <c r="BJ18">
        <v>0.54978354978354904</v>
      </c>
      <c r="BK18">
        <v>0.50945775535939397</v>
      </c>
      <c r="BM18">
        <v>16</v>
      </c>
      <c r="BN18">
        <v>0.72865168539325798</v>
      </c>
      <c r="BO18">
        <v>0.66442010389832995</v>
      </c>
      <c r="BP18">
        <v>0</v>
      </c>
      <c r="BQ18">
        <v>0.95485327313769697</v>
      </c>
      <c r="BR18">
        <v>0.99099099099099097</v>
      </c>
      <c r="BS18">
        <v>0.64705882352941102</v>
      </c>
      <c r="BT18">
        <v>6.4777327935222603E-2</v>
      </c>
      <c r="BV18">
        <v>16</v>
      </c>
      <c r="BW18">
        <v>0.74880952380952304</v>
      </c>
      <c r="BX18">
        <v>0.67972601147177503</v>
      </c>
      <c r="BY18">
        <v>0</v>
      </c>
      <c r="BZ18">
        <v>0.97668997668997604</v>
      </c>
      <c r="CA18">
        <v>0.97826086956521696</v>
      </c>
      <c r="CB18">
        <v>0.674267100977198</v>
      </c>
      <c r="CC18">
        <v>8.9686098654708502E-2</v>
      </c>
    </row>
    <row r="19" spans="1:81" x14ac:dyDescent="0.2">
      <c r="A19" s="29"/>
      <c r="B19" s="29"/>
      <c r="C19" s="29"/>
      <c r="D19" s="29"/>
      <c r="E19" s="29"/>
      <c r="F19" s="29"/>
      <c r="AC19">
        <v>17</v>
      </c>
      <c r="AD19">
        <v>0.68602150537634399</v>
      </c>
      <c r="AE19">
        <v>0.68325865822645304</v>
      </c>
      <c r="AF19">
        <v>0</v>
      </c>
      <c r="AG19">
        <v>0.82255083179297594</v>
      </c>
      <c r="AH19">
        <v>0.79601990049751203</v>
      </c>
      <c r="AI19">
        <v>0.55592469545957901</v>
      </c>
      <c r="AJ19">
        <v>0.55853920515574595</v>
      </c>
      <c r="AL19">
        <v>17</v>
      </c>
      <c r="AM19">
        <v>0.70923913043478204</v>
      </c>
      <c r="AN19">
        <v>0.66758485039506299</v>
      </c>
      <c r="AO19">
        <v>0</v>
      </c>
      <c r="AP19">
        <v>0.96432432432432402</v>
      </c>
      <c r="AQ19">
        <v>0.85034013605442105</v>
      </c>
      <c r="AR19">
        <v>0.208258527827648</v>
      </c>
      <c r="AS19">
        <v>0.64741641337386002</v>
      </c>
      <c r="AU19">
        <v>17</v>
      </c>
      <c r="AV19">
        <v>0.69340659340659305</v>
      </c>
      <c r="AW19">
        <v>0.649620587638291</v>
      </c>
      <c r="AX19">
        <v>0</v>
      </c>
      <c r="AY19">
        <v>0.96703296703296704</v>
      </c>
      <c r="AZ19">
        <v>0.93122886133032601</v>
      </c>
      <c r="BA19">
        <v>0.58970358814352497</v>
      </c>
      <c r="BB19">
        <v>0.11051693404634499</v>
      </c>
      <c r="BD19">
        <v>17</v>
      </c>
      <c r="BE19">
        <v>0.693888888888888</v>
      </c>
      <c r="BF19">
        <v>0.657218197949476</v>
      </c>
      <c r="BG19">
        <v>0</v>
      </c>
      <c r="BH19">
        <v>0.94414019715224495</v>
      </c>
      <c r="BI19">
        <v>0.847631241997439</v>
      </c>
      <c r="BJ19">
        <v>0.16013071895424799</v>
      </c>
      <c r="BK19">
        <v>0.67697063369397203</v>
      </c>
      <c r="BM19">
        <v>17</v>
      </c>
      <c r="BN19">
        <v>0.73314606741572996</v>
      </c>
      <c r="BO19">
        <v>0.686352245304515</v>
      </c>
      <c r="BP19">
        <v>0</v>
      </c>
      <c r="BQ19">
        <v>0.94545454545454499</v>
      </c>
      <c r="BR19">
        <v>0.91304347826086896</v>
      </c>
      <c r="BS19">
        <v>0.205992509363295</v>
      </c>
      <c r="BT19">
        <v>0.68091844813934999</v>
      </c>
      <c r="BV19">
        <v>17</v>
      </c>
      <c r="BW19">
        <v>0.72797619047619</v>
      </c>
      <c r="BX19">
        <v>0.65588896582074596</v>
      </c>
      <c r="BY19">
        <v>0</v>
      </c>
      <c r="BZ19">
        <v>0.96199524940617498</v>
      </c>
      <c r="CA19">
        <v>0.97772567409144195</v>
      </c>
      <c r="CB19">
        <v>0.64851485148514798</v>
      </c>
      <c r="CC19">
        <v>3.5320088300220702E-2</v>
      </c>
    </row>
    <row r="20" spans="1:81" x14ac:dyDescent="0.2">
      <c r="A20" s="29"/>
      <c r="B20" s="29"/>
      <c r="C20" s="29"/>
      <c r="D20" s="29"/>
      <c r="E20" s="29"/>
      <c r="F20" s="29"/>
      <c r="AC20">
        <v>18</v>
      </c>
      <c r="AD20">
        <v>0.63978494623655902</v>
      </c>
      <c r="AE20">
        <v>0.63058281550194495</v>
      </c>
      <c r="AF20">
        <v>0</v>
      </c>
      <c r="AG20">
        <v>0.78816568047337199</v>
      </c>
      <c r="AH20">
        <v>0.83941605839416</v>
      </c>
      <c r="AI20">
        <v>0.314285714285714</v>
      </c>
      <c r="AJ20">
        <v>0.58046380885453197</v>
      </c>
      <c r="AL20">
        <v>18</v>
      </c>
      <c r="AM20">
        <v>0.68804347826086898</v>
      </c>
      <c r="AN20">
        <v>0.65641426681151005</v>
      </c>
      <c r="AO20">
        <v>0</v>
      </c>
      <c r="AP20">
        <v>0.92375690607734795</v>
      </c>
      <c r="AQ20">
        <v>0.87816646562123002</v>
      </c>
      <c r="AR20">
        <v>0.167721518987341</v>
      </c>
      <c r="AS20">
        <v>0.65601217656012101</v>
      </c>
      <c r="AU20">
        <v>18</v>
      </c>
      <c r="AV20">
        <v>0.757692307692307</v>
      </c>
      <c r="AW20">
        <v>0.733755800860312</v>
      </c>
      <c r="AX20">
        <v>0</v>
      </c>
      <c r="AY20">
        <v>0.95965103598691304</v>
      </c>
      <c r="AZ20">
        <v>0.95216400911161703</v>
      </c>
      <c r="BA20">
        <v>0.35761589403973498</v>
      </c>
      <c r="BB20">
        <v>0.66559226430298102</v>
      </c>
      <c r="BD20">
        <v>18</v>
      </c>
      <c r="BE20">
        <v>0.74444444444444402</v>
      </c>
      <c r="BF20">
        <v>0.700210326247513</v>
      </c>
      <c r="BG20">
        <v>0</v>
      </c>
      <c r="BH20">
        <v>0.94294940796555404</v>
      </c>
      <c r="BI20">
        <v>0.95270270270270196</v>
      </c>
      <c r="BJ20">
        <v>0.23529411764705799</v>
      </c>
      <c r="BK20">
        <v>0.66989507667473702</v>
      </c>
      <c r="BM20">
        <v>18</v>
      </c>
      <c r="BN20">
        <v>0.74382022471910103</v>
      </c>
      <c r="BO20">
        <v>0.74062347438239595</v>
      </c>
      <c r="BP20">
        <v>0</v>
      </c>
      <c r="BQ20">
        <v>0.93797606093579899</v>
      </c>
      <c r="BR20">
        <v>0.95051783659378597</v>
      </c>
      <c r="BS20">
        <v>0.57399999999999995</v>
      </c>
      <c r="BT20">
        <v>0.5</v>
      </c>
      <c r="BV20">
        <v>18</v>
      </c>
      <c r="BW20">
        <v>0.75297619047619002</v>
      </c>
      <c r="BX20">
        <v>0.71376042027827502</v>
      </c>
      <c r="BY20">
        <v>0</v>
      </c>
      <c r="BZ20">
        <v>0.94638694638694598</v>
      </c>
      <c r="CA20">
        <v>0.94074969770253902</v>
      </c>
      <c r="CB20">
        <v>0.28460038986354702</v>
      </c>
      <c r="CC20">
        <v>0.683304647160068</v>
      </c>
    </row>
    <row r="21" spans="1:81" x14ac:dyDescent="0.2">
      <c r="A21" s="29"/>
      <c r="B21" s="29"/>
      <c r="C21" s="29"/>
      <c r="D21" s="29"/>
      <c r="E21" s="29"/>
      <c r="F21" s="29"/>
      <c r="AC21">
        <v>19</v>
      </c>
      <c r="AD21">
        <v>0.55645161290322498</v>
      </c>
      <c r="AE21">
        <v>0.55964620939986298</v>
      </c>
      <c r="AF21">
        <v>0</v>
      </c>
      <c r="AG21">
        <v>0.68767377201112101</v>
      </c>
      <c r="AH21">
        <v>0.786082474226804</v>
      </c>
      <c r="AI21">
        <v>0.303769401330376</v>
      </c>
      <c r="AJ21">
        <v>0.46105919003115198</v>
      </c>
      <c r="AL21">
        <v>19</v>
      </c>
      <c r="AM21">
        <v>0.69510869565217304</v>
      </c>
      <c r="AN21">
        <v>0.63511441525398005</v>
      </c>
      <c r="AO21">
        <v>0</v>
      </c>
      <c r="AP21">
        <v>0.84911550468262198</v>
      </c>
      <c r="AQ21">
        <v>0.87346024636058195</v>
      </c>
      <c r="AR21">
        <v>0.13435700575815701</v>
      </c>
      <c r="AS21">
        <v>0.68352490421455903</v>
      </c>
      <c r="AU21">
        <v>19</v>
      </c>
      <c r="AV21">
        <v>0.68681318681318604</v>
      </c>
      <c r="AW21">
        <v>0.61866032763249501</v>
      </c>
      <c r="AX21">
        <v>0</v>
      </c>
      <c r="AY21">
        <v>0.88754534461910495</v>
      </c>
      <c r="AZ21">
        <v>0.93520518358531302</v>
      </c>
      <c r="BA21">
        <v>0.63532763532763503</v>
      </c>
      <c r="BB21">
        <v>1.6563146997929601E-2</v>
      </c>
      <c r="BD21">
        <v>19</v>
      </c>
      <c r="BE21">
        <v>0.72888888888888803</v>
      </c>
      <c r="BF21">
        <v>0.71747461859127903</v>
      </c>
      <c r="BG21">
        <v>0</v>
      </c>
      <c r="BH21">
        <v>0.94067796610169496</v>
      </c>
      <c r="BI21">
        <v>0.94226327944572696</v>
      </c>
      <c r="BJ21">
        <v>0.391608391608391</v>
      </c>
      <c r="BK21">
        <v>0.59534883720930198</v>
      </c>
      <c r="BM21">
        <v>19</v>
      </c>
      <c r="BN21">
        <v>0.75786516853932495</v>
      </c>
      <c r="BO21">
        <v>0.75876822432650703</v>
      </c>
      <c r="BP21">
        <v>0</v>
      </c>
      <c r="BQ21">
        <v>0.97249724972497198</v>
      </c>
      <c r="BR21">
        <v>0.95560747663551404</v>
      </c>
      <c r="BS21">
        <v>0.57411273486430003</v>
      </c>
      <c r="BT21">
        <v>0.53285543608124197</v>
      </c>
      <c r="BV21">
        <v>19</v>
      </c>
      <c r="BW21">
        <v>0.75833333333333297</v>
      </c>
      <c r="BX21">
        <v>0.70938929729498501</v>
      </c>
      <c r="BY21">
        <v>0</v>
      </c>
      <c r="BZ21">
        <v>0.94871794871794801</v>
      </c>
      <c r="CA21">
        <v>0.95942720763723099</v>
      </c>
      <c r="CB21">
        <v>0.24016563146997899</v>
      </c>
      <c r="CC21">
        <v>0.68924640135478399</v>
      </c>
    </row>
    <row r="22" spans="1:81" x14ac:dyDescent="0.2">
      <c r="A22" s="29"/>
      <c r="B22" s="29"/>
      <c r="C22" s="29"/>
      <c r="D22" s="29"/>
      <c r="E22" s="29"/>
      <c r="F22" s="29"/>
      <c r="AC22">
        <v>20</v>
      </c>
      <c r="AD22">
        <v>0.65</v>
      </c>
      <c r="AE22">
        <v>0.60169205665662795</v>
      </c>
      <c r="AF22">
        <v>0</v>
      </c>
      <c r="AG22">
        <v>0.800942285041225</v>
      </c>
      <c r="AH22">
        <v>0.81489141675284305</v>
      </c>
      <c r="AI22">
        <v>0.16257088846880899</v>
      </c>
      <c r="AJ22">
        <v>0.62836363636363601</v>
      </c>
      <c r="AL22">
        <v>20</v>
      </c>
      <c r="AM22">
        <v>0.70217391304347798</v>
      </c>
      <c r="AN22">
        <v>0.69602023845343797</v>
      </c>
      <c r="AO22">
        <v>0</v>
      </c>
      <c r="AP22">
        <v>0.85853658536585298</v>
      </c>
      <c r="AQ22">
        <v>0.84841075794621001</v>
      </c>
      <c r="AR22">
        <v>0.46291560102301699</v>
      </c>
      <c r="AS22">
        <v>0.614218009478673</v>
      </c>
      <c r="AU22">
        <v>20</v>
      </c>
      <c r="AV22">
        <v>0.74890109890109802</v>
      </c>
      <c r="AW22">
        <v>0.71532367237873995</v>
      </c>
      <c r="AX22">
        <v>0</v>
      </c>
      <c r="AY22">
        <v>0.95680345572354197</v>
      </c>
      <c r="AZ22">
        <v>0.93485714285714205</v>
      </c>
      <c r="BA22">
        <v>0.29929577464788698</v>
      </c>
      <c r="BB22">
        <v>0.67033831628638796</v>
      </c>
      <c r="BD22">
        <v>20</v>
      </c>
      <c r="BE22">
        <v>0.71444444444444399</v>
      </c>
      <c r="BF22">
        <v>0.65646912964272397</v>
      </c>
      <c r="BG22">
        <v>0</v>
      </c>
      <c r="BH22">
        <v>0.95424836601307195</v>
      </c>
      <c r="BI22">
        <v>0.93131548311990597</v>
      </c>
      <c r="BJ22">
        <v>0.64090909090908998</v>
      </c>
      <c r="BK22">
        <v>9.9403578528827002E-2</v>
      </c>
      <c r="BM22">
        <v>20</v>
      </c>
      <c r="BN22">
        <v>0.74887640449438198</v>
      </c>
      <c r="BO22">
        <v>0.68324392612960405</v>
      </c>
      <c r="BP22">
        <v>0</v>
      </c>
      <c r="BQ22">
        <v>0.98994413407821202</v>
      </c>
      <c r="BR22">
        <v>0.97949886104783601</v>
      </c>
      <c r="BS22">
        <v>0.67281105990783396</v>
      </c>
      <c r="BT22">
        <v>9.0721649484536093E-2</v>
      </c>
      <c r="BV22">
        <v>20</v>
      </c>
      <c r="BW22">
        <v>0.75952380952380905</v>
      </c>
      <c r="BX22">
        <v>0.72339348946062398</v>
      </c>
      <c r="BY22">
        <v>0</v>
      </c>
      <c r="BZ22">
        <v>0.96834701055099603</v>
      </c>
      <c r="CA22">
        <v>0.96260554885404104</v>
      </c>
      <c r="CB22">
        <v>0.28842504743832997</v>
      </c>
      <c r="CC22">
        <v>0.674196350999131</v>
      </c>
    </row>
    <row r="23" spans="1:81" x14ac:dyDescent="0.2">
      <c r="AC23">
        <v>21</v>
      </c>
      <c r="AD23">
        <v>0.58602150537634401</v>
      </c>
      <c r="AE23">
        <v>0.55283886683766303</v>
      </c>
      <c r="AF23">
        <v>0</v>
      </c>
      <c r="AG23">
        <v>0.60680272108843503</v>
      </c>
      <c r="AH23">
        <v>0.88783943329397796</v>
      </c>
      <c r="AI23">
        <v>0.12012987012987</v>
      </c>
      <c r="AJ23">
        <v>0.59658344283836995</v>
      </c>
      <c r="AL23">
        <v>21</v>
      </c>
      <c r="AM23">
        <v>0.70217391304347798</v>
      </c>
      <c r="AN23">
        <v>0.68790842667349295</v>
      </c>
      <c r="AO23">
        <v>0</v>
      </c>
      <c r="AP23">
        <v>0.91991786447638602</v>
      </c>
      <c r="AQ23">
        <v>0.93483146067415701</v>
      </c>
      <c r="AR23">
        <v>0.33150684931506802</v>
      </c>
      <c r="AS23">
        <v>0.56537753222836096</v>
      </c>
      <c r="AU23">
        <v>21</v>
      </c>
      <c r="AV23">
        <v>0.72637362637362601</v>
      </c>
      <c r="AW23">
        <v>0.73135784090406397</v>
      </c>
      <c r="AX23">
        <v>0</v>
      </c>
      <c r="AY23">
        <v>0.93662728249194405</v>
      </c>
      <c r="AZ23">
        <v>0.89588377723970902</v>
      </c>
      <c r="BA23">
        <v>0.57314629258517003</v>
      </c>
      <c r="BB23">
        <v>0.51977401129943401</v>
      </c>
      <c r="BD23">
        <v>21</v>
      </c>
      <c r="BE23">
        <v>0.73444444444444401</v>
      </c>
      <c r="BF23">
        <v>0.72880954758081495</v>
      </c>
      <c r="BG23">
        <v>0</v>
      </c>
      <c r="BH23">
        <v>0.89821615949632705</v>
      </c>
      <c r="BI23">
        <v>0.91428571428571404</v>
      </c>
      <c r="BJ23">
        <v>0.45994832041343597</v>
      </c>
      <c r="BK23">
        <v>0.64278799612778303</v>
      </c>
      <c r="BM23">
        <v>21</v>
      </c>
      <c r="BN23">
        <v>0.76797752808988695</v>
      </c>
      <c r="BO23">
        <v>0.76457771189024903</v>
      </c>
      <c r="BP23">
        <v>0</v>
      </c>
      <c r="BQ23">
        <v>0.925081433224755</v>
      </c>
      <c r="BR23">
        <v>0.94437869822485199</v>
      </c>
      <c r="BS23">
        <v>0.53245033112582696</v>
      </c>
      <c r="BT23">
        <v>0.65640038498556297</v>
      </c>
      <c r="BV23">
        <v>21</v>
      </c>
      <c r="BW23">
        <v>0.772023809523809</v>
      </c>
      <c r="BX23">
        <v>0.72672328000975395</v>
      </c>
      <c r="BY23">
        <v>0</v>
      </c>
      <c r="BZ23">
        <v>0.99171597633135999</v>
      </c>
      <c r="CA23">
        <v>0.98800959232613905</v>
      </c>
      <c r="CB23">
        <v>0.241935483870967</v>
      </c>
      <c r="CC23">
        <v>0.68523206751054799</v>
      </c>
    </row>
    <row r="24" spans="1:81" x14ac:dyDescent="0.2">
      <c r="AC24">
        <v>22</v>
      </c>
      <c r="AD24">
        <v>0.51774193548387004</v>
      </c>
      <c r="AE24">
        <v>0.51361862609058495</v>
      </c>
      <c r="AF24">
        <v>0</v>
      </c>
      <c r="AG24">
        <v>0.62159214830970499</v>
      </c>
      <c r="AH24">
        <v>0.85714285714285698</v>
      </c>
      <c r="AI24">
        <v>0.41131498470948002</v>
      </c>
      <c r="AJ24">
        <v>0.16442451420029799</v>
      </c>
      <c r="AL24">
        <v>22</v>
      </c>
      <c r="AM24">
        <v>0.71956521739130397</v>
      </c>
      <c r="AN24">
        <v>0.64847932961612198</v>
      </c>
      <c r="AO24">
        <v>0</v>
      </c>
      <c r="AP24">
        <v>0.88461538461538403</v>
      </c>
      <c r="AQ24">
        <v>0.94988610478359903</v>
      </c>
      <c r="AR24">
        <v>8.9068825910931099E-2</v>
      </c>
      <c r="AS24">
        <v>0.67034700315457396</v>
      </c>
      <c r="AU24">
        <v>22</v>
      </c>
      <c r="AV24">
        <v>0.66483516483516403</v>
      </c>
      <c r="AW24">
        <v>0.60573197200552198</v>
      </c>
      <c r="AX24">
        <v>0</v>
      </c>
      <c r="AY24">
        <v>0.91647331786542896</v>
      </c>
      <c r="AZ24">
        <v>0.86788154897494296</v>
      </c>
      <c r="BA24">
        <v>0.623188405797101</v>
      </c>
      <c r="BB24">
        <v>1.53846153846153E-2</v>
      </c>
      <c r="BD24">
        <v>22</v>
      </c>
      <c r="BE24">
        <v>0.74888888888888805</v>
      </c>
      <c r="BF24">
        <v>0.74924599249733703</v>
      </c>
      <c r="BG24">
        <v>0</v>
      </c>
      <c r="BH24">
        <v>0.95947426067908004</v>
      </c>
      <c r="BI24">
        <v>0.94677236693091704</v>
      </c>
      <c r="BJ24">
        <v>0.54214123006833703</v>
      </c>
      <c r="BK24">
        <v>0.54859611231101502</v>
      </c>
      <c r="BM24">
        <v>22</v>
      </c>
      <c r="BN24">
        <v>0.74269662921348301</v>
      </c>
      <c r="BO24">
        <v>0.704465366984249</v>
      </c>
      <c r="BP24">
        <v>0</v>
      </c>
      <c r="BQ24">
        <v>0.94967177242888401</v>
      </c>
      <c r="BR24">
        <v>0.94299287410926302</v>
      </c>
      <c r="BS24">
        <v>0.26168224299065401</v>
      </c>
      <c r="BT24">
        <v>0.66351457840819505</v>
      </c>
      <c r="BV24">
        <v>22</v>
      </c>
      <c r="BW24">
        <v>0.73452380952380902</v>
      </c>
      <c r="BX24">
        <v>0.69353531427841597</v>
      </c>
      <c r="BY24">
        <v>0</v>
      </c>
      <c r="BZ24">
        <v>0.96867469879517998</v>
      </c>
      <c r="CA24">
        <v>0.96933962264150897</v>
      </c>
      <c r="CB24">
        <v>0.63840830449826902</v>
      </c>
      <c r="CC24">
        <v>0.197718631178707</v>
      </c>
    </row>
    <row r="25" spans="1:81" x14ac:dyDescent="0.2">
      <c r="AC25">
        <v>23</v>
      </c>
      <c r="AD25">
        <v>0.60430107526881705</v>
      </c>
      <c r="AE25">
        <v>0.59831453658053402</v>
      </c>
      <c r="AF25">
        <v>0</v>
      </c>
      <c r="AG25">
        <v>0.74233825198637904</v>
      </c>
      <c r="AH25">
        <v>0.70550847457627097</v>
      </c>
      <c r="AI25">
        <v>0.37984496124030998</v>
      </c>
      <c r="AJ25">
        <v>0.56556645851917897</v>
      </c>
      <c r="AL25">
        <v>23</v>
      </c>
      <c r="AM25">
        <v>0.68967391304347803</v>
      </c>
      <c r="AN25">
        <v>0.69362818486797395</v>
      </c>
      <c r="AO25">
        <v>0</v>
      </c>
      <c r="AP25">
        <v>0.83015075376884395</v>
      </c>
      <c r="AQ25">
        <v>0.86279357231149501</v>
      </c>
      <c r="AR25">
        <v>0.55240174672488995</v>
      </c>
      <c r="AS25">
        <v>0.52916666666666601</v>
      </c>
      <c r="AU25">
        <v>23</v>
      </c>
      <c r="AV25">
        <v>0.69450549450549404</v>
      </c>
      <c r="AW25">
        <v>0.62371059956181096</v>
      </c>
      <c r="AX25">
        <v>0</v>
      </c>
      <c r="AY25">
        <v>0.87733071638861604</v>
      </c>
      <c r="AZ25">
        <v>0.90238095238095195</v>
      </c>
      <c r="BA25">
        <v>5.2104208416833601E-2</v>
      </c>
      <c r="BB25">
        <v>0.66302652106084203</v>
      </c>
      <c r="BD25">
        <v>23</v>
      </c>
      <c r="BE25">
        <v>0.71611111111111103</v>
      </c>
      <c r="BF25">
        <v>0.65347463383040905</v>
      </c>
      <c r="BG25">
        <v>0</v>
      </c>
      <c r="BH25">
        <v>0.90070210631895697</v>
      </c>
      <c r="BI25">
        <v>0.90909090909090895</v>
      </c>
      <c r="BJ25">
        <v>0.13849287169042701</v>
      </c>
      <c r="BK25">
        <v>0.66561264822134303</v>
      </c>
      <c r="BM25">
        <v>23</v>
      </c>
      <c r="BN25">
        <v>0.72752808988763995</v>
      </c>
      <c r="BO25">
        <v>0.72502191782668801</v>
      </c>
      <c r="BP25">
        <v>0</v>
      </c>
      <c r="BQ25">
        <v>0.98008849557522104</v>
      </c>
      <c r="BR25">
        <v>0.97505668934240297</v>
      </c>
      <c r="BS25">
        <v>0.51356993736951895</v>
      </c>
      <c r="BT25">
        <v>0.43137254901960698</v>
      </c>
      <c r="BV25">
        <v>23</v>
      </c>
      <c r="BW25">
        <v>0.78630952380952301</v>
      </c>
      <c r="BX25">
        <v>0.778765666623771</v>
      </c>
      <c r="BY25">
        <v>0</v>
      </c>
      <c r="BZ25">
        <v>0.99401197604790403</v>
      </c>
      <c r="CA25">
        <v>0.94174757281553401</v>
      </c>
      <c r="CB25">
        <v>0.50303030303030305</v>
      </c>
      <c r="CC25">
        <v>0.67627281460134403</v>
      </c>
    </row>
    <row r="26" spans="1:81" x14ac:dyDescent="0.2">
      <c r="AC26">
        <v>24</v>
      </c>
      <c r="AD26">
        <v>0.57204301075268804</v>
      </c>
      <c r="AE26">
        <v>0.588039910144177</v>
      </c>
      <c r="AF26">
        <v>0</v>
      </c>
      <c r="AG26">
        <v>0.66422466422466397</v>
      </c>
      <c r="AH26">
        <v>0.90241102181400601</v>
      </c>
      <c r="AI26">
        <v>0.37625754527162902</v>
      </c>
      <c r="AJ26">
        <v>0.409266409266409</v>
      </c>
      <c r="AL26">
        <v>24</v>
      </c>
      <c r="AM26">
        <v>0.70054347826086905</v>
      </c>
      <c r="AN26">
        <v>0.68968447305966096</v>
      </c>
      <c r="AO26">
        <v>0</v>
      </c>
      <c r="AP26">
        <v>0.929399367755532</v>
      </c>
      <c r="AQ26">
        <v>0.81210592686002503</v>
      </c>
      <c r="AR26">
        <v>0.35</v>
      </c>
      <c r="AS26">
        <v>0.66723259762308895</v>
      </c>
      <c r="AU26">
        <v>24</v>
      </c>
      <c r="AV26">
        <v>0.64230769230769202</v>
      </c>
      <c r="AW26">
        <v>0.60203889414862599</v>
      </c>
      <c r="AX26">
        <v>0</v>
      </c>
      <c r="AY26">
        <v>0.84615384615384603</v>
      </c>
      <c r="AZ26">
        <v>0.88835534213685396</v>
      </c>
      <c r="BA26">
        <v>0.53078924544665995</v>
      </c>
      <c r="BB26">
        <v>0.14285714285714199</v>
      </c>
      <c r="BD26">
        <v>24</v>
      </c>
      <c r="BE26">
        <v>0.77277777777777701</v>
      </c>
      <c r="BF26">
        <v>0.77115260107744599</v>
      </c>
      <c r="BG26">
        <v>0</v>
      </c>
      <c r="BH26">
        <v>0.98547486033519505</v>
      </c>
      <c r="BI26">
        <v>0.97368421052631504</v>
      </c>
      <c r="BJ26">
        <v>0.53635280095351601</v>
      </c>
      <c r="BK26">
        <v>0.58909853249475796</v>
      </c>
      <c r="BM26">
        <v>24</v>
      </c>
      <c r="BN26">
        <v>0.73764044943820195</v>
      </c>
      <c r="BO26">
        <v>0.74573633670575601</v>
      </c>
      <c r="BP26">
        <v>0</v>
      </c>
      <c r="BQ26">
        <v>0.96027241770715099</v>
      </c>
      <c r="BR26">
        <v>0.88169364881693602</v>
      </c>
      <c r="BS26">
        <v>0.53787047200878102</v>
      </c>
      <c r="BT26">
        <v>0.60310880829015501</v>
      </c>
      <c r="BV26">
        <v>24</v>
      </c>
      <c r="BW26">
        <v>0.78392857142857097</v>
      </c>
      <c r="BX26">
        <v>0.78306766889568702</v>
      </c>
      <c r="BY26">
        <v>0</v>
      </c>
      <c r="BZ26">
        <v>0.97271648873072303</v>
      </c>
      <c r="CA26">
        <v>0.96852300242130696</v>
      </c>
      <c r="CB26">
        <v>0.55776892430278802</v>
      </c>
      <c r="CC26">
        <v>0.63326226012793096</v>
      </c>
    </row>
    <row r="27" spans="1:81" x14ac:dyDescent="0.2">
      <c r="AC27">
        <v>25</v>
      </c>
      <c r="AD27">
        <v>0.50483870967741895</v>
      </c>
      <c r="AE27">
        <v>0.53465451102894301</v>
      </c>
      <c r="AF27">
        <v>0</v>
      </c>
      <c r="AG27">
        <v>0.67490729295426399</v>
      </c>
      <c r="AH27">
        <v>0.79689521345407499</v>
      </c>
      <c r="AI27">
        <v>0.33993902439024298</v>
      </c>
      <c r="AJ27">
        <v>0.32687651331719098</v>
      </c>
      <c r="AL27">
        <v>25</v>
      </c>
      <c r="AM27">
        <v>0.72391304347826002</v>
      </c>
      <c r="AN27">
        <v>0.723194486553417</v>
      </c>
      <c r="AO27">
        <v>0</v>
      </c>
      <c r="AP27">
        <v>0.89989888776541904</v>
      </c>
      <c r="AQ27">
        <v>0.88075560802833497</v>
      </c>
      <c r="AR27">
        <v>0.59352142110762796</v>
      </c>
      <c r="AS27">
        <v>0.51860202931228805</v>
      </c>
      <c r="AU27">
        <v>25</v>
      </c>
      <c r="AV27">
        <v>0.765384615384615</v>
      </c>
      <c r="AW27">
        <v>0.72712730447474905</v>
      </c>
      <c r="AX27">
        <v>0</v>
      </c>
      <c r="AY27">
        <v>0.99234972677595601</v>
      </c>
      <c r="AZ27">
        <v>0.97412823397075299</v>
      </c>
      <c r="BA27">
        <v>0.26010544815465703</v>
      </c>
      <c r="BB27">
        <v>0.681925808997632</v>
      </c>
      <c r="BD27">
        <v>25</v>
      </c>
      <c r="BE27">
        <v>0.75666666666666604</v>
      </c>
      <c r="BF27">
        <v>0.75624532181981297</v>
      </c>
      <c r="BG27">
        <v>0</v>
      </c>
      <c r="BH27">
        <v>0.91647855530473998</v>
      </c>
      <c r="BI27">
        <v>0.93901035673187505</v>
      </c>
      <c r="BJ27">
        <v>0.51053283767038404</v>
      </c>
      <c r="BK27">
        <v>0.65895953757225401</v>
      </c>
      <c r="BM27">
        <v>25</v>
      </c>
      <c r="BN27">
        <v>0.76292134831460601</v>
      </c>
      <c r="BO27">
        <v>0.74818877082604096</v>
      </c>
      <c r="BP27">
        <v>0</v>
      </c>
      <c r="BQ27">
        <v>0.95875139353400196</v>
      </c>
      <c r="BR27">
        <v>0.94063926940639198</v>
      </c>
      <c r="BS27">
        <v>0.41459854014598502</v>
      </c>
      <c r="BT27">
        <v>0.67876588021778494</v>
      </c>
      <c r="BV27">
        <v>25</v>
      </c>
      <c r="BW27">
        <v>0.75178571428571395</v>
      </c>
      <c r="BX27">
        <v>0.71983516629227795</v>
      </c>
      <c r="BY27">
        <v>0</v>
      </c>
      <c r="BZ27">
        <v>0.93656286043829196</v>
      </c>
      <c r="CA27">
        <v>0.95421686746987899</v>
      </c>
      <c r="CB27">
        <v>0.314079422382671</v>
      </c>
      <c r="CC27">
        <v>0.67448151487826802</v>
      </c>
    </row>
    <row r="28" spans="1:81" x14ac:dyDescent="0.2">
      <c r="AC28">
        <v>26</v>
      </c>
      <c r="AD28">
        <v>0.71451612903225803</v>
      </c>
      <c r="AE28">
        <v>0.69320906371692304</v>
      </c>
      <c r="AF28">
        <v>0</v>
      </c>
      <c r="AG28">
        <v>0.90868596881959895</v>
      </c>
      <c r="AH28">
        <v>0.86965589155370104</v>
      </c>
      <c r="AI28">
        <v>0.32611832611832597</v>
      </c>
      <c r="AJ28">
        <v>0.668376068376068</v>
      </c>
      <c r="AL28">
        <v>26</v>
      </c>
      <c r="AM28">
        <v>0.72228260869565197</v>
      </c>
      <c r="AN28">
        <v>0.71142059633605803</v>
      </c>
      <c r="AO28">
        <v>0</v>
      </c>
      <c r="AP28">
        <v>0.83203125</v>
      </c>
      <c r="AQ28">
        <v>0.94900221729489997</v>
      </c>
      <c r="AR28">
        <v>0.44274809160305301</v>
      </c>
      <c r="AS28">
        <v>0.62190082644628097</v>
      </c>
      <c r="AU28">
        <v>26</v>
      </c>
      <c r="AV28">
        <v>0.71758241758241703</v>
      </c>
      <c r="AW28">
        <v>0.68396823457753997</v>
      </c>
      <c r="AX28">
        <v>0</v>
      </c>
      <c r="AY28">
        <v>0.92682926829268297</v>
      </c>
      <c r="AZ28">
        <v>0.92631578947368398</v>
      </c>
      <c r="BA28">
        <v>0.25714285714285701</v>
      </c>
      <c r="BB28">
        <v>0.62558502340093602</v>
      </c>
      <c r="BD28">
        <v>26</v>
      </c>
      <c r="BE28">
        <v>0.73833333333333295</v>
      </c>
      <c r="BF28">
        <v>0.705575609535538</v>
      </c>
      <c r="BG28">
        <v>0</v>
      </c>
      <c r="BH28">
        <v>0.95299145299145305</v>
      </c>
      <c r="BI28">
        <v>0.887185104052573</v>
      </c>
      <c r="BJ28">
        <v>0.31719532554257002</v>
      </c>
      <c r="BK28">
        <v>0.66493055555555503</v>
      </c>
      <c r="BM28">
        <v>26</v>
      </c>
      <c r="BN28">
        <v>0.75674157303370704</v>
      </c>
      <c r="BO28">
        <v>0.75814792730099401</v>
      </c>
      <c r="BP28">
        <v>0</v>
      </c>
      <c r="BQ28">
        <v>0.92513966480446896</v>
      </c>
      <c r="BR28">
        <v>0.96449026345933497</v>
      </c>
      <c r="BS28">
        <v>0.57817772778402698</v>
      </c>
      <c r="BT28">
        <v>0.56478405315614599</v>
      </c>
      <c r="BV28">
        <v>26</v>
      </c>
      <c r="BW28">
        <v>0.77023809523809506</v>
      </c>
      <c r="BX28">
        <v>0.75786061886872702</v>
      </c>
      <c r="BY28">
        <v>0</v>
      </c>
      <c r="BZ28">
        <v>0.98698224852071004</v>
      </c>
      <c r="CA28">
        <v>0.98581560283687897</v>
      </c>
      <c r="CB28">
        <v>0.63116370808678501</v>
      </c>
      <c r="CC28">
        <v>0.42748091603053401</v>
      </c>
    </row>
    <row r="29" spans="1:81" x14ac:dyDescent="0.2">
      <c r="AC29">
        <v>27</v>
      </c>
      <c r="AD29">
        <v>0.69354838709677402</v>
      </c>
      <c r="AE29">
        <v>0.69908803890970495</v>
      </c>
      <c r="AF29">
        <v>0</v>
      </c>
      <c r="AG29">
        <v>0.91034482758620605</v>
      </c>
      <c r="AH29">
        <v>0.82953311617806702</v>
      </c>
      <c r="AI29">
        <v>0.54812098991750602</v>
      </c>
      <c r="AJ29">
        <v>0.50835322195704002</v>
      </c>
      <c r="AL29">
        <v>27</v>
      </c>
      <c r="AM29">
        <v>0.61684782608695599</v>
      </c>
      <c r="AN29">
        <v>0.60762031600134303</v>
      </c>
      <c r="AO29">
        <v>0</v>
      </c>
      <c r="AP29">
        <v>0.698162729658792</v>
      </c>
      <c r="AQ29">
        <v>0.88057901085645296</v>
      </c>
      <c r="AR29">
        <v>0.18867924528301799</v>
      </c>
      <c r="AS29">
        <v>0.663060278207109</v>
      </c>
      <c r="AU29">
        <v>27</v>
      </c>
      <c r="AV29">
        <v>0.70769230769230695</v>
      </c>
      <c r="AW29">
        <v>0.69808855843311501</v>
      </c>
      <c r="AX29">
        <v>0</v>
      </c>
      <c r="AY29">
        <v>0.93581780538302195</v>
      </c>
      <c r="AZ29">
        <v>0.93953488372092997</v>
      </c>
      <c r="BA29">
        <v>0.56468366383380497</v>
      </c>
      <c r="BB29">
        <v>0.352317880794701</v>
      </c>
      <c r="BD29">
        <v>27</v>
      </c>
      <c r="BE29">
        <v>0.73</v>
      </c>
      <c r="BF29">
        <v>0.68033258259103602</v>
      </c>
      <c r="BG29">
        <v>0</v>
      </c>
      <c r="BH29">
        <v>0.95528898582333699</v>
      </c>
      <c r="BI29">
        <v>0.94226327944572696</v>
      </c>
      <c r="BJ29">
        <v>0.16793893129770901</v>
      </c>
      <c r="BK29">
        <v>0.65583913379737002</v>
      </c>
      <c r="BM29">
        <v>27</v>
      </c>
      <c r="BN29">
        <v>0.76966292134831404</v>
      </c>
      <c r="BO29">
        <v>0.75139731777429597</v>
      </c>
      <c r="BP29">
        <v>0</v>
      </c>
      <c r="BQ29">
        <v>0.96921322690991996</v>
      </c>
      <c r="BR29">
        <v>0.94713160854893097</v>
      </c>
      <c r="BS29">
        <v>0.41747572815533901</v>
      </c>
      <c r="BT29">
        <v>0.671768707482993</v>
      </c>
      <c r="BV29">
        <v>27</v>
      </c>
      <c r="BW29">
        <v>0.78273809523809501</v>
      </c>
      <c r="BX29">
        <v>0.78360256896994296</v>
      </c>
      <c r="BY29">
        <v>0</v>
      </c>
      <c r="BZ29">
        <v>0.97399527186761203</v>
      </c>
      <c r="CA29">
        <v>0.980582524271844</v>
      </c>
      <c r="CB29">
        <v>0.57459926017262597</v>
      </c>
      <c r="CC29">
        <v>0.60523321956769005</v>
      </c>
    </row>
    <row r="30" spans="1:81" x14ac:dyDescent="0.2">
      <c r="AC30">
        <v>28</v>
      </c>
      <c r="AD30">
        <v>0.68817204301075197</v>
      </c>
      <c r="AE30">
        <v>0.63363078804821604</v>
      </c>
      <c r="AF30">
        <v>0</v>
      </c>
      <c r="AG30">
        <v>0.88692232055063902</v>
      </c>
      <c r="AH30">
        <v>0.86024096385542104</v>
      </c>
      <c r="AI30">
        <v>0.127737226277372</v>
      </c>
      <c r="AJ30">
        <v>0.65962264150943395</v>
      </c>
      <c r="AL30">
        <v>28</v>
      </c>
      <c r="AM30">
        <v>0.69456521739130395</v>
      </c>
      <c r="AN30">
        <v>0.68902590250256002</v>
      </c>
      <c r="AO30">
        <v>0</v>
      </c>
      <c r="AP30">
        <v>0.91590678824721306</v>
      </c>
      <c r="AQ30">
        <v>0.855036855036855</v>
      </c>
      <c r="AR30">
        <v>0.58567543064369898</v>
      </c>
      <c r="AS30">
        <v>0.39948453608247397</v>
      </c>
      <c r="AU30">
        <v>28</v>
      </c>
      <c r="AV30">
        <v>0.66703296703296699</v>
      </c>
      <c r="AW30">
        <v>0.66209064251735905</v>
      </c>
      <c r="AX30">
        <v>0</v>
      </c>
      <c r="AY30">
        <v>0.76618705035971202</v>
      </c>
      <c r="AZ30">
        <v>0.784876140808344</v>
      </c>
      <c r="BA30">
        <v>0.50062578222778398</v>
      </c>
      <c r="BB30">
        <v>0.59667359667359599</v>
      </c>
      <c r="BD30">
        <v>28</v>
      </c>
      <c r="BE30">
        <v>0.74055555555555497</v>
      </c>
      <c r="BF30">
        <v>0.74367949684273504</v>
      </c>
      <c r="BG30">
        <v>0</v>
      </c>
      <c r="BH30">
        <v>0.94051627384960701</v>
      </c>
      <c r="BI30">
        <v>0.92688679245283001</v>
      </c>
      <c r="BJ30">
        <v>0.50368550368550302</v>
      </c>
      <c r="BK30">
        <v>0.60362941738299902</v>
      </c>
      <c r="BM30">
        <v>28</v>
      </c>
      <c r="BN30">
        <v>0.70674157303370699</v>
      </c>
      <c r="BO30">
        <v>0.68013802866989803</v>
      </c>
      <c r="BP30">
        <v>0</v>
      </c>
      <c r="BQ30">
        <v>0.93942614240169997</v>
      </c>
      <c r="BR30">
        <v>0.92307692307692302</v>
      </c>
      <c r="BS30">
        <v>0.59427609427609396</v>
      </c>
      <c r="BT30">
        <v>0.26377295492487401</v>
      </c>
      <c r="BV30">
        <v>28</v>
      </c>
      <c r="BW30">
        <v>0.78273809523809501</v>
      </c>
      <c r="BX30">
        <v>0.76004690472044001</v>
      </c>
      <c r="BY30">
        <v>0</v>
      </c>
      <c r="BZ30">
        <v>0.98067632850241504</v>
      </c>
      <c r="CA30">
        <v>0.98220640569395001</v>
      </c>
      <c r="CB30">
        <v>0.39092495636998198</v>
      </c>
      <c r="CC30">
        <v>0.68637992831541195</v>
      </c>
    </row>
    <row r="31" spans="1:81" x14ac:dyDescent="0.2">
      <c r="AC31">
        <v>29</v>
      </c>
      <c r="AD31">
        <v>0.64838709677419304</v>
      </c>
      <c r="AE31">
        <v>0.64061437625829298</v>
      </c>
      <c r="AF31">
        <v>0</v>
      </c>
      <c r="AG31">
        <v>0.83460076045627296</v>
      </c>
      <c r="AH31">
        <v>0.88361045130641303</v>
      </c>
      <c r="AI31">
        <v>0.327990135635018</v>
      </c>
      <c r="AJ31">
        <v>0.51625615763546795</v>
      </c>
      <c r="AL31">
        <v>29</v>
      </c>
      <c r="AM31">
        <v>0.70271739130434696</v>
      </c>
      <c r="AN31">
        <v>0.69888303578708499</v>
      </c>
      <c r="AO31">
        <v>0</v>
      </c>
      <c r="AP31">
        <v>0.88165680473372698</v>
      </c>
      <c r="AQ31">
        <v>0.841309823677581</v>
      </c>
      <c r="AR31">
        <v>0.45905707196029699</v>
      </c>
      <c r="AS31">
        <v>0.613508442776735</v>
      </c>
      <c r="AU31">
        <v>29</v>
      </c>
      <c r="AV31">
        <v>0.689560439560439</v>
      </c>
      <c r="AW31">
        <v>0.68792317279396797</v>
      </c>
      <c r="AX31">
        <v>0</v>
      </c>
      <c r="AY31">
        <v>0.96483516483516396</v>
      </c>
      <c r="AZ31">
        <v>0.96035242290748801</v>
      </c>
      <c r="BA31">
        <v>0.46091370558375599</v>
      </c>
      <c r="BB31">
        <v>0.36559139784946199</v>
      </c>
      <c r="BD31">
        <v>29</v>
      </c>
      <c r="BE31">
        <v>0.71444444444444399</v>
      </c>
      <c r="BF31">
        <v>0.64539650403376503</v>
      </c>
      <c r="BG31">
        <v>0</v>
      </c>
      <c r="BH31">
        <v>0.92291880781089397</v>
      </c>
      <c r="BI31">
        <v>0.91435464414957701</v>
      </c>
      <c r="BJ31">
        <v>0.664647993943981</v>
      </c>
      <c r="BK31">
        <v>7.9664570230607898E-2</v>
      </c>
      <c r="BM31">
        <v>29</v>
      </c>
      <c r="BN31">
        <v>0.71573033707865097</v>
      </c>
      <c r="BO31">
        <v>0.70527957957294296</v>
      </c>
      <c r="BP31">
        <v>0</v>
      </c>
      <c r="BQ31">
        <v>0.91920251836306399</v>
      </c>
      <c r="BR31">
        <v>0.86857142857142799</v>
      </c>
      <c r="BS31">
        <v>0.58408862034239595</v>
      </c>
      <c r="BT31">
        <v>0.44925575101488402</v>
      </c>
      <c r="BV31">
        <v>29</v>
      </c>
      <c r="BW31">
        <v>0.73809523809523803</v>
      </c>
      <c r="BX31">
        <v>0.678431614489588</v>
      </c>
      <c r="BY31">
        <v>0</v>
      </c>
      <c r="BZ31">
        <v>0.98465171192443901</v>
      </c>
      <c r="CA31">
        <v>0.98554216867469802</v>
      </c>
      <c r="CB31">
        <v>0.64628099173553699</v>
      </c>
      <c r="CC31">
        <v>9.7251585623678596E-2</v>
      </c>
    </row>
    <row r="32" spans="1:81" x14ac:dyDescent="0.2">
      <c r="AC32">
        <v>30</v>
      </c>
      <c r="AD32">
        <v>0.71935483870967698</v>
      </c>
      <c r="AE32">
        <v>0.72745133891983105</v>
      </c>
      <c r="AF32">
        <v>0</v>
      </c>
      <c r="AG32">
        <v>0.94267515923566803</v>
      </c>
      <c r="AH32">
        <v>0.86029411764705799</v>
      </c>
      <c r="AI32">
        <v>0.55911823647294501</v>
      </c>
      <c r="AJ32">
        <v>0.54771784232365095</v>
      </c>
      <c r="AL32">
        <v>30</v>
      </c>
      <c r="AM32">
        <v>0.69782608695652104</v>
      </c>
      <c r="AN32">
        <v>0.70026256732076497</v>
      </c>
      <c r="AO32">
        <v>0</v>
      </c>
      <c r="AP32">
        <v>0.86799999999999899</v>
      </c>
      <c r="AQ32">
        <v>0.82932996207332399</v>
      </c>
      <c r="AR32">
        <v>0.52287581699346397</v>
      </c>
      <c r="AS32">
        <v>0.58084449021627105</v>
      </c>
      <c r="AU32">
        <v>30</v>
      </c>
      <c r="AV32">
        <v>0.65989010989010899</v>
      </c>
      <c r="AW32">
        <v>0.63792687875202803</v>
      </c>
      <c r="AX32">
        <v>0</v>
      </c>
      <c r="AY32">
        <v>0.94006309148264899</v>
      </c>
      <c r="AZ32">
        <v>0.90167865707434003</v>
      </c>
      <c r="BA32">
        <v>0.53723849372384902</v>
      </c>
      <c r="BB32">
        <v>0.17272727272727201</v>
      </c>
      <c r="BD32">
        <v>30</v>
      </c>
      <c r="BE32">
        <v>0.73666666666666603</v>
      </c>
      <c r="BF32">
        <v>0.68824419381070701</v>
      </c>
      <c r="BG32">
        <v>0</v>
      </c>
      <c r="BH32">
        <v>0.93890675241157495</v>
      </c>
      <c r="BI32">
        <v>0.94318181818181801</v>
      </c>
      <c r="BJ32">
        <v>0.202626641651031</v>
      </c>
      <c r="BK32">
        <v>0.668261562998405</v>
      </c>
      <c r="BM32">
        <v>30</v>
      </c>
      <c r="BN32">
        <v>0.70617977528089804</v>
      </c>
      <c r="BO32">
        <v>0.65297710142714704</v>
      </c>
      <c r="BP32">
        <v>0</v>
      </c>
      <c r="BQ32">
        <v>0.95728368017524601</v>
      </c>
      <c r="BR32">
        <v>0.91330891330891295</v>
      </c>
      <c r="BS32">
        <v>0.65581395348837201</v>
      </c>
      <c r="BT32">
        <v>8.5501858736059394E-2</v>
      </c>
      <c r="BV32">
        <v>30</v>
      </c>
      <c r="BW32">
        <v>0.74107142857142805</v>
      </c>
      <c r="BX32">
        <v>0.66956965726477002</v>
      </c>
      <c r="BY32">
        <v>0</v>
      </c>
      <c r="BZ32">
        <v>0.97668997668997604</v>
      </c>
      <c r="CA32">
        <v>0.96867469879517998</v>
      </c>
      <c r="CB32">
        <v>0.66504065040650395</v>
      </c>
      <c r="CC32">
        <v>6.7873303167420795E-2</v>
      </c>
    </row>
    <row r="33" spans="29:81" x14ac:dyDescent="0.2">
      <c r="AC33">
        <v>31</v>
      </c>
      <c r="AD33">
        <v>0.68118279569892404</v>
      </c>
      <c r="AE33">
        <v>0.68055134121164895</v>
      </c>
      <c r="AF33">
        <v>0</v>
      </c>
      <c r="AG33">
        <v>0.83030303030302999</v>
      </c>
      <c r="AH33">
        <v>0.73414634146341395</v>
      </c>
      <c r="AI33">
        <v>0.52459016393442603</v>
      </c>
      <c r="AJ33">
        <v>0.63316582914572805</v>
      </c>
      <c r="AL33">
        <v>31</v>
      </c>
      <c r="AM33">
        <v>0.64510869565217299</v>
      </c>
      <c r="AN33">
        <v>0.64514245703057305</v>
      </c>
      <c r="AO33">
        <v>0</v>
      </c>
      <c r="AP33">
        <v>0.85163776493256205</v>
      </c>
      <c r="AQ33">
        <v>0.83480453972257196</v>
      </c>
      <c r="AR33">
        <v>0.43083900226757299</v>
      </c>
      <c r="AS33">
        <v>0.46328852119958602</v>
      </c>
      <c r="AU33">
        <v>31</v>
      </c>
      <c r="AV33">
        <v>0.704395604395604</v>
      </c>
      <c r="AW33">
        <v>0.64986177509679999</v>
      </c>
      <c r="AX33">
        <v>0</v>
      </c>
      <c r="AY33">
        <v>0.85660018993352305</v>
      </c>
      <c r="AZ33">
        <v>0.87254901960784303</v>
      </c>
      <c r="BA33">
        <v>0.19569471624266099</v>
      </c>
      <c r="BB33">
        <v>0.67460317460317398</v>
      </c>
      <c r="BD33">
        <v>31</v>
      </c>
      <c r="BE33">
        <v>0.70944444444444399</v>
      </c>
      <c r="BF33">
        <v>0.69010785643444505</v>
      </c>
      <c r="BG33">
        <v>0</v>
      </c>
      <c r="BH33">
        <v>0.90552995391705005</v>
      </c>
      <c r="BI33">
        <v>0.95184770436730104</v>
      </c>
      <c r="BJ33">
        <v>0.29012345679012302</v>
      </c>
      <c r="BK33">
        <v>0.61293031066330805</v>
      </c>
      <c r="BM33">
        <v>31</v>
      </c>
      <c r="BN33">
        <v>0.73146067415730298</v>
      </c>
      <c r="BO33">
        <v>0.69035575865532395</v>
      </c>
      <c r="BP33">
        <v>0</v>
      </c>
      <c r="BQ33">
        <v>0.97225305216426094</v>
      </c>
      <c r="BR33">
        <v>0.89331770222743201</v>
      </c>
      <c r="BS33">
        <v>0.23908918406072099</v>
      </c>
      <c r="BT33">
        <v>0.65676309616888096</v>
      </c>
      <c r="BV33">
        <v>31</v>
      </c>
      <c r="BW33">
        <v>0.772023809523809</v>
      </c>
      <c r="BX33">
        <v>0.75232790984685505</v>
      </c>
      <c r="BY33">
        <v>0</v>
      </c>
      <c r="BZ33">
        <v>0.968494749124854</v>
      </c>
      <c r="CA33">
        <v>0.97317073170731705</v>
      </c>
      <c r="CB33">
        <v>0.397306397306397</v>
      </c>
      <c r="CC33">
        <v>0.67033976124885197</v>
      </c>
    </row>
    <row r="34" spans="29:81" x14ac:dyDescent="0.2">
      <c r="AC34">
        <v>32</v>
      </c>
      <c r="AD34">
        <v>0.58010752688171996</v>
      </c>
      <c r="AE34">
        <v>0.57669999876142697</v>
      </c>
      <c r="AF34">
        <v>0</v>
      </c>
      <c r="AG34">
        <v>0.67312348668280797</v>
      </c>
      <c r="AH34">
        <v>0.86612339930151305</v>
      </c>
      <c r="AI34">
        <v>0.484978540772532</v>
      </c>
      <c r="AJ34">
        <v>0.28257456828885302</v>
      </c>
      <c r="AL34">
        <v>32</v>
      </c>
      <c r="AM34">
        <v>0.68152173913043401</v>
      </c>
      <c r="AN34">
        <v>0.68066398235130898</v>
      </c>
      <c r="AO34">
        <v>0</v>
      </c>
      <c r="AP34">
        <v>0.80903490759753605</v>
      </c>
      <c r="AQ34">
        <v>0.85910652920962105</v>
      </c>
      <c r="AR34">
        <v>0.48009101251421998</v>
      </c>
      <c r="AS34">
        <v>0.57442348008385702</v>
      </c>
      <c r="AU34">
        <v>32</v>
      </c>
      <c r="AV34">
        <v>0.71098901098901102</v>
      </c>
      <c r="AW34">
        <v>0.71461649043883702</v>
      </c>
      <c r="AX34">
        <v>0</v>
      </c>
      <c r="AY34">
        <v>0.886075949367088</v>
      </c>
      <c r="AZ34">
        <v>0.87845968712394695</v>
      </c>
      <c r="BA34">
        <v>0.549473684210526</v>
      </c>
      <c r="BB34">
        <v>0.54445664105378699</v>
      </c>
      <c r="BD34">
        <v>32</v>
      </c>
      <c r="BE34">
        <v>0.73055555555555496</v>
      </c>
      <c r="BF34">
        <v>0.69251982652549005</v>
      </c>
      <c r="BG34">
        <v>0</v>
      </c>
      <c r="BH34">
        <v>0.92616033755274196</v>
      </c>
      <c r="BI34">
        <v>0.90420560747663503</v>
      </c>
      <c r="BJ34">
        <v>0.27142857142857102</v>
      </c>
      <c r="BK34">
        <v>0.66828478964401195</v>
      </c>
      <c r="BM34">
        <v>32</v>
      </c>
      <c r="BN34">
        <v>0.74269662921348301</v>
      </c>
      <c r="BO34">
        <v>0.69595415766454805</v>
      </c>
      <c r="BP34">
        <v>0</v>
      </c>
      <c r="BQ34">
        <v>0.94714131607335394</v>
      </c>
      <c r="BR34">
        <v>0.94835680751173701</v>
      </c>
      <c r="BS34">
        <v>0.20934579439252299</v>
      </c>
      <c r="BT34">
        <v>0.67897271268057702</v>
      </c>
      <c r="BV34">
        <v>32</v>
      </c>
      <c r="BW34">
        <v>0.73571428571428499</v>
      </c>
      <c r="BX34">
        <v>0.67141392797685295</v>
      </c>
      <c r="BY34">
        <v>0</v>
      </c>
      <c r="BZ34">
        <v>0.97826086956521696</v>
      </c>
      <c r="CA34">
        <v>0.96969696969696895</v>
      </c>
      <c r="CB34">
        <v>0.65074135090609497</v>
      </c>
      <c r="CC34">
        <v>8.6956521739130405E-2</v>
      </c>
    </row>
    <row r="35" spans="29:81" x14ac:dyDescent="0.2">
      <c r="AC35">
        <v>33</v>
      </c>
      <c r="AD35">
        <v>0.71021505376343996</v>
      </c>
      <c r="AE35">
        <v>0.72220768387592205</v>
      </c>
      <c r="AF35">
        <v>0</v>
      </c>
      <c r="AG35">
        <v>0.88487584650112805</v>
      </c>
      <c r="AH35">
        <v>0.89940828402366801</v>
      </c>
      <c r="AI35">
        <v>0.55891553701772601</v>
      </c>
      <c r="AJ35">
        <v>0.54563106796116501</v>
      </c>
      <c r="AL35">
        <v>33</v>
      </c>
      <c r="AM35">
        <v>0.70815217391304297</v>
      </c>
      <c r="AN35">
        <v>0.715714834576056</v>
      </c>
      <c r="AO35">
        <v>0</v>
      </c>
      <c r="AP35">
        <v>0.95661605206073697</v>
      </c>
      <c r="AQ35">
        <v>0.90845070422535201</v>
      </c>
      <c r="AR35">
        <v>0.47530864197530798</v>
      </c>
      <c r="AS35">
        <v>0.52248394004282595</v>
      </c>
      <c r="AU35">
        <v>33</v>
      </c>
      <c r="AV35">
        <v>0.78681318681318602</v>
      </c>
      <c r="AW35">
        <v>0.77186036177808703</v>
      </c>
      <c r="AX35">
        <v>0</v>
      </c>
      <c r="AY35">
        <v>0.99231613611416003</v>
      </c>
      <c r="AZ35">
        <v>0.96626768226332904</v>
      </c>
      <c r="BA35">
        <v>0.45095168374816902</v>
      </c>
      <c r="BB35">
        <v>0.67790594498668999</v>
      </c>
      <c r="BD35">
        <v>33</v>
      </c>
      <c r="BE35">
        <v>0.72277777777777696</v>
      </c>
      <c r="BF35">
        <v>0.67270653670040104</v>
      </c>
      <c r="BG35">
        <v>0</v>
      </c>
      <c r="BH35">
        <v>0.90717299578058996</v>
      </c>
      <c r="BI35">
        <v>0.910377358490565</v>
      </c>
      <c r="BJ35">
        <v>0.18552875695732801</v>
      </c>
      <c r="BK35">
        <v>0.687747035573122</v>
      </c>
      <c r="BM35">
        <v>33</v>
      </c>
      <c r="BN35">
        <v>0.68426966292134805</v>
      </c>
      <c r="BO35">
        <v>0.68181057953857505</v>
      </c>
      <c r="BP35">
        <v>0</v>
      </c>
      <c r="BQ35">
        <v>0.91666666666666596</v>
      </c>
      <c r="BR35">
        <v>0.88998763906056799</v>
      </c>
      <c r="BS35">
        <v>0.40251572327044</v>
      </c>
      <c r="BT35">
        <v>0.51807228915662595</v>
      </c>
      <c r="BV35">
        <v>33</v>
      </c>
      <c r="BW35">
        <v>0.764880952380952</v>
      </c>
      <c r="BX35">
        <v>0.72307388624365598</v>
      </c>
      <c r="BY35">
        <v>0</v>
      </c>
      <c r="BZ35">
        <v>0.98104265402843605</v>
      </c>
      <c r="CA35">
        <v>0.98199279711884702</v>
      </c>
      <c r="CB35">
        <v>0.25296442687747001</v>
      </c>
      <c r="CC35">
        <v>0.67629566694987198</v>
      </c>
    </row>
    <row r="36" spans="29:81" x14ac:dyDescent="0.2">
      <c r="AC36">
        <v>34</v>
      </c>
      <c r="AD36">
        <v>0.61827956989247301</v>
      </c>
      <c r="AE36">
        <v>0.61537542838019399</v>
      </c>
      <c r="AF36">
        <v>0</v>
      </c>
      <c r="AG36">
        <v>0.69367088607594896</v>
      </c>
      <c r="AH36">
        <v>0.71255060728744901</v>
      </c>
      <c r="AI36">
        <v>0.498212157330154</v>
      </c>
      <c r="AJ36">
        <v>0.55706806282722499</v>
      </c>
      <c r="AL36">
        <v>34</v>
      </c>
      <c r="AM36">
        <v>0.68804347826086898</v>
      </c>
      <c r="AN36">
        <v>0.61060105169973999</v>
      </c>
      <c r="AO36">
        <v>0</v>
      </c>
      <c r="AP36">
        <v>0.84681255946717404</v>
      </c>
      <c r="AQ36">
        <v>0.89559164733178598</v>
      </c>
      <c r="AR36">
        <v>4.2105263157894701E-2</v>
      </c>
      <c r="AS36">
        <v>0.65789473684210498</v>
      </c>
      <c r="AU36">
        <v>34</v>
      </c>
      <c r="AV36">
        <v>0.70604395604395598</v>
      </c>
      <c r="AW36">
        <v>0.66679838532607105</v>
      </c>
      <c r="AX36">
        <v>0</v>
      </c>
      <c r="AY36">
        <v>0.91514500537056898</v>
      </c>
      <c r="AZ36">
        <v>0.88018979833926403</v>
      </c>
      <c r="BA36">
        <v>0.20102214650766601</v>
      </c>
      <c r="BB36">
        <v>0.67083659108678595</v>
      </c>
      <c r="BD36">
        <v>34</v>
      </c>
      <c r="BE36">
        <v>0.73111111111111104</v>
      </c>
      <c r="BF36">
        <v>0.72644882692423796</v>
      </c>
      <c r="BG36">
        <v>0</v>
      </c>
      <c r="BH36">
        <v>0.89468405215646896</v>
      </c>
      <c r="BI36">
        <v>0.90012033694344096</v>
      </c>
      <c r="BJ36">
        <v>0.59713701431492805</v>
      </c>
      <c r="BK36">
        <v>0.51385390428211497</v>
      </c>
      <c r="BM36">
        <v>34</v>
      </c>
      <c r="BN36">
        <v>0.72921348314606704</v>
      </c>
      <c r="BO36">
        <v>0.72460690935076399</v>
      </c>
      <c r="BP36">
        <v>0</v>
      </c>
      <c r="BQ36">
        <v>0.97285067873303099</v>
      </c>
      <c r="BR36">
        <v>0.90621193666260602</v>
      </c>
      <c r="BS36">
        <v>0.41715976331360899</v>
      </c>
      <c r="BT36">
        <v>0.60220525869380803</v>
      </c>
      <c r="BV36">
        <v>34</v>
      </c>
      <c r="BW36">
        <v>0.74285714285714199</v>
      </c>
      <c r="BX36">
        <v>0.67907921958128803</v>
      </c>
      <c r="BY36">
        <v>0</v>
      </c>
      <c r="BZ36">
        <v>0.97297297297297303</v>
      </c>
      <c r="CA36">
        <v>0.97218863361547703</v>
      </c>
      <c r="CB36">
        <v>0.66612244897959105</v>
      </c>
      <c r="CC36">
        <v>0.105032822757111</v>
      </c>
    </row>
    <row r="37" spans="29:81" x14ac:dyDescent="0.2">
      <c r="AC37">
        <v>35</v>
      </c>
      <c r="AD37">
        <v>0.67849462365591395</v>
      </c>
      <c r="AE37">
        <v>0.66920530006157797</v>
      </c>
      <c r="AF37">
        <v>0</v>
      </c>
      <c r="AG37">
        <v>0.87103174603174605</v>
      </c>
      <c r="AH37">
        <v>0.73297002724795601</v>
      </c>
      <c r="AI37">
        <v>0.40443896424167602</v>
      </c>
      <c r="AJ37">
        <v>0.66838046272493501</v>
      </c>
      <c r="AL37">
        <v>35</v>
      </c>
      <c r="AM37">
        <v>0.73260869565217301</v>
      </c>
      <c r="AN37">
        <v>0.70254001747470296</v>
      </c>
      <c r="AO37">
        <v>0</v>
      </c>
      <c r="AP37">
        <v>0.91864057672502497</v>
      </c>
      <c r="AQ37">
        <v>0.92325581395348799</v>
      </c>
      <c r="AR37">
        <v>0.30213464696223302</v>
      </c>
      <c r="AS37">
        <v>0.66612903225806397</v>
      </c>
      <c r="AU37">
        <v>35</v>
      </c>
      <c r="AV37">
        <v>0.63681318681318599</v>
      </c>
      <c r="AW37">
        <v>0.59468885769788005</v>
      </c>
      <c r="AX37">
        <v>0</v>
      </c>
      <c r="AY37">
        <v>0.83950617283950602</v>
      </c>
      <c r="AZ37">
        <v>0.89264173703256899</v>
      </c>
      <c r="BA37">
        <v>0.59890109890109799</v>
      </c>
      <c r="BB37">
        <v>4.7706422018348599E-2</v>
      </c>
      <c r="BD37">
        <v>35</v>
      </c>
      <c r="BE37">
        <v>0.74388888888888804</v>
      </c>
      <c r="BF37">
        <v>0.70827227046904595</v>
      </c>
      <c r="BG37">
        <v>0</v>
      </c>
      <c r="BH37">
        <v>0.93903743315508004</v>
      </c>
      <c r="BI37">
        <v>0.95622895622895598</v>
      </c>
      <c r="BJ37">
        <v>0.27787307032589997</v>
      </c>
      <c r="BK37">
        <v>0.65994962216624597</v>
      </c>
      <c r="BM37">
        <v>35</v>
      </c>
      <c r="BN37">
        <v>0.73764044943820195</v>
      </c>
      <c r="BO37">
        <v>0.70562745786536596</v>
      </c>
      <c r="BP37">
        <v>0</v>
      </c>
      <c r="BQ37">
        <v>0.98550724637681097</v>
      </c>
      <c r="BR37">
        <v>0.91330891330891295</v>
      </c>
      <c r="BS37">
        <v>0.247457627118644</v>
      </c>
      <c r="BT37">
        <v>0.67623604465709697</v>
      </c>
      <c r="BV37">
        <v>35</v>
      </c>
      <c r="BW37">
        <v>0.80476190476190401</v>
      </c>
      <c r="BX37">
        <v>0.80076711138441203</v>
      </c>
      <c r="BY37">
        <v>0</v>
      </c>
      <c r="BZ37">
        <v>0.967741935483871</v>
      </c>
      <c r="CA37">
        <v>0.97055359246171902</v>
      </c>
      <c r="CB37">
        <v>0.58414464534075095</v>
      </c>
      <c r="CC37">
        <v>0.68062827225130795</v>
      </c>
    </row>
    <row r="38" spans="29:81" x14ac:dyDescent="0.2">
      <c r="AC38">
        <v>36</v>
      </c>
      <c r="AD38">
        <v>0.63548387096774195</v>
      </c>
      <c r="AE38">
        <v>0.64854465541088302</v>
      </c>
      <c r="AF38">
        <v>0</v>
      </c>
      <c r="AG38">
        <v>0.76979293544457905</v>
      </c>
      <c r="AH38">
        <v>0.84937712344280802</v>
      </c>
      <c r="AI38">
        <v>0.55489021956087803</v>
      </c>
      <c r="AJ38">
        <v>0.42011834319526598</v>
      </c>
      <c r="AL38">
        <v>36</v>
      </c>
      <c r="AM38">
        <v>0.772826086956521</v>
      </c>
      <c r="AN38">
        <v>0.75871527199238098</v>
      </c>
      <c r="AO38">
        <v>0</v>
      </c>
      <c r="AP38">
        <v>0.94580233793836299</v>
      </c>
      <c r="AQ38">
        <v>0.91373801916932895</v>
      </c>
      <c r="AR38">
        <v>0.49354375896700098</v>
      </c>
      <c r="AS38">
        <v>0.681776971894832</v>
      </c>
      <c r="AU38">
        <v>36</v>
      </c>
      <c r="AV38">
        <v>0.68516483516483495</v>
      </c>
      <c r="AW38">
        <v>0.64046489240831195</v>
      </c>
      <c r="AX38">
        <v>0</v>
      </c>
      <c r="AY38">
        <v>0.94988610478359903</v>
      </c>
      <c r="AZ38">
        <v>0.88235294117647001</v>
      </c>
      <c r="BA38">
        <v>0.63936781609195403</v>
      </c>
      <c r="BB38">
        <v>9.0252707581227401E-2</v>
      </c>
      <c r="BD38">
        <v>36</v>
      </c>
      <c r="BE38">
        <v>0.71499999999999997</v>
      </c>
      <c r="BF38">
        <v>0.65422648764878499</v>
      </c>
      <c r="BG38">
        <v>0</v>
      </c>
      <c r="BH38">
        <v>0.94270270270270196</v>
      </c>
      <c r="BI38">
        <v>0.88864142538975499</v>
      </c>
      <c r="BJ38">
        <v>0.122047244094488</v>
      </c>
      <c r="BK38">
        <v>0.66351457840819505</v>
      </c>
      <c r="BM38">
        <v>36</v>
      </c>
      <c r="BN38">
        <v>0.70561797752808897</v>
      </c>
      <c r="BO38">
        <v>0.67347297032008802</v>
      </c>
      <c r="BP38">
        <v>0</v>
      </c>
      <c r="BQ38">
        <v>0.95040369088812005</v>
      </c>
      <c r="BR38">
        <v>0.93033707865168502</v>
      </c>
      <c r="BS38">
        <v>0.600977198697068</v>
      </c>
      <c r="BT38">
        <v>0.21217391304347799</v>
      </c>
      <c r="BV38">
        <v>36</v>
      </c>
      <c r="BW38">
        <v>0.74940476190476102</v>
      </c>
      <c r="BX38">
        <v>0.70931389175408199</v>
      </c>
      <c r="BY38">
        <v>0</v>
      </c>
      <c r="BZ38">
        <v>0.95518867924528295</v>
      </c>
      <c r="CA38">
        <v>0.95388349514563098</v>
      </c>
      <c r="CB38">
        <v>0.24952015355086299</v>
      </c>
      <c r="CC38">
        <v>0.67866323907454995</v>
      </c>
    </row>
    <row r="39" spans="29:81" x14ac:dyDescent="0.2">
      <c r="AC39">
        <v>37</v>
      </c>
      <c r="AD39">
        <v>0.66720430107526796</v>
      </c>
      <c r="AE39">
        <v>0.66024011555867701</v>
      </c>
      <c r="AF39">
        <v>0</v>
      </c>
      <c r="AG39">
        <v>0.903803131991051</v>
      </c>
      <c r="AH39">
        <v>0.86336633663366302</v>
      </c>
      <c r="AI39">
        <v>0.35873388042203902</v>
      </c>
      <c r="AJ39">
        <v>0.515057113187954</v>
      </c>
      <c r="AL39">
        <v>37</v>
      </c>
      <c r="AM39">
        <v>0.71521739130434703</v>
      </c>
      <c r="AN39">
        <v>0.68414899527310302</v>
      </c>
      <c r="AO39">
        <v>0</v>
      </c>
      <c r="AP39">
        <v>0.94580233793836299</v>
      </c>
      <c r="AQ39">
        <v>0.87560975609756098</v>
      </c>
      <c r="AR39">
        <v>0.26689774696707103</v>
      </c>
      <c r="AS39">
        <v>0.64828614008941798</v>
      </c>
      <c r="AU39">
        <v>37</v>
      </c>
      <c r="AV39">
        <v>0.76098901098901095</v>
      </c>
      <c r="AW39">
        <v>0.75158176212904904</v>
      </c>
      <c r="AX39">
        <v>0</v>
      </c>
      <c r="AY39">
        <v>0.93829787234042505</v>
      </c>
      <c r="AZ39">
        <v>0.920940170940171</v>
      </c>
      <c r="BA39">
        <v>0.51308900523560197</v>
      </c>
      <c r="BB39">
        <v>0.63400000000000001</v>
      </c>
      <c r="BD39">
        <v>37</v>
      </c>
      <c r="BE39">
        <v>0.76333333333333298</v>
      </c>
      <c r="BF39">
        <v>0.76707420509301505</v>
      </c>
      <c r="BG39">
        <v>0</v>
      </c>
      <c r="BH39">
        <v>0.96420581655480897</v>
      </c>
      <c r="BI39">
        <v>0.95642201834862295</v>
      </c>
      <c r="BJ39">
        <v>0.58758314855875804</v>
      </c>
      <c r="BK39">
        <v>0.56008583690987102</v>
      </c>
      <c r="BM39">
        <v>37</v>
      </c>
      <c r="BN39">
        <v>0.73202247191011205</v>
      </c>
      <c r="BO39">
        <v>0.73466493209842998</v>
      </c>
      <c r="BP39">
        <v>0</v>
      </c>
      <c r="BQ39">
        <v>0.97038724373576302</v>
      </c>
      <c r="BR39">
        <v>0.90516206482592998</v>
      </c>
      <c r="BS39">
        <v>0.59010270774976603</v>
      </c>
      <c r="BT39">
        <v>0.473007712082262</v>
      </c>
      <c r="BV39">
        <v>37</v>
      </c>
      <c r="BW39">
        <v>0.72499999999999998</v>
      </c>
      <c r="BX39">
        <v>0.66415122001468696</v>
      </c>
      <c r="BY39">
        <v>0</v>
      </c>
      <c r="BZ39">
        <v>0.97658079625292704</v>
      </c>
      <c r="CA39">
        <v>0.94567901234567897</v>
      </c>
      <c r="CB39">
        <v>0.643435980551053</v>
      </c>
      <c r="CC39">
        <v>9.0909090909090898E-2</v>
      </c>
    </row>
    <row r="40" spans="29:81" x14ac:dyDescent="0.2">
      <c r="AC40">
        <v>38</v>
      </c>
      <c r="AD40">
        <v>0.53870967741935405</v>
      </c>
      <c r="AE40">
        <v>0.546872374652282</v>
      </c>
      <c r="AF40">
        <v>0</v>
      </c>
      <c r="AG40">
        <v>0.46686746987951799</v>
      </c>
      <c r="AH40">
        <v>0.83001172332942497</v>
      </c>
      <c r="AI40">
        <v>0.37078651685393199</v>
      </c>
      <c r="AJ40">
        <v>0.51982378854625499</v>
      </c>
      <c r="AL40">
        <v>38</v>
      </c>
      <c r="AM40">
        <v>0.67445652173912995</v>
      </c>
      <c r="AN40">
        <v>0.63540877247350502</v>
      </c>
      <c r="AO40">
        <v>0</v>
      </c>
      <c r="AP40">
        <v>0.82654249126891699</v>
      </c>
      <c r="AQ40">
        <v>0.83843717001055895</v>
      </c>
      <c r="AR40">
        <v>0.21465076660988</v>
      </c>
      <c r="AS40">
        <v>0.66200466200466201</v>
      </c>
      <c r="AU40">
        <v>38</v>
      </c>
      <c r="AV40">
        <v>0.72417582417582405</v>
      </c>
      <c r="AW40">
        <v>0.68741322961899298</v>
      </c>
      <c r="AX40">
        <v>0</v>
      </c>
      <c r="AY40">
        <v>0.96949891067538096</v>
      </c>
      <c r="AZ40">
        <v>0.90261282660332498</v>
      </c>
      <c r="BA40">
        <v>0.221052631578947</v>
      </c>
      <c r="BB40">
        <v>0.65648854961832004</v>
      </c>
      <c r="BD40">
        <v>38</v>
      </c>
      <c r="BE40">
        <v>0.75277777777777699</v>
      </c>
      <c r="BF40">
        <v>0.74697692506114</v>
      </c>
      <c r="BG40">
        <v>0</v>
      </c>
      <c r="BH40">
        <v>0.95279912184412696</v>
      </c>
      <c r="BI40">
        <v>0.922341696535244</v>
      </c>
      <c r="BJ40">
        <v>0.45793103448275801</v>
      </c>
      <c r="BK40">
        <v>0.65483584738243095</v>
      </c>
      <c r="BM40">
        <v>38</v>
      </c>
      <c r="BN40">
        <v>0.689325842696629</v>
      </c>
      <c r="BO40">
        <v>0.67250280429937404</v>
      </c>
      <c r="BP40">
        <v>0</v>
      </c>
      <c r="BQ40">
        <v>0.99210822998872505</v>
      </c>
      <c r="BR40">
        <v>0.92667375132837404</v>
      </c>
      <c r="BS40">
        <v>0.48837209302325502</v>
      </c>
      <c r="BT40">
        <v>0.28285714285714197</v>
      </c>
      <c r="BV40">
        <v>38</v>
      </c>
      <c r="BW40">
        <v>0.77916666666666601</v>
      </c>
      <c r="BX40">
        <v>0.77102183399262403</v>
      </c>
      <c r="BY40">
        <v>0</v>
      </c>
      <c r="BZ40">
        <v>0.96211251435131995</v>
      </c>
      <c r="CA40">
        <v>0.93184634448574899</v>
      </c>
      <c r="CB40">
        <v>0.514880952380952</v>
      </c>
      <c r="CC40">
        <v>0.67524752475247496</v>
      </c>
    </row>
    <row r="41" spans="29:81" x14ac:dyDescent="0.2">
      <c r="AC41">
        <v>39</v>
      </c>
      <c r="AD41">
        <v>0.56720430107526798</v>
      </c>
      <c r="AE41">
        <v>0.57615826021635896</v>
      </c>
      <c r="AF41">
        <v>0</v>
      </c>
      <c r="AG41">
        <v>0.62283737024221397</v>
      </c>
      <c r="AH41">
        <v>0.71025930101465595</v>
      </c>
      <c r="AI41">
        <v>0.42972247090420701</v>
      </c>
      <c r="AJ41">
        <v>0.54181389870435803</v>
      </c>
      <c r="AL41">
        <v>39</v>
      </c>
      <c r="AM41">
        <v>0.73750000000000004</v>
      </c>
      <c r="AN41">
        <v>0.71068171952693604</v>
      </c>
      <c r="AO41">
        <v>0</v>
      </c>
      <c r="AP41">
        <v>0.91209927611168495</v>
      </c>
      <c r="AQ41">
        <v>0.892667375132837</v>
      </c>
      <c r="AR41">
        <v>0.37539432176656101</v>
      </c>
      <c r="AS41">
        <v>0.66256590509666002</v>
      </c>
      <c r="AU41">
        <v>39</v>
      </c>
      <c r="AV41">
        <v>0.67307692307692302</v>
      </c>
      <c r="AW41">
        <v>0.61000050334667</v>
      </c>
      <c r="AX41">
        <v>0</v>
      </c>
      <c r="AY41">
        <v>0.92163009404388696</v>
      </c>
      <c r="AZ41">
        <v>0.87864077669902896</v>
      </c>
      <c r="BA41">
        <v>0.62434652725914797</v>
      </c>
      <c r="BB41">
        <v>1.53846153846153E-2</v>
      </c>
      <c r="BD41">
        <v>39</v>
      </c>
      <c r="BE41">
        <v>0.74</v>
      </c>
      <c r="BF41">
        <v>0.70598881241398104</v>
      </c>
      <c r="BG41">
        <v>0</v>
      </c>
      <c r="BH41">
        <v>0.97085201793721898</v>
      </c>
      <c r="BI41">
        <v>0.912689173457508</v>
      </c>
      <c r="BJ41">
        <v>0.26855123674911602</v>
      </c>
      <c r="BK41">
        <v>0.67186282151208099</v>
      </c>
      <c r="BM41">
        <v>39</v>
      </c>
      <c r="BN41">
        <v>0.73033707865168496</v>
      </c>
      <c r="BO41">
        <v>0.72354678436796505</v>
      </c>
      <c r="BP41">
        <v>0</v>
      </c>
      <c r="BQ41">
        <v>0.96737907761529796</v>
      </c>
      <c r="BR41">
        <v>0.90865954922894399</v>
      </c>
      <c r="BS41">
        <v>0.39832869080779898</v>
      </c>
      <c r="BT41">
        <v>0.61981981981981904</v>
      </c>
      <c r="BV41">
        <v>39</v>
      </c>
      <c r="BW41">
        <v>0.73214285714285698</v>
      </c>
      <c r="BX41">
        <v>0.68588789589142296</v>
      </c>
      <c r="BY41">
        <v>0</v>
      </c>
      <c r="BZ41">
        <v>0.98126463700234101</v>
      </c>
      <c r="CA41">
        <v>0.97108433734939703</v>
      </c>
      <c r="CB41">
        <v>0.63166953528399294</v>
      </c>
      <c r="CC41">
        <v>0.15953307392996099</v>
      </c>
    </row>
    <row r="42" spans="29:81" x14ac:dyDescent="0.2">
      <c r="AC42">
        <v>40</v>
      </c>
      <c r="AD42">
        <v>0.63494623655913895</v>
      </c>
      <c r="AE42">
        <v>0.63367237020286005</v>
      </c>
      <c r="AF42">
        <v>0</v>
      </c>
      <c r="AG42">
        <v>0.846529814271749</v>
      </c>
      <c r="AH42">
        <v>0.79658952496954905</v>
      </c>
      <c r="AI42">
        <v>0.41666666666666602</v>
      </c>
      <c r="AJ42">
        <v>0.47490347490347401</v>
      </c>
      <c r="AL42">
        <v>40</v>
      </c>
      <c r="AM42">
        <v>0.67826086956521703</v>
      </c>
      <c r="AN42">
        <v>0.62733372596939996</v>
      </c>
      <c r="AO42">
        <v>0</v>
      </c>
      <c r="AP42">
        <v>0.91397849462365499</v>
      </c>
      <c r="AQ42">
        <v>0.89381563593932301</v>
      </c>
      <c r="AR42">
        <v>0.61131520940484896</v>
      </c>
      <c r="AS42">
        <v>9.0225563909774403E-2</v>
      </c>
      <c r="AU42">
        <v>40</v>
      </c>
      <c r="AV42">
        <v>0.76043956043955996</v>
      </c>
      <c r="AW42">
        <v>0.75677443867040595</v>
      </c>
      <c r="AX42">
        <v>0</v>
      </c>
      <c r="AY42">
        <v>0.95709570957095702</v>
      </c>
      <c r="AZ42">
        <v>0.91491712707182304</v>
      </c>
      <c r="BA42">
        <v>0.52549019607843095</v>
      </c>
      <c r="BB42">
        <v>0.62959472196041399</v>
      </c>
      <c r="BD42">
        <v>40</v>
      </c>
      <c r="BE42">
        <v>0.64166666666666605</v>
      </c>
      <c r="BF42">
        <v>0.63656563137681699</v>
      </c>
      <c r="BG42">
        <v>0</v>
      </c>
      <c r="BH42">
        <v>0.94877505567928699</v>
      </c>
      <c r="BI42">
        <v>0.85929648241206003</v>
      </c>
      <c r="BJ42">
        <v>0.51124063280599497</v>
      </c>
      <c r="BK42">
        <v>0.22695035460992899</v>
      </c>
      <c r="BM42">
        <v>40</v>
      </c>
      <c r="BN42">
        <v>0.73089887640449402</v>
      </c>
      <c r="BO42">
        <v>0.72365447949043404</v>
      </c>
      <c r="BP42">
        <v>0</v>
      </c>
      <c r="BQ42">
        <v>0.93520518358531302</v>
      </c>
      <c r="BR42">
        <v>0.92773892773892697</v>
      </c>
      <c r="BS42">
        <v>0.59594985535197598</v>
      </c>
      <c r="BT42">
        <v>0.43572395128552099</v>
      </c>
      <c r="BV42">
        <v>40</v>
      </c>
      <c r="BW42">
        <v>0.753571428571428</v>
      </c>
      <c r="BX42">
        <v>0.75021444848098995</v>
      </c>
      <c r="BY42">
        <v>0</v>
      </c>
      <c r="BZ42">
        <v>0.97198538367844001</v>
      </c>
      <c r="CA42">
        <v>0.958382877526753</v>
      </c>
      <c r="CB42">
        <v>0.61065573770491799</v>
      </c>
      <c r="CC42">
        <v>0.45983379501385002</v>
      </c>
    </row>
    <row r="43" spans="29:81" x14ac:dyDescent="0.2">
      <c r="AC43">
        <v>41</v>
      </c>
      <c r="AD43">
        <v>0.674193548387096</v>
      </c>
      <c r="AE43">
        <v>0.66381800733908802</v>
      </c>
      <c r="AF43">
        <v>0</v>
      </c>
      <c r="AG43">
        <v>0.78777589134125603</v>
      </c>
      <c r="AH43">
        <v>0.719562243502052</v>
      </c>
      <c r="AI43">
        <v>0.50436953807740303</v>
      </c>
      <c r="AJ43">
        <v>0.64356435643564303</v>
      </c>
      <c r="AL43">
        <v>41</v>
      </c>
      <c r="AM43">
        <v>0.63804347826086905</v>
      </c>
      <c r="AN43">
        <v>0.64421081093519805</v>
      </c>
      <c r="AO43">
        <v>0</v>
      </c>
      <c r="AP43">
        <v>0.85714285714285698</v>
      </c>
      <c r="AQ43">
        <v>0.79427083333333304</v>
      </c>
      <c r="AR43">
        <v>0.52222222222222203</v>
      </c>
      <c r="AS43">
        <v>0.40320733104238199</v>
      </c>
      <c r="AU43">
        <v>41</v>
      </c>
      <c r="AV43">
        <v>0.73076923076922995</v>
      </c>
      <c r="AW43">
        <v>0.68270993287285697</v>
      </c>
      <c r="AX43">
        <v>0</v>
      </c>
      <c r="AY43">
        <v>0.93402061855670104</v>
      </c>
      <c r="AZ43">
        <v>0.93720930232558097</v>
      </c>
      <c r="BA43">
        <v>0.19557195571955699</v>
      </c>
      <c r="BB43">
        <v>0.664037854889589</v>
      </c>
      <c r="BD43">
        <v>41</v>
      </c>
      <c r="BE43">
        <v>0.76500000000000001</v>
      </c>
      <c r="BF43">
        <v>0.76907496033238898</v>
      </c>
      <c r="BG43">
        <v>0</v>
      </c>
      <c r="BH43">
        <v>0.99001109877913396</v>
      </c>
      <c r="BI43">
        <v>0.92470588235294104</v>
      </c>
      <c r="BJ43">
        <v>0.56639247943595705</v>
      </c>
      <c r="BK43">
        <v>0.59519038076152297</v>
      </c>
      <c r="BM43">
        <v>41</v>
      </c>
      <c r="BN43">
        <v>0.67752808988764002</v>
      </c>
      <c r="BO43">
        <v>0.67806442600594896</v>
      </c>
      <c r="BP43">
        <v>0</v>
      </c>
      <c r="BQ43">
        <v>0.92274678111587904</v>
      </c>
      <c r="BR43">
        <v>0.90261282660332498</v>
      </c>
      <c r="BS43">
        <v>0.45016797312430001</v>
      </c>
      <c r="BT43">
        <v>0.43673012318029097</v>
      </c>
      <c r="BV43">
        <v>41</v>
      </c>
      <c r="BW43">
        <v>0.75892857142857095</v>
      </c>
      <c r="BX43">
        <v>0.71952487671634602</v>
      </c>
      <c r="BY43">
        <v>0</v>
      </c>
      <c r="BZ43">
        <v>0.98076923076922995</v>
      </c>
      <c r="CA43">
        <v>0.96411483253588504</v>
      </c>
      <c r="CB43">
        <v>0.25287356321839</v>
      </c>
      <c r="CC43">
        <v>0.68034188034188003</v>
      </c>
    </row>
    <row r="44" spans="29:81" x14ac:dyDescent="0.2">
      <c r="AC44">
        <v>42</v>
      </c>
      <c r="AD44">
        <v>0.67741935483870896</v>
      </c>
      <c r="AE44">
        <v>0.60947508606224998</v>
      </c>
      <c r="AF44">
        <v>0</v>
      </c>
      <c r="AG44">
        <v>0.87461139896372997</v>
      </c>
      <c r="AH44">
        <v>0.833156216790648</v>
      </c>
      <c r="AI44">
        <v>7.421875E-2</v>
      </c>
      <c r="AJ44">
        <v>0.65591397849462296</v>
      </c>
      <c r="AL44">
        <v>42</v>
      </c>
      <c r="AM44">
        <v>0.71521739130434703</v>
      </c>
      <c r="AN44">
        <v>0.71628279041874998</v>
      </c>
      <c r="AO44">
        <v>0</v>
      </c>
      <c r="AP44">
        <v>0.94192185850052801</v>
      </c>
      <c r="AQ44">
        <v>0.85141509433962204</v>
      </c>
      <c r="AR44">
        <v>0.58455522971651996</v>
      </c>
      <c r="AS44">
        <v>0.48723897911832897</v>
      </c>
      <c r="AU44">
        <v>42</v>
      </c>
      <c r="AV44">
        <v>0.64615384615384597</v>
      </c>
      <c r="AW44">
        <v>0.62896556161304196</v>
      </c>
      <c r="AX44">
        <v>0</v>
      </c>
      <c r="AY44">
        <v>0.80038948393378695</v>
      </c>
      <c r="AZ44">
        <v>0.76358695652173902</v>
      </c>
      <c r="BA44">
        <v>0.321377331420373</v>
      </c>
      <c r="BB44">
        <v>0.63050847457627102</v>
      </c>
      <c r="BD44">
        <v>42</v>
      </c>
      <c r="BE44">
        <v>0.73277777777777697</v>
      </c>
      <c r="BF44">
        <v>0.71133537720499895</v>
      </c>
      <c r="BG44">
        <v>0</v>
      </c>
      <c r="BH44">
        <v>0.88537549407114602</v>
      </c>
      <c r="BI44">
        <v>0.88009888751545096</v>
      </c>
      <c r="BJ44">
        <v>0.40506329113924</v>
      </c>
      <c r="BK44">
        <v>0.67480383609415795</v>
      </c>
      <c r="BM44">
        <v>42</v>
      </c>
      <c r="BN44">
        <v>0.73258426966292101</v>
      </c>
      <c r="BO44">
        <v>0.72447687017431495</v>
      </c>
      <c r="BP44">
        <v>0</v>
      </c>
      <c r="BQ44">
        <v>0.94343649946638197</v>
      </c>
      <c r="BR44">
        <v>0.91504854368931998</v>
      </c>
      <c r="BS44">
        <v>0.62068965517241304</v>
      </c>
      <c r="BT44">
        <v>0.41873278236914602</v>
      </c>
      <c r="BV44">
        <v>42</v>
      </c>
      <c r="BW44">
        <v>0.76428571428571401</v>
      </c>
      <c r="BX44">
        <v>0.72150886934825298</v>
      </c>
      <c r="BY44">
        <v>0</v>
      </c>
      <c r="BZ44">
        <v>0.96984318455970997</v>
      </c>
      <c r="CA44">
        <v>0.97176470588235198</v>
      </c>
      <c r="CB44">
        <v>0.25793650793650702</v>
      </c>
      <c r="CC44">
        <v>0.68649107901444295</v>
      </c>
    </row>
    <row r="45" spans="29:81" x14ac:dyDescent="0.2">
      <c r="AC45">
        <v>43</v>
      </c>
      <c r="AD45">
        <v>0.66827956989247295</v>
      </c>
      <c r="AE45">
        <v>0.64918263839468804</v>
      </c>
      <c r="AF45">
        <v>0</v>
      </c>
      <c r="AG45">
        <v>0.89791873141724399</v>
      </c>
      <c r="AH45">
        <v>0.85012285012285005</v>
      </c>
      <c r="AI45">
        <v>0.245810055865921</v>
      </c>
      <c r="AJ45">
        <v>0.60287891617273504</v>
      </c>
      <c r="AL45">
        <v>43</v>
      </c>
      <c r="AM45">
        <v>0.613586956521739</v>
      </c>
      <c r="AN45">
        <v>0.61277366306325998</v>
      </c>
      <c r="AO45">
        <v>0</v>
      </c>
      <c r="AP45">
        <v>0.83001172332942497</v>
      </c>
      <c r="AQ45">
        <v>0.93793103448275805</v>
      </c>
      <c r="AR45">
        <v>0.49873631002527302</v>
      </c>
      <c r="AS45">
        <v>0.18441558441558401</v>
      </c>
      <c r="AU45">
        <v>43</v>
      </c>
      <c r="AV45">
        <v>0.70384615384615301</v>
      </c>
      <c r="AW45">
        <v>0.652963599726476</v>
      </c>
      <c r="AX45">
        <v>0</v>
      </c>
      <c r="AY45">
        <v>0.87804878048780399</v>
      </c>
      <c r="AZ45">
        <v>0.87347931873479301</v>
      </c>
      <c r="BA45">
        <v>0.18994413407821201</v>
      </c>
      <c r="BB45">
        <v>0.670382165605095</v>
      </c>
      <c r="BD45">
        <v>43</v>
      </c>
      <c r="BE45">
        <v>0.71555555555555495</v>
      </c>
      <c r="BF45">
        <v>0.64172944075977201</v>
      </c>
      <c r="BG45">
        <v>0</v>
      </c>
      <c r="BH45">
        <v>0.92531120331950201</v>
      </c>
      <c r="BI45">
        <v>0.94090382387021998</v>
      </c>
      <c r="BJ45">
        <v>0.64931087289433298</v>
      </c>
      <c r="BK45">
        <v>5.1391862955032099E-2</v>
      </c>
      <c r="BM45">
        <v>43</v>
      </c>
      <c r="BN45">
        <v>0.74325842696629196</v>
      </c>
      <c r="BO45">
        <v>0.70590616872433298</v>
      </c>
      <c r="BP45">
        <v>0</v>
      </c>
      <c r="BQ45">
        <v>0.95124593716143002</v>
      </c>
      <c r="BR45">
        <v>0.93882352941176395</v>
      </c>
      <c r="BS45">
        <v>0.26958105646630198</v>
      </c>
      <c r="BT45">
        <v>0.66397415185783504</v>
      </c>
      <c r="BV45">
        <v>43</v>
      </c>
      <c r="BW45">
        <v>0.74345238095238098</v>
      </c>
      <c r="BX45">
        <v>0.70714057381922402</v>
      </c>
      <c r="BY45">
        <v>0</v>
      </c>
      <c r="BZ45">
        <v>0.96416184971098196</v>
      </c>
      <c r="CA45">
        <v>0.93046776232616901</v>
      </c>
      <c r="CB45">
        <v>0.25698324022346303</v>
      </c>
      <c r="CC45">
        <v>0.67694944301628102</v>
      </c>
    </row>
    <row r="46" spans="29:81" x14ac:dyDescent="0.2">
      <c r="AC46">
        <v>44</v>
      </c>
      <c r="AD46">
        <v>0.64677419354838706</v>
      </c>
      <c r="AE46">
        <v>0.646284264113138</v>
      </c>
      <c r="AF46">
        <v>0</v>
      </c>
      <c r="AG46">
        <v>0.77651905252317099</v>
      </c>
      <c r="AH46">
        <v>0.871428571428571</v>
      </c>
      <c r="AI46">
        <v>0.52453468697123495</v>
      </c>
      <c r="AJ46">
        <v>0.41265474552957299</v>
      </c>
      <c r="AL46">
        <v>44</v>
      </c>
      <c r="AM46">
        <v>0.69728260869565195</v>
      </c>
      <c r="AN46">
        <v>0.67860822369450502</v>
      </c>
      <c r="AO46">
        <v>0</v>
      </c>
      <c r="AP46">
        <v>0.81243926141885303</v>
      </c>
      <c r="AQ46">
        <v>0.87272727272727202</v>
      </c>
      <c r="AR46">
        <v>0.37518910741300998</v>
      </c>
      <c r="AS46">
        <v>0.65407725321888399</v>
      </c>
      <c r="AU46">
        <v>44</v>
      </c>
      <c r="AV46">
        <v>0.734615384615384</v>
      </c>
      <c r="AW46">
        <v>0.72352650195076096</v>
      </c>
      <c r="AX46">
        <v>0</v>
      </c>
      <c r="AY46">
        <v>0.89938398357289495</v>
      </c>
      <c r="AZ46">
        <v>0.86815920398009905</v>
      </c>
      <c r="BA46">
        <v>0.44537815126050401</v>
      </c>
      <c r="BB46">
        <v>0.68118466898954699</v>
      </c>
      <c r="BD46">
        <v>44</v>
      </c>
      <c r="BE46">
        <v>0.76388888888888795</v>
      </c>
      <c r="BF46">
        <v>0.76511877015385299</v>
      </c>
      <c r="BG46">
        <v>0</v>
      </c>
      <c r="BH46">
        <v>0.95259095920617398</v>
      </c>
      <c r="BI46">
        <v>0.91705069124423899</v>
      </c>
      <c r="BJ46">
        <v>0.57451923076922995</v>
      </c>
      <c r="BK46">
        <v>0.61631419939577003</v>
      </c>
      <c r="BM46">
        <v>44</v>
      </c>
      <c r="BN46">
        <v>0.74269662921348301</v>
      </c>
      <c r="BO46">
        <v>0.70842564863615398</v>
      </c>
      <c r="BP46">
        <v>0</v>
      </c>
      <c r="BQ46">
        <v>0.95104895104895104</v>
      </c>
      <c r="BR46">
        <v>0.94701240135287401</v>
      </c>
      <c r="BS46">
        <v>0.26737967914438499</v>
      </c>
      <c r="BT46">
        <v>0.668261562998405</v>
      </c>
      <c r="BV46">
        <v>44</v>
      </c>
      <c r="BW46">
        <v>0.78095238095238095</v>
      </c>
      <c r="BX46">
        <v>0.78286219312468996</v>
      </c>
      <c r="BY46">
        <v>0</v>
      </c>
      <c r="BZ46">
        <v>0.98937426210153401</v>
      </c>
      <c r="CA46">
        <v>0.95950920245398696</v>
      </c>
      <c r="CB46">
        <v>0.59117997616209705</v>
      </c>
      <c r="CC46">
        <v>0.59138533178113994</v>
      </c>
    </row>
    <row r="47" spans="29:81" x14ac:dyDescent="0.2">
      <c r="AC47">
        <v>45</v>
      </c>
      <c r="AD47">
        <v>0.66451612903225799</v>
      </c>
      <c r="AE47">
        <v>0.60905180784354396</v>
      </c>
      <c r="AF47">
        <v>0</v>
      </c>
      <c r="AG47">
        <v>0.90329012961116595</v>
      </c>
      <c r="AH47">
        <v>0.83414634146341404</v>
      </c>
      <c r="AI47">
        <v>0.63079222720478301</v>
      </c>
      <c r="AJ47">
        <v>6.7978533094812096E-2</v>
      </c>
      <c r="AL47">
        <v>45</v>
      </c>
      <c r="AM47">
        <v>0.70217391304347798</v>
      </c>
      <c r="AN47">
        <v>0.67282988398914201</v>
      </c>
      <c r="AO47">
        <v>0</v>
      </c>
      <c r="AP47">
        <v>0.93303571428571397</v>
      </c>
      <c r="AQ47">
        <v>0.87073170731707294</v>
      </c>
      <c r="AR47">
        <v>0.23972602739726001</v>
      </c>
      <c r="AS47">
        <v>0.647826086956521</v>
      </c>
      <c r="AU47">
        <v>45</v>
      </c>
      <c r="AV47">
        <v>0.704395604395604</v>
      </c>
      <c r="AW47">
        <v>0.64694011637745896</v>
      </c>
      <c r="AX47">
        <v>0</v>
      </c>
      <c r="AY47">
        <v>0.86785009861932905</v>
      </c>
      <c r="AZ47">
        <v>0.88705882352941101</v>
      </c>
      <c r="BA47">
        <v>0.15769230769230699</v>
      </c>
      <c r="BB47">
        <v>0.67515923566878899</v>
      </c>
      <c r="BD47">
        <v>45</v>
      </c>
      <c r="BE47">
        <v>0.72</v>
      </c>
      <c r="BF47">
        <v>0.662068628408787</v>
      </c>
      <c r="BG47">
        <v>0</v>
      </c>
      <c r="BH47">
        <v>0.899357601713062</v>
      </c>
      <c r="BI47">
        <v>0.91582491582491499</v>
      </c>
      <c r="BJ47">
        <v>0.157480314960629</v>
      </c>
      <c r="BK47">
        <v>0.67561168113654202</v>
      </c>
      <c r="BM47">
        <v>45</v>
      </c>
      <c r="BN47">
        <v>0.72134831460674098</v>
      </c>
      <c r="BO47">
        <v>0.70144045170913105</v>
      </c>
      <c r="BP47">
        <v>0</v>
      </c>
      <c r="BQ47">
        <v>0.96997690531177805</v>
      </c>
      <c r="BR47">
        <v>0.93635382955771296</v>
      </c>
      <c r="BS47">
        <v>0.58281665190433996</v>
      </c>
      <c r="BT47">
        <v>0.31661442006269502</v>
      </c>
      <c r="BV47">
        <v>45</v>
      </c>
      <c r="BW47">
        <v>0.76071428571428501</v>
      </c>
      <c r="BX47">
        <v>0.75586616262391404</v>
      </c>
      <c r="BY47">
        <v>0</v>
      </c>
      <c r="BZ47">
        <v>0.965186074429772</v>
      </c>
      <c r="CA47">
        <v>0.91898428053204295</v>
      </c>
      <c r="CB47">
        <v>0.50372578241430699</v>
      </c>
      <c r="CC47">
        <v>0.635568513119533</v>
      </c>
    </row>
    <row r="48" spans="29:81" x14ac:dyDescent="0.2">
      <c r="AC48">
        <v>46</v>
      </c>
      <c r="AD48">
        <v>0.59946236559139698</v>
      </c>
      <c r="AE48">
        <v>0.60349272474206295</v>
      </c>
      <c r="AF48">
        <v>0</v>
      </c>
      <c r="AG48">
        <v>0.66137040714994999</v>
      </c>
      <c r="AH48">
        <v>0.698895027624309</v>
      </c>
      <c r="AI48">
        <v>0.42283298097251498</v>
      </c>
      <c r="AJ48">
        <v>0.63087248322147604</v>
      </c>
      <c r="AL48">
        <v>46</v>
      </c>
      <c r="AM48">
        <v>0.64673913043478204</v>
      </c>
      <c r="AN48">
        <v>0.582758695269189</v>
      </c>
      <c r="AO48">
        <v>0</v>
      </c>
      <c r="AP48">
        <v>0.841683366733466</v>
      </c>
      <c r="AQ48">
        <v>0.91273584905660299</v>
      </c>
      <c r="AR48">
        <v>0.55547391623805997</v>
      </c>
      <c r="AS48">
        <v>2.1141649048625699E-2</v>
      </c>
      <c r="AU48">
        <v>46</v>
      </c>
      <c r="AV48">
        <v>0.64615384615384597</v>
      </c>
      <c r="AW48">
        <v>0.61978703231285104</v>
      </c>
      <c r="AX48">
        <v>0</v>
      </c>
      <c r="AY48">
        <v>0.852008456659619</v>
      </c>
      <c r="AZ48">
        <v>0.74898236092265902</v>
      </c>
      <c r="BA48">
        <v>0.21565731166912799</v>
      </c>
      <c r="BB48">
        <v>0.66249999999999998</v>
      </c>
      <c r="BD48">
        <v>46</v>
      </c>
      <c r="BE48">
        <v>0.72944444444444401</v>
      </c>
      <c r="BF48">
        <v>0.72948450653729702</v>
      </c>
      <c r="BG48">
        <v>0</v>
      </c>
      <c r="BH48">
        <v>0.90322580645161199</v>
      </c>
      <c r="BI48">
        <v>0.88009888751545096</v>
      </c>
      <c r="BJ48">
        <v>0.50929899856938399</v>
      </c>
      <c r="BK48">
        <v>0.62531433361274102</v>
      </c>
      <c r="BM48">
        <v>46</v>
      </c>
      <c r="BN48">
        <v>0.72640449438202204</v>
      </c>
      <c r="BO48">
        <v>0.705620604927788</v>
      </c>
      <c r="BP48">
        <v>0</v>
      </c>
      <c r="BQ48">
        <v>0.947845804988662</v>
      </c>
      <c r="BR48">
        <v>0.91509433962264097</v>
      </c>
      <c r="BS48">
        <v>0.310126582278481</v>
      </c>
      <c r="BT48">
        <v>0.64941569282136802</v>
      </c>
      <c r="BV48">
        <v>46</v>
      </c>
      <c r="BW48">
        <v>0.79107142857142798</v>
      </c>
      <c r="BX48">
        <v>0.773692001722324</v>
      </c>
      <c r="BY48">
        <v>0</v>
      </c>
      <c r="BZ48">
        <v>0.97658079625292704</v>
      </c>
      <c r="CA48">
        <v>0.98431845597104894</v>
      </c>
      <c r="CB48">
        <v>0.447412353923205</v>
      </c>
      <c r="CC48">
        <v>0.686456400742115</v>
      </c>
    </row>
    <row r="49" spans="29:81" x14ac:dyDescent="0.2">
      <c r="AC49">
        <v>47</v>
      </c>
      <c r="AD49">
        <v>0.58817204301075199</v>
      </c>
      <c r="AE49">
        <v>0.59161200513995404</v>
      </c>
      <c r="AF49">
        <v>0</v>
      </c>
      <c r="AG49">
        <v>0.86775956284153</v>
      </c>
      <c r="AH49">
        <v>0.86787878787878703</v>
      </c>
      <c r="AI49">
        <v>0.41232227488151602</v>
      </c>
      <c r="AJ49">
        <v>0.218487394957983</v>
      </c>
      <c r="AL49">
        <v>47</v>
      </c>
      <c r="AM49">
        <v>0.66576086956521696</v>
      </c>
      <c r="AN49">
        <v>0.66157554091231796</v>
      </c>
      <c r="AO49">
        <v>0</v>
      </c>
      <c r="AP49">
        <v>0.78121137206427604</v>
      </c>
      <c r="AQ49">
        <v>0.93258426966292096</v>
      </c>
      <c r="AR49">
        <v>0.28186274509803899</v>
      </c>
      <c r="AS49">
        <v>0.65064377682403396</v>
      </c>
      <c r="AU49">
        <v>47</v>
      </c>
      <c r="AV49">
        <v>0.73021978021977996</v>
      </c>
      <c r="AW49">
        <v>0.68640399768546001</v>
      </c>
      <c r="AX49">
        <v>0</v>
      </c>
      <c r="AY49">
        <v>0.94117647058823495</v>
      </c>
      <c r="AZ49">
        <v>0.90307867730900704</v>
      </c>
      <c r="BA49">
        <v>0.24253731343283499</v>
      </c>
      <c r="BB49">
        <v>0.65882352941176403</v>
      </c>
      <c r="BD49">
        <v>47</v>
      </c>
      <c r="BE49">
        <v>0.69833333333333303</v>
      </c>
      <c r="BF49">
        <v>0.676913555316495</v>
      </c>
      <c r="BG49">
        <v>0</v>
      </c>
      <c r="BH49">
        <v>0.90461538461538404</v>
      </c>
      <c r="BI49">
        <v>0.89756097560975601</v>
      </c>
      <c r="BJ49">
        <v>0.61324041811846597</v>
      </c>
      <c r="BK49">
        <v>0.29223744292237402</v>
      </c>
      <c r="BM49">
        <v>47</v>
      </c>
      <c r="BN49">
        <v>0.69157303370786505</v>
      </c>
      <c r="BO49">
        <v>0.66305437566366499</v>
      </c>
      <c r="BP49">
        <v>0</v>
      </c>
      <c r="BQ49">
        <v>0.93645484949832702</v>
      </c>
      <c r="BR49">
        <v>0.88329519450800897</v>
      </c>
      <c r="BS49">
        <v>0.58589211618257198</v>
      </c>
      <c r="BT49">
        <v>0.24657534246575299</v>
      </c>
      <c r="BV49">
        <v>47</v>
      </c>
      <c r="BW49">
        <v>0.79880952380952297</v>
      </c>
      <c r="BX49">
        <v>0.79539864197121601</v>
      </c>
      <c r="BY49">
        <v>0</v>
      </c>
      <c r="BZ49">
        <v>0.97892271662763397</v>
      </c>
      <c r="CA49">
        <v>0.97349397590361397</v>
      </c>
      <c r="CB49">
        <v>0.56675749318801005</v>
      </c>
      <c r="CC49">
        <v>0.66242038216560495</v>
      </c>
    </row>
    <row r="50" spans="29:81" x14ac:dyDescent="0.2">
      <c r="AC50">
        <v>48</v>
      </c>
      <c r="AD50">
        <v>0.58548387096774102</v>
      </c>
      <c r="AE50">
        <v>0.57990268018572699</v>
      </c>
      <c r="AF50">
        <v>0</v>
      </c>
      <c r="AG50">
        <v>0.93451720310765796</v>
      </c>
      <c r="AH50">
        <v>0.70393900889453598</v>
      </c>
      <c r="AI50">
        <v>0.56321839080459701</v>
      </c>
      <c r="AJ50">
        <v>0.117936117936117</v>
      </c>
      <c r="AL50">
        <v>48</v>
      </c>
      <c r="AM50">
        <v>0.71902173913043399</v>
      </c>
      <c r="AN50">
        <v>0.72068197054616701</v>
      </c>
      <c r="AO50">
        <v>0</v>
      </c>
      <c r="AP50">
        <v>0.92494929006085203</v>
      </c>
      <c r="AQ50">
        <v>0.86134969325153299</v>
      </c>
      <c r="AR50">
        <v>0.55769230769230704</v>
      </c>
      <c r="AS50">
        <v>0.53873659117997597</v>
      </c>
      <c r="AU50">
        <v>48</v>
      </c>
      <c r="AV50">
        <v>0.71263736263736199</v>
      </c>
      <c r="AW50">
        <v>0.65671413956609004</v>
      </c>
      <c r="AX50">
        <v>0</v>
      </c>
      <c r="AY50">
        <v>0.90723751274209996</v>
      </c>
      <c r="AZ50">
        <v>0.92182030338389698</v>
      </c>
      <c r="BA50">
        <v>0.135849056603773</v>
      </c>
      <c r="BB50">
        <v>0.66194968553459099</v>
      </c>
      <c r="BD50">
        <v>48</v>
      </c>
      <c r="BE50">
        <v>0.69833333333333303</v>
      </c>
      <c r="BF50">
        <v>0.64290020991173402</v>
      </c>
      <c r="BG50">
        <v>0</v>
      </c>
      <c r="BH50">
        <v>0.95535714285714202</v>
      </c>
      <c r="BI50">
        <v>0.90036014405762299</v>
      </c>
      <c r="BJ50">
        <v>0.63729809104258395</v>
      </c>
      <c r="BK50">
        <v>7.8585461689587396E-2</v>
      </c>
      <c r="BM50">
        <v>48</v>
      </c>
      <c r="BN50">
        <v>0.72191011235955005</v>
      </c>
      <c r="BO50">
        <v>0.67730082836599304</v>
      </c>
      <c r="BP50">
        <v>0</v>
      </c>
      <c r="BQ50">
        <v>0.911157024793388</v>
      </c>
      <c r="BR50">
        <v>0.90258939580764497</v>
      </c>
      <c r="BS50">
        <v>0.214156079854809</v>
      </c>
      <c r="BT50">
        <v>0.68130081300812995</v>
      </c>
      <c r="BV50">
        <v>48</v>
      </c>
      <c r="BW50">
        <v>0.76547619047618998</v>
      </c>
      <c r="BX50">
        <v>0.76241512223798602</v>
      </c>
      <c r="BY50">
        <v>0</v>
      </c>
      <c r="BZ50">
        <v>0.92095357590966098</v>
      </c>
      <c r="CA50">
        <v>0.93964497041420103</v>
      </c>
      <c r="CB50">
        <v>0.50894085281980705</v>
      </c>
      <c r="CC50">
        <v>0.68012108980827402</v>
      </c>
    </row>
    <row r="51" spans="29:81" x14ac:dyDescent="0.2">
      <c r="AC51">
        <v>49</v>
      </c>
      <c r="AD51">
        <v>0.56827956989247297</v>
      </c>
      <c r="AE51">
        <v>0.56196430805573405</v>
      </c>
      <c r="AF51">
        <v>0</v>
      </c>
      <c r="AG51">
        <v>0.74107142857142805</v>
      </c>
      <c r="AH51">
        <v>0.69861286254728805</v>
      </c>
      <c r="AI51">
        <v>0.40210526315789402</v>
      </c>
      <c r="AJ51">
        <v>0.40606767794632398</v>
      </c>
      <c r="AL51">
        <v>49</v>
      </c>
      <c r="AM51">
        <v>0.67445652173912995</v>
      </c>
      <c r="AN51">
        <v>0.64480844357725997</v>
      </c>
      <c r="AO51">
        <v>0</v>
      </c>
      <c r="AP51">
        <v>0.88863375430539604</v>
      </c>
      <c r="AQ51">
        <v>0.85290763968072902</v>
      </c>
      <c r="AR51">
        <v>0.199036918138041</v>
      </c>
      <c r="AS51">
        <v>0.63865546218487301</v>
      </c>
      <c r="AU51">
        <v>49</v>
      </c>
      <c r="AV51">
        <v>0.67582417582417498</v>
      </c>
      <c r="AW51">
        <v>0.68800256453178199</v>
      </c>
      <c r="AX51">
        <v>0</v>
      </c>
      <c r="AY51">
        <v>0.83352468427095205</v>
      </c>
      <c r="AZ51">
        <v>0.88206388206388198</v>
      </c>
      <c r="BA51">
        <v>0.60100502512562803</v>
      </c>
      <c r="BB51">
        <v>0.43541666666666601</v>
      </c>
      <c r="BD51">
        <v>49</v>
      </c>
      <c r="BE51">
        <v>0.71666666666666601</v>
      </c>
      <c r="BF51">
        <v>0.721071666818766</v>
      </c>
      <c r="BG51">
        <v>0</v>
      </c>
      <c r="BH51">
        <v>0.94039735099337696</v>
      </c>
      <c r="BI51">
        <v>0.87990487514863203</v>
      </c>
      <c r="BJ51">
        <v>0.57232704402515699</v>
      </c>
      <c r="BK51">
        <v>0.49165739710789702</v>
      </c>
      <c r="BM51">
        <v>49</v>
      </c>
      <c r="BN51">
        <v>0.74719101123595499</v>
      </c>
      <c r="BO51">
        <v>0.68729575231805295</v>
      </c>
      <c r="BP51">
        <v>0</v>
      </c>
      <c r="BQ51">
        <v>0.95842450765864295</v>
      </c>
      <c r="BR51">
        <v>0.97477064220183396</v>
      </c>
      <c r="BS51">
        <v>0.142566191446028</v>
      </c>
      <c r="BT51">
        <v>0.67342166796570502</v>
      </c>
      <c r="BV51">
        <v>49</v>
      </c>
      <c r="BW51">
        <v>0.75833333333333297</v>
      </c>
      <c r="BX51">
        <v>0.70989168407992598</v>
      </c>
      <c r="BY51">
        <v>0</v>
      </c>
      <c r="BZ51">
        <v>0.95340501792114696</v>
      </c>
      <c r="CA51">
        <v>0.98557692307692302</v>
      </c>
      <c r="CB51">
        <v>0.21052631578947301</v>
      </c>
      <c r="CC51">
        <v>0.69005847953216304</v>
      </c>
    </row>
    <row r="52" spans="29:81" x14ac:dyDescent="0.2">
      <c r="AC52">
        <v>50</v>
      </c>
      <c r="AD52">
        <v>0.68064516129032204</v>
      </c>
      <c r="AE52">
        <v>0.67761222266582999</v>
      </c>
      <c r="AF52">
        <v>0</v>
      </c>
      <c r="AG52">
        <v>0.866812227074235</v>
      </c>
      <c r="AH52">
        <v>0.79035639412997905</v>
      </c>
      <c r="AI52">
        <v>0.460093896713615</v>
      </c>
      <c r="AJ52">
        <v>0.59318637274549002</v>
      </c>
      <c r="AL52">
        <v>50</v>
      </c>
      <c r="AM52">
        <v>0.69510869565217304</v>
      </c>
      <c r="AN52">
        <v>0.63420013021744603</v>
      </c>
      <c r="AO52">
        <v>0</v>
      </c>
      <c r="AP52">
        <v>0.92484342379958195</v>
      </c>
      <c r="AQ52">
        <v>0.89710982658959504</v>
      </c>
      <c r="AR52">
        <v>0.65105740181268801</v>
      </c>
      <c r="AS52">
        <v>6.3789868667917402E-2</v>
      </c>
      <c r="AU52">
        <v>50</v>
      </c>
      <c r="AV52">
        <v>0.65054945054945001</v>
      </c>
      <c r="AW52">
        <v>0.62210527527349002</v>
      </c>
      <c r="AX52">
        <v>0</v>
      </c>
      <c r="AY52">
        <v>0.88155339805825195</v>
      </c>
      <c r="AZ52">
        <v>0.87882496940024402</v>
      </c>
      <c r="BA52">
        <v>0.54228421970357399</v>
      </c>
      <c r="BB52">
        <v>0.185758513931888</v>
      </c>
      <c r="BD52">
        <v>50</v>
      </c>
      <c r="BE52">
        <v>0.74555555555555497</v>
      </c>
      <c r="BF52">
        <v>0.747807898220888</v>
      </c>
      <c r="BG52">
        <v>0</v>
      </c>
      <c r="BH52">
        <v>0.89832402234636799</v>
      </c>
      <c r="BI52">
        <v>0.947845804988662</v>
      </c>
      <c r="BJ52">
        <v>0.55937846836847904</v>
      </c>
      <c r="BK52">
        <v>0.58568329718004297</v>
      </c>
      <c r="BM52">
        <v>50</v>
      </c>
      <c r="BN52">
        <v>0.71123595505617898</v>
      </c>
      <c r="BO52">
        <v>0.64657639267240496</v>
      </c>
      <c r="BP52">
        <v>0</v>
      </c>
      <c r="BQ52">
        <v>0.93565976008724006</v>
      </c>
      <c r="BR52">
        <v>0.94295692665890496</v>
      </c>
      <c r="BS52">
        <v>0.63157894736842102</v>
      </c>
      <c r="BT52">
        <v>7.61099365750528E-2</v>
      </c>
      <c r="BV52">
        <v>50</v>
      </c>
      <c r="BW52">
        <v>0.74761904761904696</v>
      </c>
      <c r="BX52">
        <v>0.71353434085537504</v>
      </c>
      <c r="BY52">
        <v>0</v>
      </c>
      <c r="BZ52">
        <v>0.96827262044653295</v>
      </c>
      <c r="CA52">
        <v>0.94423791821561298</v>
      </c>
      <c r="CB52">
        <v>0.27037037037036998</v>
      </c>
      <c r="CC52">
        <v>0.67125645438898396</v>
      </c>
    </row>
    <row r="53" spans="29:81" x14ac:dyDescent="0.2">
      <c r="AC53">
        <v>51</v>
      </c>
      <c r="AD53">
        <v>0.69462365591397801</v>
      </c>
      <c r="AE53">
        <v>0.66361298493663901</v>
      </c>
      <c r="AF53">
        <v>0</v>
      </c>
      <c r="AG53">
        <v>0.95974576271186396</v>
      </c>
      <c r="AH53">
        <v>0.89213483146067396</v>
      </c>
      <c r="AI53">
        <v>0.612540192926045</v>
      </c>
      <c r="AJ53">
        <v>0.19003115264797499</v>
      </c>
      <c r="AL53">
        <v>51</v>
      </c>
      <c r="AM53">
        <v>0.72228260869565197</v>
      </c>
      <c r="AN53">
        <v>0.72508981391340199</v>
      </c>
      <c r="AO53">
        <v>0</v>
      </c>
      <c r="AP53">
        <v>0.89442467378410395</v>
      </c>
      <c r="AQ53">
        <v>0.88888888888888895</v>
      </c>
      <c r="AR53">
        <v>0.475471698113207</v>
      </c>
      <c r="AS53">
        <v>0.64157399486740796</v>
      </c>
      <c r="AU53">
        <v>51</v>
      </c>
      <c r="AV53">
        <v>0.75</v>
      </c>
      <c r="AW53">
        <v>0.74969007552743705</v>
      </c>
      <c r="AX53">
        <v>0</v>
      </c>
      <c r="AY53">
        <v>0.92484342379958195</v>
      </c>
      <c r="AZ53">
        <v>0.92023121387283202</v>
      </c>
      <c r="BA53">
        <v>0.55921052631578905</v>
      </c>
      <c r="BB53">
        <v>0.59447513812154695</v>
      </c>
      <c r="BD53">
        <v>51</v>
      </c>
      <c r="BE53">
        <v>0.72888888888888803</v>
      </c>
      <c r="BF53">
        <v>0.72583639657072496</v>
      </c>
      <c r="BG53">
        <v>0</v>
      </c>
      <c r="BH53">
        <v>0.93361433087460399</v>
      </c>
      <c r="BI53">
        <v>0.91252955082742304</v>
      </c>
      <c r="BJ53">
        <v>0.58185404339250402</v>
      </c>
      <c r="BK53">
        <v>0.47534766118836902</v>
      </c>
      <c r="BM53">
        <v>51</v>
      </c>
      <c r="BN53">
        <v>0.73483146067415706</v>
      </c>
      <c r="BO53">
        <v>0.72133445712909405</v>
      </c>
      <c r="BP53">
        <v>0</v>
      </c>
      <c r="BQ53">
        <v>0.977827050997782</v>
      </c>
      <c r="BR53">
        <v>0.94352941176470495</v>
      </c>
      <c r="BS53">
        <v>0.61538461538461497</v>
      </c>
      <c r="BT53">
        <v>0.34859675036927601</v>
      </c>
      <c r="BV53">
        <v>51</v>
      </c>
      <c r="BW53">
        <v>0.75178571428571395</v>
      </c>
      <c r="BX53">
        <v>0.75156459763994099</v>
      </c>
      <c r="BY53">
        <v>0</v>
      </c>
      <c r="BZ53">
        <v>0.94392523364485903</v>
      </c>
      <c r="CA53">
        <v>0.92551892551892501</v>
      </c>
      <c r="CB53">
        <v>0.54752851711026596</v>
      </c>
      <c r="CC53">
        <v>0.58928571428571397</v>
      </c>
    </row>
    <row r="54" spans="29:81" x14ac:dyDescent="0.2">
      <c r="AC54">
        <v>52</v>
      </c>
      <c r="AD54">
        <v>0.608602150537634</v>
      </c>
      <c r="AE54">
        <v>0.60110138344001596</v>
      </c>
      <c r="AF54">
        <v>0</v>
      </c>
      <c r="AG54">
        <v>0.76724137931034397</v>
      </c>
      <c r="AH54">
        <v>0.68965517241379304</v>
      </c>
      <c r="AI54">
        <v>0.501999999999999</v>
      </c>
      <c r="AJ54">
        <v>0.44550898203592798</v>
      </c>
      <c r="AL54">
        <v>52</v>
      </c>
      <c r="AM54">
        <v>0.67228260869565204</v>
      </c>
      <c r="AN54">
        <v>0.65106282279371297</v>
      </c>
      <c r="AO54">
        <v>0</v>
      </c>
      <c r="AP54">
        <v>0.80582524271844602</v>
      </c>
      <c r="AQ54">
        <v>0.77658536585365801</v>
      </c>
      <c r="AR54">
        <v>0.36307692307692302</v>
      </c>
      <c r="AS54">
        <v>0.658763759525825</v>
      </c>
      <c r="AU54">
        <v>52</v>
      </c>
      <c r="AV54">
        <v>0.696703296703296</v>
      </c>
      <c r="AW54">
        <v>0.69245370080468005</v>
      </c>
      <c r="AX54">
        <v>0</v>
      </c>
      <c r="AY54">
        <v>0.92324093816631103</v>
      </c>
      <c r="AZ54">
        <v>0.90526315789473699</v>
      </c>
      <c r="BA54">
        <v>0.54185418541854102</v>
      </c>
      <c r="BB54">
        <v>0.39945652173912999</v>
      </c>
      <c r="BD54">
        <v>52</v>
      </c>
      <c r="BE54">
        <v>0.75555555555555498</v>
      </c>
      <c r="BF54">
        <v>0.75025645604853997</v>
      </c>
      <c r="BG54">
        <v>0</v>
      </c>
      <c r="BH54">
        <v>0.96963123644251603</v>
      </c>
      <c r="BI54">
        <v>0.93896713615023397</v>
      </c>
      <c r="BJ54">
        <v>0.456233421750663</v>
      </c>
      <c r="BK54">
        <v>0.63619402985074602</v>
      </c>
      <c r="BM54">
        <v>52</v>
      </c>
      <c r="BN54">
        <v>0.77247191011235905</v>
      </c>
      <c r="BO54">
        <v>0.77166942282697804</v>
      </c>
      <c r="BP54">
        <v>0</v>
      </c>
      <c r="BQ54">
        <v>0.97452934662236901</v>
      </c>
      <c r="BR54">
        <v>0.97488584474885798</v>
      </c>
      <c r="BS54">
        <v>0.59704641350210896</v>
      </c>
      <c r="BT54">
        <v>0.54021608643457297</v>
      </c>
      <c r="BV54">
        <v>52</v>
      </c>
      <c r="BW54">
        <v>0.77261904761904698</v>
      </c>
      <c r="BX54">
        <v>0.77108837213586401</v>
      </c>
      <c r="BY54">
        <v>0</v>
      </c>
      <c r="BZ54">
        <v>0.98117647058823498</v>
      </c>
      <c r="CA54">
        <v>0.97485029940119705</v>
      </c>
      <c r="CB54">
        <v>0.53639846743295005</v>
      </c>
      <c r="CC54">
        <v>0.59192825112107605</v>
      </c>
    </row>
    <row r="55" spans="29:81" x14ac:dyDescent="0.2">
      <c r="AC55">
        <v>53</v>
      </c>
      <c r="AD55">
        <v>0.61612903225806404</v>
      </c>
      <c r="AE55">
        <v>0.57173592402559104</v>
      </c>
      <c r="AF55">
        <v>0</v>
      </c>
      <c r="AG55">
        <v>0.765822784810126</v>
      </c>
      <c r="AH55">
        <v>0.88761467889908197</v>
      </c>
      <c r="AI55">
        <v>0.59396751740139198</v>
      </c>
      <c r="AJ55">
        <v>3.9538714991762702E-2</v>
      </c>
      <c r="AL55">
        <v>53</v>
      </c>
      <c r="AM55">
        <v>0.63315217391304301</v>
      </c>
      <c r="AN55">
        <v>0.588124323873363</v>
      </c>
      <c r="AO55">
        <v>0</v>
      </c>
      <c r="AP55">
        <v>0.835443037974683</v>
      </c>
      <c r="AQ55">
        <v>0.85930735930735902</v>
      </c>
      <c r="AR55">
        <v>0.58724597056762395</v>
      </c>
      <c r="AS55">
        <v>7.0500927643784794E-2</v>
      </c>
      <c r="AU55">
        <v>53</v>
      </c>
      <c r="AV55">
        <v>0.73186813186813104</v>
      </c>
      <c r="AW55">
        <v>0.73188166832453305</v>
      </c>
      <c r="AX55">
        <v>0</v>
      </c>
      <c r="AY55">
        <v>0.90810810810810805</v>
      </c>
      <c r="AZ55">
        <v>0.92129629629629595</v>
      </c>
      <c r="BA55">
        <v>0.62350597609561698</v>
      </c>
      <c r="BB55">
        <v>0.47461629279811002</v>
      </c>
      <c r="BD55">
        <v>53</v>
      </c>
      <c r="BE55">
        <v>0.75222222222222201</v>
      </c>
      <c r="BF55">
        <v>0.715490729576028</v>
      </c>
      <c r="BG55">
        <v>0</v>
      </c>
      <c r="BH55">
        <v>0.97333333333333305</v>
      </c>
      <c r="BI55">
        <v>0.95292766934557904</v>
      </c>
      <c r="BJ55">
        <v>0.25795053003533502</v>
      </c>
      <c r="BK55">
        <v>0.67775138558986503</v>
      </c>
      <c r="BM55">
        <v>53</v>
      </c>
      <c r="BN55">
        <v>0.76853932584269602</v>
      </c>
      <c r="BO55">
        <v>0.75456106377324805</v>
      </c>
      <c r="BP55">
        <v>0</v>
      </c>
      <c r="BQ55">
        <v>0.937433722163308</v>
      </c>
      <c r="BR55">
        <v>0.90398126463700201</v>
      </c>
      <c r="BS55">
        <v>0.49390243902439002</v>
      </c>
      <c r="BT55">
        <v>0.68292682926829196</v>
      </c>
      <c r="BV55">
        <v>53</v>
      </c>
      <c r="BW55">
        <v>0.73809523809523803</v>
      </c>
      <c r="BX55">
        <v>0.70859537570212605</v>
      </c>
      <c r="BY55">
        <v>0</v>
      </c>
      <c r="BZ55">
        <v>0.96859903381642498</v>
      </c>
      <c r="CA55">
        <v>0.96495327102803696</v>
      </c>
      <c r="CB55">
        <v>0.62826282628262797</v>
      </c>
      <c r="CC55">
        <v>0.27256637168141501</v>
      </c>
    </row>
    <row r="56" spans="29:81" x14ac:dyDescent="0.2">
      <c r="AC56">
        <v>54</v>
      </c>
      <c r="AD56">
        <v>0.61182795698924697</v>
      </c>
      <c r="AE56">
        <v>0.615864916641225</v>
      </c>
      <c r="AF56">
        <v>0</v>
      </c>
      <c r="AG56">
        <v>0.87378640776699001</v>
      </c>
      <c r="AH56">
        <v>0.81829733163913598</v>
      </c>
      <c r="AI56">
        <v>0.377110694183864</v>
      </c>
      <c r="AJ56">
        <v>0.39426523297491001</v>
      </c>
      <c r="AL56">
        <v>54</v>
      </c>
      <c r="AM56">
        <v>0.69510869565217304</v>
      </c>
      <c r="AN56">
        <v>0.69712984406809797</v>
      </c>
      <c r="AO56">
        <v>0</v>
      </c>
      <c r="AP56">
        <v>0.84057971014492705</v>
      </c>
      <c r="AQ56">
        <v>0.81724845995893203</v>
      </c>
      <c r="AR56">
        <v>0.54415274463007102</v>
      </c>
      <c r="AS56">
        <v>0.58653846153846101</v>
      </c>
      <c r="AU56">
        <v>54</v>
      </c>
      <c r="AV56">
        <v>0.734615384615384</v>
      </c>
      <c r="AW56">
        <v>0.66150477096115601</v>
      </c>
      <c r="AX56">
        <v>0</v>
      </c>
      <c r="AY56">
        <v>0.95756256800870498</v>
      </c>
      <c r="AZ56">
        <v>0.95575221238938002</v>
      </c>
      <c r="BA56">
        <v>0.66914498141263901</v>
      </c>
      <c r="BB56">
        <v>6.3559322033898302E-2</v>
      </c>
      <c r="BD56">
        <v>54</v>
      </c>
      <c r="BE56">
        <v>0.74555555555555497</v>
      </c>
      <c r="BF56">
        <v>0.707125512177182</v>
      </c>
      <c r="BG56">
        <v>0</v>
      </c>
      <c r="BH56">
        <v>0.95290251916757895</v>
      </c>
      <c r="BI56">
        <v>0.94796380090497701</v>
      </c>
      <c r="BJ56">
        <v>0.26838235294117602</v>
      </c>
      <c r="BK56">
        <v>0.65925337569499598</v>
      </c>
      <c r="BM56">
        <v>54</v>
      </c>
      <c r="BN56">
        <v>0.73314606741572996</v>
      </c>
      <c r="BO56">
        <v>0.72703514116533896</v>
      </c>
      <c r="BP56">
        <v>0</v>
      </c>
      <c r="BQ56">
        <v>0.95690607734806599</v>
      </c>
      <c r="BR56">
        <v>0.97315436241610698</v>
      </c>
      <c r="BS56">
        <v>0.54802831142568198</v>
      </c>
      <c r="BT56">
        <v>0.43005181347150201</v>
      </c>
      <c r="BV56">
        <v>54</v>
      </c>
      <c r="BW56">
        <v>0.76249999999999996</v>
      </c>
      <c r="BX56">
        <v>0.71903262738866902</v>
      </c>
      <c r="BY56">
        <v>0</v>
      </c>
      <c r="BZ56">
        <v>0.96163069544364499</v>
      </c>
      <c r="CA56">
        <v>0.98194945848375403</v>
      </c>
      <c r="CB56">
        <v>0.24063116370808599</v>
      </c>
      <c r="CC56">
        <v>0.69191919191919105</v>
      </c>
    </row>
    <row r="57" spans="29:81" x14ac:dyDescent="0.2">
      <c r="AC57">
        <v>55</v>
      </c>
      <c r="AD57">
        <v>0.67741935483870896</v>
      </c>
      <c r="AE57">
        <v>0.662838873279608</v>
      </c>
      <c r="AF57">
        <v>0</v>
      </c>
      <c r="AG57">
        <v>0.89423076923076905</v>
      </c>
      <c r="AH57">
        <v>0.82427307206068201</v>
      </c>
      <c r="AI57">
        <v>0.57402812241521906</v>
      </c>
      <c r="AJ57">
        <v>0.35882352941176399</v>
      </c>
      <c r="AL57">
        <v>55</v>
      </c>
      <c r="AM57">
        <v>0.72880434782608605</v>
      </c>
      <c r="AN57">
        <v>0.72842195655376696</v>
      </c>
      <c r="AO57">
        <v>0</v>
      </c>
      <c r="AP57">
        <v>0.89383215369059599</v>
      </c>
      <c r="AQ57">
        <v>0.84417177914110397</v>
      </c>
      <c r="AR57">
        <v>0.55650060753341402</v>
      </c>
      <c r="AS57">
        <v>0.61918328584995197</v>
      </c>
      <c r="AU57">
        <v>55</v>
      </c>
      <c r="AV57">
        <v>0.72252747252747196</v>
      </c>
      <c r="AW57">
        <v>0.66742809703758699</v>
      </c>
      <c r="AX57">
        <v>0</v>
      </c>
      <c r="AY57">
        <v>0.92937563971340797</v>
      </c>
      <c r="AZ57">
        <v>0.865771812080536</v>
      </c>
      <c r="BA57">
        <v>0.203125</v>
      </c>
      <c r="BB57">
        <v>0.67143993635640398</v>
      </c>
      <c r="BD57">
        <v>55</v>
      </c>
      <c r="BE57">
        <v>0.73</v>
      </c>
      <c r="BF57">
        <v>0.66306699724284202</v>
      </c>
      <c r="BG57">
        <v>0</v>
      </c>
      <c r="BH57">
        <v>0.93304994686503695</v>
      </c>
      <c r="BI57">
        <v>0.95367231638418004</v>
      </c>
      <c r="BJ57">
        <v>9.8360655737704902E-2</v>
      </c>
      <c r="BK57">
        <v>0.66718506998444704</v>
      </c>
      <c r="BM57">
        <v>55</v>
      </c>
      <c r="BN57">
        <v>0.75280898876404401</v>
      </c>
      <c r="BO57">
        <v>0.75680458988700805</v>
      </c>
      <c r="BP57">
        <v>0</v>
      </c>
      <c r="BQ57">
        <v>0.96781354051054302</v>
      </c>
      <c r="BR57">
        <v>0.89022919179734605</v>
      </c>
      <c r="BS57">
        <v>0.57777777777777695</v>
      </c>
      <c r="BT57">
        <v>0.59139784946236496</v>
      </c>
      <c r="BV57">
        <v>55</v>
      </c>
      <c r="BW57">
        <v>0.75238095238095204</v>
      </c>
      <c r="BX57">
        <v>0.71630643123656002</v>
      </c>
      <c r="BY57">
        <v>0</v>
      </c>
      <c r="BZ57">
        <v>0.96932515337423297</v>
      </c>
      <c r="CA57">
        <v>0.97713598074608898</v>
      </c>
      <c r="CB57">
        <v>0.24074074074074001</v>
      </c>
      <c r="CC57">
        <v>0.67802385008517896</v>
      </c>
    </row>
    <row r="58" spans="29:81" x14ac:dyDescent="0.2">
      <c r="AC58">
        <v>56</v>
      </c>
      <c r="AD58">
        <v>0.65376344086021498</v>
      </c>
      <c r="AE58">
        <v>0.63725411084008898</v>
      </c>
      <c r="AF58">
        <v>0</v>
      </c>
      <c r="AG58">
        <v>0.82598607888631004</v>
      </c>
      <c r="AH58">
        <v>0.85818181818181805</v>
      </c>
      <c r="AI58">
        <v>0.25826771653543301</v>
      </c>
      <c r="AJ58">
        <v>0.60658082975679495</v>
      </c>
      <c r="AL58">
        <v>56</v>
      </c>
      <c r="AM58">
        <v>0.70869565217391295</v>
      </c>
      <c r="AN58">
        <v>0.66490175714005295</v>
      </c>
      <c r="AO58">
        <v>0</v>
      </c>
      <c r="AP58">
        <v>0.89564336372846998</v>
      </c>
      <c r="AQ58">
        <v>0.88888888888888895</v>
      </c>
      <c r="AR58">
        <v>0.199649737302977</v>
      </c>
      <c r="AS58">
        <v>0.67542503863987602</v>
      </c>
      <c r="AU58">
        <v>56</v>
      </c>
      <c r="AV58">
        <v>0.70494505494505499</v>
      </c>
      <c r="AW58">
        <v>0.71429653504354995</v>
      </c>
      <c r="AX58">
        <v>0</v>
      </c>
      <c r="AY58">
        <v>0.875428571428571</v>
      </c>
      <c r="AZ58">
        <v>0.92848769050410296</v>
      </c>
      <c r="BA58">
        <v>0.496801705756929</v>
      </c>
      <c r="BB58">
        <v>0.55646817248459901</v>
      </c>
      <c r="BD58">
        <v>56</v>
      </c>
      <c r="BE58">
        <v>0.68333333333333302</v>
      </c>
      <c r="BF58">
        <v>0.67767113420017899</v>
      </c>
      <c r="BG58">
        <v>0</v>
      </c>
      <c r="BH58">
        <v>0.91186071817192504</v>
      </c>
      <c r="BI58">
        <v>0.93257142857142805</v>
      </c>
      <c r="BJ58">
        <v>0.51625239005736101</v>
      </c>
      <c r="BK58">
        <v>0.35</v>
      </c>
      <c r="BM58">
        <v>56</v>
      </c>
      <c r="BN58">
        <v>0.72640449438202204</v>
      </c>
      <c r="BO58">
        <v>0.68592025878362595</v>
      </c>
      <c r="BP58">
        <v>0</v>
      </c>
      <c r="BQ58">
        <v>0.90451206715634802</v>
      </c>
      <c r="BR58">
        <v>0.89508928571428503</v>
      </c>
      <c r="BS58">
        <v>0.27857142857142803</v>
      </c>
      <c r="BT58">
        <v>0.66550825369244104</v>
      </c>
      <c r="BV58">
        <v>56</v>
      </c>
      <c r="BW58">
        <v>0.75833333333333297</v>
      </c>
      <c r="BX58">
        <v>0.74802184015764495</v>
      </c>
      <c r="BY58">
        <v>0</v>
      </c>
      <c r="BZ58">
        <v>0.97777777777777697</v>
      </c>
      <c r="CA58">
        <v>0.98428053204353005</v>
      </c>
      <c r="CB58">
        <v>0.41616766467065802</v>
      </c>
      <c r="CC58">
        <v>0.61386138613861396</v>
      </c>
    </row>
    <row r="59" spans="29:81" x14ac:dyDescent="0.2">
      <c r="AC59">
        <v>57</v>
      </c>
      <c r="AD59">
        <v>0.66129032258064502</v>
      </c>
      <c r="AE59">
        <v>0.66227187512835695</v>
      </c>
      <c r="AF59">
        <v>0</v>
      </c>
      <c r="AG59">
        <v>0.875</v>
      </c>
      <c r="AH59">
        <v>0.84826762246117005</v>
      </c>
      <c r="AI59">
        <v>0.38451935081148497</v>
      </c>
      <c r="AJ59">
        <v>0.54130052724077304</v>
      </c>
      <c r="AL59">
        <v>57</v>
      </c>
      <c r="AM59">
        <v>0.72445652173913</v>
      </c>
      <c r="AN59">
        <v>0.66802389811729002</v>
      </c>
      <c r="AO59">
        <v>0</v>
      </c>
      <c r="AP59">
        <v>0.93387589013224803</v>
      </c>
      <c r="AQ59">
        <v>0.91509433962264097</v>
      </c>
      <c r="AR59">
        <v>0.14942528735632099</v>
      </c>
      <c r="AS59">
        <v>0.67370007535794996</v>
      </c>
      <c r="AU59">
        <v>57</v>
      </c>
      <c r="AV59">
        <v>0.73846153846153795</v>
      </c>
      <c r="AW59">
        <v>0.69001869184811104</v>
      </c>
      <c r="AX59">
        <v>0</v>
      </c>
      <c r="AY59">
        <v>0.92569002123142197</v>
      </c>
      <c r="AZ59">
        <v>0.95063145809414396</v>
      </c>
      <c r="BA59">
        <v>0.209923664122137</v>
      </c>
      <c r="BB59">
        <v>0.67382962394474299</v>
      </c>
      <c r="BD59">
        <v>57</v>
      </c>
      <c r="BE59">
        <v>0.73444444444444401</v>
      </c>
      <c r="BF59">
        <v>0.656469760995531</v>
      </c>
      <c r="BG59">
        <v>0</v>
      </c>
      <c r="BH59">
        <v>0.90172239108409302</v>
      </c>
      <c r="BI59">
        <v>0.98563535911602196</v>
      </c>
      <c r="BJ59">
        <v>6.8085106382978697E-2</v>
      </c>
      <c r="BK59">
        <v>0.67043618739902999</v>
      </c>
      <c r="BM59">
        <v>57</v>
      </c>
      <c r="BN59">
        <v>0.68988764044943796</v>
      </c>
      <c r="BO59">
        <v>0.64429478398311502</v>
      </c>
      <c r="BP59">
        <v>0</v>
      </c>
      <c r="BQ59">
        <v>0.97838452787258201</v>
      </c>
      <c r="BR59">
        <v>0.89712918660287</v>
      </c>
      <c r="BS59">
        <v>0.62267080745341596</v>
      </c>
      <c r="BT59">
        <v>7.8994614003590605E-2</v>
      </c>
      <c r="BV59">
        <v>57</v>
      </c>
      <c r="BW59">
        <v>0.73630952380952297</v>
      </c>
      <c r="BX59">
        <v>0.71580198622104196</v>
      </c>
      <c r="BY59">
        <v>0</v>
      </c>
      <c r="BZ59">
        <v>0.963048498845265</v>
      </c>
      <c r="CA59">
        <v>0.94320987654320898</v>
      </c>
      <c r="CB59">
        <v>0.62361623616236095</v>
      </c>
      <c r="CC59">
        <v>0.33333333333333298</v>
      </c>
    </row>
    <row r="60" spans="29:81" x14ac:dyDescent="0.2">
      <c r="AC60">
        <v>58</v>
      </c>
      <c r="AD60">
        <v>0.72043010752688097</v>
      </c>
      <c r="AE60">
        <v>0.67457294763739695</v>
      </c>
      <c r="AF60">
        <v>0</v>
      </c>
      <c r="AG60">
        <v>0.91658084449021604</v>
      </c>
      <c r="AH60">
        <v>0.91873589164785496</v>
      </c>
      <c r="AI60">
        <v>0.20994475138121499</v>
      </c>
      <c r="AJ60">
        <v>0.65303030303030296</v>
      </c>
      <c r="AL60">
        <v>58</v>
      </c>
      <c r="AM60">
        <v>0.64130434782608603</v>
      </c>
      <c r="AN60">
        <v>0.58469015204688402</v>
      </c>
      <c r="AO60">
        <v>0</v>
      </c>
      <c r="AP60">
        <v>0.84848484848484795</v>
      </c>
      <c r="AQ60">
        <v>0.69468479604449895</v>
      </c>
      <c r="AR60">
        <v>0.144712430426716</v>
      </c>
      <c r="AS60">
        <v>0.65087853323147404</v>
      </c>
      <c r="AU60">
        <v>58</v>
      </c>
      <c r="AV60">
        <v>0.72802197802197799</v>
      </c>
      <c r="AW60">
        <v>0.72595253929477899</v>
      </c>
      <c r="AX60">
        <v>0</v>
      </c>
      <c r="AY60">
        <v>0.89613034623217902</v>
      </c>
      <c r="AZ60">
        <v>0.88810365135453395</v>
      </c>
      <c r="BA60">
        <v>0.58222676200204204</v>
      </c>
      <c r="BB60">
        <v>0.53734939759036104</v>
      </c>
      <c r="BD60">
        <v>58</v>
      </c>
      <c r="BE60">
        <v>0.74333333333333296</v>
      </c>
      <c r="BF60">
        <v>0.74195456604998999</v>
      </c>
      <c r="BG60">
        <v>0</v>
      </c>
      <c r="BH60">
        <v>0.90890688259109298</v>
      </c>
      <c r="BI60">
        <v>0.89162561576354604</v>
      </c>
      <c r="BJ60">
        <v>0.61186264308012395</v>
      </c>
      <c r="BK60">
        <v>0.55542312276519601</v>
      </c>
      <c r="BM60">
        <v>58</v>
      </c>
      <c r="BN60">
        <v>0.74775280898876395</v>
      </c>
      <c r="BO60">
        <v>0.714548254907166</v>
      </c>
      <c r="BP60">
        <v>0</v>
      </c>
      <c r="BQ60">
        <v>0.94907407407407396</v>
      </c>
      <c r="BR60">
        <v>0.97747747747747704</v>
      </c>
      <c r="BS60">
        <v>0.26116838487972499</v>
      </c>
      <c r="BT60">
        <v>0.67047308319738896</v>
      </c>
      <c r="BV60">
        <v>58</v>
      </c>
      <c r="BW60">
        <v>0.73273809523809497</v>
      </c>
      <c r="BX60">
        <v>0.66337860150229699</v>
      </c>
      <c r="BY60">
        <v>0</v>
      </c>
      <c r="BZ60">
        <v>0.97502972651605202</v>
      </c>
      <c r="CA60">
        <v>0.96305418719211799</v>
      </c>
      <c r="CB60">
        <v>0.65566037735849003</v>
      </c>
      <c r="CC60">
        <v>5.97701149425287E-2</v>
      </c>
    </row>
    <row r="61" spans="29:81" x14ac:dyDescent="0.2">
      <c r="AC61">
        <v>59</v>
      </c>
      <c r="AD61">
        <v>0.69408602150537602</v>
      </c>
      <c r="AE61">
        <v>0.69721209690214403</v>
      </c>
      <c r="AF61">
        <v>0</v>
      </c>
      <c r="AG61">
        <v>0.91008771929824495</v>
      </c>
      <c r="AH61">
        <v>0.84922394678492197</v>
      </c>
      <c r="AI61">
        <v>0.53722902921771898</v>
      </c>
      <c r="AJ61">
        <v>0.492307692307692</v>
      </c>
      <c r="AL61">
        <v>59</v>
      </c>
      <c r="AM61">
        <v>0.74565217391304295</v>
      </c>
      <c r="AN61">
        <v>0.72523347935987603</v>
      </c>
      <c r="AO61">
        <v>0</v>
      </c>
      <c r="AP61">
        <v>0.90107737512242903</v>
      </c>
      <c r="AQ61">
        <v>0.86274509803921495</v>
      </c>
      <c r="AR61">
        <v>0.44377811094452702</v>
      </c>
      <c r="AS61">
        <v>0.69333333333333302</v>
      </c>
      <c r="AU61">
        <v>59</v>
      </c>
      <c r="AV61">
        <v>0.74120879120879102</v>
      </c>
      <c r="AW61">
        <v>0.733877775070642</v>
      </c>
      <c r="AX61">
        <v>0</v>
      </c>
      <c r="AY61">
        <v>0.92998955067920497</v>
      </c>
      <c r="AZ61">
        <v>0.85487528344671204</v>
      </c>
      <c r="BA61">
        <v>0.48994974874371799</v>
      </c>
      <c r="BB61">
        <v>0.660696517412935</v>
      </c>
      <c r="BD61">
        <v>59</v>
      </c>
      <c r="BE61">
        <v>0.72111111111111104</v>
      </c>
      <c r="BF61">
        <v>0.68930269604073802</v>
      </c>
      <c r="BG61">
        <v>0</v>
      </c>
      <c r="BH61">
        <v>0.95103373231773602</v>
      </c>
      <c r="BI61">
        <v>0.87882496940024402</v>
      </c>
      <c r="BJ61">
        <v>0.24469820554649199</v>
      </c>
      <c r="BK61">
        <v>0.682653876898481</v>
      </c>
      <c r="BM61">
        <v>59</v>
      </c>
      <c r="BN61">
        <v>0.75898876404494298</v>
      </c>
      <c r="BO61">
        <v>0.69442950337315501</v>
      </c>
      <c r="BP61">
        <v>0</v>
      </c>
      <c r="BQ61">
        <v>0.99663299663299598</v>
      </c>
      <c r="BR61">
        <v>0.93769799366420203</v>
      </c>
      <c r="BS61">
        <v>0.15734989648033099</v>
      </c>
      <c r="BT61">
        <v>0.68603712671509198</v>
      </c>
      <c r="BV61">
        <v>59</v>
      </c>
      <c r="BW61">
        <v>0.772023809523809</v>
      </c>
      <c r="BX61">
        <v>0.77142381987332997</v>
      </c>
      <c r="BY61">
        <v>0</v>
      </c>
      <c r="BZ61">
        <v>0.95532646048109904</v>
      </c>
      <c r="CA61">
        <v>0.94827586206896497</v>
      </c>
      <c r="CB61">
        <v>0.59161676646706596</v>
      </c>
      <c r="CC61">
        <v>0.59047619047619004</v>
      </c>
    </row>
    <row r="62" spans="29:81" x14ac:dyDescent="0.2">
      <c r="AC62">
        <v>60</v>
      </c>
      <c r="AD62">
        <v>0.69408602150537602</v>
      </c>
      <c r="AE62">
        <v>0.65562583259945195</v>
      </c>
      <c r="AF62">
        <v>0</v>
      </c>
      <c r="AG62">
        <v>0.88604898828541001</v>
      </c>
      <c r="AH62">
        <v>0.88992974238875799</v>
      </c>
      <c r="AI62">
        <v>0.189830508474576</v>
      </c>
      <c r="AJ62">
        <v>0.65669409124906497</v>
      </c>
      <c r="AL62">
        <v>60</v>
      </c>
      <c r="AM62">
        <v>0.72119565217391302</v>
      </c>
      <c r="AN62">
        <v>0.69737384293474303</v>
      </c>
      <c r="AO62">
        <v>0</v>
      </c>
      <c r="AP62">
        <v>0.93962678375411601</v>
      </c>
      <c r="AQ62">
        <v>0.92290249433106497</v>
      </c>
      <c r="AR62">
        <v>0.28843106180665601</v>
      </c>
      <c r="AS62">
        <v>0.63853503184713301</v>
      </c>
      <c r="AU62">
        <v>60</v>
      </c>
      <c r="AV62">
        <v>0.75659340659340601</v>
      </c>
      <c r="AW62">
        <v>0.75776518690804295</v>
      </c>
      <c r="AX62">
        <v>0</v>
      </c>
      <c r="AY62">
        <v>0.96491228070175405</v>
      </c>
      <c r="AZ62">
        <v>0.88835534213685396</v>
      </c>
      <c r="BA62">
        <v>0.53836150845253505</v>
      </c>
      <c r="BB62">
        <v>0.63943161634102996</v>
      </c>
      <c r="BD62">
        <v>60</v>
      </c>
      <c r="BE62">
        <v>0.73666666666666603</v>
      </c>
      <c r="BF62">
        <v>0.70308077962626903</v>
      </c>
      <c r="BG62">
        <v>0</v>
      </c>
      <c r="BH62">
        <v>0.94469026548672497</v>
      </c>
      <c r="BI62">
        <v>0.93742621015348204</v>
      </c>
      <c r="BJ62">
        <v>0.25299145299145298</v>
      </c>
      <c r="BK62">
        <v>0.677215189873417</v>
      </c>
      <c r="BM62">
        <v>60</v>
      </c>
      <c r="BN62">
        <v>0.75842696629213402</v>
      </c>
      <c r="BO62">
        <v>0.75757426318377896</v>
      </c>
      <c r="BP62">
        <v>0</v>
      </c>
      <c r="BQ62">
        <v>0.95690607734806599</v>
      </c>
      <c r="BR62">
        <v>0.93997734994337401</v>
      </c>
      <c r="BS62">
        <v>0.56132596685082803</v>
      </c>
      <c r="BT62">
        <v>0.57208765859284805</v>
      </c>
      <c r="BV62">
        <v>60</v>
      </c>
      <c r="BW62">
        <v>0.75535714285714195</v>
      </c>
      <c r="BX62">
        <v>0.71043883576918199</v>
      </c>
      <c r="BY62">
        <v>0</v>
      </c>
      <c r="BZ62">
        <v>0.96690307328605096</v>
      </c>
      <c r="CA62">
        <v>0.95384615384615301</v>
      </c>
      <c r="CB62">
        <v>0.24696356275303599</v>
      </c>
      <c r="CC62">
        <v>0.67404255319148898</v>
      </c>
    </row>
    <row r="63" spans="29:81" x14ac:dyDescent="0.2">
      <c r="AC63">
        <v>61</v>
      </c>
      <c r="AD63">
        <v>0.587096774193548</v>
      </c>
      <c r="AE63">
        <v>0.56980653543373005</v>
      </c>
      <c r="AF63">
        <v>0</v>
      </c>
      <c r="AG63">
        <v>0.81677301731996299</v>
      </c>
      <c r="AH63">
        <v>0.73850197109066995</v>
      </c>
      <c r="AI63">
        <v>0.495999999999999</v>
      </c>
      <c r="AJ63">
        <v>0.227951153324287</v>
      </c>
      <c r="AL63">
        <v>61</v>
      </c>
      <c r="AM63">
        <v>0.71576086956521701</v>
      </c>
      <c r="AN63">
        <v>0.66879799279881202</v>
      </c>
      <c r="AO63">
        <v>0</v>
      </c>
      <c r="AP63">
        <v>0.88997078870496604</v>
      </c>
      <c r="AQ63">
        <v>0.89786223277909705</v>
      </c>
      <c r="AR63">
        <v>0.21857923497267701</v>
      </c>
      <c r="AS63">
        <v>0.66877971473850994</v>
      </c>
      <c r="AU63">
        <v>61</v>
      </c>
      <c r="AV63">
        <v>0.70109890109890105</v>
      </c>
      <c r="AW63">
        <v>0.70504230093891296</v>
      </c>
      <c r="AX63">
        <v>0</v>
      </c>
      <c r="AY63">
        <v>0.96809680968096801</v>
      </c>
      <c r="AZ63">
        <v>0.95454545454545403</v>
      </c>
      <c r="BA63">
        <v>0.47071129707112902</v>
      </c>
      <c r="BB63">
        <v>0.4268156424581</v>
      </c>
      <c r="BD63">
        <v>61</v>
      </c>
      <c r="BE63">
        <v>0.72499999999999998</v>
      </c>
      <c r="BF63">
        <v>0.72376344737231002</v>
      </c>
      <c r="BG63">
        <v>0</v>
      </c>
      <c r="BH63">
        <v>0.96717724288840201</v>
      </c>
      <c r="BI63">
        <v>0.92990654205607404</v>
      </c>
      <c r="BJ63">
        <v>0.57560975609756104</v>
      </c>
      <c r="BK63">
        <v>0.42236024844720399</v>
      </c>
      <c r="BM63">
        <v>61</v>
      </c>
      <c r="BN63">
        <v>0.74044943820224696</v>
      </c>
      <c r="BO63">
        <v>0.69134461200137498</v>
      </c>
      <c r="BP63">
        <v>0</v>
      </c>
      <c r="BQ63">
        <v>0.95280898876404496</v>
      </c>
      <c r="BR63">
        <v>0.95259593679458199</v>
      </c>
      <c r="BS63">
        <v>0.20318725099601501</v>
      </c>
      <c r="BT63">
        <v>0.65678627145085799</v>
      </c>
      <c r="BV63">
        <v>61</v>
      </c>
      <c r="BW63">
        <v>0.71964285714285703</v>
      </c>
      <c r="BX63">
        <v>0.65209328091445795</v>
      </c>
      <c r="BY63">
        <v>0</v>
      </c>
      <c r="BZ63">
        <v>0.929245283018868</v>
      </c>
      <c r="CA63">
        <v>0.94932014833127298</v>
      </c>
      <c r="CB63">
        <v>0.66826923076922995</v>
      </c>
      <c r="CC63">
        <v>6.15384615384615E-2</v>
      </c>
    </row>
    <row r="64" spans="29:81" x14ac:dyDescent="0.2">
      <c r="AC64">
        <v>62</v>
      </c>
      <c r="AD64">
        <v>0.69193548387096704</v>
      </c>
      <c r="AE64">
        <v>0.67371310107149196</v>
      </c>
      <c r="AF64">
        <v>0</v>
      </c>
      <c r="AG64">
        <v>0.80695652173913002</v>
      </c>
      <c r="AH64">
        <v>0.82427307206068201</v>
      </c>
      <c r="AI64">
        <v>0.415812591508052</v>
      </c>
      <c r="AJ64">
        <v>0.64781021897810198</v>
      </c>
      <c r="AL64">
        <v>62</v>
      </c>
      <c r="AM64">
        <v>0.60489130434782601</v>
      </c>
      <c r="AN64">
        <v>0.61536852034448497</v>
      </c>
      <c r="AO64">
        <v>0</v>
      </c>
      <c r="AP64">
        <v>0.85496183206106802</v>
      </c>
      <c r="AQ64">
        <v>0.86024096385542104</v>
      </c>
      <c r="AR64">
        <v>0.43486777668951998</v>
      </c>
      <c r="AS64">
        <v>0.31140350877192902</v>
      </c>
      <c r="AU64">
        <v>62</v>
      </c>
      <c r="AV64">
        <v>0.742307692307692</v>
      </c>
      <c r="AW64">
        <v>0.72781768963162397</v>
      </c>
      <c r="AX64">
        <v>0</v>
      </c>
      <c r="AY64">
        <v>0.90153172866520703</v>
      </c>
      <c r="AZ64">
        <v>0.88520971302428197</v>
      </c>
      <c r="BA64">
        <v>0.44970414201183401</v>
      </c>
      <c r="BB64">
        <v>0.67482517482517401</v>
      </c>
      <c r="BD64">
        <v>62</v>
      </c>
      <c r="BE64">
        <v>0.67</v>
      </c>
      <c r="BF64">
        <v>0.64602742424230297</v>
      </c>
      <c r="BG64">
        <v>0</v>
      </c>
      <c r="BH64">
        <v>0.867661691542288</v>
      </c>
      <c r="BI64">
        <v>0.85204081632652995</v>
      </c>
      <c r="BJ64">
        <v>0.59541984732824405</v>
      </c>
      <c r="BK64">
        <v>0.268987341772151</v>
      </c>
      <c r="BM64">
        <v>62</v>
      </c>
      <c r="BN64">
        <v>0.74157303370786498</v>
      </c>
      <c r="BO64">
        <v>0.69023689027628199</v>
      </c>
      <c r="BP64">
        <v>0</v>
      </c>
      <c r="BQ64">
        <v>0.96506550218340603</v>
      </c>
      <c r="BR64">
        <v>0.92633928571428503</v>
      </c>
      <c r="BS64">
        <v>0.19961612284069</v>
      </c>
      <c r="BT64">
        <v>0.66992665036674803</v>
      </c>
      <c r="BV64">
        <v>62</v>
      </c>
      <c r="BW64">
        <v>0.72916666666666596</v>
      </c>
      <c r="BX64">
        <v>0.68528988653017398</v>
      </c>
      <c r="BY64">
        <v>0</v>
      </c>
      <c r="BZ64">
        <v>0.95631641086186503</v>
      </c>
      <c r="CA64">
        <v>0.90322580645161299</v>
      </c>
      <c r="CB64">
        <v>0.210325047801147</v>
      </c>
      <c r="CC64">
        <v>0.67129228100607097</v>
      </c>
    </row>
    <row r="65" spans="29:81" x14ac:dyDescent="0.2">
      <c r="AC65">
        <v>63</v>
      </c>
      <c r="AD65">
        <v>0.70752688172042999</v>
      </c>
      <c r="AE65">
        <v>0.66906268825705395</v>
      </c>
      <c r="AF65">
        <v>0</v>
      </c>
      <c r="AG65">
        <v>0.875</v>
      </c>
      <c r="AH65">
        <v>0.84541062801932298</v>
      </c>
      <c r="AI65">
        <v>0.27729636048526801</v>
      </c>
      <c r="AJ65">
        <v>0.67854376452362497</v>
      </c>
      <c r="AL65">
        <v>63</v>
      </c>
      <c r="AM65">
        <v>0.67119565217391297</v>
      </c>
      <c r="AN65">
        <v>0.623330977871275</v>
      </c>
      <c r="AO65">
        <v>0</v>
      </c>
      <c r="AP65">
        <v>0.89130434782608603</v>
      </c>
      <c r="AQ65">
        <v>0.80952380952380898</v>
      </c>
      <c r="AR65">
        <v>0.12687813021702801</v>
      </c>
      <c r="AS65">
        <v>0.66561762391817403</v>
      </c>
      <c r="AU65">
        <v>63</v>
      </c>
      <c r="AV65">
        <v>0.65989010989010899</v>
      </c>
      <c r="AW65">
        <v>0.64552684611967603</v>
      </c>
      <c r="AX65">
        <v>0</v>
      </c>
      <c r="AY65">
        <v>0.92491838955386196</v>
      </c>
      <c r="AZ65">
        <v>0.95045045045044996</v>
      </c>
      <c r="BA65">
        <v>0.50673854447439304</v>
      </c>
      <c r="BB65">
        <v>0.19999999999999901</v>
      </c>
      <c r="BD65">
        <v>63</v>
      </c>
      <c r="BE65">
        <v>0.69222222222222196</v>
      </c>
      <c r="BF65">
        <v>0.631447836924385</v>
      </c>
      <c r="BG65">
        <v>0</v>
      </c>
      <c r="BH65">
        <v>0.88139059304703404</v>
      </c>
      <c r="BI65">
        <v>0.88705882352941101</v>
      </c>
      <c r="BJ65">
        <v>8.5820895522388002E-2</v>
      </c>
      <c r="BK65">
        <v>0.67152103559870502</v>
      </c>
      <c r="BM65">
        <v>63</v>
      </c>
      <c r="BN65">
        <v>0.72921348314606704</v>
      </c>
      <c r="BO65">
        <v>0.66597328974570402</v>
      </c>
      <c r="BP65">
        <v>0</v>
      </c>
      <c r="BQ65">
        <v>0.892783505154639</v>
      </c>
      <c r="BR65">
        <v>0.951834862385321</v>
      </c>
      <c r="BS65">
        <v>0.142276422764227</v>
      </c>
      <c r="BT65">
        <v>0.67699836867862895</v>
      </c>
      <c r="BV65">
        <v>63</v>
      </c>
      <c r="BW65">
        <v>0.76428571428571401</v>
      </c>
      <c r="BX65">
        <v>0.71936415711528701</v>
      </c>
      <c r="BY65">
        <v>0</v>
      </c>
      <c r="BZ65">
        <v>0.97658079625292704</v>
      </c>
      <c r="CA65">
        <v>0.97094430992736003</v>
      </c>
      <c r="CB65">
        <v>0.24696356275303599</v>
      </c>
      <c r="CC65">
        <v>0.68296795952782396</v>
      </c>
    </row>
    <row r="66" spans="29:81" x14ac:dyDescent="0.2">
      <c r="AC66">
        <v>64</v>
      </c>
      <c r="AD66">
        <v>0.53602150537634397</v>
      </c>
      <c r="AE66">
        <v>0.56042558515820495</v>
      </c>
      <c r="AF66">
        <v>0</v>
      </c>
      <c r="AG66">
        <v>0.62805662805662799</v>
      </c>
      <c r="AH66">
        <v>0.89492325855962196</v>
      </c>
      <c r="AI66">
        <v>0.33216783216783202</v>
      </c>
      <c r="AJ66">
        <v>0.38655462184873901</v>
      </c>
      <c r="AL66">
        <v>64</v>
      </c>
      <c r="AM66">
        <v>0.72173913043478199</v>
      </c>
      <c r="AN66">
        <v>0.71834416235994003</v>
      </c>
      <c r="AO66">
        <v>0</v>
      </c>
      <c r="AP66">
        <v>0.96514161220043504</v>
      </c>
      <c r="AQ66">
        <v>0.90631808278867099</v>
      </c>
      <c r="AR66">
        <v>0.55178907721280501</v>
      </c>
      <c r="AS66">
        <v>0.45012787723785103</v>
      </c>
      <c r="AU66">
        <v>64</v>
      </c>
      <c r="AV66">
        <v>0.72637362637362601</v>
      </c>
      <c r="AW66">
        <v>0.67638023287097504</v>
      </c>
      <c r="AX66">
        <v>0</v>
      </c>
      <c r="AY66">
        <v>0.97314715359828097</v>
      </c>
      <c r="AZ66">
        <v>0.87104072398190002</v>
      </c>
      <c r="BA66">
        <v>0.19209039548022599</v>
      </c>
      <c r="BB66">
        <v>0.66924265842349295</v>
      </c>
      <c r="BD66">
        <v>64</v>
      </c>
      <c r="BE66">
        <v>0.73499999999999999</v>
      </c>
      <c r="BF66">
        <v>0.74097965992096504</v>
      </c>
      <c r="BG66">
        <v>0</v>
      </c>
      <c r="BH66">
        <v>0.92865232163080302</v>
      </c>
      <c r="BI66">
        <v>0.919486581096849</v>
      </c>
      <c r="BJ66">
        <v>0.59037433155080199</v>
      </c>
      <c r="BK66">
        <v>0.52540540540540503</v>
      </c>
      <c r="BM66">
        <v>64</v>
      </c>
      <c r="BN66">
        <v>0.71348314606741503</v>
      </c>
      <c r="BO66">
        <v>0.72024588462420502</v>
      </c>
      <c r="BP66">
        <v>0</v>
      </c>
      <c r="BQ66">
        <v>0.98190045248868696</v>
      </c>
      <c r="BR66">
        <v>0.91219512195121899</v>
      </c>
      <c r="BS66">
        <v>0.460772104607721</v>
      </c>
      <c r="BT66">
        <v>0.52611585944919204</v>
      </c>
      <c r="BV66">
        <v>64</v>
      </c>
      <c r="BW66">
        <v>0.75714285714285701</v>
      </c>
      <c r="BX66">
        <v>0.72196010949060696</v>
      </c>
      <c r="BY66">
        <v>0</v>
      </c>
      <c r="BZ66">
        <v>0.99056603773584895</v>
      </c>
      <c r="CA66">
        <v>0.95024875621890503</v>
      </c>
      <c r="CB66">
        <v>0.27586206896551702</v>
      </c>
      <c r="CC66">
        <v>0.67116357504215796</v>
      </c>
    </row>
    <row r="67" spans="29:81" x14ac:dyDescent="0.2">
      <c r="AC67">
        <v>65</v>
      </c>
      <c r="AD67">
        <v>0.65430107526881698</v>
      </c>
      <c r="AE67">
        <v>0.65245827110826105</v>
      </c>
      <c r="AF67">
        <v>0</v>
      </c>
      <c r="AG67">
        <v>0.84745762711864403</v>
      </c>
      <c r="AH67">
        <v>0.79391100702576101</v>
      </c>
      <c r="AI67">
        <v>0.52502553626149095</v>
      </c>
      <c r="AJ67">
        <v>0.44343891402714902</v>
      </c>
      <c r="AL67">
        <v>65</v>
      </c>
      <c r="AM67">
        <v>0.62880434782608696</v>
      </c>
      <c r="AN67">
        <v>0.56643821120216098</v>
      </c>
      <c r="AO67">
        <v>0</v>
      </c>
      <c r="AP67">
        <v>0.77988826815642398</v>
      </c>
      <c r="AQ67">
        <v>0.81243523316062105</v>
      </c>
      <c r="AR67">
        <v>0.619892058596761</v>
      </c>
      <c r="AS67">
        <v>5.3537284894837403E-2</v>
      </c>
      <c r="AU67">
        <v>65</v>
      </c>
      <c r="AV67">
        <v>0.75494505494505404</v>
      </c>
      <c r="AW67">
        <v>0.75222661989952599</v>
      </c>
      <c r="AX67">
        <v>0</v>
      </c>
      <c r="AY67">
        <v>0.92291446673706401</v>
      </c>
      <c r="AZ67">
        <v>0.92167990919409704</v>
      </c>
      <c r="BA67">
        <v>0.53046594982078799</v>
      </c>
      <c r="BB67">
        <v>0.63384615384615295</v>
      </c>
      <c r="BD67">
        <v>65</v>
      </c>
      <c r="BE67">
        <v>0.755</v>
      </c>
      <c r="BF67">
        <v>0.75375268548327801</v>
      </c>
      <c r="BG67">
        <v>0</v>
      </c>
      <c r="BH67">
        <v>0.93162393162393098</v>
      </c>
      <c r="BI67">
        <v>0.93685419058553299</v>
      </c>
      <c r="BJ67">
        <v>0.544819557625145</v>
      </c>
      <c r="BK67">
        <v>0.60171306209850095</v>
      </c>
      <c r="BM67">
        <v>65</v>
      </c>
      <c r="BN67">
        <v>0.72528089887640401</v>
      </c>
      <c r="BO67">
        <v>0.67957228713073503</v>
      </c>
      <c r="BP67">
        <v>0</v>
      </c>
      <c r="BQ67">
        <v>0.97727272727272696</v>
      </c>
      <c r="BR67">
        <v>0.92677070828331298</v>
      </c>
      <c r="BS67">
        <v>0.13620071684587801</v>
      </c>
      <c r="BT67">
        <v>0.67804499612102398</v>
      </c>
      <c r="BV67">
        <v>65</v>
      </c>
      <c r="BW67">
        <v>0.78273809523809501</v>
      </c>
      <c r="BX67">
        <v>0.77928384830987296</v>
      </c>
      <c r="BY67">
        <v>0</v>
      </c>
      <c r="BZ67">
        <v>0.94761350407450495</v>
      </c>
      <c r="CA67">
        <v>0.98317307692307698</v>
      </c>
      <c r="CB67">
        <v>0.53805774278215202</v>
      </c>
      <c r="CC67">
        <v>0.64829106945975701</v>
      </c>
    </row>
    <row r="68" spans="29:81" x14ac:dyDescent="0.2">
      <c r="AC68">
        <v>66</v>
      </c>
      <c r="AD68">
        <v>0.55268817204301002</v>
      </c>
      <c r="AE68">
        <v>0.54855009813002797</v>
      </c>
      <c r="AF68">
        <v>0</v>
      </c>
      <c r="AG68">
        <v>0.82453987730061296</v>
      </c>
      <c r="AH68">
        <v>0.37101449275362303</v>
      </c>
      <c r="AI68">
        <v>0.343297974927676</v>
      </c>
      <c r="AJ68">
        <v>0.65534804753819997</v>
      </c>
      <c r="AL68">
        <v>66</v>
      </c>
      <c r="AM68">
        <v>0.585326086956521</v>
      </c>
      <c r="AN68">
        <v>0.58946709866065805</v>
      </c>
      <c r="AO68">
        <v>0</v>
      </c>
      <c r="AP68">
        <v>0.91186071817192604</v>
      </c>
      <c r="AQ68">
        <v>0.79334916864607996</v>
      </c>
      <c r="AR68">
        <v>0.403269754768392</v>
      </c>
      <c r="AS68">
        <v>0.24938875305623401</v>
      </c>
      <c r="AU68">
        <v>66</v>
      </c>
      <c r="AV68">
        <v>0.71483516483516396</v>
      </c>
      <c r="AW68">
        <v>0.71200000768198601</v>
      </c>
      <c r="AX68">
        <v>0</v>
      </c>
      <c r="AY68">
        <v>0.95864262990455995</v>
      </c>
      <c r="AZ68">
        <v>0.88940092165898599</v>
      </c>
      <c r="BA68">
        <v>0.56039603960396001</v>
      </c>
      <c r="BB68">
        <v>0.439560439560439</v>
      </c>
      <c r="BD68">
        <v>66</v>
      </c>
      <c r="BE68">
        <v>0.71055555555555505</v>
      </c>
      <c r="BF68">
        <v>0.64746454203690995</v>
      </c>
      <c r="BG68">
        <v>0</v>
      </c>
      <c r="BH68">
        <v>0.94805194805194803</v>
      </c>
      <c r="BI68">
        <v>0.90430622009569295</v>
      </c>
      <c r="BJ68">
        <v>8.7499999999999994E-2</v>
      </c>
      <c r="BK68">
        <v>0.65</v>
      </c>
      <c r="BM68">
        <v>66</v>
      </c>
      <c r="BN68">
        <v>0.71292134831460596</v>
      </c>
      <c r="BO68">
        <v>0.66029522538160301</v>
      </c>
      <c r="BP68">
        <v>0</v>
      </c>
      <c r="BQ68">
        <v>0.95575221238938002</v>
      </c>
      <c r="BR68">
        <v>0.95842956120092304</v>
      </c>
      <c r="BS68">
        <v>0.62907069102462199</v>
      </c>
      <c r="BT68">
        <v>9.7928436911487698E-2</v>
      </c>
      <c r="BV68">
        <v>66</v>
      </c>
      <c r="BW68">
        <v>0.77321428571428497</v>
      </c>
      <c r="BX68">
        <v>0.747487097297313</v>
      </c>
      <c r="BY68">
        <v>0</v>
      </c>
      <c r="BZ68">
        <v>0.97169811320754695</v>
      </c>
      <c r="CA68">
        <v>0.97478991596638598</v>
      </c>
      <c r="CB68">
        <v>0.36785714285714199</v>
      </c>
      <c r="CC68">
        <v>0.67560321715817695</v>
      </c>
    </row>
    <row r="69" spans="29:81" x14ac:dyDescent="0.2">
      <c r="AC69">
        <v>67</v>
      </c>
      <c r="AD69">
        <v>0.63817204301075203</v>
      </c>
      <c r="AE69">
        <v>0.65656705020050499</v>
      </c>
      <c r="AF69">
        <v>0</v>
      </c>
      <c r="AG69">
        <v>0.74484536082474195</v>
      </c>
      <c r="AH69">
        <v>0.84210526315789402</v>
      </c>
      <c r="AI69">
        <v>0.45082680591818902</v>
      </c>
      <c r="AJ69">
        <v>0.58849077090119395</v>
      </c>
      <c r="AL69">
        <v>67</v>
      </c>
      <c r="AM69">
        <v>0.72880434782608605</v>
      </c>
      <c r="AN69">
        <v>0.72215913111497299</v>
      </c>
      <c r="AO69">
        <v>0</v>
      </c>
      <c r="AP69">
        <v>0.90666666666666595</v>
      </c>
      <c r="AQ69">
        <v>0.846416382252559</v>
      </c>
      <c r="AR69">
        <v>0.50913838120104404</v>
      </c>
      <c r="AS69">
        <v>0.62641509433962195</v>
      </c>
      <c r="AU69">
        <v>67</v>
      </c>
      <c r="AV69">
        <v>0.70274725274725203</v>
      </c>
      <c r="AW69">
        <v>0.65542288450212605</v>
      </c>
      <c r="AX69">
        <v>0</v>
      </c>
      <c r="AY69">
        <v>0.90307867730900704</v>
      </c>
      <c r="AZ69">
        <v>0.88668866886688602</v>
      </c>
      <c r="BA69">
        <v>0.17636022514071201</v>
      </c>
      <c r="BB69">
        <v>0.65556396669189998</v>
      </c>
      <c r="BD69">
        <v>67</v>
      </c>
      <c r="BE69">
        <v>0.681111111111111</v>
      </c>
      <c r="BF69">
        <v>0.61204779793254505</v>
      </c>
      <c r="BG69">
        <v>0</v>
      </c>
      <c r="BH69">
        <v>0.911205073995771</v>
      </c>
      <c r="BI69">
        <v>0.87390761548064899</v>
      </c>
      <c r="BJ69">
        <v>0.650957290132547</v>
      </c>
      <c r="BK69">
        <v>1.21212121212121E-2</v>
      </c>
      <c r="BM69">
        <v>67</v>
      </c>
      <c r="BN69">
        <v>0.77134831460674103</v>
      </c>
      <c r="BO69">
        <v>0.76842643290145896</v>
      </c>
      <c r="BP69">
        <v>0</v>
      </c>
      <c r="BQ69">
        <v>0.95567567567567502</v>
      </c>
      <c r="BR69">
        <v>0.98065984072809997</v>
      </c>
      <c r="BS69">
        <v>0.58315334773218097</v>
      </c>
      <c r="BT69">
        <v>0.55421686746987897</v>
      </c>
      <c r="BV69">
        <v>67</v>
      </c>
      <c r="BW69">
        <v>0.78630952380952301</v>
      </c>
      <c r="BX69">
        <v>0.78221184936242205</v>
      </c>
      <c r="BY69">
        <v>0</v>
      </c>
      <c r="BZ69">
        <v>0.97429906542056</v>
      </c>
      <c r="CA69">
        <v>0.95652173913043403</v>
      </c>
      <c r="CB69">
        <v>0.52528089887640395</v>
      </c>
      <c r="CC69">
        <v>0.67274569402228901</v>
      </c>
    </row>
    <row r="70" spans="29:81" x14ac:dyDescent="0.2">
      <c r="AC70">
        <v>68</v>
      </c>
      <c r="AD70">
        <v>0.58763440860214999</v>
      </c>
      <c r="AE70">
        <v>0.60632035445964805</v>
      </c>
      <c r="AF70">
        <v>0</v>
      </c>
      <c r="AG70">
        <v>0.760290556900726</v>
      </c>
      <c r="AH70">
        <v>0.81840193704600495</v>
      </c>
      <c r="AI70">
        <v>0.399108138238573</v>
      </c>
      <c r="AJ70">
        <v>0.44748078565328703</v>
      </c>
      <c r="AL70">
        <v>68</v>
      </c>
      <c r="AM70">
        <v>0.70869565217391295</v>
      </c>
      <c r="AN70">
        <v>0.695978405134969</v>
      </c>
      <c r="AO70">
        <v>0</v>
      </c>
      <c r="AP70">
        <v>0.90374873353596696</v>
      </c>
      <c r="AQ70">
        <v>0.91069459757442095</v>
      </c>
      <c r="AR70">
        <v>0.40106951871657698</v>
      </c>
      <c r="AS70">
        <v>0.56840077071290895</v>
      </c>
      <c r="AU70">
        <v>68</v>
      </c>
      <c r="AV70">
        <v>0.71428571428571397</v>
      </c>
      <c r="AW70">
        <v>0.677003791346936</v>
      </c>
      <c r="AX70">
        <v>0</v>
      </c>
      <c r="AY70">
        <v>0.95056179775280902</v>
      </c>
      <c r="AZ70">
        <v>0.91441969519343402</v>
      </c>
      <c r="BA70">
        <v>0.16915422885572101</v>
      </c>
      <c r="BB70">
        <v>0.67387944358578</v>
      </c>
      <c r="BD70">
        <v>68</v>
      </c>
      <c r="BE70">
        <v>0.73777777777777698</v>
      </c>
      <c r="BF70">
        <v>0.69450115455859096</v>
      </c>
      <c r="BG70">
        <v>0</v>
      </c>
      <c r="BH70">
        <v>0.93407821229050203</v>
      </c>
      <c r="BI70">
        <v>0.95671981776765302</v>
      </c>
      <c r="BJ70">
        <v>0.21167883211678801</v>
      </c>
      <c r="BK70">
        <v>0.67552775605942095</v>
      </c>
      <c r="BM70">
        <v>68</v>
      </c>
      <c r="BN70">
        <v>0.76179775280898798</v>
      </c>
      <c r="BO70">
        <v>0.74906664729500105</v>
      </c>
      <c r="BP70">
        <v>0</v>
      </c>
      <c r="BQ70">
        <v>0.94179894179894097</v>
      </c>
      <c r="BR70">
        <v>0.90643985419198003</v>
      </c>
      <c r="BS70">
        <v>0.46334310850439803</v>
      </c>
      <c r="BT70">
        <v>0.68468468468468402</v>
      </c>
      <c r="BV70">
        <v>68</v>
      </c>
      <c r="BW70">
        <v>0.76428571428571401</v>
      </c>
      <c r="BX70">
        <v>0.76493585560425803</v>
      </c>
      <c r="BY70">
        <v>0</v>
      </c>
      <c r="BZ70">
        <v>0.97103128621089196</v>
      </c>
      <c r="CA70">
        <v>0.91979949874686695</v>
      </c>
      <c r="CB70">
        <v>0.60520607375271096</v>
      </c>
      <c r="CC70">
        <v>0.56370656370656302</v>
      </c>
    </row>
    <row r="71" spans="29:81" x14ac:dyDescent="0.2">
      <c r="AC71">
        <v>69</v>
      </c>
      <c r="AD71">
        <v>0.69301075268817203</v>
      </c>
      <c r="AE71">
        <v>0.68589671241936301</v>
      </c>
      <c r="AF71">
        <v>0</v>
      </c>
      <c r="AG71">
        <v>0.90721649484536004</v>
      </c>
      <c r="AH71">
        <v>0.80729760547320395</v>
      </c>
      <c r="AI71">
        <v>0.36129032258064497</v>
      </c>
      <c r="AJ71">
        <v>0.66778242677824196</v>
      </c>
      <c r="AL71">
        <v>69</v>
      </c>
      <c r="AM71">
        <v>0.68152173913043401</v>
      </c>
      <c r="AN71">
        <v>0.68207889397535104</v>
      </c>
      <c r="AO71">
        <v>0</v>
      </c>
      <c r="AP71">
        <v>0.87950566426364496</v>
      </c>
      <c r="AQ71">
        <v>0.86976744186046495</v>
      </c>
      <c r="AR71">
        <v>0.51970181043663399</v>
      </c>
      <c r="AS71">
        <v>0.45934065934065899</v>
      </c>
      <c r="AU71">
        <v>69</v>
      </c>
      <c r="AV71">
        <v>0.67252747252747203</v>
      </c>
      <c r="AW71">
        <v>0.66067915712516001</v>
      </c>
      <c r="AX71">
        <v>0</v>
      </c>
      <c r="AY71">
        <v>0.911157024793388</v>
      </c>
      <c r="AZ71">
        <v>0.80536912751677803</v>
      </c>
      <c r="BA71">
        <v>0.53333333333333299</v>
      </c>
      <c r="BB71">
        <v>0.39285714285714202</v>
      </c>
      <c r="BD71">
        <v>69</v>
      </c>
      <c r="BE71">
        <v>0.68666666666666598</v>
      </c>
      <c r="BF71">
        <v>0.64577131325279502</v>
      </c>
      <c r="BG71">
        <v>0</v>
      </c>
      <c r="BH71">
        <v>0.93318233295583197</v>
      </c>
      <c r="BI71">
        <v>0.94515752625437499</v>
      </c>
      <c r="BJ71">
        <v>0.60667183863459995</v>
      </c>
      <c r="BK71">
        <v>9.8073555166374698E-2</v>
      </c>
      <c r="BM71">
        <v>69</v>
      </c>
      <c r="BN71">
        <v>0.72247191011235901</v>
      </c>
      <c r="BO71">
        <v>0.67245557390542998</v>
      </c>
      <c r="BP71">
        <v>0</v>
      </c>
      <c r="BQ71">
        <v>0.92810457516339795</v>
      </c>
      <c r="BR71">
        <v>0.90994152046783605</v>
      </c>
      <c r="BS71">
        <v>0.17068645640074201</v>
      </c>
      <c r="BT71">
        <v>0.68108974358974295</v>
      </c>
      <c r="BV71">
        <v>69</v>
      </c>
      <c r="BW71">
        <v>0.76190476190476097</v>
      </c>
      <c r="BX71">
        <v>0.729677459415772</v>
      </c>
      <c r="BY71">
        <v>0</v>
      </c>
      <c r="BZ71">
        <v>0.96631823461091704</v>
      </c>
      <c r="CA71">
        <v>0.94471153846153799</v>
      </c>
      <c r="CB71">
        <v>0.33395872420262601</v>
      </c>
      <c r="CC71">
        <v>0.67372134038800702</v>
      </c>
    </row>
    <row r="72" spans="29:81" x14ac:dyDescent="0.2">
      <c r="AC72">
        <v>70</v>
      </c>
      <c r="AD72">
        <v>0.63602150537634405</v>
      </c>
      <c r="AE72">
        <v>0.63847362421659803</v>
      </c>
      <c r="AF72">
        <v>0</v>
      </c>
      <c r="AG72">
        <v>0.90817356205852595</v>
      </c>
      <c r="AH72">
        <v>0.73124147339699797</v>
      </c>
      <c r="AI72">
        <v>0.53610108303249104</v>
      </c>
      <c r="AJ72">
        <v>0.37837837837837801</v>
      </c>
      <c r="AL72">
        <v>70</v>
      </c>
      <c r="AM72">
        <v>0.61793478260869505</v>
      </c>
      <c r="AN72">
        <v>0.58111086730931805</v>
      </c>
      <c r="AO72">
        <v>0</v>
      </c>
      <c r="AP72">
        <v>0.72041612483745099</v>
      </c>
      <c r="AQ72">
        <v>0.92808988764044897</v>
      </c>
      <c r="AR72">
        <v>0.63636363636363602</v>
      </c>
      <c r="AS72">
        <v>3.9573820395738202E-2</v>
      </c>
      <c r="AU72">
        <v>70</v>
      </c>
      <c r="AV72">
        <v>0.70989010989010903</v>
      </c>
      <c r="AW72">
        <v>0.68107618796096603</v>
      </c>
      <c r="AX72">
        <v>0</v>
      </c>
      <c r="AY72">
        <v>0.90574214517876395</v>
      </c>
      <c r="AZ72">
        <v>0.92848769050410296</v>
      </c>
      <c r="BA72">
        <v>0.22776911076442999</v>
      </c>
      <c r="BB72">
        <v>0.66230580539656503</v>
      </c>
      <c r="BD72">
        <v>70</v>
      </c>
      <c r="BE72">
        <v>0.71611111111111103</v>
      </c>
      <c r="BF72">
        <v>0.67030974069682303</v>
      </c>
      <c r="BG72">
        <v>0</v>
      </c>
      <c r="BH72">
        <v>0.91702127659574395</v>
      </c>
      <c r="BI72">
        <v>0.89964580873671696</v>
      </c>
      <c r="BJ72">
        <v>0.19999999999999901</v>
      </c>
      <c r="BK72">
        <v>0.66457187745483104</v>
      </c>
      <c r="BM72">
        <v>70</v>
      </c>
      <c r="BN72">
        <v>0.73932584269662904</v>
      </c>
      <c r="BO72">
        <v>0.71463334599849204</v>
      </c>
      <c r="BP72">
        <v>0</v>
      </c>
      <c r="BQ72">
        <v>0.97621744054360104</v>
      </c>
      <c r="BR72">
        <v>0.96759776536312803</v>
      </c>
      <c r="BS72">
        <v>0.619742489270386</v>
      </c>
      <c r="BT72">
        <v>0.29497568881685499</v>
      </c>
      <c r="BV72">
        <v>70</v>
      </c>
      <c r="BW72">
        <v>0.75119047619047596</v>
      </c>
      <c r="BX72">
        <v>0.68814738735367798</v>
      </c>
      <c r="BY72">
        <v>0</v>
      </c>
      <c r="BZ72">
        <v>0.99167657550535004</v>
      </c>
      <c r="CA72">
        <v>0.98435619735258695</v>
      </c>
      <c r="CB72">
        <v>0.66666666666666596</v>
      </c>
      <c r="CC72">
        <v>0.109890109890109</v>
      </c>
    </row>
    <row r="73" spans="29:81" x14ac:dyDescent="0.2">
      <c r="AC73">
        <v>71</v>
      </c>
      <c r="AD73">
        <v>0.62419354838709595</v>
      </c>
      <c r="AE73">
        <v>0.60976131623281604</v>
      </c>
      <c r="AF73">
        <v>0</v>
      </c>
      <c r="AG73">
        <v>0.87984111221449801</v>
      </c>
      <c r="AH73">
        <v>0.87529976019184597</v>
      </c>
      <c r="AI73">
        <v>0.49563699825479901</v>
      </c>
      <c r="AJ73">
        <v>0.18826739427012201</v>
      </c>
      <c r="AL73">
        <v>71</v>
      </c>
      <c r="AM73">
        <v>0.65978260869565197</v>
      </c>
      <c r="AN73">
        <v>0.61277053012056004</v>
      </c>
      <c r="AO73">
        <v>0</v>
      </c>
      <c r="AP73">
        <v>0.93881856540084296</v>
      </c>
      <c r="AQ73">
        <v>0.83156654888103598</v>
      </c>
      <c r="AR73">
        <v>0.61693861693861696</v>
      </c>
      <c r="AS73">
        <v>6.3758389261744902E-2</v>
      </c>
      <c r="AU73">
        <v>71</v>
      </c>
      <c r="AV73">
        <v>0.72362637362637305</v>
      </c>
      <c r="AW73">
        <v>0.69185020734703395</v>
      </c>
      <c r="AX73">
        <v>0</v>
      </c>
      <c r="AY73">
        <v>0.94389438943894399</v>
      </c>
      <c r="AZ73">
        <v>0.91314553990610303</v>
      </c>
      <c r="BA73">
        <v>0.25042301184433102</v>
      </c>
      <c r="BB73">
        <v>0.65993788819875698</v>
      </c>
      <c r="BD73">
        <v>71</v>
      </c>
      <c r="BE73">
        <v>0.72611111111111104</v>
      </c>
      <c r="BF73">
        <v>0.730231909264628</v>
      </c>
      <c r="BG73">
        <v>0</v>
      </c>
      <c r="BH73">
        <v>0.94285714285714195</v>
      </c>
      <c r="BI73">
        <v>0.90734055354993903</v>
      </c>
      <c r="BJ73">
        <v>0.49761904761904702</v>
      </c>
      <c r="BK73">
        <v>0.57311089303238405</v>
      </c>
      <c r="BM73">
        <v>71</v>
      </c>
      <c r="BN73">
        <v>0.75056179775280896</v>
      </c>
      <c r="BO73">
        <v>0.69834856147714497</v>
      </c>
      <c r="BP73">
        <v>0</v>
      </c>
      <c r="BQ73">
        <v>0.97219132369299199</v>
      </c>
      <c r="BR73">
        <v>0.95545657015590202</v>
      </c>
      <c r="BS73">
        <v>0.198019801980198</v>
      </c>
      <c r="BT73">
        <v>0.667726550079491</v>
      </c>
      <c r="BV73">
        <v>71</v>
      </c>
      <c r="BW73">
        <v>0.72678571428571404</v>
      </c>
      <c r="BX73">
        <v>0.66906020437685598</v>
      </c>
      <c r="BY73">
        <v>0</v>
      </c>
      <c r="BZ73">
        <v>0.96385542168674698</v>
      </c>
      <c r="CA73">
        <v>0.95392278953922705</v>
      </c>
      <c r="CB73">
        <v>0.64784313725490195</v>
      </c>
      <c r="CC73">
        <v>0.110619469026548</v>
      </c>
    </row>
    <row r="74" spans="29:81" x14ac:dyDescent="0.2">
      <c r="AC74">
        <v>72</v>
      </c>
      <c r="AD74">
        <v>0.70107526881720394</v>
      </c>
      <c r="AE74">
        <v>0.65991701902264099</v>
      </c>
      <c r="AF74">
        <v>0</v>
      </c>
      <c r="AG74">
        <v>0.89083820662767998</v>
      </c>
      <c r="AH74">
        <v>0.84223300970873705</v>
      </c>
      <c r="AI74">
        <v>0.23630136986301301</v>
      </c>
      <c r="AJ74">
        <v>0.67029548989113497</v>
      </c>
      <c r="AL74">
        <v>72</v>
      </c>
      <c r="AM74">
        <v>0.68315217391304295</v>
      </c>
      <c r="AN74">
        <v>0.65379310344827501</v>
      </c>
      <c r="AO74">
        <v>0</v>
      </c>
      <c r="AP74">
        <v>0.85517241379310305</v>
      </c>
      <c r="AQ74">
        <v>0.9</v>
      </c>
      <c r="AR74">
        <v>0.18769230769230699</v>
      </c>
      <c r="AS74">
        <v>0.67230769230769205</v>
      </c>
      <c r="AU74">
        <v>72</v>
      </c>
      <c r="AV74">
        <v>0.68901098901098901</v>
      </c>
      <c r="AW74">
        <v>0.691894172789837</v>
      </c>
      <c r="AX74">
        <v>0</v>
      </c>
      <c r="AY74">
        <v>0.92550790067720001</v>
      </c>
      <c r="AZ74">
        <v>0.926096997690531</v>
      </c>
      <c r="BA74">
        <v>0.35029585798816498</v>
      </c>
      <c r="BB74">
        <v>0.56567593480345102</v>
      </c>
      <c r="BD74">
        <v>72</v>
      </c>
      <c r="BE74">
        <v>0.71055555555555505</v>
      </c>
      <c r="BF74">
        <v>0.68662154144915299</v>
      </c>
      <c r="BG74">
        <v>0</v>
      </c>
      <c r="BH74">
        <v>0.89775051124744298</v>
      </c>
      <c r="BI74">
        <v>0.91910902696365704</v>
      </c>
      <c r="BJ74">
        <v>0.29909365558912299</v>
      </c>
      <c r="BK74">
        <v>0.63053297199638603</v>
      </c>
      <c r="BM74">
        <v>72</v>
      </c>
      <c r="BN74">
        <v>0.77471910112359499</v>
      </c>
      <c r="BO74">
        <v>0.77346754437606702</v>
      </c>
      <c r="BP74">
        <v>0</v>
      </c>
      <c r="BQ74">
        <v>0.95560747663551404</v>
      </c>
      <c r="BR74">
        <v>0.96751740139211095</v>
      </c>
      <c r="BS74">
        <v>0.493506493506493</v>
      </c>
      <c r="BT74">
        <v>0.67723880597014896</v>
      </c>
      <c r="BV74">
        <v>72</v>
      </c>
      <c r="BW74">
        <v>0.78214285714285703</v>
      </c>
      <c r="BX74">
        <v>0.78184988362275998</v>
      </c>
      <c r="BY74">
        <v>0</v>
      </c>
      <c r="BZ74">
        <v>0.97441860465116203</v>
      </c>
      <c r="CA74">
        <v>0.96954933008526101</v>
      </c>
      <c r="CB74">
        <v>0.58088235294117596</v>
      </c>
      <c r="CC74">
        <v>0.60254924681344102</v>
      </c>
    </row>
    <row r="75" spans="29:81" x14ac:dyDescent="0.2">
      <c r="AC75">
        <v>73</v>
      </c>
      <c r="AD75">
        <v>0.63118279569892399</v>
      </c>
      <c r="AE75">
        <v>0.62909279977582799</v>
      </c>
      <c r="AF75">
        <v>0</v>
      </c>
      <c r="AG75">
        <v>0.60355029585798803</v>
      </c>
      <c r="AH75">
        <v>0.83022571148184399</v>
      </c>
      <c r="AI75">
        <v>0.54800936768149799</v>
      </c>
      <c r="AJ75">
        <v>0.53458582408198096</v>
      </c>
      <c r="AL75">
        <v>73</v>
      </c>
      <c r="AM75">
        <v>0.71358695652173898</v>
      </c>
      <c r="AN75">
        <v>0.68660876486096201</v>
      </c>
      <c r="AO75">
        <v>0</v>
      </c>
      <c r="AP75">
        <v>0.952914798206278</v>
      </c>
      <c r="AQ75">
        <v>0.904428904428904</v>
      </c>
      <c r="AR75">
        <v>0.238709677419354</v>
      </c>
      <c r="AS75">
        <v>0.65038167938931302</v>
      </c>
      <c r="AU75">
        <v>73</v>
      </c>
      <c r="AV75">
        <v>0.70274725274725203</v>
      </c>
      <c r="AW75">
        <v>0.65079853777127405</v>
      </c>
      <c r="AX75">
        <v>0</v>
      </c>
      <c r="AY75">
        <v>0.85988023952095805</v>
      </c>
      <c r="AZ75">
        <v>0.93033226152197201</v>
      </c>
      <c r="BA75">
        <v>0.16334661354581601</v>
      </c>
      <c r="BB75">
        <v>0.64963503649635002</v>
      </c>
      <c r="BD75">
        <v>73</v>
      </c>
      <c r="BE75">
        <v>0.72888888888888803</v>
      </c>
      <c r="BF75">
        <v>0.68321567626232205</v>
      </c>
      <c r="BG75">
        <v>0</v>
      </c>
      <c r="BH75">
        <v>0.935622317596566</v>
      </c>
      <c r="BI75">
        <v>0.91715285880980102</v>
      </c>
      <c r="BJ75">
        <v>0.21550094517958401</v>
      </c>
      <c r="BK75">
        <v>0.66458658346333799</v>
      </c>
      <c r="BM75">
        <v>73</v>
      </c>
      <c r="BN75">
        <v>0.661797752808988</v>
      </c>
      <c r="BO75">
        <v>0.64737129079584099</v>
      </c>
      <c r="BP75">
        <v>0</v>
      </c>
      <c r="BQ75">
        <v>0.92043010752688104</v>
      </c>
      <c r="BR75">
        <v>0.90361445783132499</v>
      </c>
      <c r="BS75">
        <v>0.52096342551293395</v>
      </c>
      <c r="BT75">
        <v>0.24447717231222299</v>
      </c>
      <c r="BV75">
        <v>73</v>
      </c>
      <c r="BW75">
        <v>0.76964285714285696</v>
      </c>
      <c r="BX75">
        <v>0.73475689568423097</v>
      </c>
      <c r="BY75">
        <v>0</v>
      </c>
      <c r="BZ75">
        <v>0.967592592592592</v>
      </c>
      <c r="CA75">
        <v>0.95214723926380296</v>
      </c>
      <c r="CB75">
        <v>0.32258064516128998</v>
      </c>
      <c r="CC75">
        <v>0.696707105719237</v>
      </c>
    </row>
    <row r="76" spans="29:81" x14ac:dyDescent="0.2">
      <c r="AC76">
        <v>74</v>
      </c>
      <c r="AD76">
        <v>0.62150537634408598</v>
      </c>
      <c r="AE76">
        <v>0.62832898275030102</v>
      </c>
      <c r="AF76">
        <v>0</v>
      </c>
      <c r="AG76">
        <v>0.62277091906721505</v>
      </c>
      <c r="AH76">
        <v>0.87198067632850196</v>
      </c>
      <c r="AI76">
        <v>0.454901960784313</v>
      </c>
      <c r="AJ76">
        <v>0.56366237482117298</v>
      </c>
      <c r="AL76">
        <v>74</v>
      </c>
      <c r="AM76">
        <v>0.73097826086956497</v>
      </c>
      <c r="AN76">
        <v>0.65088162472637001</v>
      </c>
      <c r="AO76">
        <v>0</v>
      </c>
      <c r="AP76">
        <v>0.96256684491978595</v>
      </c>
      <c r="AQ76">
        <v>0.96582138919514804</v>
      </c>
      <c r="AR76">
        <v>0.66229029905178705</v>
      </c>
      <c r="AS76">
        <v>1.2847965738758E-2</v>
      </c>
      <c r="AU76">
        <v>74</v>
      </c>
      <c r="AV76">
        <v>0.73241758241758204</v>
      </c>
      <c r="AW76">
        <v>0.73596786130839797</v>
      </c>
      <c r="AX76">
        <v>0</v>
      </c>
      <c r="AY76">
        <v>0.89042675893886902</v>
      </c>
      <c r="AZ76">
        <v>0.94130675526024299</v>
      </c>
      <c r="BA76">
        <v>0.58799999999999997</v>
      </c>
      <c r="BB76">
        <v>0.52413793103448203</v>
      </c>
      <c r="BD76">
        <v>74</v>
      </c>
      <c r="BE76">
        <v>0.79277777777777703</v>
      </c>
      <c r="BF76">
        <v>0.78122166572477203</v>
      </c>
      <c r="BG76">
        <v>0</v>
      </c>
      <c r="BH76">
        <v>0.96963123644251603</v>
      </c>
      <c r="BI76">
        <v>0.98074745186862899</v>
      </c>
      <c r="BJ76">
        <v>0.48780487804877998</v>
      </c>
      <c r="BK76">
        <v>0.68670309653916195</v>
      </c>
      <c r="BM76">
        <v>74</v>
      </c>
      <c r="BN76">
        <v>0.760112359550561</v>
      </c>
      <c r="BO76">
        <v>0.73847592774456305</v>
      </c>
      <c r="BP76">
        <v>0</v>
      </c>
      <c r="BQ76">
        <v>0.95374449339207001</v>
      </c>
      <c r="BR76">
        <v>0.96949152542372796</v>
      </c>
      <c r="BS76">
        <v>0.36990595611285199</v>
      </c>
      <c r="BT76">
        <v>0.66076173604960098</v>
      </c>
      <c r="BV76">
        <v>74</v>
      </c>
      <c r="BW76">
        <v>0.76190476190476097</v>
      </c>
      <c r="BX76">
        <v>0.72560564806113004</v>
      </c>
      <c r="BY76">
        <v>0</v>
      </c>
      <c r="BZ76">
        <v>0.97867298578199002</v>
      </c>
      <c r="CA76">
        <v>0.96450428396572796</v>
      </c>
      <c r="CB76">
        <v>0.28185328185328101</v>
      </c>
      <c r="CC76">
        <v>0.67739204064352199</v>
      </c>
    </row>
    <row r="77" spans="29:81" x14ac:dyDescent="0.2">
      <c r="AC77">
        <v>75</v>
      </c>
      <c r="AD77">
        <v>0.64838709677419304</v>
      </c>
      <c r="AE77">
        <v>0.63259970350671901</v>
      </c>
      <c r="AF77">
        <v>0</v>
      </c>
      <c r="AG77">
        <v>0.785263157894736</v>
      </c>
      <c r="AH77">
        <v>0.80509554140127404</v>
      </c>
      <c r="AI77">
        <v>0.31674208144796301</v>
      </c>
      <c r="AJ77">
        <v>0.62329803328290401</v>
      </c>
      <c r="AL77">
        <v>75</v>
      </c>
      <c r="AM77">
        <v>0.70326086956521705</v>
      </c>
      <c r="AN77">
        <v>0.69691255487679205</v>
      </c>
      <c r="AO77">
        <v>0</v>
      </c>
      <c r="AP77">
        <v>0.89442231075697198</v>
      </c>
      <c r="AQ77">
        <v>0.84684684684684597</v>
      </c>
      <c r="AR77">
        <v>0.54756871035940802</v>
      </c>
      <c r="AS77">
        <v>0.49881235154394299</v>
      </c>
      <c r="AU77">
        <v>75</v>
      </c>
      <c r="AV77">
        <v>0.70824175824175795</v>
      </c>
      <c r="AW77">
        <v>0.700689283545742</v>
      </c>
      <c r="AX77">
        <v>0</v>
      </c>
      <c r="AY77">
        <v>0.924489795918367</v>
      </c>
      <c r="AZ77">
        <v>0.95662100456621002</v>
      </c>
      <c r="BA77">
        <v>0.51911468812877204</v>
      </c>
      <c r="BB77">
        <v>0.40253164556962001</v>
      </c>
      <c r="BD77">
        <v>75</v>
      </c>
      <c r="BE77">
        <v>0.71722222222222198</v>
      </c>
      <c r="BF77">
        <v>0.72297872872893798</v>
      </c>
      <c r="BG77">
        <v>0</v>
      </c>
      <c r="BH77">
        <v>0.87686996547756002</v>
      </c>
      <c r="BI77">
        <v>0.93699885452462695</v>
      </c>
      <c r="BJ77">
        <v>0.55449735449735404</v>
      </c>
      <c r="BK77">
        <v>0.52354874041621002</v>
      </c>
      <c r="BM77">
        <v>75</v>
      </c>
      <c r="BN77">
        <v>0.74719101123595499</v>
      </c>
      <c r="BO77">
        <v>0.70422346438668004</v>
      </c>
      <c r="BP77">
        <v>0</v>
      </c>
      <c r="BQ77">
        <v>0.94585635359116005</v>
      </c>
      <c r="BR77">
        <v>0.92307692307692302</v>
      </c>
      <c r="BS77">
        <v>0.25891181988742901</v>
      </c>
      <c r="BT77">
        <v>0.68904876099120604</v>
      </c>
      <c r="BV77">
        <v>75</v>
      </c>
      <c r="BW77">
        <v>0.78928571428571404</v>
      </c>
      <c r="BX77">
        <v>0.78311378420552402</v>
      </c>
      <c r="BY77">
        <v>0</v>
      </c>
      <c r="BZ77">
        <v>0.95744680851063801</v>
      </c>
      <c r="CA77">
        <v>0.95089820359281396</v>
      </c>
      <c r="CB77">
        <v>0.54256854256854203</v>
      </c>
      <c r="CC77">
        <v>0.68154158215010097</v>
      </c>
    </row>
    <row r="78" spans="29:81" x14ac:dyDescent="0.2">
      <c r="AC78">
        <v>76</v>
      </c>
      <c r="AD78">
        <v>0.63494623655913895</v>
      </c>
      <c r="AE78">
        <v>0.58615744002206305</v>
      </c>
      <c r="AF78">
        <v>0</v>
      </c>
      <c r="AG78">
        <v>0.83553421368547398</v>
      </c>
      <c r="AH78">
        <v>0.85915492957746398</v>
      </c>
      <c r="AI78">
        <v>0.60013218770654297</v>
      </c>
      <c r="AJ78">
        <v>4.9808429118773902E-2</v>
      </c>
      <c r="AL78">
        <v>76</v>
      </c>
      <c r="AM78">
        <v>0.70380434782608603</v>
      </c>
      <c r="AN78">
        <v>0.69973158193584595</v>
      </c>
      <c r="AO78">
        <v>0</v>
      </c>
      <c r="AP78">
        <v>0.88142707240293805</v>
      </c>
      <c r="AQ78">
        <v>0.82202304737515997</v>
      </c>
      <c r="AR78">
        <v>0.43456162642947899</v>
      </c>
      <c r="AS78">
        <v>0.66091458153580596</v>
      </c>
      <c r="AU78">
        <v>76</v>
      </c>
      <c r="AV78">
        <v>0.70274725274725203</v>
      </c>
      <c r="AW78">
        <v>0.70323299651776605</v>
      </c>
      <c r="AX78">
        <v>0</v>
      </c>
      <c r="AY78">
        <v>0.95718990120746394</v>
      </c>
      <c r="AZ78">
        <v>0.96353591160220997</v>
      </c>
      <c r="BA78">
        <v>0.44018058690744899</v>
      </c>
      <c r="BB78">
        <v>0.45202558635394402</v>
      </c>
      <c r="BD78">
        <v>76</v>
      </c>
      <c r="BE78">
        <v>0.73444444444444401</v>
      </c>
      <c r="BF78">
        <v>0.724474404284284</v>
      </c>
      <c r="BG78">
        <v>0</v>
      </c>
      <c r="BH78">
        <v>0.88675213675213604</v>
      </c>
      <c r="BI78">
        <v>0.85983510011778497</v>
      </c>
      <c r="BJ78">
        <v>0.48345323741007101</v>
      </c>
      <c r="BK78">
        <v>0.66785714285714204</v>
      </c>
      <c r="BM78">
        <v>76</v>
      </c>
      <c r="BN78">
        <v>0.71797752808988702</v>
      </c>
      <c r="BO78">
        <v>0.70776863745067198</v>
      </c>
      <c r="BP78">
        <v>0</v>
      </c>
      <c r="BQ78">
        <v>0.927659574468085</v>
      </c>
      <c r="BR78">
        <v>0.95028901734103999</v>
      </c>
      <c r="BS78">
        <v>0.38534599728629498</v>
      </c>
      <c r="BT78">
        <v>0.56777996070726899</v>
      </c>
      <c r="BV78">
        <v>76</v>
      </c>
      <c r="BW78">
        <v>0.75059523809523798</v>
      </c>
      <c r="BX78">
        <v>0.70894365147156102</v>
      </c>
      <c r="BY78">
        <v>0</v>
      </c>
      <c r="BZ78">
        <v>0.95119182746878495</v>
      </c>
      <c r="CA78">
        <v>0.93299620733249</v>
      </c>
      <c r="CB78">
        <v>0.26693227091633398</v>
      </c>
      <c r="CC78">
        <v>0.68465430016863404</v>
      </c>
    </row>
    <row r="79" spans="29:81" x14ac:dyDescent="0.2">
      <c r="AC79">
        <v>77</v>
      </c>
      <c r="AD79">
        <v>0.57795698924731098</v>
      </c>
      <c r="AE79">
        <v>0.55917531540128496</v>
      </c>
      <c r="AF79">
        <v>0</v>
      </c>
      <c r="AG79">
        <v>0.68660598179453802</v>
      </c>
      <c r="AH79">
        <v>0.82427307206068201</v>
      </c>
      <c r="AI79">
        <v>0.13813813813813799</v>
      </c>
      <c r="AJ79">
        <v>0.58768406961177999</v>
      </c>
      <c r="AL79">
        <v>77</v>
      </c>
      <c r="AM79">
        <v>0.66630434782608605</v>
      </c>
      <c r="AN79">
        <v>0.66274754749774401</v>
      </c>
      <c r="AO79">
        <v>0</v>
      </c>
      <c r="AP79">
        <v>0.87360970677451899</v>
      </c>
      <c r="AQ79">
        <v>0.88762769580022705</v>
      </c>
      <c r="AR79">
        <v>0.42069741282339701</v>
      </c>
      <c r="AS79">
        <v>0.46905537459283297</v>
      </c>
      <c r="AU79">
        <v>77</v>
      </c>
      <c r="AV79">
        <v>0.74065934065934003</v>
      </c>
      <c r="AW79">
        <v>0.73989956610087404</v>
      </c>
      <c r="AX79">
        <v>0</v>
      </c>
      <c r="AY79">
        <v>0.90577507598784202</v>
      </c>
      <c r="AZ79">
        <v>0.904988123515439</v>
      </c>
      <c r="BA79">
        <v>0.556407447973713</v>
      </c>
      <c r="BB79">
        <v>0.59242761692650303</v>
      </c>
      <c r="BD79">
        <v>77</v>
      </c>
      <c r="BE79">
        <v>0.71444444444444399</v>
      </c>
      <c r="BF79">
        <v>0.71433154329598703</v>
      </c>
      <c r="BG79">
        <v>0</v>
      </c>
      <c r="BH79">
        <v>0.94580233793836299</v>
      </c>
      <c r="BI79">
        <v>0.907784431137724</v>
      </c>
      <c r="BJ79">
        <v>0.54277286135693203</v>
      </c>
      <c r="BK79">
        <v>0.46096654275092902</v>
      </c>
      <c r="BM79">
        <v>77</v>
      </c>
      <c r="BN79">
        <v>0.74269662921348301</v>
      </c>
      <c r="BO79">
        <v>0.70468157523031405</v>
      </c>
      <c r="BP79">
        <v>0</v>
      </c>
      <c r="BQ79">
        <v>0.96127562642369002</v>
      </c>
      <c r="BR79">
        <v>0.93882352941176395</v>
      </c>
      <c r="BS79">
        <v>0.24</v>
      </c>
      <c r="BT79">
        <v>0.67862714508580302</v>
      </c>
      <c r="BV79">
        <v>77</v>
      </c>
      <c r="BW79">
        <v>0.73035714285714204</v>
      </c>
      <c r="BX79">
        <v>0.66769802646429099</v>
      </c>
      <c r="BY79">
        <v>0</v>
      </c>
      <c r="BZ79">
        <v>0.97142857142857097</v>
      </c>
      <c r="CA79">
        <v>0.94031668696711301</v>
      </c>
      <c r="CB79">
        <v>0.65705128205128105</v>
      </c>
      <c r="CC79">
        <v>0.101995565410199</v>
      </c>
    </row>
    <row r="80" spans="29:81" x14ac:dyDescent="0.2">
      <c r="AC80">
        <v>78</v>
      </c>
      <c r="AD80">
        <v>0.65</v>
      </c>
      <c r="AE80">
        <v>0.58136993077585797</v>
      </c>
      <c r="AF80">
        <v>0</v>
      </c>
      <c r="AG80">
        <v>0.82709447415329695</v>
      </c>
      <c r="AH80">
        <v>0.85924112607099101</v>
      </c>
      <c r="AI80">
        <v>0.59906396255850203</v>
      </c>
      <c r="AJ80">
        <v>4.0080160320641198E-2</v>
      </c>
      <c r="AL80">
        <v>78</v>
      </c>
      <c r="AM80">
        <v>0.67771739130434705</v>
      </c>
      <c r="AN80">
        <v>0.68442867939274499</v>
      </c>
      <c r="AO80">
        <v>0</v>
      </c>
      <c r="AP80">
        <v>0.82962962962962905</v>
      </c>
      <c r="AQ80">
        <v>0.88115246098439304</v>
      </c>
      <c r="AR80">
        <v>0.53262032085561495</v>
      </c>
      <c r="AS80">
        <v>0.49431230610134402</v>
      </c>
      <c r="AU80">
        <v>78</v>
      </c>
      <c r="AV80">
        <v>0.69010989010988999</v>
      </c>
      <c r="AW80">
        <v>0.65010114546547704</v>
      </c>
      <c r="AX80">
        <v>0</v>
      </c>
      <c r="AY80">
        <v>0.84705882352941098</v>
      </c>
      <c r="AZ80">
        <v>0.83208020050125298</v>
      </c>
      <c r="BA80">
        <v>0.25088339222614803</v>
      </c>
      <c r="BB80">
        <v>0.670382165605095</v>
      </c>
      <c r="BD80">
        <v>78</v>
      </c>
      <c r="BE80">
        <v>0.71333333333333304</v>
      </c>
      <c r="BF80">
        <v>0.68956026176765195</v>
      </c>
      <c r="BG80">
        <v>0</v>
      </c>
      <c r="BH80">
        <v>0.88655462184873901</v>
      </c>
      <c r="BI80">
        <v>0.89077669902912604</v>
      </c>
      <c r="BJ80">
        <v>0.31761006289308102</v>
      </c>
      <c r="BK80">
        <v>0.66329966329966294</v>
      </c>
      <c r="BM80">
        <v>78</v>
      </c>
      <c r="BN80">
        <v>0.73483146067415706</v>
      </c>
      <c r="BO80">
        <v>0.72900263480760896</v>
      </c>
      <c r="BP80">
        <v>0</v>
      </c>
      <c r="BQ80">
        <v>0.89532293986636902</v>
      </c>
      <c r="BR80">
        <v>0.90931372549019596</v>
      </c>
      <c r="BS80">
        <v>0.437499999999999</v>
      </c>
      <c r="BT80">
        <v>0.67387387387387299</v>
      </c>
      <c r="BV80">
        <v>78</v>
      </c>
      <c r="BW80">
        <v>0.72797619047619</v>
      </c>
      <c r="BX80">
        <v>0.65944671258337395</v>
      </c>
      <c r="BY80">
        <v>0</v>
      </c>
      <c r="BZ80">
        <v>0.97076023391812805</v>
      </c>
      <c r="CA80">
        <v>0.95843520782396097</v>
      </c>
      <c r="CB80">
        <v>0.65584415584415501</v>
      </c>
      <c r="CC80">
        <v>5.2747252747252699E-2</v>
      </c>
    </row>
    <row r="81" spans="29:81" x14ac:dyDescent="0.2">
      <c r="AC81">
        <v>79</v>
      </c>
      <c r="AD81">
        <v>0.69731182795698898</v>
      </c>
      <c r="AE81">
        <v>0.65965495743015101</v>
      </c>
      <c r="AF81">
        <v>0</v>
      </c>
      <c r="AG81">
        <v>0.97274633123689702</v>
      </c>
      <c r="AH81">
        <v>0.82323232323232298</v>
      </c>
      <c r="AI81">
        <v>0.205309734513274</v>
      </c>
      <c r="AJ81">
        <v>0.63733144073811199</v>
      </c>
      <c r="AL81">
        <v>79</v>
      </c>
      <c r="AM81">
        <v>0.62065217391304295</v>
      </c>
      <c r="AN81">
        <v>0.60364702357465805</v>
      </c>
      <c r="AO81">
        <v>0</v>
      </c>
      <c r="AP81">
        <v>0.81220209723546199</v>
      </c>
      <c r="AQ81">
        <v>0.88662131519274301</v>
      </c>
      <c r="AR81">
        <v>0.44291338582677098</v>
      </c>
      <c r="AS81">
        <v>0.27285129604365599</v>
      </c>
      <c r="AU81">
        <v>79</v>
      </c>
      <c r="AV81">
        <v>0.65714285714285703</v>
      </c>
      <c r="AW81">
        <v>0.66699626353660102</v>
      </c>
      <c r="AX81">
        <v>0</v>
      </c>
      <c r="AY81">
        <v>0.87632508833922196</v>
      </c>
      <c r="AZ81">
        <v>0.88344988344988296</v>
      </c>
      <c r="BA81">
        <v>0.49551166965888599</v>
      </c>
      <c r="BB81">
        <v>0.41269841269841201</v>
      </c>
      <c r="BD81">
        <v>79</v>
      </c>
      <c r="BE81">
        <v>0.67888888888888799</v>
      </c>
      <c r="BF81">
        <v>0.63149915378850396</v>
      </c>
      <c r="BG81">
        <v>0</v>
      </c>
      <c r="BH81">
        <v>0.89320388349514501</v>
      </c>
      <c r="BI81">
        <v>0.82793017456359097</v>
      </c>
      <c r="BJ81">
        <v>0.14625228519195599</v>
      </c>
      <c r="BK81">
        <v>0.658610271903323</v>
      </c>
      <c r="BM81">
        <v>79</v>
      </c>
      <c r="BN81">
        <v>0.73146067415730298</v>
      </c>
      <c r="BO81">
        <v>0.67088911396302897</v>
      </c>
      <c r="BP81">
        <v>0</v>
      </c>
      <c r="BQ81">
        <v>0.96583143507972602</v>
      </c>
      <c r="BR81">
        <v>0.96989966555183904</v>
      </c>
      <c r="BS81">
        <v>0.65163297045100999</v>
      </c>
      <c r="BT81">
        <v>9.6192384769538994E-2</v>
      </c>
      <c r="BV81">
        <v>79</v>
      </c>
      <c r="BW81">
        <v>0.746428571428571</v>
      </c>
      <c r="BX81">
        <v>0.73753425327440203</v>
      </c>
      <c r="BY81">
        <v>0</v>
      </c>
      <c r="BZ81">
        <v>0.96260554885404104</v>
      </c>
      <c r="CA81">
        <v>0.93607305936073004</v>
      </c>
      <c r="CB81">
        <v>0.594650205761316</v>
      </c>
      <c r="CC81">
        <v>0.45680819912152199</v>
      </c>
    </row>
    <row r="82" spans="29:81" x14ac:dyDescent="0.2">
      <c r="AC82">
        <v>80</v>
      </c>
      <c r="AD82">
        <v>0.67096774193548303</v>
      </c>
      <c r="AE82">
        <v>0.63780759803514298</v>
      </c>
      <c r="AF82">
        <v>0</v>
      </c>
      <c r="AG82">
        <v>0.82536151279199099</v>
      </c>
      <c r="AH82">
        <v>0.90196078431372495</v>
      </c>
      <c r="AI82">
        <v>0.20774647887323899</v>
      </c>
      <c r="AJ82">
        <v>0.61616161616161602</v>
      </c>
      <c r="AL82">
        <v>80</v>
      </c>
      <c r="AM82">
        <v>0.74402173913043401</v>
      </c>
      <c r="AN82">
        <v>0.72569865800204603</v>
      </c>
      <c r="AO82">
        <v>0</v>
      </c>
      <c r="AP82">
        <v>0.916155419222903</v>
      </c>
      <c r="AQ82">
        <v>0.89224137931034397</v>
      </c>
      <c r="AR82">
        <v>0.42897727272727199</v>
      </c>
      <c r="AS82">
        <v>0.66542056074766298</v>
      </c>
      <c r="AU82">
        <v>80</v>
      </c>
      <c r="AV82">
        <v>0.70659340659340597</v>
      </c>
      <c r="AW82">
        <v>0.69922652428204002</v>
      </c>
      <c r="AX82">
        <v>0</v>
      </c>
      <c r="AY82">
        <v>0.91666666666666596</v>
      </c>
      <c r="AZ82">
        <v>0.920814479638009</v>
      </c>
      <c r="BA82">
        <v>0.54598825831702502</v>
      </c>
      <c r="BB82">
        <v>0.41343669250645898</v>
      </c>
      <c r="BD82">
        <v>80</v>
      </c>
      <c r="BE82">
        <v>0.73</v>
      </c>
      <c r="BF82">
        <v>0.73051680293497501</v>
      </c>
      <c r="BG82">
        <v>0</v>
      </c>
      <c r="BH82">
        <v>0.94220283533260596</v>
      </c>
      <c r="BI82">
        <v>0.93034238488783905</v>
      </c>
      <c r="BJ82">
        <v>0.582278481012658</v>
      </c>
      <c r="BK82">
        <v>0.46724351050679802</v>
      </c>
      <c r="BM82">
        <v>80</v>
      </c>
      <c r="BN82">
        <v>0.72303370786516796</v>
      </c>
      <c r="BO82">
        <v>0.67934882171120403</v>
      </c>
      <c r="BP82">
        <v>0</v>
      </c>
      <c r="BQ82">
        <v>0.93205944798301399</v>
      </c>
      <c r="BR82">
        <v>0.89765721331689197</v>
      </c>
      <c r="BS82">
        <v>0.21362799263351701</v>
      </c>
      <c r="BT82">
        <v>0.674050632911392</v>
      </c>
      <c r="BV82">
        <v>80</v>
      </c>
      <c r="BW82">
        <v>0.77023809523809506</v>
      </c>
      <c r="BX82">
        <v>0.73182994975751903</v>
      </c>
      <c r="BY82">
        <v>0</v>
      </c>
      <c r="BZ82">
        <v>0.99038461538461497</v>
      </c>
      <c r="CA82">
        <v>0.98919567827130805</v>
      </c>
      <c r="CB82">
        <v>0.26692456479690502</v>
      </c>
      <c r="CC82">
        <v>0.68081494057724901</v>
      </c>
    </row>
  </sheetData>
  <mergeCells count="1">
    <mergeCell ref="A12:F22"/>
  </mergeCells>
  <conditionalFormatting sqref="J17:T19">
    <cfRule type="containsText" dxfId="768" priority="5" operator="containsText" text="FALSE">
      <formula>NOT(ISERROR(SEARCH("FALSE",J17)))</formula>
    </cfRule>
  </conditionalFormatting>
  <conditionalFormatting sqref="AB11:AB16">
    <cfRule type="containsText" dxfId="767" priority="3" operator="containsText" text="FALSE">
      <formula>NOT(ISERROR(SEARCH("FALSE",AB11)))</formula>
    </cfRule>
    <cfRule type="containsText" dxfId="766" priority="4" operator="containsText" text="TRUE">
      <formula>NOT(ISERROR(SEARCH("TRUE",AB11)))</formula>
    </cfRule>
  </conditionalFormatting>
  <conditionalFormatting sqref="J11:AA16">
    <cfRule type="cellIs" dxfId="765" priority="1" operator="lessThan">
      <formula>0</formula>
    </cfRule>
    <cfRule type="cellIs" dxfId="764" priority="2" operator="greaterThan">
      <formula>0</formula>
    </cfRule>
  </conditionalFormatting>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31205-E559-C34C-BFE6-0BEC2BFF1CA2}">
  <dimension ref="A1:FC17"/>
  <sheetViews>
    <sheetView tabSelected="1" topLeftCell="C1" zoomScale="140" zoomScaleNormal="140" workbookViewId="0">
      <selection activeCell="Q4" sqref="Q4"/>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159" s="1" customFormat="1" ht="5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Q1" s="20" t="s">
        <v>1799</v>
      </c>
      <c r="R1" s="20" t="s">
        <v>1800</v>
      </c>
      <c r="S1" s="20" t="s">
        <v>1801</v>
      </c>
      <c r="T1" s="12" t="s">
        <v>1749</v>
      </c>
      <c r="U1" s="20" t="s">
        <v>1802</v>
      </c>
      <c r="V1" s="20" t="s">
        <v>1806</v>
      </c>
      <c r="W1" s="20" t="s">
        <v>1807</v>
      </c>
      <c r="X1" s="12" t="s">
        <v>1750</v>
      </c>
      <c r="Y1" s="20" t="s">
        <v>1808</v>
      </c>
      <c r="Z1" s="20" t="s">
        <v>1803</v>
      </c>
      <c r="AA1" s="20" t="s">
        <v>1804</v>
      </c>
      <c r="AB1" s="20" t="s">
        <v>1805</v>
      </c>
      <c r="AC1" s="12" t="s">
        <v>1751</v>
      </c>
      <c r="AD1" s="12" t="s">
        <v>1752</v>
      </c>
      <c r="AE1" s="1" t="s">
        <v>1809</v>
      </c>
      <c r="AF1" s="1" t="s">
        <v>1810</v>
      </c>
      <c r="AG1" s="1" t="s">
        <v>1811</v>
      </c>
      <c r="AH1" s="12" t="s">
        <v>1753</v>
      </c>
      <c r="AI1" s="1" t="s">
        <v>1812</v>
      </c>
      <c r="AJ1" s="1" t="s">
        <v>1813</v>
      </c>
      <c r="AK1" s="1" t="s">
        <v>1814</v>
      </c>
      <c r="AL1" s="12" t="s">
        <v>1754</v>
      </c>
      <c r="AM1" s="1" t="s">
        <v>1815</v>
      </c>
      <c r="AN1" s="1" t="s">
        <v>1816</v>
      </c>
      <c r="AO1" s="1" t="s">
        <v>1817</v>
      </c>
      <c r="AP1" s="1" t="s">
        <v>1818</v>
      </c>
      <c r="AQ1" s="12" t="s">
        <v>1755</v>
      </c>
      <c r="AR1" s="12" t="s">
        <v>1756</v>
      </c>
      <c r="AS1" s="19" t="s">
        <v>1819</v>
      </c>
      <c r="AT1" s="19" t="s">
        <v>1820</v>
      </c>
      <c r="AU1" s="19" t="s">
        <v>1821</v>
      </c>
      <c r="AV1" s="12" t="s">
        <v>1795</v>
      </c>
      <c r="AW1" s="19" t="s">
        <v>1822</v>
      </c>
      <c r="AX1" s="19" t="s">
        <v>1823</v>
      </c>
      <c r="AY1" s="19" t="s">
        <v>1824</v>
      </c>
      <c r="AZ1" s="12" t="s">
        <v>1796</v>
      </c>
      <c r="BA1" s="19" t="s">
        <v>1825</v>
      </c>
      <c r="BB1" s="19" t="s">
        <v>1826</v>
      </c>
      <c r="BC1" s="19" t="s">
        <v>1827</v>
      </c>
      <c r="BD1" s="19" t="s">
        <v>1828</v>
      </c>
      <c r="BE1" s="12" t="s">
        <v>1797</v>
      </c>
      <c r="BF1" s="12" t="s">
        <v>1798</v>
      </c>
      <c r="BL1" s="1">
        <v>5</v>
      </c>
      <c r="CB1" s="1">
        <v>10</v>
      </c>
      <c r="CR1" s="1">
        <v>15</v>
      </c>
      <c r="DH1" s="1">
        <v>20</v>
      </c>
      <c r="DX1" s="1">
        <v>25</v>
      </c>
      <c r="EN1" s="1">
        <v>50</v>
      </c>
    </row>
    <row r="2" spans="1:159" x14ac:dyDescent="0.2">
      <c r="A2">
        <v>5</v>
      </c>
      <c r="B2">
        <f>AVERAGE(BM:BM)</f>
        <v>0.76916666666666633</v>
      </c>
      <c r="C2">
        <f>AVERAGE(BN:BN)</f>
        <v>0.72490587261467165</v>
      </c>
      <c r="D2">
        <f t="shared" ref="D2:O2" si="0">AVERAGE(BP:BP)</f>
        <v>0.5881823956865907</v>
      </c>
      <c r="E2">
        <f t="shared" si="0"/>
        <v>0.17441415147218758</v>
      </c>
      <c r="F2">
        <f t="shared" si="0"/>
        <v>0.97501314330021138</v>
      </c>
      <c r="G2">
        <f t="shared" si="0"/>
        <v>0.95526824446617087</v>
      </c>
      <c r="H2">
        <f t="shared" si="0"/>
        <v>0.97122759110468271</v>
      </c>
      <c r="I2">
        <f t="shared" si="0"/>
        <v>0.68945076148636519</v>
      </c>
      <c r="J2">
        <f t="shared" si="0"/>
        <v>0.84606138131072972</v>
      </c>
      <c r="K2">
        <f t="shared" si="0"/>
        <v>0.97611799839194968</v>
      </c>
      <c r="L2">
        <f t="shared" si="0"/>
        <v>0.96237728822407875</v>
      </c>
      <c r="M2">
        <f t="shared" si="0"/>
        <v>0.92397185673458238</v>
      </c>
      <c r="N2">
        <f t="shared" si="0"/>
        <v>0.19707995989490296</v>
      </c>
      <c r="O2">
        <f t="shared" si="0"/>
        <v>0.43970569930360853</v>
      </c>
      <c r="Q2" cm="1">
        <f t="array" ref="Q2">MAX((Table7[MetaTest/k]=Table96[[#This Row],[Test Name]])*Table7[MetaValidation/accuracy])</f>
        <v>0.75600000000000001</v>
      </c>
      <c r="R2" cm="1">
        <f t="array" ref="R2">MAX((Table7[MetaTest/k]=Table96[[#This Row],[Test Name]])*Table7[MetaValidation/f1-score_macro_avg])</f>
        <v>0.75160350313782998</v>
      </c>
      <c r="S2" cm="1">
        <f t="array" ref="S2">MAX((Table7[MetaTest/k]=Table96[[#This Row],[Test Name]])*Table7[MetaValidation/BENIGN_f1-score])</f>
        <v>0.60185185185185097</v>
      </c>
      <c r="T2" cm="1">
        <f t="array" ref="T2">MAX((Table7[MetaTest/k]=Table96[[#This Row],[Test Name]])*Table7[MetaValidation/Bot_f1-score])</f>
        <v>0.74418604651162701</v>
      </c>
      <c r="U2" cm="1">
        <f t="array" ref="U2">MAX((Table7[MetaTest/k]=Table96[[#This Row],[Test Name]])*Table7[MetaValidation/DDoS_f1-score])</f>
        <v>0.9453125</v>
      </c>
      <c r="V2" cm="1">
        <f t="array" ref="V2">MAX((Table7[MetaTest/k]=Table96[[#This Row],[Test Name]])*Table7[MetaValidation/DoS GoldenEye_f1-score])</f>
        <v>0.96470588235294097</v>
      </c>
      <c r="W2" cm="1">
        <f t="array" ref="W2">MAX((Table7[MetaTest/k]=Table96[[#This Row],[Test Name]])*Table7[MetaValidation/DoS Hulk_f1-score])</f>
        <v>0.91525423728813504</v>
      </c>
      <c r="X2" cm="1">
        <f t="array" ref="X2">MAX((Table7[MetaTest/k]=Table96[[#This Row],[Test Name]])*Table7[MetaValidation/DoS Slowhttptest_f1-score])</f>
        <v>0.81451612903225801</v>
      </c>
      <c r="Y2" cm="1">
        <f t="array" ref="Y2">MAX((Table7[MetaTest/k]=Table96[[#This Row],[Test Name]])*Table7[MetaValidation/DoS slowloris_f1-score])</f>
        <v>0.83408071748878898</v>
      </c>
      <c r="Z2" cm="1">
        <f t="array" ref="Z2">MAX((Table7[MetaTest/k]=Table96[[#This Row],[Test Name]])*Table7[MetaValidation/FTP-Patator_f1-score])</f>
        <v>0.91056910569105698</v>
      </c>
      <c r="AA2" cm="1">
        <f t="array" ref="AA2">MAX((Table7[MetaTest/k]=Table96[[#This Row],[Test Name]])*Table7[MetaValidation/PortScan_f1-score])</f>
        <v>0.75657894736842102</v>
      </c>
      <c r="AB2" cm="1">
        <f t="array" ref="AB2">MAX((Table7[MetaTest/k]=Table96[[#This Row],[Test Name]])*Table7[MetaValidation/SSH-Patator_f1-score])</f>
        <v>0.86619718309859095</v>
      </c>
      <c r="AC2" cm="1">
        <f t="array" ref="AC2">MAX((Table7[MetaTest/k]=Table96[[#This Row],[Test Name]])*Table7[MetaValidation/Web Attack Brute Force_f1-score])</f>
        <v>0.6</v>
      </c>
      <c r="AD2" cm="1">
        <f t="array" ref="AD2">MAX((Table7[MetaTest/k]=Table96[[#This Row],[Test Name]])*Table7[MetaValidation/Web Attack XSS_f1-score])</f>
        <v>0.66091954022988497</v>
      </c>
      <c r="AE2" cm="1">
        <f t="array" ref="AE2">MAX((Table8[MetaTest/k]=Table96[[#This Row],[Test Name]])*Table8[MetaValidation/accuracy])</f>
        <v>0.72066666666666601</v>
      </c>
      <c r="AF2" cm="1">
        <f t="array" ref="AF2">MAX((Table8[MetaTest/k]=Table96[[#This Row],[Test Name]])*Table8[MetaValidation/f1-score_macro_avg])</f>
        <v>0.67861283972349895</v>
      </c>
      <c r="AG2" s="14" cm="1">
        <f t="array" ref="AG2">MAX((Table8[MetaTest/k]=Table96[[#This Row],[Test Name]])*Table8[MetaValidation/BENIGN_f1-score])</f>
        <v>0.789062499999999</v>
      </c>
      <c r="AH2" s="14" cm="1">
        <f t="array" ref="AH2">MAX((Table8[MetaTest/k]=Table96[[#This Row],[Test Name]])*Table8[MetaValidation/Bot_f1-score])</f>
        <v>0.74181818181818104</v>
      </c>
      <c r="AI2" s="14" cm="1">
        <f t="array" ref="AI2">MAX((Table8[MetaTest/k]=Table96[[#This Row],[Test Name]])*Table8[MetaValidation/DDoS_f1-score])</f>
        <v>0.98814229249011798</v>
      </c>
      <c r="AJ2" s="14" cm="1">
        <f t="array" ref="AJ2">MAX((Table8[MetaTest/k]=Table96[[#This Row],[Test Name]])*Table8[MetaValidation/DoS GoldenEye_f1-score])</f>
        <v>0.97276264591439598</v>
      </c>
      <c r="AK2" s="14" cm="1">
        <f t="array" ref="AK2">MAX((Table8[MetaTest/k]=Table96[[#This Row],[Test Name]])*Table8[MetaValidation/DoS Hulk_f1-score])</f>
        <v>0.97254901960784301</v>
      </c>
      <c r="AL2" s="14" cm="1">
        <f t="array" ref="AL2">MAX((Table8[MetaTest/k]=Table96[[#This Row],[Test Name]])*Table8[MetaValidation/DoS Slowhttptest_f1-score])</f>
        <v>0.81057268722466902</v>
      </c>
      <c r="AM2" s="14" cm="1">
        <f t="array" ref="AM2">MAX((Table8[MetaTest/k]=Table96[[#This Row],[Test Name]])*Table8[MetaValidation/DoS slowloris_f1-score])</f>
        <v>0.82727272727272705</v>
      </c>
      <c r="AN2" s="14" cm="1">
        <f t="array" ref="AN2">MAX((Table8[MetaTest/k]=Table96[[#This Row],[Test Name]])*Table8[MetaValidation/FTP-Patator_f1-score])</f>
        <v>1</v>
      </c>
      <c r="AO2" s="14" cm="1">
        <f t="array" ref="AO2">MAX((Table8[MetaTest/k]=Table96[[#This Row],[Test Name]])*Table8[MetaValidation/PortScan_f1-score])</f>
        <v>0.93023255813953398</v>
      </c>
      <c r="AP2" s="14" cm="1">
        <f t="array" ref="AP2">MAX((Table8[MetaTest/k]=Table96[[#This Row],[Test Name]])*Table8[MetaValidation/SSH-Patator_f1-score])</f>
        <v>0.95057034220532299</v>
      </c>
      <c r="AQ2" s="14" cm="1">
        <f t="array" ref="AQ2">MAX((Table8[MetaTest/k]=Table96[[#This Row],[Test Name]])*Table8[MetaValidation/Web Attack Brute Force_f1-score])</f>
        <v>0.60410557184750702</v>
      </c>
      <c r="AR2" s="14" cm="1">
        <f t="array" ref="AR2">MAX((Table8[MetaTest/k]=Table96[[#This Row],[Test Name]])*Table8[MetaValidation/Web Attack XSS_f1-score])</f>
        <v>0.66473988439306297</v>
      </c>
      <c r="AS2" cm="1">
        <f t="array" ref="AS2">MAX((Table10[MetaTest/k]=Table96[[#This Row],[Test Name]])*Table10[MetaValidation/accuracy])</f>
        <v>0.55733333333333301</v>
      </c>
      <c r="AT2" cm="1">
        <f t="array" ref="AT2">MAX((Table10[MetaTest/k]=Table96[[#This Row],[Test Name]])*Table10[MetaValidation/f1-score_macro_avg])</f>
        <v>0.55038974675621</v>
      </c>
      <c r="AU2" s="14" cm="1">
        <f t="array" ref="AU2">MAX((Table10[MetaTest/k]=Table96[[#This Row],[Test Name]])*Table10[MetaValidation/BENIGN_f1-score])</f>
        <v>0.16184971098265799</v>
      </c>
      <c r="AV2" s="14" cm="1">
        <f t="array" ref="AV2">MAX((Table10[MetaTest/k]=Table96[[#This Row],[Test Name]])*Table10[MetaValidation/Bot_f1-score])</f>
        <v>0.66417910447761197</v>
      </c>
      <c r="AW2" s="14" cm="1">
        <f t="array" ref="AW2">MAX((Table10[MetaTest/k]=Table96[[#This Row],[Test Name]])*Table10[MetaValidation/DDoS_f1-score])</f>
        <v>0.78026905829596405</v>
      </c>
      <c r="AX2" s="14" cm="1">
        <f t="array" ref="AX2">MAX((Table10[MetaTest/k]=Table96[[#This Row],[Test Name]])*Table10[MetaValidation/DoS GoldenEye_f1-score])</f>
        <v>0.96442687747035505</v>
      </c>
      <c r="AY2" s="14" cm="1">
        <f t="array" ref="AY2">MAX((Table10[MetaTest/k]=Table96[[#This Row],[Test Name]])*Table10[MetaValidation/DoS Hulk_f1-score])</f>
        <v>0.79230769230769205</v>
      </c>
      <c r="AZ2" s="14" cm="1">
        <f t="array" ref="AZ2">MAX((Table10[MetaTest/k]=Table96[[#This Row],[Test Name]])*Table10[MetaValidation/DoS Slowhttptest_f1-score])</f>
        <v>0.77777777777777701</v>
      </c>
      <c r="BA2" s="14" cm="1">
        <f t="array" ref="BA2">MAX((Table10[MetaTest/k]=Table96[[#This Row],[Test Name]])*Table10[MetaValidation/DoS slowloris_f1-score])</f>
        <v>0.80168776371308004</v>
      </c>
      <c r="BB2" s="14" cm="1">
        <f t="array" ref="BB2">MAX((Table10[MetaTest/k]=Table96[[#This Row],[Test Name]])*Table10[MetaValidation/FTP-Patator_f1-score])</f>
        <v>0.75471698113207497</v>
      </c>
      <c r="BC2" s="14" cm="1">
        <f t="array" ref="BC2">MAX((Table10[MetaTest/k]=Table96[[#This Row],[Test Name]])*Table10[MetaValidation/PortScan_f1-score])</f>
        <v>0.64864864864864802</v>
      </c>
      <c r="BD2" s="14" cm="1">
        <f t="array" ref="BD2">MAX((Table10[MetaTest/k]=Table96[[#This Row],[Test Name]])*Table10[MetaValidation/SSH-Patator_f1-score])</f>
        <v>0.61458333333333304</v>
      </c>
      <c r="BE2" s="14" cm="1">
        <f t="array" ref="BE2">MAX((Table10[MetaTest/k]=Table96[[#This Row],[Test Name]])*Table10[MetaValidation/Web Attack Brute Force_f1-score])</f>
        <v>0.55614973262031997</v>
      </c>
      <c r="BF2" s="14" cm="1">
        <f t="array" ref="BF2">MAX((Table10[MetaTest/k]=Table96[[#This Row],[Test Name]])*Table10[MetaValidation/Web Attack XSS_f1-score])</f>
        <v>0.64265927977839299</v>
      </c>
      <c r="BM2" t="s">
        <v>1115</v>
      </c>
      <c r="BN2" t="s">
        <v>1116</v>
      </c>
      <c r="BP2" t="s">
        <v>1103</v>
      </c>
      <c r="BQ2" t="s">
        <v>1104</v>
      </c>
      <c r="BR2" t="s">
        <v>1105</v>
      </c>
      <c r="BS2" t="s">
        <v>1106</v>
      </c>
      <c r="BT2" t="s">
        <v>1107</v>
      </c>
      <c r="BU2" t="s">
        <v>1108</v>
      </c>
      <c r="BV2" t="s">
        <v>1109</v>
      </c>
      <c r="BW2" t="s">
        <v>1110</v>
      </c>
      <c r="BX2" t="s">
        <v>1111</v>
      </c>
      <c r="BY2" t="s">
        <v>1112</v>
      </c>
      <c r="BZ2" t="s">
        <v>1113</v>
      </c>
      <c r="CA2" t="s">
        <v>1114</v>
      </c>
      <c r="CC2" t="s">
        <v>1115</v>
      </c>
      <c r="CD2" t="s">
        <v>1116</v>
      </c>
      <c r="CF2" t="s">
        <v>1103</v>
      </c>
      <c r="CG2" t="s">
        <v>1104</v>
      </c>
      <c r="CH2" t="s">
        <v>1105</v>
      </c>
      <c r="CI2" t="s">
        <v>1106</v>
      </c>
      <c r="CJ2" t="s">
        <v>1107</v>
      </c>
      <c r="CK2" t="s">
        <v>1108</v>
      </c>
      <c r="CL2" t="s">
        <v>1109</v>
      </c>
      <c r="CM2" t="s">
        <v>1110</v>
      </c>
      <c r="CN2" t="s">
        <v>1111</v>
      </c>
      <c r="CO2" t="s">
        <v>1112</v>
      </c>
      <c r="CP2" t="s">
        <v>1113</v>
      </c>
      <c r="CQ2" t="s">
        <v>1114</v>
      </c>
      <c r="CS2" t="s">
        <v>1115</v>
      </c>
      <c r="CT2" t="s">
        <v>1116</v>
      </c>
      <c r="CV2" t="s">
        <v>1103</v>
      </c>
      <c r="CW2" t="s">
        <v>1104</v>
      </c>
      <c r="CX2" t="s">
        <v>1105</v>
      </c>
      <c r="CY2" t="s">
        <v>1106</v>
      </c>
      <c r="CZ2" t="s">
        <v>1107</v>
      </c>
      <c r="DA2" t="s">
        <v>1108</v>
      </c>
      <c r="DB2" t="s">
        <v>1109</v>
      </c>
      <c r="DC2" t="s">
        <v>1110</v>
      </c>
      <c r="DD2" t="s">
        <v>1111</v>
      </c>
      <c r="DE2" t="s">
        <v>1112</v>
      </c>
      <c r="DF2" t="s">
        <v>1113</v>
      </c>
      <c r="DG2" t="s">
        <v>1114</v>
      </c>
      <c r="DI2" t="s">
        <v>1115</v>
      </c>
      <c r="DJ2" t="s">
        <v>1116</v>
      </c>
      <c r="DL2" t="s">
        <v>1103</v>
      </c>
      <c r="DM2" t="s">
        <v>1104</v>
      </c>
      <c r="DN2" t="s">
        <v>1105</v>
      </c>
      <c r="DO2" t="s">
        <v>1106</v>
      </c>
      <c r="DP2" t="s">
        <v>1107</v>
      </c>
      <c r="DQ2" t="s">
        <v>1108</v>
      </c>
      <c r="DR2" t="s">
        <v>1109</v>
      </c>
      <c r="DS2" t="s">
        <v>1110</v>
      </c>
      <c r="DT2" t="s">
        <v>1111</v>
      </c>
      <c r="DU2" t="s">
        <v>1112</v>
      </c>
      <c r="DV2" t="s">
        <v>1113</v>
      </c>
      <c r="DW2" t="s">
        <v>1114</v>
      </c>
      <c r="DY2" t="s">
        <v>1115</v>
      </c>
      <c r="DZ2" t="s">
        <v>1116</v>
      </c>
      <c r="EB2" t="s">
        <v>1103</v>
      </c>
      <c r="EC2" t="s">
        <v>1104</v>
      </c>
      <c r="ED2" t="s">
        <v>1105</v>
      </c>
      <c r="EE2" t="s">
        <v>1106</v>
      </c>
      <c r="EF2" t="s">
        <v>1107</v>
      </c>
      <c r="EG2" t="s">
        <v>1108</v>
      </c>
      <c r="EH2" t="s">
        <v>1109</v>
      </c>
      <c r="EI2" t="s">
        <v>1110</v>
      </c>
      <c r="EJ2" t="s">
        <v>1111</v>
      </c>
      <c r="EK2" t="s">
        <v>1112</v>
      </c>
      <c r="EL2" t="s">
        <v>1113</v>
      </c>
      <c r="EM2" t="s">
        <v>1114</v>
      </c>
      <c r="EO2" t="s">
        <v>1115</v>
      </c>
      <c r="EP2" t="s">
        <v>1116</v>
      </c>
      <c r="ER2" t="s">
        <v>1103</v>
      </c>
      <c r="ES2" t="s">
        <v>1104</v>
      </c>
      <c r="ET2" t="s">
        <v>1105</v>
      </c>
      <c r="EU2" t="s">
        <v>1106</v>
      </c>
      <c r="EV2" t="s">
        <v>1107</v>
      </c>
      <c r="EW2" t="s">
        <v>1108</v>
      </c>
      <c r="EX2" t="s">
        <v>1109</v>
      </c>
      <c r="EY2" t="s">
        <v>1110</v>
      </c>
      <c r="EZ2" t="s">
        <v>1111</v>
      </c>
      <c r="FA2" t="s">
        <v>1112</v>
      </c>
      <c r="FB2" t="s">
        <v>1113</v>
      </c>
      <c r="FC2" t="s">
        <v>1114</v>
      </c>
    </row>
    <row r="3" spans="1:159" x14ac:dyDescent="0.2">
      <c r="A3">
        <v>10</v>
      </c>
      <c r="B3">
        <f>AVERAGE(CC:CC)</f>
        <v>0.79751602564102542</v>
      </c>
      <c r="C3">
        <f>AVERAGE(CD:CD)</f>
        <v>0.76169252690663736</v>
      </c>
      <c r="D3">
        <f t="shared" ref="D3:O3" si="1">AVERAGE(CF:CF)</f>
        <v>0.6477068644520696</v>
      </c>
      <c r="E3">
        <f t="shared" si="1"/>
        <v>0.40668252483513689</v>
      </c>
      <c r="F3">
        <f t="shared" si="1"/>
        <v>0.96739360912346262</v>
      </c>
      <c r="G3">
        <f t="shared" si="1"/>
        <v>0.96199191300567044</v>
      </c>
      <c r="H3">
        <f t="shared" si="1"/>
        <v>0.97249945717178765</v>
      </c>
      <c r="I3">
        <f t="shared" si="1"/>
        <v>0.739236587591661</v>
      </c>
      <c r="J3">
        <f t="shared" si="1"/>
        <v>0.85506683520446125</v>
      </c>
      <c r="K3">
        <f t="shared" si="1"/>
        <v>0.98286596797627757</v>
      </c>
      <c r="L3">
        <f t="shared" si="1"/>
        <v>0.96456226277046786</v>
      </c>
      <c r="M3">
        <f t="shared" si="1"/>
        <v>0.9216465200364039</v>
      </c>
      <c r="N3">
        <f t="shared" si="1"/>
        <v>0.21488447621700518</v>
      </c>
      <c r="O3">
        <f t="shared" si="1"/>
        <v>0.50577330449524405</v>
      </c>
      <c r="Q3" cm="1">
        <f t="array" ref="Q3">MAX((Table7[MetaTest/k]=Table96[[#This Row],[Test Name]])*Table7[MetaValidation/accuracy])</f>
        <v>0.77777777777777701</v>
      </c>
      <c r="R3" cm="1">
        <f t="array" ref="R3">MAX((Table7[MetaTest/k]=Table96[[#This Row],[Test Name]])*Table7[MetaValidation/f1-score_macro_avg])</f>
        <v>0.750728580575169</v>
      </c>
      <c r="S3" cm="1">
        <f t="array" ref="S3">MAX((Table7[MetaTest/k]=Table96[[#This Row],[Test Name]])*Table7[MetaValidation/BENIGN_f1-score])</f>
        <v>0.69955156950672603</v>
      </c>
      <c r="T3" cm="1">
        <f t="array" ref="T3">MAX((Table7[MetaTest/k]=Table96[[#This Row],[Test Name]])*Table7[MetaValidation/Bot_f1-score])</f>
        <v>0.73584905660377298</v>
      </c>
      <c r="U3" cm="1">
        <f t="array" ref="U3">MAX((Table7[MetaTest/k]=Table96[[#This Row],[Test Name]])*Table7[MetaValidation/DDoS_f1-score])</f>
        <v>0.97046413502109696</v>
      </c>
      <c r="V3" cm="1">
        <f t="array" ref="V3">MAX((Table7[MetaTest/k]=Table96[[#This Row],[Test Name]])*Table7[MetaValidation/DoS GoldenEye_f1-score])</f>
        <v>0.96721311475409799</v>
      </c>
      <c r="W3" cm="1">
        <f t="array" ref="W3">MAX((Table7[MetaTest/k]=Table96[[#This Row],[Test Name]])*Table7[MetaValidation/DoS Hulk_f1-score])</f>
        <v>0.91774891774891698</v>
      </c>
      <c r="X3" cm="1">
        <f t="array" ref="X3">MAX((Table7[MetaTest/k]=Table96[[#This Row],[Test Name]])*Table7[MetaValidation/DoS Slowhttptest_f1-score])</f>
        <v>0.83636363636363598</v>
      </c>
      <c r="Y3" cm="1">
        <f t="array" ref="Y3">MAX((Table7[MetaTest/k]=Table96[[#This Row],[Test Name]])*Table7[MetaValidation/DoS slowloris_f1-score])</f>
        <v>0.86363636363636298</v>
      </c>
      <c r="Z3" cm="1">
        <f t="array" ref="Z3">MAX((Table7[MetaTest/k]=Table96[[#This Row],[Test Name]])*Table7[MetaValidation/FTP-Patator_f1-score])</f>
        <v>0.92827004219409204</v>
      </c>
      <c r="AA3" cm="1">
        <f t="array" ref="AA3">MAX((Table7[MetaTest/k]=Table96[[#This Row],[Test Name]])*Table7[MetaValidation/PortScan_f1-score])</f>
        <v>0.79442508710801396</v>
      </c>
      <c r="AB3" cm="1">
        <f t="array" ref="AB3">MAX((Table7[MetaTest/k]=Table96[[#This Row],[Test Name]])*Table7[MetaValidation/SSH-Patator_f1-score])</f>
        <v>0.86446886446886395</v>
      </c>
      <c r="AC3" s="14" cm="1">
        <f t="array" ref="AC3">MAX((Table7[MetaTest/k]=Table96[[#This Row],[Test Name]])*Table7[MetaValidation/Web Attack Brute Force_f1-score])</f>
        <v>0.60060060060060005</v>
      </c>
      <c r="AD3" s="14" cm="1">
        <f t="array" ref="AD3">MAX((Table7[MetaTest/k]=Table96[[#This Row],[Test Name]])*Table7[MetaValidation/Web Attack XSS_f1-score])</f>
        <v>0.66871165644171704</v>
      </c>
      <c r="AE3" cm="1">
        <f t="array" ref="AE3">MAX((Table8[MetaTest/k]=Table96[[#This Row],[Test Name]])*Table8[MetaValidation/accuracy])</f>
        <v>0.77777777777777701</v>
      </c>
      <c r="AF3" cm="1">
        <f t="array" ref="AF3">MAX((Table8[MetaTest/k]=Table96[[#This Row],[Test Name]])*Table8[MetaValidation/f1-score_macro_avg])</f>
        <v>0.73574823690765301</v>
      </c>
      <c r="AG3" cm="1">
        <f t="array" ref="AG3">MAX((Table8[MetaTest/k]=Table96[[#This Row],[Test Name]])*Table8[MetaValidation/BENIGN_f1-score])</f>
        <v>0.78048780487804803</v>
      </c>
      <c r="AH3" cm="1">
        <f t="array" ref="AH3">MAX((Table8[MetaTest/k]=Table96[[#This Row],[Test Name]])*Table8[MetaValidation/Bot_f1-score])</f>
        <v>0.47904191616766401</v>
      </c>
      <c r="AI3" cm="1">
        <f t="array" ref="AI3">MAX((Table8[MetaTest/k]=Table96[[#This Row],[Test Name]])*Table8[MetaValidation/DDoS_f1-score])</f>
        <v>0.98755186721991695</v>
      </c>
      <c r="AJ3" cm="1">
        <f t="array" ref="AJ3">MAX((Table8[MetaTest/k]=Table96[[#This Row],[Test Name]])*Table8[MetaValidation/DoS GoldenEye_f1-score])</f>
        <v>0.96385542168674698</v>
      </c>
      <c r="AK3" cm="1">
        <f t="array" ref="AK3">MAX((Table8[MetaTest/k]=Table96[[#This Row],[Test Name]])*Table8[MetaValidation/DoS Hulk_f1-score])</f>
        <v>0.97560975609756095</v>
      </c>
      <c r="AL3" cm="1">
        <f t="array" ref="AL3">MAX((Table8[MetaTest/k]=Table96[[#This Row],[Test Name]])*Table8[MetaValidation/DoS Slowhttptest_f1-score])</f>
        <v>0.81904761904761902</v>
      </c>
      <c r="AM3" cm="1">
        <f t="array" ref="AM3">MAX((Table8[MetaTest/k]=Table96[[#This Row],[Test Name]])*Table8[MetaValidation/DoS slowloris_f1-score])</f>
        <v>0.84792626728110498</v>
      </c>
      <c r="AN3" cm="1">
        <f t="array" ref="AN3">MAX((Table8[MetaTest/k]=Table96[[#This Row],[Test Name]])*Table8[MetaValidation/FTP-Patator_f1-score])</f>
        <v>1</v>
      </c>
      <c r="AO3" cm="1">
        <f t="array" ref="AO3">MAX((Table8[MetaTest/k]=Table96[[#This Row],[Test Name]])*Table8[MetaValidation/PortScan_f1-score])</f>
        <v>0.94444444444444398</v>
      </c>
      <c r="AP3" cm="1">
        <f t="array" ref="AP3">MAX((Table8[MetaTest/k]=Table96[[#This Row],[Test Name]])*Table8[MetaValidation/SSH-Patator_f1-score])</f>
        <v>0.95199999999999996</v>
      </c>
      <c r="AQ3" s="14" cm="1">
        <f t="array" ref="AQ3">MAX((Table8[MetaTest/k]=Table96[[#This Row],[Test Name]])*Table8[MetaValidation/Web Attack Brute Force_f1-score])</f>
        <v>0.61027190332326198</v>
      </c>
      <c r="AR3" s="14" cm="1">
        <f t="array" ref="AR3">MAX((Table8[MetaTest/k]=Table96[[#This Row],[Test Name]])*Table8[MetaValidation/Web Attack XSS_f1-score])</f>
        <v>0.66076696165191695</v>
      </c>
      <c r="AS3" cm="1">
        <f t="array" ref="AS3">MAX((Table10[MetaTest/k]=Table96[[#This Row],[Test Name]])*Table10[MetaValidation/accuracy])</f>
        <v>0.51875000000000004</v>
      </c>
      <c r="AT3" cm="1">
        <f t="array" ref="AT3">MAX((Table10[MetaTest/k]=Table96[[#This Row],[Test Name]])*Table10[MetaValidation/f1-score_macro_avg])</f>
        <v>0.501859675720981</v>
      </c>
      <c r="AU3" cm="1">
        <f t="array" ref="AU3">MAX((Table10[MetaTest/k]=Table96[[#This Row],[Test Name]])*Table10[MetaValidation/BENIGN_f1-score])</f>
        <v>0.122137404580152</v>
      </c>
      <c r="AV3" cm="1">
        <f t="array" ref="AV3">MAX((Table10[MetaTest/k]=Table96[[#This Row],[Test Name]])*Table10[MetaValidation/Bot_f1-score])</f>
        <v>0.38787878787878699</v>
      </c>
      <c r="AW3" cm="1">
        <f t="array" ref="AW3">MAX((Table10[MetaTest/k]=Table96[[#This Row],[Test Name]])*Table10[MetaValidation/DDoS_f1-score])</f>
        <v>0.74666666666666603</v>
      </c>
      <c r="AX3" cm="1">
        <f t="array" ref="AX3">MAX((Table10[MetaTest/k]=Table96[[#This Row],[Test Name]])*Table10[MetaValidation/DoS GoldenEye_f1-score])</f>
        <v>0.95546558704453399</v>
      </c>
      <c r="AY3" cm="1">
        <f t="array" ref="AY3">MAX((Table10[MetaTest/k]=Table96[[#This Row],[Test Name]])*Table10[MetaValidation/DoS Hulk_f1-score])</f>
        <v>0.71698113207547098</v>
      </c>
      <c r="AZ3" cm="1">
        <f t="array" ref="AZ3">MAX((Table10[MetaTest/k]=Table96[[#This Row],[Test Name]])*Table10[MetaValidation/DoS Slowhttptest_f1-score])</f>
        <v>0.67403314917127</v>
      </c>
      <c r="BA3" cm="1">
        <f t="array" ref="BA3">MAX((Table10[MetaTest/k]=Table96[[#This Row],[Test Name]])*Table10[MetaValidation/DoS slowloris_f1-score])</f>
        <v>0.57803468208092401</v>
      </c>
      <c r="BB3" cm="1">
        <f t="array" ref="BB3">MAX((Table10[MetaTest/k]=Table96[[#This Row],[Test Name]])*Table10[MetaValidation/FTP-Patator_f1-score])</f>
        <v>0.71493212669683204</v>
      </c>
      <c r="BC3" cm="1">
        <f t="array" ref="BC3">MAX((Table10[MetaTest/k]=Table96[[#This Row],[Test Name]])*Table10[MetaValidation/PortScan_f1-score])</f>
        <v>0.44529750479846397</v>
      </c>
      <c r="BD3" cm="1">
        <f t="array" ref="BD3">MAX((Table10[MetaTest/k]=Table96[[#This Row],[Test Name]])*Table10[MetaValidation/SSH-Patator_f1-score])</f>
        <v>0.63101604278074797</v>
      </c>
      <c r="BE3" s="14" cm="1">
        <f t="array" ref="BE3">MAX((Table10[MetaTest/k]=Table96[[#This Row],[Test Name]])*Table10[MetaValidation/Web Attack Brute Force_f1-score])</f>
        <v>0.50377833753148604</v>
      </c>
      <c r="BF3" s="14" cm="1">
        <f t="array" ref="BF3">MAX((Table10[MetaTest/k]=Table96[[#This Row],[Test Name]])*Table10[MetaValidation/Web Attack XSS_f1-score])</f>
        <v>0.65486725663716805</v>
      </c>
      <c r="BL3">
        <v>0</v>
      </c>
      <c r="BM3">
        <v>0.80897435897435899</v>
      </c>
      <c r="BN3">
        <v>0.80285753564623497</v>
      </c>
      <c r="BO3">
        <v>0</v>
      </c>
      <c r="BP3">
        <v>0.65284974093264203</v>
      </c>
      <c r="BQ3">
        <v>0.57142857142857095</v>
      </c>
      <c r="BR3">
        <v>0.99236641221374</v>
      </c>
      <c r="BS3">
        <v>0.95202952029520305</v>
      </c>
      <c r="BT3">
        <v>0.98084291187739403</v>
      </c>
      <c r="BU3">
        <v>0.65989847715736005</v>
      </c>
      <c r="BV3">
        <v>0.84868421052631504</v>
      </c>
      <c r="BW3">
        <v>0.95652173913043403</v>
      </c>
      <c r="BX3">
        <v>0.90082644628099096</v>
      </c>
      <c r="BY3">
        <v>0.93772893772893695</v>
      </c>
      <c r="BZ3">
        <v>0.54545454545454497</v>
      </c>
      <c r="CA3">
        <v>0.63565891472868197</v>
      </c>
      <c r="CB3">
        <v>0</v>
      </c>
      <c r="CC3">
        <v>0.80448717948717896</v>
      </c>
      <c r="CD3">
        <v>0.76798900495590605</v>
      </c>
      <c r="CE3">
        <v>0</v>
      </c>
      <c r="CF3">
        <v>0.70833333333333304</v>
      </c>
      <c r="CG3">
        <v>0.54748603351955305</v>
      </c>
      <c r="CH3">
        <v>0.96296296296296302</v>
      </c>
      <c r="CI3">
        <v>0.94852941176470595</v>
      </c>
      <c r="CJ3">
        <v>0.969465648854961</v>
      </c>
      <c r="CK3">
        <v>0.66326530612244805</v>
      </c>
      <c r="CL3">
        <v>0.84039087947882696</v>
      </c>
      <c r="CM3">
        <v>0.99613899613899604</v>
      </c>
      <c r="CN3">
        <v>0.95555555555555505</v>
      </c>
      <c r="CO3">
        <v>0.91756272401433603</v>
      </c>
      <c r="CP3">
        <v>4.5112781954887202E-2</v>
      </c>
      <c r="CQ3">
        <v>0.661064425770308</v>
      </c>
      <c r="CR3">
        <v>0</v>
      </c>
      <c r="CS3">
        <v>0.81666666666666599</v>
      </c>
      <c r="CT3">
        <v>0.78489342495821601</v>
      </c>
      <c r="CU3">
        <v>0</v>
      </c>
      <c r="CV3">
        <v>0.726726726726726</v>
      </c>
      <c r="CW3">
        <v>0.63874345549738198</v>
      </c>
      <c r="CX3">
        <v>0.96654275092936803</v>
      </c>
      <c r="CY3">
        <v>0.96992481203007497</v>
      </c>
      <c r="CZ3">
        <v>0.96969696969696895</v>
      </c>
      <c r="DA3">
        <v>0.78733031674208098</v>
      </c>
      <c r="DB3">
        <v>0.87197231833910005</v>
      </c>
      <c r="DC3">
        <v>0.96062992125984203</v>
      </c>
      <c r="DD3">
        <v>0.98850574712643602</v>
      </c>
      <c r="DE3">
        <v>0.91814946619216997</v>
      </c>
      <c r="DF3">
        <v>0.62049861495844805</v>
      </c>
      <c r="DG3">
        <v>0</v>
      </c>
      <c r="DH3">
        <v>0</v>
      </c>
      <c r="DI3">
        <v>0.84294871794871795</v>
      </c>
      <c r="DJ3">
        <v>0.81401790301495902</v>
      </c>
      <c r="DK3">
        <v>0</v>
      </c>
      <c r="DL3">
        <v>0.74390243902439002</v>
      </c>
      <c r="DM3">
        <v>0.75598086124401898</v>
      </c>
      <c r="DN3">
        <v>0.99616858237547801</v>
      </c>
      <c r="DO3">
        <v>0.962686567164179</v>
      </c>
      <c r="DP3">
        <v>0.98084291187739403</v>
      </c>
      <c r="DQ3">
        <v>0.86808510638297798</v>
      </c>
      <c r="DR3">
        <v>0.91970802919707995</v>
      </c>
      <c r="DS3">
        <v>0.96031746031746001</v>
      </c>
      <c r="DT3">
        <v>0.95555555555555505</v>
      </c>
      <c r="DU3">
        <v>0.94117647058823495</v>
      </c>
      <c r="DV3">
        <v>1.5267175572519E-2</v>
      </c>
      <c r="DW3">
        <v>0.66852367688022196</v>
      </c>
      <c r="DX3">
        <v>0</v>
      </c>
      <c r="DY3">
        <v>0.81602564102564101</v>
      </c>
      <c r="DZ3">
        <v>0.79184240172268705</v>
      </c>
      <c r="EA3">
        <v>0</v>
      </c>
      <c r="EB3">
        <v>0.66863905325443695</v>
      </c>
      <c r="EC3">
        <v>0.63541666666666596</v>
      </c>
      <c r="ED3">
        <v>0.96212121212121204</v>
      </c>
      <c r="EE3">
        <v>0.94852941176470595</v>
      </c>
      <c r="EF3">
        <v>0.969465648854961</v>
      </c>
      <c r="EG3">
        <v>0.75117370892018698</v>
      </c>
      <c r="EH3">
        <v>0.88111888111888104</v>
      </c>
      <c r="EI3">
        <v>0.98039215686274495</v>
      </c>
      <c r="EJ3">
        <v>0.97358490566037703</v>
      </c>
      <c r="EK3">
        <v>0.93726937269372601</v>
      </c>
      <c r="EL3">
        <v>0.125874125874125</v>
      </c>
      <c r="EM3">
        <v>0.66852367688022196</v>
      </c>
      <c r="EN3">
        <v>0</v>
      </c>
      <c r="EO3">
        <v>0.85384615384615303</v>
      </c>
      <c r="EP3">
        <v>0.83416799074813597</v>
      </c>
      <c r="EQ3">
        <v>0</v>
      </c>
      <c r="ER3">
        <v>0.74766355140186902</v>
      </c>
      <c r="ES3">
        <v>0.83928571428571397</v>
      </c>
      <c r="ET3">
        <v>1</v>
      </c>
      <c r="EU3">
        <v>0.984615384615384</v>
      </c>
      <c r="EV3">
        <v>0.98084291187739403</v>
      </c>
      <c r="EW3">
        <v>0.84955752212389302</v>
      </c>
      <c r="EX3">
        <v>0.87822878228782197</v>
      </c>
      <c r="EY3">
        <v>0.96498054474708095</v>
      </c>
      <c r="EZ3">
        <v>0.96629213483146004</v>
      </c>
      <c r="FA3">
        <v>0.96296296296296302</v>
      </c>
      <c r="FB3">
        <v>0.15602836879432599</v>
      </c>
      <c r="FC3">
        <v>0.67955801104972302</v>
      </c>
    </row>
    <row r="4" spans="1:159" x14ac:dyDescent="0.2">
      <c r="A4">
        <v>15</v>
      </c>
      <c r="B4">
        <f>AVERAGE(CS:CS)</f>
        <v>0.80793269230769194</v>
      </c>
      <c r="C4">
        <f>AVERAGE(CT:CT)</f>
        <v>0.7761307998139545</v>
      </c>
      <c r="D4">
        <f t="shared" ref="D4:O4" si="2">AVERAGE(CV:CV)</f>
        <v>0.69108412417363352</v>
      </c>
      <c r="E4">
        <f t="shared" si="2"/>
        <v>0.468660759702615</v>
      </c>
      <c r="F4">
        <f t="shared" si="2"/>
        <v>0.97793370209048402</v>
      </c>
      <c r="G4">
        <f t="shared" si="2"/>
        <v>0.96463135905760078</v>
      </c>
      <c r="H4">
        <f t="shared" si="2"/>
        <v>0.97531678224307494</v>
      </c>
      <c r="I4">
        <f t="shared" si="2"/>
        <v>0.7408679612463841</v>
      </c>
      <c r="J4">
        <f t="shared" si="2"/>
        <v>0.85957473874759627</v>
      </c>
      <c r="K4">
        <f t="shared" si="2"/>
        <v>0.97450063818126331</v>
      </c>
      <c r="L4">
        <f t="shared" si="2"/>
        <v>0.9690005340427168</v>
      </c>
      <c r="M4">
        <f t="shared" si="2"/>
        <v>0.9367727405486671</v>
      </c>
      <c r="N4">
        <f t="shared" si="2"/>
        <v>0.49023621711928111</v>
      </c>
      <c r="O4">
        <f t="shared" si="2"/>
        <v>0.26499004061413656</v>
      </c>
      <c r="Q4" cm="1">
        <f t="array" ref="Q4">MAX((Table7[MetaTest/k]=Table96[[#This Row],[Test Name]])*Table7[MetaValidation/accuracy])</f>
        <v>0.79130434782608605</v>
      </c>
      <c r="R4" cm="1">
        <f t="array" ref="R4">MAX((Table7[MetaTest/k]=Table96[[#This Row],[Test Name]])*Table7[MetaValidation/f1-score_macro_avg])</f>
        <v>0.78533894853670105</v>
      </c>
      <c r="S4" cm="1">
        <f t="array" ref="S4">MAX((Table7[MetaTest/k]=Table96[[#This Row],[Test Name]])*Table7[MetaValidation/BENIGN_f1-score])</f>
        <v>0.69950738916256106</v>
      </c>
      <c r="T4" cm="1">
        <f t="array" ref="T4">MAX((Table7[MetaTest/k]=Table96[[#This Row],[Test Name]])*Table7[MetaValidation/Bot_f1-score])</f>
        <v>0.73631840796019898</v>
      </c>
      <c r="U4" cm="1">
        <f t="array" ref="U4">MAX((Table7[MetaTest/k]=Table96[[#This Row],[Test Name]])*Table7[MetaValidation/DDoS_f1-score])</f>
        <v>0.96137339055794002</v>
      </c>
      <c r="V4" cm="1">
        <f t="array" ref="V4">MAX((Table7[MetaTest/k]=Table96[[#This Row],[Test Name]])*Table7[MetaValidation/DoS GoldenEye_f1-score])</f>
        <v>0.97435897435897401</v>
      </c>
      <c r="W4" cm="1">
        <f t="array" ref="W4">MAX((Table7[MetaTest/k]=Table96[[#This Row],[Test Name]])*Table7[MetaValidation/DoS Hulk_f1-score])</f>
        <v>0.91743119266054995</v>
      </c>
      <c r="X4" cm="1">
        <f t="array" ref="X4">MAX((Table7[MetaTest/k]=Table96[[#This Row],[Test Name]])*Table7[MetaValidation/DoS Slowhttptest_f1-score])</f>
        <v>0.838095238095238</v>
      </c>
      <c r="Y4" cm="1">
        <f t="array" ref="Y4">MAX((Table7[MetaTest/k]=Table96[[#This Row],[Test Name]])*Table7[MetaValidation/DoS slowloris_f1-score])</f>
        <v>0.85972850678733004</v>
      </c>
      <c r="Z4" cm="1">
        <f t="array" ref="Z4">MAX((Table7[MetaTest/k]=Table96[[#This Row],[Test Name]])*Table7[MetaValidation/FTP-Patator_f1-score])</f>
        <v>0.92511013215858995</v>
      </c>
      <c r="AA4" cm="1">
        <f t="array" ref="AA4">MAX((Table7[MetaTest/k]=Table96[[#This Row],[Test Name]])*Table7[MetaValidation/PortScan_f1-score])</f>
        <v>0.83394833948339397</v>
      </c>
      <c r="AB4" cm="1">
        <f t="array" ref="AB4">MAX((Table7[MetaTest/k]=Table96[[#This Row],[Test Name]])*Table7[MetaValidation/SSH-Patator_f1-score])</f>
        <v>0.89411764705882302</v>
      </c>
      <c r="AC4" s="14" cm="1">
        <f t="array" ref="AC4">MAX((Table7[MetaTest/k]=Table96[[#This Row],[Test Name]])*Table7[MetaValidation/Web Attack Brute Force_f1-score])</f>
        <v>0.58024691358024605</v>
      </c>
      <c r="AD4" s="14" cm="1">
        <f t="array" ref="AD4">MAX((Table7[MetaTest/k]=Table96[[#This Row],[Test Name]])*Table7[MetaValidation/Web Attack XSS_f1-score])</f>
        <v>0.66666666666666596</v>
      </c>
      <c r="AE4" cm="1">
        <f t="array" ref="AE4">MAX((Table8[MetaTest/k]=Table96[[#This Row],[Test Name]])*Table8[MetaValidation/accuracy])</f>
        <v>0.78260869565217395</v>
      </c>
      <c r="AF4" cm="1">
        <f t="array" ref="AF4">MAX((Table8[MetaTest/k]=Table96[[#This Row],[Test Name]])*Table8[MetaValidation/f1-score_macro_avg])</f>
        <v>0.75339356937955404</v>
      </c>
      <c r="AG4" cm="1">
        <f t="array" ref="AG4">MAX((Table8[MetaTest/k]=Table96[[#This Row],[Test Name]])*Table8[MetaValidation/BENIGN_f1-score])</f>
        <v>0.75</v>
      </c>
      <c r="AH4" cm="1">
        <f t="array" ref="AH4">MAX((Table8[MetaTest/k]=Table96[[#This Row],[Test Name]])*Table8[MetaValidation/Bot_f1-score])</f>
        <v>0.62295081967213095</v>
      </c>
      <c r="AI4" cm="1">
        <f t="array" ref="AI4">MAX((Table8[MetaTest/k]=Table96[[#This Row],[Test Name]])*Table8[MetaValidation/DDoS_f1-score])</f>
        <v>0.98712446351931304</v>
      </c>
      <c r="AJ4" cm="1">
        <f t="array" ref="AJ4">MAX((Table8[MetaTest/k]=Table96[[#This Row],[Test Name]])*Table8[MetaValidation/DoS GoldenEye_f1-score])</f>
        <v>0.97046413502109696</v>
      </c>
      <c r="AK4" cm="1">
        <f t="array" ref="AK4">MAX((Table8[MetaTest/k]=Table96[[#This Row],[Test Name]])*Table8[MetaValidation/DoS Hulk_f1-score])</f>
        <v>0.98275862068965503</v>
      </c>
      <c r="AL4" cm="1">
        <f t="array" ref="AL4">MAX((Table8[MetaTest/k]=Table96[[#This Row],[Test Name]])*Table8[MetaValidation/DoS Slowhttptest_f1-score])</f>
        <v>0.81690140845070403</v>
      </c>
      <c r="AM4" cm="1">
        <f t="array" ref="AM4">MAX((Table8[MetaTest/k]=Table96[[#This Row],[Test Name]])*Table8[MetaValidation/DoS slowloris_f1-score])</f>
        <v>0.89166666666666605</v>
      </c>
      <c r="AN4" cm="1">
        <f t="array" ref="AN4">MAX((Table8[MetaTest/k]=Table96[[#This Row],[Test Name]])*Table8[MetaValidation/FTP-Patator_f1-score])</f>
        <v>1</v>
      </c>
      <c r="AO4" cm="1">
        <f t="array" ref="AO4">MAX((Table8[MetaTest/k]=Table96[[#This Row],[Test Name]])*Table8[MetaValidation/PortScan_f1-score])</f>
        <v>0.97854077253218796</v>
      </c>
      <c r="AP4" cm="1">
        <f t="array" ref="AP4">MAX((Table8[MetaTest/k]=Table96[[#This Row],[Test Name]])*Table8[MetaValidation/SSH-Patator_f1-score])</f>
        <v>0.95798319327731096</v>
      </c>
      <c r="AQ4" s="14" cm="1">
        <f t="array" ref="AQ4">MAX((Table8[MetaTest/k]=Table96[[#This Row],[Test Name]])*Table8[MetaValidation/Web Attack Brute Force_f1-score])</f>
        <v>0.61398176291793305</v>
      </c>
      <c r="AR4" s="14" cm="1">
        <f t="array" ref="AR4">MAX((Table8[MetaTest/k]=Table96[[#This Row],[Test Name]])*Table8[MetaValidation/Web Attack XSS_f1-score])</f>
        <v>0.67295597484276704</v>
      </c>
      <c r="AS4" cm="1">
        <f t="array" ref="AS4">MAX((Table10[MetaTest/k]=Table96[[#This Row],[Test Name]])*Table10[MetaValidation/accuracy])</f>
        <v>0.53188405797101401</v>
      </c>
      <c r="AT4" cm="1">
        <f t="array" ref="AT4">MAX((Table10[MetaTest/k]=Table96[[#This Row],[Test Name]])*Table10[MetaValidation/f1-score_macro_avg])</f>
        <v>0.509696148825172</v>
      </c>
      <c r="AU4" cm="1">
        <f t="array" ref="AU4">MAX((Table10[MetaTest/k]=Table96[[#This Row],[Test Name]])*Table10[MetaValidation/BENIGN_f1-score])</f>
        <v>0.124031007751937</v>
      </c>
      <c r="AV4" cm="1">
        <f t="array" ref="AV4">MAX((Table10[MetaTest/k]=Table96[[#This Row],[Test Name]])*Table10[MetaValidation/Bot_f1-score])</f>
        <v>0.36956521739130399</v>
      </c>
      <c r="AW4" cm="1">
        <f t="array" ref="AW4">MAX((Table10[MetaTest/k]=Table96[[#This Row],[Test Name]])*Table10[MetaValidation/DDoS_f1-score])</f>
        <v>0.76237623762376205</v>
      </c>
      <c r="AX4" cm="1">
        <f t="array" ref="AX4">MAX((Table10[MetaTest/k]=Table96[[#This Row],[Test Name]])*Table10[MetaValidation/DoS GoldenEye_f1-score])</f>
        <v>0.94514767932489396</v>
      </c>
      <c r="AY4" cm="1">
        <f t="array" ref="AY4">MAX((Table10[MetaTest/k]=Table96[[#This Row],[Test Name]])*Table10[MetaValidation/DoS Hulk_f1-score])</f>
        <v>0.65217391304347805</v>
      </c>
      <c r="AZ4" cm="1">
        <f t="array" ref="AZ4">MAX((Table10[MetaTest/k]=Table96[[#This Row],[Test Name]])*Table10[MetaValidation/DoS Slowhttptest_f1-score])</f>
        <v>0.66949152542372803</v>
      </c>
      <c r="BA4" cm="1">
        <f t="array" ref="BA4">MAX((Table10[MetaTest/k]=Table96[[#This Row],[Test Name]])*Table10[MetaValidation/DoS slowloris_f1-score])</f>
        <v>0.60227272727272696</v>
      </c>
      <c r="BB4" cm="1">
        <f t="array" ref="BB4">MAX((Table10[MetaTest/k]=Table96[[#This Row],[Test Name]])*Table10[MetaValidation/FTP-Patator_f1-score])</f>
        <v>0.75999999999999901</v>
      </c>
      <c r="BC4" cm="1">
        <f t="array" ref="BC4">MAX((Table10[MetaTest/k]=Table96[[#This Row],[Test Name]])*Table10[MetaValidation/PortScan_f1-score])</f>
        <v>0.45161290322580599</v>
      </c>
      <c r="BD4" cm="1">
        <f t="array" ref="BD4">MAX((Table10[MetaTest/k]=Table96[[#This Row],[Test Name]])*Table10[MetaValidation/SSH-Patator_f1-score])</f>
        <v>0.56701030927835006</v>
      </c>
      <c r="BE4" s="14" cm="1">
        <f t="array" ref="BE4">MAX((Table10[MetaTest/k]=Table96[[#This Row],[Test Name]])*Table10[MetaValidation/Web Attack Brute Force_f1-score])</f>
        <v>0.57057057057057003</v>
      </c>
      <c r="BF4" s="14" cm="1">
        <f t="array" ref="BF4">MAX((Table10[MetaTest/k]=Table96[[#This Row],[Test Name]])*Table10[MetaValidation/Web Attack XSS_f1-score])</f>
        <v>0.64831804281345495</v>
      </c>
      <c r="BL4">
        <v>0</v>
      </c>
      <c r="BM4">
        <v>0.77115384615384597</v>
      </c>
      <c r="BN4">
        <v>0.71159696285900498</v>
      </c>
      <c r="BO4">
        <v>0</v>
      </c>
      <c r="BP4">
        <v>0.60869565217391297</v>
      </c>
      <c r="BQ4">
        <v>0</v>
      </c>
      <c r="BR4">
        <v>0.97338403041825095</v>
      </c>
      <c r="BS4">
        <v>0.94852941176470595</v>
      </c>
      <c r="BT4">
        <v>0.96577946768060796</v>
      </c>
      <c r="BU4">
        <v>0.68020304568527901</v>
      </c>
      <c r="BV4">
        <v>0.84590163934426199</v>
      </c>
      <c r="BW4">
        <v>0.98484848484848397</v>
      </c>
      <c r="BX4">
        <v>0.96992481203007497</v>
      </c>
      <c r="BY4">
        <v>0.90459363957597105</v>
      </c>
      <c r="BZ4">
        <v>0</v>
      </c>
      <c r="CA4">
        <v>0.65730337078651602</v>
      </c>
      <c r="CB4">
        <v>0</v>
      </c>
      <c r="CC4">
        <v>0.78910256410256396</v>
      </c>
      <c r="CD4">
        <v>0.75522308898054202</v>
      </c>
      <c r="CE4">
        <v>0</v>
      </c>
      <c r="CF4">
        <v>0.61658031088082899</v>
      </c>
      <c r="CG4">
        <v>0</v>
      </c>
      <c r="CH4">
        <v>0.96654275092936803</v>
      </c>
      <c r="CI4">
        <v>0.95202952029520305</v>
      </c>
      <c r="CJ4">
        <v>0.97358490566037703</v>
      </c>
      <c r="CK4">
        <v>0.66666666666666596</v>
      </c>
      <c r="CL4">
        <v>0.85148514851485102</v>
      </c>
      <c r="CM4">
        <v>0.96498054474708095</v>
      </c>
      <c r="CN4">
        <v>0.95555555555555505</v>
      </c>
      <c r="CO4">
        <v>0.90780141843971596</v>
      </c>
      <c r="CP4">
        <v>0.56652360515021405</v>
      </c>
      <c r="CQ4">
        <v>0.64092664092663998</v>
      </c>
      <c r="CR4">
        <v>0</v>
      </c>
      <c r="CS4">
        <v>0.80448717948717896</v>
      </c>
      <c r="CT4">
        <v>0.79126129740562801</v>
      </c>
      <c r="CU4">
        <v>0</v>
      </c>
      <c r="CV4">
        <v>0.625</v>
      </c>
      <c r="CW4">
        <v>0.31168831168831101</v>
      </c>
      <c r="CX4">
        <v>0.99236641221374</v>
      </c>
      <c r="CY4">
        <v>0.98473282442748</v>
      </c>
      <c r="CZ4">
        <v>0.96969696969696895</v>
      </c>
      <c r="DA4">
        <v>0.72549019607843102</v>
      </c>
      <c r="DB4">
        <v>0.83387622149837104</v>
      </c>
      <c r="DC4">
        <v>0.952755905511811</v>
      </c>
      <c r="DD4">
        <v>0.9765625</v>
      </c>
      <c r="DE4">
        <v>0.94464944649446403</v>
      </c>
      <c r="DF4">
        <v>0.59848484848484795</v>
      </c>
      <c r="DG4">
        <v>0.57983193277310896</v>
      </c>
      <c r="DH4">
        <v>0</v>
      </c>
      <c r="DI4">
        <v>0.84743589743589698</v>
      </c>
      <c r="DJ4">
        <v>0.83602012167777695</v>
      </c>
      <c r="DK4">
        <v>0</v>
      </c>
      <c r="DL4">
        <v>0.73939393939393905</v>
      </c>
      <c r="DM4">
        <v>0.58695652173913004</v>
      </c>
      <c r="DN4">
        <v>0.99236641221374</v>
      </c>
      <c r="DO4">
        <v>0.97358490566037703</v>
      </c>
      <c r="DP4">
        <v>0.95131086142322097</v>
      </c>
      <c r="DQ4">
        <v>0.85836909871244604</v>
      </c>
      <c r="DR4">
        <v>0.89361702127659504</v>
      </c>
      <c r="DS4">
        <v>0.99616858237547801</v>
      </c>
      <c r="DT4">
        <v>0.96969696969696895</v>
      </c>
      <c r="DU4">
        <v>0.91166077738515805</v>
      </c>
      <c r="DV4">
        <v>0.476683937823834</v>
      </c>
      <c r="DW4">
        <v>0.68243243243243201</v>
      </c>
      <c r="DX4">
        <v>0</v>
      </c>
      <c r="DY4">
        <v>0.81730769230769196</v>
      </c>
      <c r="DZ4">
        <v>0.78933308421999204</v>
      </c>
      <c r="EA4">
        <v>0</v>
      </c>
      <c r="EB4">
        <v>0.680851063829787</v>
      </c>
      <c r="EC4">
        <v>0.63157894736842102</v>
      </c>
      <c r="ED4">
        <v>0.95910780669144902</v>
      </c>
      <c r="EE4">
        <v>0.95555555555555505</v>
      </c>
      <c r="EF4">
        <v>0.969465648854961</v>
      </c>
      <c r="EG4">
        <v>0.75117370892018698</v>
      </c>
      <c r="EH4">
        <v>0.88732394366197098</v>
      </c>
      <c r="EI4">
        <v>0.98113207547169801</v>
      </c>
      <c r="EJ4">
        <v>0.962686567164179</v>
      </c>
      <c r="EK4">
        <v>0.94074074074073999</v>
      </c>
      <c r="EL4">
        <v>8.5714285714285701E-2</v>
      </c>
      <c r="EM4">
        <v>0.66666666666666596</v>
      </c>
      <c r="EN4">
        <v>0</v>
      </c>
      <c r="EO4">
        <v>0.84230769230769198</v>
      </c>
      <c r="EP4">
        <v>0.81523656265932998</v>
      </c>
      <c r="EQ4">
        <v>0</v>
      </c>
      <c r="ER4">
        <v>0.76712328767123195</v>
      </c>
      <c r="ES4">
        <v>0.78703703703703698</v>
      </c>
      <c r="ET4">
        <v>0.98084291187739403</v>
      </c>
      <c r="EU4">
        <v>0.94852941176470595</v>
      </c>
      <c r="EV4">
        <v>0.96603773584905595</v>
      </c>
      <c r="EW4">
        <v>0.84848484848484795</v>
      </c>
      <c r="EX4">
        <v>0.91970802919707995</v>
      </c>
      <c r="EY4">
        <v>0.99236641221374</v>
      </c>
      <c r="EZ4">
        <v>0.95202952029520305</v>
      </c>
      <c r="FA4">
        <v>0.93772893772893695</v>
      </c>
      <c r="FB4">
        <v>0.63783783783783699</v>
      </c>
      <c r="FC4">
        <v>4.5112781954887202E-2</v>
      </c>
    </row>
    <row r="5" spans="1:159" x14ac:dyDescent="0.2">
      <c r="A5">
        <v>20</v>
      </c>
      <c r="B5">
        <f>AVERAGE(DI:DI)</f>
        <v>0.83373397435897401</v>
      </c>
      <c r="C5">
        <f>AVERAGE(DJ:DJ)</f>
        <v>0.80686371988283678</v>
      </c>
      <c r="D5">
        <f t="shared" ref="D5:O5" si="3">AVERAGE(DL:DL)</f>
        <v>0.75633876393801813</v>
      </c>
      <c r="E5">
        <f t="shared" si="3"/>
        <v>0.70110218490451459</v>
      </c>
      <c r="F5">
        <f t="shared" si="3"/>
        <v>0.97704155334222664</v>
      </c>
      <c r="G5">
        <f t="shared" si="3"/>
        <v>0.9651984684764926</v>
      </c>
      <c r="H5">
        <f t="shared" si="3"/>
        <v>0.97435745552501807</v>
      </c>
      <c r="I5">
        <f t="shared" si="3"/>
        <v>0.78322039174299507</v>
      </c>
      <c r="J5">
        <f t="shared" si="3"/>
        <v>0.88113735003478499</v>
      </c>
      <c r="K5">
        <f t="shared" si="3"/>
        <v>0.98590634146924994</v>
      </c>
      <c r="L5">
        <f t="shared" si="3"/>
        <v>0.9627657334028894</v>
      </c>
      <c r="M5">
        <f t="shared" si="3"/>
        <v>0.92833369874053706</v>
      </c>
      <c r="N5">
        <f t="shared" si="3"/>
        <v>0.25683291089934629</v>
      </c>
      <c r="O5">
        <f t="shared" si="3"/>
        <v>0.510129786117968</v>
      </c>
      <c r="Q5" cm="1">
        <f t="array" ref="Q5">MAX((Table7[MetaTest/k]=Table96[[#This Row],[Test Name]])*Table7[MetaValidation/accuracy])</f>
        <v>0.78333333333333299</v>
      </c>
      <c r="R5" cm="1">
        <f t="array" ref="R5">MAX((Table7[MetaTest/k]=Table96[[#This Row],[Test Name]])*Table7[MetaValidation/f1-score_macro_avg])</f>
        <v>0.77035863135768301</v>
      </c>
      <c r="S5" cm="1">
        <f t="array" ref="S5">MAX((Table7[MetaTest/k]=Table96[[#This Row],[Test Name]])*Table7[MetaValidation/BENIGN_f1-score])</f>
        <v>0.73796791443850196</v>
      </c>
      <c r="T5" cm="1">
        <f t="array" ref="T5">MAX((Table7[MetaTest/k]=Table96[[#This Row],[Test Name]])*Table7[MetaValidation/Bot_f1-score])</f>
        <v>0.75229357798165097</v>
      </c>
      <c r="U5" cm="1">
        <f t="array" ref="U5">MAX((Table7[MetaTest/k]=Table96[[#This Row],[Test Name]])*Table7[MetaValidation/DDoS_f1-score])</f>
        <v>0.96860986547085204</v>
      </c>
      <c r="V5" cm="1">
        <f t="array" ref="V5">MAX((Table7[MetaTest/k]=Table96[[#This Row],[Test Name]])*Table7[MetaValidation/DoS GoldenEye_f1-score])</f>
        <v>0.97321428571428503</v>
      </c>
      <c r="W5" cm="1">
        <f t="array" ref="W5">MAX((Table7[MetaTest/k]=Table96[[#This Row],[Test Name]])*Table7[MetaValidation/DoS Hulk_f1-score])</f>
        <v>0.91866028708133896</v>
      </c>
      <c r="X5" cm="1">
        <f t="array" ref="X5">MAX((Table7[MetaTest/k]=Table96[[#This Row],[Test Name]])*Table7[MetaValidation/DoS Slowhttptest_f1-score])</f>
        <v>0.85294117647058798</v>
      </c>
      <c r="Y5" cm="1">
        <f t="array" ref="Y5">MAX((Table7[MetaTest/k]=Table96[[#This Row],[Test Name]])*Table7[MetaValidation/DoS slowloris_f1-score])</f>
        <v>0.86635944700460799</v>
      </c>
      <c r="Z5" cm="1">
        <f t="array" ref="Z5">MAX((Table7[MetaTest/k]=Table96[[#This Row],[Test Name]])*Table7[MetaValidation/FTP-Patator_f1-score])</f>
        <v>0.95412844036697197</v>
      </c>
      <c r="AA5" cm="1">
        <f t="array" ref="AA5">MAX((Table7[MetaTest/k]=Table96[[#This Row],[Test Name]])*Table7[MetaValidation/PortScan_f1-score])</f>
        <v>0.82129277566539904</v>
      </c>
      <c r="AB5" cm="1">
        <f t="array" ref="AB5">MAX((Table7[MetaTest/k]=Table96[[#This Row],[Test Name]])*Table7[MetaValidation/SSH-Patator_f1-score])</f>
        <v>0.87903225806451601</v>
      </c>
      <c r="AC5" s="14" cm="1">
        <f t="array" ref="AC5">MAX((Table7[MetaTest/k]=Table96[[#This Row],[Test Name]])*Table7[MetaValidation/Web Attack Brute Force_f1-score])</f>
        <v>0.58252427184466005</v>
      </c>
      <c r="AD5" s="14" cm="1">
        <f t="array" ref="AD5">MAX((Table7[MetaTest/k]=Table96[[#This Row],[Test Name]])*Table7[MetaValidation/Web Attack XSS_f1-score])</f>
        <v>0.66920152091254703</v>
      </c>
      <c r="AE5" cm="1">
        <f t="array" ref="AE5">MAX((Table8[MetaTest/k]=Table96[[#This Row],[Test Name]])*Table8[MetaValidation/accuracy])</f>
        <v>0.78333333333333299</v>
      </c>
      <c r="AF5" cm="1">
        <f t="array" ref="AF5">MAX((Table8[MetaTest/k]=Table96[[#This Row],[Test Name]])*Table8[MetaValidation/f1-score_macro_avg])</f>
        <v>0.74512737273130103</v>
      </c>
      <c r="AG5" cm="1">
        <f t="array" ref="AG5">MAX((Table8[MetaTest/k]=Table96[[#This Row],[Test Name]])*Table8[MetaValidation/BENIGN_f1-score])</f>
        <v>0.80808080808080796</v>
      </c>
      <c r="AH5" cm="1">
        <f t="array" ref="AH5">MAX((Table8[MetaTest/k]=Table96[[#This Row],[Test Name]])*Table8[MetaValidation/Bot_f1-score])</f>
        <v>0.68246445497630304</v>
      </c>
      <c r="AI5" cm="1">
        <f t="array" ref="AI5">MAX((Table8[MetaTest/k]=Table96[[#This Row],[Test Name]])*Table8[MetaValidation/DDoS_f1-score])</f>
        <v>0.98654708520179302</v>
      </c>
      <c r="AJ5" cm="1">
        <f t="array" ref="AJ5">MAX((Table8[MetaTest/k]=Table96[[#This Row],[Test Name]])*Table8[MetaValidation/DoS GoldenEye_f1-score])</f>
        <v>0.97345132743362806</v>
      </c>
      <c r="AK5" cm="1">
        <f t="array" ref="AK5">MAX((Table8[MetaTest/k]=Table96[[#This Row],[Test Name]])*Table8[MetaValidation/DoS Hulk_f1-score])</f>
        <v>0.97777777777777697</v>
      </c>
      <c r="AL5" cm="1">
        <f t="array" ref="AL5">MAX((Table8[MetaTest/k]=Table96[[#This Row],[Test Name]])*Table8[MetaValidation/DoS Slowhttptest_f1-score])</f>
        <v>0.76616915422885501</v>
      </c>
      <c r="AM5" cm="1">
        <f t="array" ref="AM5">MAX((Table8[MetaTest/k]=Table96[[#This Row],[Test Name]])*Table8[MetaValidation/DoS slowloris_f1-score])</f>
        <v>0.82857142857142796</v>
      </c>
      <c r="AN5" cm="1">
        <f t="array" ref="AN5">MAX((Table8[MetaTest/k]=Table96[[#This Row],[Test Name]])*Table8[MetaValidation/FTP-Patator_f1-score])</f>
        <v>1</v>
      </c>
      <c r="AO5" cm="1">
        <f t="array" ref="AO5">MAX((Table8[MetaTest/k]=Table96[[#This Row],[Test Name]])*Table8[MetaValidation/PortScan_f1-score])</f>
        <v>0.95614035087719296</v>
      </c>
      <c r="AP5" cm="1">
        <f t="array" ref="AP5">MAX((Table8[MetaTest/k]=Table96[[#This Row],[Test Name]])*Table8[MetaValidation/SSH-Patator_f1-score])</f>
        <v>0.96</v>
      </c>
      <c r="AQ5" s="14" cm="1">
        <f t="array" ref="AQ5">MAX((Table8[MetaTest/k]=Table96[[#This Row],[Test Name]])*Table8[MetaValidation/Web Attack Brute Force_f1-score])</f>
        <v>0.60784313725490102</v>
      </c>
      <c r="AR5" s="14" cm="1">
        <f t="array" ref="AR5">MAX((Table8[MetaTest/k]=Table96[[#This Row],[Test Name]])*Table8[MetaValidation/Web Attack XSS_f1-score])</f>
        <v>0.66225165562913901</v>
      </c>
      <c r="AS5" cm="1">
        <f t="array" ref="AS5">MAX((Table10[MetaTest/k]=Table96[[#This Row],[Test Name]])*Table10[MetaValidation/accuracy])</f>
        <v>0.55303030303030298</v>
      </c>
      <c r="AT5" cm="1">
        <f t="array" ref="AT5">MAX((Table10[MetaTest/k]=Table96[[#This Row],[Test Name]])*Table10[MetaValidation/f1-score_macro_avg])</f>
        <v>0.52218052183875796</v>
      </c>
      <c r="AU5" cm="1">
        <f t="array" ref="AU5">MAX((Table10[MetaTest/k]=Table96[[#This Row],[Test Name]])*Table10[MetaValidation/BENIGN_f1-score])</f>
        <v>0.114754098360655</v>
      </c>
      <c r="AV5" cm="1">
        <f t="array" ref="AV5">MAX((Table10[MetaTest/k]=Table96[[#This Row],[Test Name]])*Table10[MetaValidation/Bot_f1-score])</f>
        <v>0.37426900584795297</v>
      </c>
      <c r="AW5" cm="1">
        <f t="array" ref="AW5">MAX((Table10[MetaTest/k]=Table96[[#This Row],[Test Name]])*Table10[MetaValidation/DDoS_f1-score])</f>
        <v>0.74757281553398003</v>
      </c>
      <c r="AX5" cm="1">
        <f t="array" ref="AX5">MAX((Table10[MetaTest/k]=Table96[[#This Row],[Test Name]])*Table10[MetaValidation/DoS GoldenEye_f1-score])</f>
        <v>0.95154185022026405</v>
      </c>
      <c r="AY5" cm="1">
        <f t="array" ref="AY5">MAX((Table10[MetaTest/k]=Table96[[#This Row],[Test Name]])*Table10[MetaValidation/DoS Hulk_f1-score])</f>
        <v>0.71794871794871795</v>
      </c>
      <c r="AZ5" cm="1">
        <f t="array" ref="AZ5">MAX((Table10[MetaTest/k]=Table96[[#This Row],[Test Name]])*Table10[MetaValidation/DoS Slowhttptest_f1-score])</f>
        <v>0.78947368421052599</v>
      </c>
      <c r="BA5" cm="1">
        <f t="array" ref="BA5">MAX((Table10[MetaTest/k]=Table96[[#This Row],[Test Name]])*Table10[MetaValidation/DoS slowloris_f1-score])</f>
        <v>0.61349693251533699</v>
      </c>
      <c r="BB5" cm="1">
        <f t="array" ref="BB5">MAX((Table10[MetaTest/k]=Table96[[#This Row],[Test Name]])*Table10[MetaValidation/FTP-Patator_f1-score])</f>
        <v>0.76041666666666596</v>
      </c>
      <c r="BC5" cm="1">
        <f t="array" ref="BC5">MAX((Table10[MetaTest/k]=Table96[[#This Row],[Test Name]])*Table10[MetaValidation/PortScan_f1-score])</f>
        <v>0.45859872611464902</v>
      </c>
      <c r="BD5" cm="1">
        <f t="array" ref="BD5">MAX((Table10[MetaTest/k]=Table96[[#This Row],[Test Name]])*Table10[MetaValidation/SSH-Patator_f1-score])</f>
        <v>0.61538461538461497</v>
      </c>
      <c r="BE5" s="14" cm="1">
        <f t="array" ref="BE5">MAX((Table10[MetaTest/k]=Table96[[#This Row],[Test Name]])*Table10[MetaValidation/Web Attack Brute Force_f1-score])</f>
        <v>0.501392757660167</v>
      </c>
      <c r="BF5" s="14" cm="1">
        <f t="array" ref="BF5">MAX((Table10[MetaTest/k]=Table96[[#This Row],[Test Name]])*Table10[MetaValidation/Web Attack XSS_f1-score])</f>
        <v>0.61445783132530096</v>
      </c>
      <c r="BL5">
        <v>0</v>
      </c>
      <c r="BM5">
        <v>0.71346153846153804</v>
      </c>
      <c r="BN5">
        <v>0.67371755241729203</v>
      </c>
      <c r="BO5">
        <v>0</v>
      </c>
      <c r="BP5">
        <v>0.40268456375838901</v>
      </c>
      <c r="BQ5">
        <v>0.34355828220858797</v>
      </c>
      <c r="BR5">
        <v>0.96629213483146004</v>
      </c>
      <c r="BS5">
        <v>0.962686567164179</v>
      </c>
      <c r="BT5">
        <v>0.97338403041825095</v>
      </c>
      <c r="BU5">
        <v>0.69346733668341698</v>
      </c>
      <c r="BV5">
        <v>0.84590163934426199</v>
      </c>
      <c r="BW5">
        <v>0.96825396825396803</v>
      </c>
      <c r="BX5">
        <v>0.96240601503759404</v>
      </c>
      <c r="BY5">
        <v>0.92086330935251803</v>
      </c>
      <c r="BZ5">
        <v>4.5112781954887202E-2</v>
      </c>
      <c r="CA5">
        <v>0</v>
      </c>
      <c r="CB5">
        <v>0</v>
      </c>
      <c r="CC5">
        <v>0.82435897435897398</v>
      </c>
      <c r="CD5">
        <v>0.79437401511804995</v>
      </c>
      <c r="CE5">
        <v>0</v>
      </c>
      <c r="CF5">
        <v>0.68156424581005504</v>
      </c>
      <c r="CG5">
        <v>0.55555555555555503</v>
      </c>
      <c r="CH5">
        <v>0.97014925373134298</v>
      </c>
      <c r="CI5">
        <v>0.98473282442748</v>
      </c>
      <c r="CJ5">
        <v>0.97318007662835204</v>
      </c>
      <c r="CK5">
        <v>0.86324786324786296</v>
      </c>
      <c r="CL5">
        <v>0.89361702127659504</v>
      </c>
      <c r="CM5">
        <v>0.96414342629481997</v>
      </c>
      <c r="CN5">
        <v>0.98098859315589304</v>
      </c>
      <c r="CO5">
        <v>0.951672862453531</v>
      </c>
      <c r="CP5">
        <v>4.5112781954887202E-2</v>
      </c>
      <c r="CQ5">
        <v>0.66852367688022196</v>
      </c>
      <c r="CR5">
        <v>0</v>
      </c>
      <c r="CS5">
        <v>0.82179487179487098</v>
      </c>
      <c r="CT5">
        <v>0.79186789668929902</v>
      </c>
      <c r="CU5">
        <v>0</v>
      </c>
      <c r="CV5">
        <v>0.72560975609755995</v>
      </c>
      <c r="CW5">
        <v>0.57142857142857095</v>
      </c>
      <c r="CX5">
        <v>0.98859315589353602</v>
      </c>
      <c r="CY5">
        <v>0.95202952029520305</v>
      </c>
      <c r="CZ5">
        <v>0.96992481203007497</v>
      </c>
      <c r="DA5">
        <v>0.73170731707317005</v>
      </c>
      <c r="DB5">
        <v>0.84313725490196001</v>
      </c>
      <c r="DC5">
        <v>0.99616858237547801</v>
      </c>
      <c r="DD5">
        <v>0.97358490566037703</v>
      </c>
      <c r="DE5">
        <v>0.94117647058823495</v>
      </c>
      <c r="DF5">
        <v>0.12949640287769701</v>
      </c>
      <c r="DG5">
        <v>0.67955801104972302</v>
      </c>
      <c r="DH5">
        <v>0</v>
      </c>
      <c r="DI5">
        <v>0.84102564102564104</v>
      </c>
      <c r="DJ5">
        <v>0.81638732129167302</v>
      </c>
      <c r="DK5">
        <v>0</v>
      </c>
      <c r="DL5">
        <v>0.78846153846153799</v>
      </c>
      <c r="DM5">
        <v>0.807339449541284</v>
      </c>
      <c r="DN5">
        <v>0.98098859315589304</v>
      </c>
      <c r="DO5">
        <v>0.96992481203007497</v>
      </c>
      <c r="DP5">
        <v>0.977099236641221</v>
      </c>
      <c r="DQ5">
        <v>0.71568627450980304</v>
      </c>
      <c r="DR5">
        <v>0.85521885521885499</v>
      </c>
      <c r="DS5">
        <v>0.992307692307692</v>
      </c>
      <c r="DT5">
        <v>0.98098859315589304</v>
      </c>
      <c r="DU5">
        <v>0.934306569343065</v>
      </c>
      <c r="DV5">
        <v>0.12765957446808501</v>
      </c>
      <c r="DW5">
        <v>0.66666666666666596</v>
      </c>
      <c r="DX5">
        <v>0</v>
      </c>
      <c r="DY5">
        <v>0.77948717948717905</v>
      </c>
      <c r="DZ5">
        <v>0.74544597546875802</v>
      </c>
      <c r="EA5">
        <v>0</v>
      </c>
      <c r="EB5">
        <v>0.59943977591036401</v>
      </c>
      <c r="EC5">
        <v>0.10218978102189701</v>
      </c>
      <c r="ED5">
        <v>0.927203065134099</v>
      </c>
      <c r="EE5">
        <v>0.98473282442748</v>
      </c>
      <c r="EF5">
        <v>0.88581314878892703</v>
      </c>
      <c r="EG5">
        <v>0.73429951690821205</v>
      </c>
      <c r="EH5">
        <v>0.85148514851485102</v>
      </c>
      <c r="EI5">
        <v>0.98859315589353602</v>
      </c>
      <c r="EJ5">
        <v>0.94852941176470595</v>
      </c>
      <c r="EK5">
        <v>0.93726937269372601</v>
      </c>
      <c r="EL5">
        <v>0.63551401869158797</v>
      </c>
      <c r="EM5">
        <v>0.35028248587570598</v>
      </c>
      <c r="EN5">
        <v>0</v>
      </c>
      <c r="EO5">
        <v>0.85576923076922995</v>
      </c>
      <c r="EP5">
        <v>0.835157870676141</v>
      </c>
      <c r="EQ5">
        <v>0</v>
      </c>
      <c r="ER5">
        <v>0.76973684210526305</v>
      </c>
      <c r="ES5">
        <v>0.77934272300469398</v>
      </c>
      <c r="ET5">
        <v>0.98473282442748</v>
      </c>
      <c r="EU5">
        <v>0.98449612403100695</v>
      </c>
      <c r="EV5">
        <v>0.977099236641221</v>
      </c>
      <c r="EW5">
        <v>0.89068825910931104</v>
      </c>
      <c r="EX5">
        <v>0.92250922509224997</v>
      </c>
      <c r="EY5">
        <v>0.97318007662835204</v>
      </c>
      <c r="EZ5">
        <v>0.94852941176470595</v>
      </c>
      <c r="FA5">
        <v>0.95522388059701402</v>
      </c>
      <c r="FB5">
        <v>0.16783216783216701</v>
      </c>
      <c r="FC5">
        <v>0.66852367688022196</v>
      </c>
    </row>
    <row r="6" spans="1:159" x14ac:dyDescent="0.2">
      <c r="A6">
        <v>25</v>
      </c>
      <c r="B6">
        <f>AVERAGE(DY:DY)</f>
        <v>0.80619658119658077</v>
      </c>
      <c r="C6">
        <f>AVERAGE(DZ:DZ)</f>
        <v>0.77631835991553577</v>
      </c>
      <c r="D6">
        <f t="shared" ref="D6:O6" si="4">AVERAGE(EB:EB)</f>
        <v>0.65834458877763358</v>
      </c>
      <c r="E6">
        <f t="shared" si="4"/>
        <v>0.49813741717186161</v>
      </c>
      <c r="F6">
        <f t="shared" si="4"/>
        <v>0.96453716326133987</v>
      </c>
      <c r="G6">
        <f t="shared" si="4"/>
        <v>0.96163605951194697</v>
      </c>
      <c r="H6">
        <f t="shared" si="4"/>
        <v>0.9539443426603893</v>
      </c>
      <c r="I6">
        <f t="shared" si="4"/>
        <v>0.76225827564042314</v>
      </c>
      <c r="J6">
        <f t="shared" si="4"/>
        <v>0.87262709160687291</v>
      </c>
      <c r="K6">
        <f t="shared" si="4"/>
        <v>0.97062759599461712</v>
      </c>
      <c r="L6">
        <f t="shared" si="4"/>
        <v>0.95816455158321467</v>
      </c>
      <c r="M6">
        <f t="shared" si="4"/>
        <v>0.93509655401647584</v>
      </c>
      <c r="N6">
        <f t="shared" si="4"/>
        <v>0.21350616523195579</v>
      </c>
      <c r="O6">
        <f t="shared" si="4"/>
        <v>0.56694051352969965</v>
      </c>
      <c r="Q6" cm="1">
        <f t="array" ref="Q6">MAX((Table7[MetaTest/k]=Table96[[#This Row],[Test Name]])*Table7[MetaValidation/accuracy])</f>
        <v>0.80238095238095197</v>
      </c>
      <c r="R6" cm="1">
        <f t="array" ref="R6">MAX((Table7[MetaTest/k]=Table96[[#This Row],[Test Name]])*Table7[MetaValidation/f1-score_macro_avg])</f>
        <v>0.79766110858736905</v>
      </c>
      <c r="S6" cm="1">
        <f t="array" ref="S6">MAX((Table7[MetaTest/k]=Table96[[#This Row],[Test Name]])*Table7[MetaValidation/BENIGN_f1-score])</f>
        <v>0.74871794871794795</v>
      </c>
      <c r="T6" cm="1">
        <f t="array" ref="T6">MAX((Table7[MetaTest/k]=Table96[[#This Row],[Test Name]])*Table7[MetaValidation/Bot_f1-score])</f>
        <v>0.75531914893617003</v>
      </c>
      <c r="U6" cm="1">
        <f t="array" ref="U6">MAX((Table7[MetaTest/k]=Table96[[#This Row],[Test Name]])*Table7[MetaValidation/DDoS_f1-score])</f>
        <v>0.98095238095238002</v>
      </c>
      <c r="V6" cm="1">
        <f t="array" ref="V6">MAX((Table7[MetaTest/k]=Table96[[#This Row],[Test Name]])*Table7[MetaValidation/DoS GoldenEye_f1-score])</f>
        <v>0.97196261682243001</v>
      </c>
      <c r="W6" cm="1">
        <f t="array" ref="W6">MAX((Table7[MetaTest/k]=Table96[[#This Row],[Test Name]])*Table7[MetaValidation/DoS Hulk_f1-score])</f>
        <v>0.93137254901960698</v>
      </c>
      <c r="X6" cm="1">
        <f t="array" ref="X6">MAX((Table7[MetaTest/k]=Table96[[#This Row],[Test Name]])*Table7[MetaValidation/DoS Slowhttptest_f1-score])</f>
        <v>0.84974093264248696</v>
      </c>
      <c r="Y6" cm="1">
        <f t="array" ref="Y6">MAX((Table7[MetaTest/k]=Table96[[#This Row],[Test Name]])*Table7[MetaValidation/DoS slowloris_f1-score])</f>
        <v>0.85572139303482597</v>
      </c>
      <c r="Z6" cm="1">
        <f t="array" ref="Z6">MAX((Table7[MetaTest/k]=Table96[[#This Row],[Test Name]])*Table7[MetaValidation/FTP-Patator_f1-score])</f>
        <v>0.93333333333333302</v>
      </c>
      <c r="AA6" cm="1">
        <f t="array" ref="AA6">MAX((Table7[MetaTest/k]=Table96[[#This Row],[Test Name]])*Table7[MetaValidation/PortScan_f1-score])</f>
        <v>0.854771784232365</v>
      </c>
      <c r="AB6" cm="1">
        <f t="array" ref="AB6">MAX((Table7[MetaTest/k]=Table96[[#This Row],[Test Name]])*Table7[MetaValidation/SSH-Patator_f1-score])</f>
        <v>0.88510638297872302</v>
      </c>
      <c r="AC6" s="14" cm="1">
        <f t="array" ref="AC6">MAX((Table7[MetaTest/k]=Table96[[#This Row],[Test Name]])*Table7[MetaValidation/Web Attack Brute Force_f1-score])</f>
        <v>0.59183673469387699</v>
      </c>
      <c r="AD6" s="14" cm="1">
        <f t="array" ref="AD6">MAX((Table7[MetaTest/k]=Table96[[#This Row],[Test Name]])*Table7[MetaValidation/Web Attack XSS_f1-score])</f>
        <v>0.67680608365019002</v>
      </c>
      <c r="AE6" cm="1">
        <f t="array" ref="AE6">MAX((Table8[MetaTest/k]=Table96[[#This Row],[Test Name]])*Table8[MetaValidation/accuracy])</f>
        <v>0.75873015873015803</v>
      </c>
      <c r="AF6" cm="1">
        <f t="array" ref="AF6">MAX((Table8[MetaTest/k]=Table96[[#This Row],[Test Name]])*Table8[MetaValidation/f1-score_macro_avg])</f>
        <v>0.711984634475051</v>
      </c>
      <c r="AG6" cm="1">
        <f t="array" ref="AG6">MAX((Table8[MetaTest/k]=Table96[[#This Row],[Test Name]])*Table8[MetaValidation/BENIGN_f1-score])</f>
        <v>0.78813559322033799</v>
      </c>
      <c r="AH6" cm="1">
        <f t="array" ref="AH6">MAX((Table8[MetaTest/k]=Table96[[#This Row],[Test Name]])*Table8[MetaValidation/Bot_f1-score])</f>
        <v>0.67052023121387205</v>
      </c>
      <c r="AI6" cm="1">
        <f t="array" ref="AI6">MAX((Table8[MetaTest/k]=Table96[[#This Row],[Test Name]])*Table8[MetaValidation/DDoS_f1-score])</f>
        <v>0.99526066350710896</v>
      </c>
      <c r="AJ6" cm="1">
        <f t="array" ref="AJ6">MAX((Table8[MetaTest/k]=Table96[[#This Row],[Test Name]])*Table8[MetaValidation/DoS GoldenEye_f1-score])</f>
        <v>0.97222222222222199</v>
      </c>
      <c r="AK6" cm="1">
        <f t="array" ref="AK6">MAX((Table8[MetaTest/k]=Table96[[#This Row],[Test Name]])*Table8[MetaValidation/DoS Hulk_f1-score])</f>
        <v>0.97674418604651103</v>
      </c>
      <c r="AL6" cm="1">
        <f t="array" ref="AL6">MAX((Table8[MetaTest/k]=Table96[[#This Row],[Test Name]])*Table8[MetaValidation/DoS Slowhttptest_f1-score])</f>
        <v>0.79439252336448596</v>
      </c>
      <c r="AM6" cm="1">
        <f t="array" ref="AM6">MAX((Table8[MetaTest/k]=Table96[[#This Row],[Test Name]])*Table8[MetaValidation/DoS slowloris_f1-score])</f>
        <v>0.84210526315789402</v>
      </c>
      <c r="AN6" cm="1">
        <f t="array" ref="AN6">MAX((Table8[MetaTest/k]=Table96[[#This Row],[Test Name]])*Table8[MetaValidation/FTP-Patator_f1-score])</f>
        <v>1</v>
      </c>
      <c r="AO6" cm="1">
        <f t="array" ref="AO6">MAX((Table8[MetaTest/k]=Table96[[#This Row],[Test Name]])*Table8[MetaValidation/PortScan_f1-score])</f>
        <v>0.96650717703349198</v>
      </c>
      <c r="AP6" cm="1">
        <f t="array" ref="AP6">MAX((Table8[MetaTest/k]=Table96[[#This Row],[Test Name]])*Table8[MetaValidation/SSH-Patator_f1-score])</f>
        <v>0.96330275229357798</v>
      </c>
      <c r="AQ6" s="14" cm="1">
        <f t="array" ref="AQ6">MAX((Table8[MetaTest/k]=Table96[[#This Row],[Test Name]])*Table8[MetaValidation/Web Attack Brute Force_f1-score])</f>
        <v>0.61904761904761896</v>
      </c>
      <c r="AR6" s="14" cm="1">
        <f t="array" ref="AR6">MAX((Table8[MetaTest/k]=Table96[[#This Row],[Test Name]])*Table8[MetaValidation/Web Attack XSS_f1-score])</f>
        <v>0.67532467532467499</v>
      </c>
      <c r="AS6" cm="1">
        <f t="array" ref="AS6">MAX((Table10[MetaTest/k]=Table96[[#This Row],[Test Name]])*Table10[MetaValidation/accuracy])</f>
        <v>0.55634920634920604</v>
      </c>
      <c r="AT6" cm="1">
        <f t="array" ref="AT6">MAX((Table10[MetaTest/k]=Table96[[#This Row],[Test Name]])*Table10[MetaValidation/f1-score_macro_avg])</f>
        <v>0.53249573259701699</v>
      </c>
      <c r="AU6" cm="1">
        <f t="array" ref="AU6">MAX((Table10[MetaTest/k]=Table96[[#This Row],[Test Name]])*Table10[MetaValidation/BENIGN_f1-score])</f>
        <v>0.105263157894736</v>
      </c>
      <c r="AV6" cm="1">
        <f t="array" ref="AV6">MAX((Table10[MetaTest/k]=Table96[[#This Row],[Test Name]])*Table10[MetaValidation/Bot_f1-score])</f>
        <v>0.4</v>
      </c>
      <c r="AW6" cm="1">
        <f t="array" ref="AW6">MAX((Table10[MetaTest/k]=Table96[[#This Row],[Test Name]])*Table10[MetaValidation/DDoS_f1-score])</f>
        <v>0.75935828877005296</v>
      </c>
      <c r="AX6" cm="1">
        <f t="array" ref="AX6">MAX((Table10[MetaTest/k]=Table96[[#This Row],[Test Name]])*Table10[MetaValidation/DoS GoldenEye_f1-score])</f>
        <v>0.94930875576036799</v>
      </c>
      <c r="AY6" cm="1">
        <f t="array" ref="AY6">MAX((Table10[MetaTest/k]=Table96[[#This Row],[Test Name]])*Table10[MetaValidation/DoS Hulk_f1-score])</f>
        <v>0.72888888888888803</v>
      </c>
      <c r="AZ6" cm="1">
        <f t="array" ref="AZ6">MAX((Table10[MetaTest/k]=Table96[[#This Row],[Test Name]])*Table10[MetaValidation/DoS Slowhttptest_f1-score])</f>
        <v>0.69607843137254899</v>
      </c>
      <c r="BA6" cm="1">
        <f t="array" ref="BA6">MAX((Table10[MetaTest/k]=Table96[[#This Row],[Test Name]])*Table10[MetaValidation/DoS slowloris_f1-score])</f>
        <v>0.60975609756097504</v>
      </c>
      <c r="BB6" cm="1">
        <f t="array" ref="BB6">MAX((Table10[MetaTest/k]=Table96[[#This Row],[Test Name]])*Table10[MetaValidation/FTP-Patator_f1-score])</f>
        <v>0.79329608938547402</v>
      </c>
      <c r="BC6" cm="1">
        <f t="array" ref="BC6">MAX((Table10[MetaTest/k]=Table96[[#This Row],[Test Name]])*Table10[MetaValidation/PortScan_f1-score])</f>
        <v>0.46979865771812002</v>
      </c>
      <c r="BD6" cm="1">
        <f t="array" ref="BD6">MAX((Table10[MetaTest/k]=Table96[[#This Row],[Test Name]])*Table10[MetaValidation/SSH-Patator_f1-score])</f>
        <v>0.61349693251533699</v>
      </c>
      <c r="BE6" s="14" cm="1">
        <f t="array" ref="BE6">MAX((Table10[MetaTest/k]=Table96[[#This Row],[Test Name]])*Table10[MetaValidation/Web Attack Brute Force_f1-score])</f>
        <v>0.13953488372093001</v>
      </c>
      <c r="BF6" s="14" cm="1">
        <f t="array" ref="BF6">MAX((Table10[MetaTest/k]=Table96[[#This Row],[Test Name]])*Table10[MetaValidation/Web Attack XSS_f1-score])</f>
        <v>0.63870967741935403</v>
      </c>
      <c r="BL6">
        <v>0</v>
      </c>
      <c r="BM6">
        <v>0.77948717948717905</v>
      </c>
      <c r="BN6">
        <v>0.74526405117217798</v>
      </c>
      <c r="BO6">
        <v>0</v>
      </c>
      <c r="BP6">
        <v>0.60999999999999899</v>
      </c>
      <c r="BQ6">
        <v>0</v>
      </c>
      <c r="BR6">
        <v>0.96603773584905595</v>
      </c>
      <c r="BS6">
        <v>0.96603773584905595</v>
      </c>
      <c r="BT6">
        <v>0.96969696969696895</v>
      </c>
      <c r="BU6">
        <v>0.69</v>
      </c>
      <c r="BV6">
        <v>0.84590163934426199</v>
      </c>
      <c r="BW6">
        <v>0.99616858237547801</v>
      </c>
      <c r="BX6">
        <v>0.98098859315589304</v>
      </c>
      <c r="BY6">
        <v>0.92086330935251803</v>
      </c>
      <c r="BZ6">
        <v>0.56747404844290605</v>
      </c>
      <c r="CA6">
        <v>0.43</v>
      </c>
      <c r="CB6">
        <v>0</v>
      </c>
      <c r="CC6">
        <v>0.79615384615384599</v>
      </c>
      <c r="CD6">
        <v>0.75513570583279299</v>
      </c>
      <c r="CE6">
        <v>0</v>
      </c>
      <c r="CF6">
        <v>0.66666666666666596</v>
      </c>
      <c r="CG6">
        <v>0.39024390243902402</v>
      </c>
      <c r="CH6">
        <v>0.962686567164179</v>
      </c>
      <c r="CI6">
        <v>0.98098859315589304</v>
      </c>
      <c r="CJ6">
        <v>0.96992481203007497</v>
      </c>
      <c r="CK6">
        <v>0.74641148325358797</v>
      </c>
      <c r="CL6">
        <v>0.837662337662337</v>
      </c>
      <c r="CM6">
        <v>0.96442687747035505</v>
      </c>
      <c r="CN6">
        <v>0.96629213483146004</v>
      </c>
      <c r="CO6">
        <v>0.90780141843971596</v>
      </c>
      <c r="CP6">
        <v>0</v>
      </c>
      <c r="CQ6">
        <v>0.66852367688022196</v>
      </c>
      <c r="CR6">
        <v>0</v>
      </c>
      <c r="CS6">
        <v>0.78525641025641002</v>
      </c>
      <c r="CT6">
        <v>0.74313183121228399</v>
      </c>
      <c r="CU6">
        <v>0</v>
      </c>
      <c r="CV6">
        <v>0.65263157894736801</v>
      </c>
      <c r="CW6">
        <v>0.278145695364238</v>
      </c>
      <c r="CX6">
        <v>0.97378277153558002</v>
      </c>
      <c r="CY6">
        <v>0.95202952029520305</v>
      </c>
      <c r="CZ6">
        <v>0.97338403041825095</v>
      </c>
      <c r="DA6">
        <v>0.68686868686868696</v>
      </c>
      <c r="DB6">
        <v>0.86287625418060199</v>
      </c>
      <c r="DC6">
        <v>0.98039215686274495</v>
      </c>
      <c r="DD6">
        <v>0.96603773584905595</v>
      </c>
      <c r="DE6">
        <v>0.92753623188405798</v>
      </c>
      <c r="DF6">
        <v>0.61878453038673997</v>
      </c>
      <c r="DG6">
        <v>4.5112781954887202E-2</v>
      </c>
      <c r="DH6">
        <v>0</v>
      </c>
      <c r="DI6">
        <v>0.83269230769230695</v>
      </c>
      <c r="DJ6">
        <v>0.80310753021048897</v>
      </c>
      <c r="DK6">
        <v>0</v>
      </c>
      <c r="DL6">
        <v>0.81818181818181801</v>
      </c>
      <c r="DM6">
        <v>0.80909090909090897</v>
      </c>
      <c r="DN6">
        <v>0.96296296296296302</v>
      </c>
      <c r="DO6">
        <v>0.95202952029520305</v>
      </c>
      <c r="DP6">
        <v>0.97338403041825095</v>
      </c>
      <c r="DQ6">
        <v>0.66666666666666596</v>
      </c>
      <c r="DR6">
        <v>0.85714285714285698</v>
      </c>
      <c r="DS6">
        <v>0.98098859315589304</v>
      </c>
      <c r="DT6">
        <v>0.92142857142857104</v>
      </c>
      <c r="DU6">
        <v>0.94117647058823495</v>
      </c>
      <c r="DV6">
        <v>8.5714285714285701E-2</v>
      </c>
      <c r="DW6">
        <v>0.66852367688022196</v>
      </c>
      <c r="DX6">
        <v>0</v>
      </c>
      <c r="DY6">
        <v>0.81730769230769196</v>
      </c>
      <c r="DZ6">
        <v>0.78820675783092997</v>
      </c>
      <c r="EA6">
        <v>0</v>
      </c>
      <c r="EB6">
        <v>0.69208211143694998</v>
      </c>
      <c r="EC6">
        <v>0.56353591160220995</v>
      </c>
      <c r="ED6">
        <v>0.97692307692307601</v>
      </c>
      <c r="EE6">
        <v>0.95202952029520305</v>
      </c>
      <c r="EF6">
        <v>0.96603773584905595</v>
      </c>
      <c r="EG6">
        <v>0.84210526315789402</v>
      </c>
      <c r="EH6">
        <v>0.92700729927007297</v>
      </c>
      <c r="EI6">
        <v>0.9609375</v>
      </c>
      <c r="EJ6">
        <v>0.94852941176470595</v>
      </c>
      <c r="EK6">
        <v>0.94117647058823495</v>
      </c>
      <c r="EL6">
        <v>0.62841530054644801</v>
      </c>
      <c r="EM6">
        <v>5.9701492537313397E-2</v>
      </c>
      <c r="EN6">
        <v>0</v>
      </c>
      <c r="EO6">
        <v>0.84935897435897401</v>
      </c>
      <c r="EP6">
        <v>0.83595057924680605</v>
      </c>
      <c r="EQ6">
        <v>0</v>
      </c>
      <c r="ER6">
        <v>0.76567656765676495</v>
      </c>
      <c r="ES6">
        <v>0.77419354838709598</v>
      </c>
      <c r="ET6">
        <v>0.98113207547169801</v>
      </c>
      <c r="EU6">
        <v>0.98449612403100695</v>
      </c>
      <c r="EV6">
        <v>0.96969696969696895</v>
      </c>
      <c r="EW6">
        <v>0.82251082251082197</v>
      </c>
      <c r="EX6">
        <v>0.89045936395759695</v>
      </c>
      <c r="EY6">
        <v>0.98473282442748</v>
      </c>
      <c r="EZ6">
        <v>0.97338403041825095</v>
      </c>
      <c r="FA6">
        <v>0.91489361702127603</v>
      </c>
      <c r="FB6">
        <v>0.30769230769230699</v>
      </c>
      <c r="FC6">
        <v>0.66253869969040202</v>
      </c>
    </row>
    <row r="7" spans="1:159" x14ac:dyDescent="0.2">
      <c r="A7">
        <v>50</v>
      </c>
      <c r="B7">
        <f>AVERAGE(EO:EO)</f>
        <v>0.85217948717948677</v>
      </c>
      <c r="C7">
        <f>AVERAGE(EP:EP)</f>
        <v>0.83087403162464857</v>
      </c>
      <c r="D7">
        <f t="shared" ref="D7:O7" si="5">AVERAGE(ER:ER)</f>
        <v>0.7759806078971121</v>
      </c>
      <c r="E7">
        <f t="shared" si="5"/>
        <v>0.81634235347056772</v>
      </c>
      <c r="F7">
        <f t="shared" si="5"/>
        <v>0.9762956418520512</v>
      </c>
      <c r="G7">
        <f t="shared" si="5"/>
        <v>0.97427049005307342</v>
      </c>
      <c r="H7">
        <f t="shared" si="5"/>
        <v>0.97303705357526815</v>
      </c>
      <c r="I7">
        <f t="shared" si="5"/>
        <v>0.86216547087007123</v>
      </c>
      <c r="J7">
        <f t="shared" si="5"/>
        <v>0.91150386781335757</v>
      </c>
      <c r="K7">
        <f t="shared" si="5"/>
        <v>0.97813575852396983</v>
      </c>
      <c r="L7">
        <f t="shared" si="5"/>
        <v>0.95231078597952801</v>
      </c>
      <c r="M7">
        <f t="shared" si="5"/>
        <v>0.94639158601831108</v>
      </c>
      <c r="N7">
        <f t="shared" si="5"/>
        <v>0.31056297365708518</v>
      </c>
      <c r="O7">
        <f t="shared" si="5"/>
        <v>0.49349178978538433</v>
      </c>
      <c r="Q7" cm="1">
        <f t="array" ref="Q7">MAX((Table7[MetaTest/k]=Table96[[#This Row],[Test Name]])*Table7[MetaValidation/accuracy])</f>
        <v>0.81770833333333304</v>
      </c>
      <c r="R7" cm="1">
        <f t="array" ref="R7">MAX((Table7[MetaTest/k]=Table96[[#This Row],[Test Name]])*Table7[MetaValidation/f1-score_macro_avg])</f>
        <v>0.81460482622126595</v>
      </c>
      <c r="S7" cm="1">
        <f t="array" ref="S7">MAX((Table7[MetaTest/k]=Table96[[#This Row],[Test Name]])*Table7[MetaValidation/BENIGN_f1-score])</f>
        <v>0.77124183006535896</v>
      </c>
      <c r="T7" cm="1">
        <f t="array" ref="T7">MAX((Table7[MetaTest/k]=Table96[[#This Row],[Test Name]])*Table7[MetaValidation/Bot_f1-score])</f>
        <v>0.80722891566264998</v>
      </c>
      <c r="U7" cm="1">
        <f t="array" ref="U7">MAX((Table7[MetaTest/k]=Table96[[#This Row],[Test Name]])*Table7[MetaValidation/DDoS_f1-score])</f>
        <v>0.974683544303797</v>
      </c>
      <c r="V7" cm="1">
        <f t="array" ref="V7">MAX((Table7[MetaTest/k]=Table96[[#This Row],[Test Name]])*Table7[MetaValidation/DoS GoldenEye_f1-score])</f>
        <v>0.97560975609756095</v>
      </c>
      <c r="W7" cm="1">
        <f t="array" ref="W7">MAX((Table7[MetaTest/k]=Table96[[#This Row],[Test Name]])*Table7[MetaValidation/DoS Hulk_f1-score])</f>
        <v>0.94736842105263097</v>
      </c>
      <c r="X7" cm="1">
        <f t="array" ref="X7">MAX((Table7[MetaTest/k]=Table96[[#This Row],[Test Name]])*Table7[MetaValidation/DoS Slowhttptest_f1-score])</f>
        <v>0.87012987012986998</v>
      </c>
      <c r="Y7" cm="1">
        <f t="array" ref="Y7">MAX((Table7[MetaTest/k]=Table96[[#This Row],[Test Name]])*Table7[MetaValidation/DoS slowloris_f1-score])</f>
        <v>0.88</v>
      </c>
      <c r="Z7" cm="1">
        <f t="array" ref="Z7">MAX((Table7[MetaTest/k]=Table96[[#This Row],[Test Name]])*Table7[MetaValidation/FTP-Patator_f1-score])</f>
        <v>0.95</v>
      </c>
      <c r="AA7" cm="1">
        <f t="array" ref="AA7">MAX((Table7[MetaTest/k]=Table96[[#This Row],[Test Name]])*Table7[MetaValidation/PortScan_f1-score])</f>
        <v>0.89772727272727204</v>
      </c>
      <c r="AB7" cm="1">
        <f t="array" ref="AB7">MAX((Table7[MetaTest/k]=Table96[[#This Row],[Test Name]])*Table7[MetaValidation/SSH-Patator_f1-score])</f>
        <v>0.88397790055248604</v>
      </c>
      <c r="AC7" s="14" cm="1">
        <f t="array" ref="AC7">MAX((Table7[MetaTest/k]=Table96[[#This Row],[Test Name]])*Table7[MetaValidation/Web Attack Brute Force_f1-score])</f>
        <v>0.57013574660633404</v>
      </c>
      <c r="AD7" s="14" cm="1">
        <f t="array" ref="AD7">MAX((Table7[MetaTest/k]=Table96[[#This Row],[Test Name]])*Table7[MetaValidation/Web Attack XSS_f1-score])</f>
        <v>0.67272727272727195</v>
      </c>
      <c r="AE7" cm="1">
        <f t="array" ref="AE7">MAX((Table8[MetaTest/k]=Table96[[#This Row],[Test Name]])*Table8[MetaValidation/accuracy])</f>
        <v>0.76249999999999996</v>
      </c>
      <c r="AF7" cm="1">
        <f t="array" ref="AF7">MAX((Table8[MetaTest/k]=Table96[[#This Row],[Test Name]])*Table8[MetaValidation/f1-score_macro_avg])</f>
        <v>0.72943503107792496</v>
      </c>
      <c r="AG7" cm="1">
        <f t="array" ref="AG7">MAX((Table8[MetaTest/k]=Table96[[#This Row],[Test Name]])*Table8[MetaValidation/BENIGN_f1-score])</f>
        <v>0.77192982456140302</v>
      </c>
      <c r="AH7" cm="1">
        <f t="array" ref="AH7">MAX((Table8[MetaTest/k]=Table96[[#This Row],[Test Name]])*Table8[MetaValidation/Bot_f1-score])</f>
        <v>0.63934426229508101</v>
      </c>
      <c r="AI7" cm="1">
        <f t="array" ref="AI7">MAX((Table8[MetaTest/k]=Table96[[#This Row],[Test Name]])*Table8[MetaValidation/DDoS_f1-score])</f>
        <v>0.99378881987577605</v>
      </c>
      <c r="AJ7" cm="1">
        <f t="array" ref="AJ7">MAX((Table8[MetaTest/k]=Table96[[#This Row],[Test Name]])*Table8[MetaValidation/DoS GoldenEye_f1-score])</f>
        <v>0.98765432098765404</v>
      </c>
      <c r="AK7" cm="1">
        <f t="array" ref="AK7">MAX((Table8[MetaTest/k]=Table96[[#This Row],[Test Name]])*Table8[MetaValidation/DoS Hulk_f1-score])</f>
        <v>0.98765432098765404</v>
      </c>
      <c r="AL7" cm="1">
        <f t="array" ref="AL7">MAX((Table8[MetaTest/k]=Table96[[#This Row],[Test Name]])*Table8[MetaValidation/DoS Slowhttptest_f1-score])</f>
        <v>0.778523489932886</v>
      </c>
      <c r="AM7" cm="1">
        <f t="array" ref="AM7">MAX((Table8[MetaTest/k]=Table96[[#This Row],[Test Name]])*Table8[MetaValidation/DoS slowloris_f1-score])</f>
        <v>0.85534591194968501</v>
      </c>
      <c r="AN7" cm="1">
        <f t="array" ref="AN7">MAX((Table8[MetaTest/k]=Table96[[#This Row],[Test Name]])*Table8[MetaValidation/FTP-Patator_f1-score])</f>
        <v>1</v>
      </c>
      <c r="AO7" cm="1">
        <f t="array" ref="AO7">MAX((Table8[MetaTest/k]=Table96[[#This Row],[Test Name]])*Table8[MetaValidation/PortScan_f1-score])</f>
        <v>0.95180722891566205</v>
      </c>
      <c r="AP7" cm="1">
        <f t="array" ref="AP7">MAX((Table8[MetaTest/k]=Table96[[#This Row],[Test Name]])*Table8[MetaValidation/SSH-Patator_f1-score])</f>
        <v>0.96969696969696895</v>
      </c>
      <c r="AQ7" s="14" cm="1">
        <f t="array" ref="AQ7">MAX((Table8[MetaTest/k]=Table96[[#This Row],[Test Name]])*Table8[MetaValidation/Web Attack Brute Force_f1-score])</f>
        <v>0.61333333333333295</v>
      </c>
      <c r="AR7" s="14" cm="1">
        <f t="array" ref="AR7">MAX((Table8[MetaTest/k]=Table96[[#This Row],[Test Name]])*Table8[MetaValidation/Web Attack XSS_f1-score])</f>
        <v>0.66666666666666596</v>
      </c>
      <c r="AS7" cm="1">
        <f t="array" ref="AS7">MAX((Table10[MetaTest/k]=Table96[[#This Row],[Test Name]])*Table10[MetaValidation/accuracy])</f>
        <v>0.55520833333333297</v>
      </c>
      <c r="AT7" cm="1">
        <f t="array" ref="AT7">MAX((Table10[MetaTest/k]=Table96[[#This Row],[Test Name]])*Table10[MetaValidation/f1-score_macro_avg])</f>
        <v>0.53738819065968002</v>
      </c>
      <c r="AU7" cm="1">
        <f t="array" ref="AU7">MAX((Table10[MetaTest/k]=Table96[[#This Row],[Test Name]])*Table10[MetaValidation/BENIGN_f1-score])</f>
        <v>0.128</v>
      </c>
      <c r="AV7" cm="1">
        <f t="array" ref="AV7">MAX((Table10[MetaTest/k]=Table96[[#This Row],[Test Name]])*Table10[MetaValidation/Bot_f1-score])</f>
        <v>0.38235294117647001</v>
      </c>
      <c r="AW7" cm="1">
        <f t="array" ref="AW7">MAX((Table10[MetaTest/k]=Table96[[#This Row],[Test Name]])*Table10[MetaValidation/DDoS_f1-score])</f>
        <v>0.79452054794520499</v>
      </c>
      <c r="AX7" cm="1">
        <f t="array" ref="AX7">MAX((Table10[MetaTest/k]=Table96[[#This Row],[Test Name]])*Table10[MetaValidation/DoS GoldenEye_f1-score])</f>
        <v>0.95180722891566205</v>
      </c>
      <c r="AY7" cm="1">
        <f t="array" ref="AY7">MAX((Table10[MetaTest/k]=Table96[[#This Row],[Test Name]])*Table10[MetaValidation/DoS Hulk_f1-score])</f>
        <v>0.69005847953216304</v>
      </c>
      <c r="AZ7" cm="1">
        <f t="array" ref="AZ7">MAX((Table10[MetaTest/k]=Table96[[#This Row],[Test Name]])*Table10[MetaValidation/DoS Slowhttptest_f1-score])</f>
        <v>0.69230769230769196</v>
      </c>
      <c r="BA7" cm="1">
        <f t="array" ref="BA7">MAX((Table10[MetaTest/k]=Table96[[#This Row],[Test Name]])*Table10[MetaValidation/DoS slowloris_f1-score])</f>
        <v>0.58461538461538398</v>
      </c>
      <c r="BB7" cm="1">
        <f t="array" ref="BB7">MAX((Table10[MetaTest/k]=Table96[[#This Row],[Test Name]])*Table10[MetaValidation/FTP-Patator_f1-score])</f>
        <v>0.78195488721804496</v>
      </c>
      <c r="BC7" cm="1">
        <f t="array" ref="BC7">MAX((Table10[MetaTest/k]=Table96[[#This Row],[Test Name]])*Table10[MetaValidation/PortScan_f1-score])</f>
        <v>0.45070422535211202</v>
      </c>
      <c r="BD7" cm="1">
        <f t="array" ref="BD7">MAX((Table10[MetaTest/k]=Table96[[#This Row],[Test Name]])*Table10[MetaValidation/SSH-Patator_f1-score])</f>
        <v>0.60740740740740695</v>
      </c>
      <c r="BE7" s="14" cm="1">
        <f t="array" ref="BE7">MAX((Table10[MetaTest/k]=Table96[[#This Row],[Test Name]])*Table10[MetaValidation/Web Attack Brute Force_f1-score])</f>
        <v>0.53112033195020703</v>
      </c>
      <c r="BF7" s="14" cm="1">
        <f t="array" ref="BF7">MAX((Table10[MetaTest/k]=Table96[[#This Row],[Test Name]])*Table10[MetaValidation/Web Attack XSS_f1-score])</f>
        <v>0.66063348416289602</v>
      </c>
      <c r="BL7">
        <v>0</v>
      </c>
      <c r="BM7">
        <v>0.77884615384615297</v>
      </c>
      <c r="BN7">
        <v>0.72567643477237198</v>
      </c>
      <c r="BO7">
        <v>0</v>
      </c>
      <c r="BP7">
        <v>0.60999999999999899</v>
      </c>
      <c r="BQ7">
        <v>1.5267175572519E-2</v>
      </c>
      <c r="BR7">
        <v>0.97358490566037703</v>
      </c>
      <c r="BS7">
        <v>0.95555555555555505</v>
      </c>
      <c r="BT7">
        <v>0.969465648854961</v>
      </c>
      <c r="BU7">
        <v>0.74285714285714199</v>
      </c>
      <c r="BV7">
        <v>0.85714285714285698</v>
      </c>
      <c r="BW7">
        <v>0.96414342629481997</v>
      </c>
      <c r="BX7">
        <v>0.98098859315589304</v>
      </c>
      <c r="BY7">
        <v>0.94117647058823495</v>
      </c>
      <c r="BZ7">
        <v>2.94117647058823E-2</v>
      </c>
      <c r="CA7">
        <v>0.66852367688022196</v>
      </c>
      <c r="CB7">
        <v>0</v>
      </c>
      <c r="CC7">
        <v>0.80320512820512802</v>
      </c>
      <c r="CD7">
        <v>0.76003920763557198</v>
      </c>
      <c r="CE7">
        <v>0</v>
      </c>
      <c r="CF7">
        <v>0.69590643274853803</v>
      </c>
      <c r="CG7">
        <v>0.38509316770186303</v>
      </c>
      <c r="CH7">
        <v>0.97014925373134298</v>
      </c>
      <c r="CI7">
        <v>0.94505494505494503</v>
      </c>
      <c r="CJ7">
        <v>0.97727272727272696</v>
      </c>
      <c r="CK7">
        <v>0.75799086757990797</v>
      </c>
      <c r="CL7">
        <v>0.84563758389261701</v>
      </c>
      <c r="CM7">
        <v>0.98850574712643602</v>
      </c>
      <c r="CN7">
        <v>0.95202952029520305</v>
      </c>
      <c r="CO7">
        <v>0.934306569343065</v>
      </c>
      <c r="CP7">
        <v>0</v>
      </c>
      <c r="CQ7">
        <v>0.66852367688022196</v>
      </c>
      <c r="CR7">
        <v>0</v>
      </c>
      <c r="CS7">
        <v>0.767948717948718</v>
      </c>
      <c r="CT7">
        <v>0.71435613260803899</v>
      </c>
      <c r="CU7">
        <v>0</v>
      </c>
      <c r="CV7">
        <v>0.61152882205513703</v>
      </c>
      <c r="CW7">
        <v>0</v>
      </c>
      <c r="CX7">
        <v>0.96629213483146004</v>
      </c>
      <c r="CY7">
        <v>0.96629213483146004</v>
      </c>
      <c r="CZ7">
        <v>0.977099236641221</v>
      </c>
      <c r="DA7">
        <v>0.67647058823529405</v>
      </c>
      <c r="DB7">
        <v>0.84590163934426199</v>
      </c>
      <c r="DC7">
        <v>0.96850393700787396</v>
      </c>
      <c r="DD7">
        <v>0.97338403041825095</v>
      </c>
      <c r="DE7">
        <v>0.934782608695652</v>
      </c>
      <c r="DF7">
        <v>0.60724233983286902</v>
      </c>
      <c r="DG7">
        <v>4.4776119402985003E-2</v>
      </c>
      <c r="DH7">
        <v>0</v>
      </c>
      <c r="DI7">
        <v>0.82692307692307598</v>
      </c>
      <c r="DJ7">
        <v>0.80040396180949402</v>
      </c>
      <c r="DK7">
        <v>0</v>
      </c>
      <c r="DL7">
        <v>0.70985915492957696</v>
      </c>
      <c r="DM7">
        <v>0.61702127659574402</v>
      </c>
      <c r="DN7">
        <v>0.98113207547169801</v>
      </c>
      <c r="DO7">
        <v>0.98084291187739403</v>
      </c>
      <c r="DP7">
        <v>0.97692307692307601</v>
      </c>
      <c r="DQ7">
        <v>0.831168831168831</v>
      </c>
      <c r="DR7">
        <v>0.89705882352941102</v>
      </c>
      <c r="DS7">
        <v>0.97297297297297203</v>
      </c>
      <c r="DT7">
        <v>0.99613899613899604</v>
      </c>
      <c r="DU7">
        <v>0.94814814814814796</v>
      </c>
      <c r="DV7">
        <v>0.63387978142076495</v>
      </c>
      <c r="DW7">
        <v>5.9701492537313397E-2</v>
      </c>
      <c r="DX7">
        <v>0</v>
      </c>
      <c r="DY7">
        <v>0.78717948717948705</v>
      </c>
      <c r="DZ7">
        <v>0.75402067194201206</v>
      </c>
      <c r="EA7">
        <v>0</v>
      </c>
      <c r="EB7">
        <v>0.61956521739130399</v>
      </c>
      <c r="EC7">
        <v>0.38509316770186303</v>
      </c>
      <c r="ED7">
        <v>0.95057034220532299</v>
      </c>
      <c r="EE7">
        <v>0.93772893772893695</v>
      </c>
      <c r="EF7">
        <v>0.94776119402985004</v>
      </c>
      <c r="EG7">
        <v>0.75700934579439205</v>
      </c>
      <c r="EH7">
        <v>0.810408921933085</v>
      </c>
      <c r="EI7">
        <v>0.99616858237547801</v>
      </c>
      <c r="EJ7">
        <v>0.94464944649446403</v>
      </c>
      <c r="EK7">
        <v>0.94505494505494503</v>
      </c>
      <c r="EL7">
        <v>8.5714285714285701E-2</v>
      </c>
      <c r="EM7">
        <v>0.66852367688022196</v>
      </c>
      <c r="EN7">
        <v>0</v>
      </c>
      <c r="EO7">
        <v>0.862179487179487</v>
      </c>
      <c r="EP7">
        <v>0.84046396534606305</v>
      </c>
      <c r="EQ7">
        <v>0</v>
      </c>
      <c r="ER7">
        <v>0.77966101694915202</v>
      </c>
      <c r="ES7">
        <v>0.81447963800904899</v>
      </c>
      <c r="ET7">
        <v>0.98484848484848397</v>
      </c>
      <c r="EU7">
        <v>0.94852941176470595</v>
      </c>
      <c r="EV7">
        <v>0.98084291187739403</v>
      </c>
      <c r="EW7">
        <v>0.89166666666666605</v>
      </c>
      <c r="EX7">
        <v>0.94736842105263097</v>
      </c>
      <c r="EY7">
        <v>0.984615384615384</v>
      </c>
      <c r="EZ7">
        <v>0.95910780669144902</v>
      </c>
      <c r="FA7">
        <v>0.95522388059701402</v>
      </c>
      <c r="FB7">
        <v>0.15602836879432599</v>
      </c>
      <c r="FC7">
        <v>0.68319559228650095</v>
      </c>
    </row>
    <row r="8" spans="1:159" x14ac:dyDescent="0.2">
      <c r="BL8">
        <v>0</v>
      </c>
      <c r="BM8">
        <v>0.79871794871794799</v>
      </c>
      <c r="BN8">
        <v>0.76230379330907805</v>
      </c>
      <c r="BO8">
        <v>0</v>
      </c>
      <c r="BP8">
        <v>0.71810089020771495</v>
      </c>
      <c r="BQ8">
        <v>0.58695652173913004</v>
      </c>
      <c r="BR8">
        <v>0.96992481203007497</v>
      </c>
      <c r="BS8">
        <v>0.95202952029520305</v>
      </c>
      <c r="BT8">
        <v>0.96969696969696895</v>
      </c>
      <c r="BU8">
        <v>0.65989847715736005</v>
      </c>
      <c r="BV8">
        <v>0.84105960264900603</v>
      </c>
      <c r="BW8">
        <v>0.98449612403100695</v>
      </c>
      <c r="BX8">
        <v>0.94852941176470595</v>
      </c>
      <c r="BY8">
        <v>0.90459363957597105</v>
      </c>
      <c r="BZ8">
        <v>0.61235955056179703</v>
      </c>
      <c r="CA8">
        <v>0</v>
      </c>
      <c r="CB8">
        <v>0</v>
      </c>
      <c r="CC8">
        <v>0.77628205128205097</v>
      </c>
      <c r="CD8">
        <v>0.72463354734570695</v>
      </c>
      <c r="CE8">
        <v>0</v>
      </c>
      <c r="CF8">
        <v>0.59850374064837897</v>
      </c>
      <c r="CG8">
        <v>0</v>
      </c>
      <c r="CH8">
        <v>0.977099236641221</v>
      </c>
      <c r="CI8">
        <v>0.97338403041825095</v>
      </c>
      <c r="CJ8">
        <v>0.98084291187739403</v>
      </c>
      <c r="CK8">
        <v>0.72727272727272696</v>
      </c>
      <c r="CL8">
        <v>0.865771812080537</v>
      </c>
      <c r="CM8">
        <v>0.98859315589353602</v>
      </c>
      <c r="CN8">
        <v>0.97338403041825095</v>
      </c>
      <c r="CO8">
        <v>0.92753623188405798</v>
      </c>
      <c r="CP8">
        <v>0.623955431754874</v>
      </c>
      <c r="CQ8">
        <v>5.9259259259259199E-2</v>
      </c>
      <c r="CR8">
        <v>0</v>
      </c>
      <c r="CS8">
        <v>0.81025641025641004</v>
      </c>
      <c r="CT8">
        <v>0.78206002662317597</v>
      </c>
      <c r="CU8">
        <v>0</v>
      </c>
      <c r="CV8">
        <v>0.69794721407624605</v>
      </c>
      <c r="CW8">
        <v>0.60215053763440796</v>
      </c>
      <c r="CX8">
        <v>0.98832684824902695</v>
      </c>
      <c r="CY8">
        <v>0.94505494505494503</v>
      </c>
      <c r="CZ8">
        <v>0.97338403041825095</v>
      </c>
      <c r="DA8">
        <v>0.73170731707317005</v>
      </c>
      <c r="DB8">
        <v>0.87457627118643999</v>
      </c>
      <c r="DC8">
        <v>0.99236641221374</v>
      </c>
      <c r="DD8">
        <v>0.96629213483146004</v>
      </c>
      <c r="DE8">
        <v>0.94852941176470595</v>
      </c>
      <c r="DF8">
        <v>0.60724233983286902</v>
      </c>
      <c r="DG8">
        <v>5.7142857142857099E-2</v>
      </c>
      <c r="DH8">
        <v>0</v>
      </c>
      <c r="DI8">
        <v>0.80769230769230704</v>
      </c>
      <c r="DJ8">
        <v>0.77257025708050897</v>
      </c>
      <c r="DK8">
        <v>0</v>
      </c>
      <c r="DL8">
        <v>0.759493670886076</v>
      </c>
      <c r="DM8">
        <v>0.65284974093264203</v>
      </c>
      <c r="DN8">
        <v>0.95488721804511201</v>
      </c>
      <c r="DO8">
        <v>0.93818181818181801</v>
      </c>
      <c r="DP8">
        <v>0.97358490566037703</v>
      </c>
      <c r="DQ8">
        <v>0.69346733668341698</v>
      </c>
      <c r="DR8">
        <v>0.84590163934426199</v>
      </c>
      <c r="DS8">
        <v>0.98832684824902695</v>
      </c>
      <c r="DT8">
        <v>0.94505494505494503</v>
      </c>
      <c r="DU8">
        <v>0.90845070422535201</v>
      </c>
      <c r="DV8">
        <v>0.61064425770308095</v>
      </c>
      <c r="DW8">
        <v>0</v>
      </c>
      <c r="DX8">
        <v>0</v>
      </c>
      <c r="DY8">
        <v>0.80064102564102502</v>
      </c>
      <c r="DZ8">
        <v>0.76846938475543303</v>
      </c>
      <c r="EA8">
        <v>0</v>
      </c>
      <c r="EB8">
        <v>0.63414634146341398</v>
      </c>
      <c r="EC8">
        <v>0.38271604938271597</v>
      </c>
      <c r="ED8">
        <v>0.988416988416988</v>
      </c>
      <c r="EE8">
        <v>0.95202952029520305</v>
      </c>
      <c r="EF8">
        <v>0.97338403041825095</v>
      </c>
      <c r="EG8">
        <v>0.79090909090909001</v>
      </c>
      <c r="EH8">
        <v>0.88888888888888895</v>
      </c>
      <c r="EI8">
        <v>0.952755905511811</v>
      </c>
      <c r="EJ8">
        <v>0.95555555555555505</v>
      </c>
      <c r="EK8">
        <v>0.934306569343065</v>
      </c>
      <c r="EL8">
        <v>0.1</v>
      </c>
      <c r="EM8">
        <v>0.66852367688022196</v>
      </c>
      <c r="EN8">
        <v>0</v>
      </c>
      <c r="EO8">
        <v>0.85833333333333295</v>
      </c>
      <c r="EP8">
        <v>0.83571278051022801</v>
      </c>
      <c r="EQ8">
        <v>0</v>
      </c>
      <c r="ER8">
        <v>0.79470198675496595</v>
      </c>
      <c r="ES8">
        <v>0.82511210762331799</v>
      </c>
      <c r="ET8">
        <v>0.95522388059701402</v>
      </c>
      <c r="EU8">
        <v>0.97674418604651103</v>
      </c>
      <c r="EV8">
        <v>0.96240601503759404</v>
      </c>
      <c r="EW8">
        <v>0.88524590163934402</v>
      </c>
      <c r="EX8">
        <v>0.91176470588235203</v>
      </c>
      <c r="EY8">
        <v>0.96470588235294097</v>
      </c>
      <c r="EZ8">
        <v>0.98473282442748</v>
      </c>
      <c r="FA8">
        <v>0.95522388059701402</v>
      </c>
      <c r="FB8">
        <v>0.12949640287769701</v>
      </c>
      <c r="FC8">
        <v>0.68319559228650095</v>
      </c>
    </row>
    <row r="9" spans="1:159" x14ac:dyDescent="0.2">
      <c r="BL9">
        <v>0</v>
      </c>
      <c r="BM9">
        <v>0.70576923076923004</v>
      </c>
      <c r="BN9">
        <v>0.65315973047866205</v>
      </c>
      <c r="BO9">
        <v>0</v>
      </c>
      <c r="BP9">
        <v>0.40064620355411901</v>
      </c>
      <c r="BQ9">
        <v>4.5112781954887202E-2</v>
      </c>
      <c r="BR9">
        <v>0.992307692307692</v>
      </c>
      <c r="BS9">
        <v>0.97014925373134298</v>
      </c>
      <c r="BT9">
        <v>0.94117647058823495</v>
      </c>
      <c r="BU9">
        <v>0.72549019607843102</v>
      </c>
      <c r="BV9">
        <v>0.84590163934426199</v>
      </c>
      <c r="BW9">
        <v>0.96124031007751898</v>
      </c>
      <c r="BX9">
        <v>0.95555555555555505</v>
      </c>
      <c r="BY9">
        <v>0.95522388059701402</v>
      </c>
      <c r="BZ9">
        <v>4.5112781954887202E-2</v>
      </c>
      <c r="CA9">
        <v>0</v>
      </c>
      <c r="CB9">
        <v>0</v>
      </c>
      <c r="CC9">
        <v>0.737179487179487</v>
      </c>
      <c r="CD9">
        <v>0.699074144431588</v>
      </c>
      <c r="CE9">
        <v>0</v>
      </c>
      <c r="CF9">
        <v>0.41818181818181799</v>
      </c>
      <c r="CG9">
        <v>0.57142857142857095</v>
      </c>
      <c r="CH9">
        <v>0.95940959409594095</v>
      </c>
      <c r="CI9">
        <v>0.94852941176470595</v>
      </c>
      <c r="CJ9">
        <v>0.97692307692307601</v>
      </c>
      <c r="CK9">
        <v>0.75117370892018698</v>
      </c>
      <c r="CL9">
        <v>0.860068259385665</v>
      </c>
      <c r="CM9">
        <v>1</v>
      </c>
      <c r="CN9">
        <v>0.95910780669144902</v>
      </c>
      <c r="CO9">
        <v>0.898954703832752</v>
      </c>
      <c r="CP9">
        <v>4.5112781954887202E-2</v>
      </c>
      <c r="CQ9">
        <v>0</v>
      </c>
      <c r="CR9">
        <v>0</v>
      </c>
      <c r="CS9">
        <v>0.81025641025641004</v>
      </c>
      <c r="CT9">
        <v>0.77920282494416304</v>
      </c>
      <c r="CU9">
        <v>0</v>
      </c>
      <c r="CV9">
        <v>0.70114942528735602</v>
      </c>
      <c r="CW9">
        <v>0.57142857142857095</v>
      </c>
      <c r="CX9">
        <v>0.97378277153558002</v>
      </c>
      <c r="CY9">
        <v>0.96629213483146004</v>
      </c>
      <c r="CZ9">
        <v>0.984615384615384</v>
      </c>
      <c r="DA9">
        <v>0.79090909090909001</v>
      </c>
      <c r="DB9">
        <v>0.875</v>
      </c>
      <c r="DC9">
        <v>0.94901960784313699</v>
      </c>
      <c r="DD9">
        <v>0.95910780669144902</v>
      </c>
      <c r="DE9">
        <v>0.93818181818181801</v>
      </c>
      <c r="DF9">
        <v>0.61064425770308095</v>
      </c>
      <c r="DG9">
        <v>3.03030303030303E-2</v>
      </c>
      <c r="DH9">
        <v>0</v>
      </c>
      <c r="DI9">
        <v>0.82820512820512804</v>
      </c>
      <c r="DJ9">
        <v>0.79794704112088899</v>
      </c>
      <c r="DK9">
        <v>0</v>
      </c>
      <c r="DL9">
        <v>0.71764705882352897</v>
      </c>
      <c r="DM9">
        <v>0.60962566844919697</v>
      </c>
      <c r="DN9">
        <v>0.95940959409594095</v>
      </c>
      <c r="DO9">
        <v>0.95202952029520305</v>
      </c>
      <c r="DP9">
        <v>0.977099236641221</v>
      </c>
      <c r="DQ9">
        <v>0.8125</v>
      </c>
      <c r="DR9">
        <v>0.91176470588235203</v>
      </c>
      <c r="DS9">
        <v>1</v>
      </c>
      <c r="DT9">
        <v>0.98473282442748</v>
      </c>
      <c r="DU9">
        <v>0.92418772563176799</v>
      </c>
      <c r="DV9">
        <v>5.9701492537313397E-2</v>
      </c>
      <c r="DW9">
        <v>0.66666666666666596</v>
      </c>
      <c r="DX9">
        <v>0</v>
      </c>
      <c r="DY9">
        <v>0.81666666666666599</v>
      </c>
      <c r="DZ9">
        <v>0.78852684648081195</v>
      </c>
      <c r="EA9">
        <v>0</v>
      </c>
      <c r="EB9">
        <v>0.68656716417910402</v>
      </c>
      <c r="EC9">
        <v>0.64583333333333304</v>
      </c>
      <c r="ED9">
        <v>0.98098859315589304</v>
      </c>
      <c r="EE9">
        <v>0.97358490566037703</v>
      </c>
      <c r="EF9">
        <v>0.96629213483146004</v>
      </c>
      <c r="EG9">
        <v>0.7</v>
      </c>
      <c r="EH9">
        <v>0.85148514851485102</v>
      </c>
      <c r="EI9">
        <v>0.98098859315589304</v>
      </c>
      <c r="EJ9">
        <v>0.984615384615384</v>
      </c>
      <c r="EK9">
        <v>0.93772893772893695</v>
      </c>
      <c r="EL9">
        <v>8.5714285714285701E-2</v>
      </c>
      <c r="EM9">
        <v>0.66852367688022196</v>
      </c>
      <c r="EN9">
        <v>0</v>
      </c>
      <c r="EO9">
        <v>0.854487179487179</v>
      </c>
      <c r="EP9">
        <v>0.83041467471923003</v>
      </c>
      <c r="EQ9">
        <v>0</v>
      </c>
      <c r="ER9">
        <v>0.81118881118881103</v>
      </c>
      <c r="ES9">
        <v>0.82511210762331799</v>
      </c>
      <c r="ET9">
        <v>0.962686567164179</v>
      </c>
      <c r="EU9">
        <v>0.97318007662835204</v>
      </c>
      <c r="EV9">
        <v>0.97338403041825095</v>
      </c>
      <c r="EW9">
        <v>0.82758620689655105</v>
      </c>
      <c r="EX9">
        <v>0.9</v>
      </c>
      <c r="EY9">
        <v>1</v>
      </c>
      <c r="EZ9">
        <v>0.94505494505494503</v>
      </c>
      <c r="FA9">
        <v>0.93772893772893695</v>
      </c>
      <c r="FB9">
        <v>0.12949640287769701</v>
      </c>
      <c r="FC9">
        <v>0.67955801104972302</v>
      </c>
    </row>
    <row r="10" spans="1:159" x14ac:dyDescent="0.2">
      <c r="BL10">
        <v>0</v>
      </c>
      <c r="BM10">
        <v>0.78012820512820502</v>
      </c>
      <c r="BN10">
        <v>0.72828754178385702</v>
      </c>
      <c r="BO10">
        <v>0</v>
      </c>
      <c r="BP10">
        <v>0.64343163538873904</v>
      </c>
      <c r="BQ10">
        <v>0.18181818181818099</v>
      </c>
      <c r="BR10">
        <v>0.969465648854961</v>
      </c>
      <c r="BS10">
        <v>0.95202952029520305</v>
      </c>
      <c r="BT10">
        <v>0.97692307692307601</v>
      </c>
      <c r="BU10">
        <v>0.66666666666666596</v>
      </c>
      <c r="BV10">
        <v>0.82958199356913098</v>
      </c>
      <c r="BW10">
        <v>0.98484848484848397</v>
      </c>
      <c r="BX10">
        <v>0.97727272727272696</v>
      </c>
      <c r="BY10">
        <v>0.88888888888888895</v>
      </c>
      <c r="BZ10">
        <v>0</v>
      </c>
      <c r="CA10">
        <v>0.66852367688022196</v>
      </c>
      <c r="CB10">
        <v>0</v>
      </c>
      <c r="CC10">
        <v>0.84935897435897401</v>
      </c>
      <c r="CD10">
        <v>0.83707150095294103</v>
      </c>
      <c r="CE10">
        <v>0</v>
      </c>
      <c r="CF10">
        <v>0.79591836734693799</v>
      </c>
      <c r="CG10">
        <v>0.80365296803652897</v>
      </c>
      <c r="CH10">
        <v>0.97014925373134298</v>
      </c>
      <c r="CI10">
        <v>0.962686567164179</v>
      </c>
      <c r="CJ10">
        <v>0.95880149812733995</v>
      </c>
      <c r="CK10">
        <v>0.73786407766990203</v>
      </c>
      <c r="CL10">
        <v>0.84590163934426199</v>
      </c>
      <c r="CM10">
        <v>0.99613899613899604</v>
      </c>
      <c r="CN10">
        <v>0.97358490566037703</v>
      </c>
      <c r="CO10">
        <v>0.92753623188405798</v>
      </c>
      <c r="CP10">
        <v>0.39325842696629199</v>
      </c>
      <c r="CQ10">
        <v>0.67936507936507895</v>
      </c>
      <c r="CR10">
        <v>0</v>
      </c>
      <c r="CS10">
        <v>0.84679487179487101</v>
      </c>
      <c r="CT10">
        <v>0.82227296407082995</v>
      </c>
      <c r="CU10">
        <v>0</v>
      </c>
      <c r="CV10">
        <v>0.78807947019867497</v>
      </c>
      <c r="CW10">
        <v>0.77570093457943901</v>
      </c>
      <c r="CX10">
        <v>0.97378277153558002</v>
      </c>
      <c r="CY10">
        <v>0.98069498069497996</v>
      </c>
      <c r="CZ10">
        <v>0.98473282442748</v>
      </c>
      <c r="DA10">
        <v>0.79646017699115002</v>
      </c>
      <c r="DB10">
        <v>0.86925795053003496</v>
      </c>
      <c r="DC10">
        <v>0.99616858237547801</v>
      </c>
      <c r="DD10">
        <v>0.94852941176470595</v>
      </c>
      <c r="DE10">
        <v>0.94117647058823495</v>
      </c>
      <c r="DF10">
        <v>0.12949640287769701</v>
      </c>
      <c r="DG10">
        <v>0.68319559228650095</v>
      </c>
      <c r="DH10">
        <v>0</v>
      </c>
      <c r="DI10">
        <v>0.84294871794871795</v>
      </c>
      <c r="DJ10">
        <v>0.81445562285690398</v>
      </c>
      <c r="DK10">
        <v>0</v>
      </c>
      <c r="DL10">
        <v>0.77377049180327795</v>
      </c>
      <c r="DM10">
        <v>0.76995305164319205</v>
      </c>
      <c r="DN10">
        <v>0.988416988416988</v>
      </c>
      <c r="DO10">
        <v>0.992307692307692</v>
      </c>
      <c r="DP10">
        <v>0.984615384615384</v>
      </c>
      <c r="DQ10">
        <v>0.819819819819819</v>
      </c>
      <c r="DR10">
        <v>0.86868686868686795</v>
      </c>
      <c r="DS10">
        <v>0.99616858237547801</v>
      </c>
      <c r="DT10">
        <v>0.94852941176470595</v>
      </c>
      <c r="DU10">
        <v>0.91756272401433603</v>
      </c>
      <c r="DV10">
        <v>4.5112781954887202E-2</v>
      </c>
      <c r="DW10">
        <v>0.66852367688022196</v>
      </c>
      <c r="DX10">
        <v>0</v>
      </c>
      <c r="DY10">
        <v>0.81666666666666599</v>
      </c>
      <c r="DZ10">
        <v>0.78766560979258304</v>
      </c>
      <c r="EA10">
        <v>0</v>
      </c>
      <c r="EB10">
        <v>0.71947194719471896</v>
      </c>
      <c r="EC10">
        <v>0.77209302325581297</v>
      </c>
      <c r="ED10">
        <v>0.969465648854961</v>
      </c>
      <c r="EE10">
        <v>0.98449612403100695</v>
      </c>
      <c r="EF10">
        <v>0.97297297297297203</v>
      </c>
      <c r="EG10">
        <v>0.72115384615384603</v>
      </c>
      <c r="EH10">
        <v>0.83168316831683098</v>
      </c>
      <c r="EI10">
        <v>0.93436293436293405</v>
      </c>
      <c r="EJ10">
        <v>0.92805755395683398</v>
      </c>
      <c r="EK10">
        <v>0.90459363957597105</v>
      </c>
      <c r="EL10">
        <v>4.5112781954887202E-2</v>
      </c>
      <c r="EM10">
        <v>0.66852367688022196</v>
      </c>
      <c r="EN10">
        <v>0</v>
      </c>
      <c r="EO10">
        <v>0.85512820512820498</v>
      </c>
      <c r="EP10">
        <v>0.83221534773419203</v>
      </c>
      <c r="EQ10">
        <v>0</v>
      </c>
      <c r="ER10">
        <v>0.79591836734693799</v>
      </c>
      <c r="ES10">
        <v>0.860869565217391</v>
      </c>
      <c r="ET10">
        <v>0.96992481203007497</v>
      </c>
      <c r="EU10">
        <v>0.98069498069497996</v>
      </c>
      <c r="EV10">
        <v>0.96603773584905595</v>
      </c>
      <c r="EW10">
        <v>0.84745762711864403</v>
      </c>
      <c r="EX10">
        <v>0.90974729241877195</v>
      </c>
      <c r="EY10">
        <v>1</v>
      </c>
      <c r="EZ10">
        <v>0.98098859315589304</v>
      </c>
      <c r="FA10">
        <v>0.94117647058823495</v>
      </c>
      <c r="FB10">
        <v>0.63157894736842102</v>
      </c>
      <c r="FC10">
        <v>0.10218978102189701</v>
      </c>
    </row>
    <row r="11" spans="1:159" x14ac:dyDescent="0.2">
      <c r="Q11">
        <f t="shared" ref="Q11:AD16" si="6">Q2-B2</f>
        <v>-1.3166666666666327E-2</v>
      </c>
      <c r="R11">
        <f t="shared" si="6"/>
        <v>2.6697630523158322E-2</v>
      </c>
      <c r="S11">
        <f t="shared" si="6"/>
        <v>1.3669456165260274E-2</v>
      </c>
      <c r="T11">
        <f t="shared" si="6"/>
        <v>0.56977189503943948</v>
      </c>
      <c r="U11">
        <f t="shared" si="6"/>
        <v>-2.9700643300211382E-2</v>
      </c>
      <c r="V11">
        <f t="shared" si="6"/>
        <v>9.4376378867701005E-3</v>
      </c>
      <c r="W11">
        <f t="shared" si="6"/>
        <v>-5.5973353816547666E-2</v>
      </c>
      <c r="X11">
        <f t="shared" si="6"/>
        <v>0.12506536754589281</v>
      </c>
      <c r="Y11">
        <f t="shared" si="6"/>
        <v>-1.198066382194074E-2</v>
      </c>
      <c r="Z11">
        <f t="shared" si="6"/>
        <v>-6.5548892700892702E-2</v>
      </c>
      <c r="AA11">
        <f t="shared" si="6"/>
        <v>-0.20579834085565774</v>
      </c>
      <c r="AB11">
        <f t="shared" si="6"/>
        <v>-5.7774673635991425E-2</v>
      </c>
      <c r="AC11">
        <f t="shared" si="6"/>
        <v>0.40292004010509702</v>
      </c>
      <c r="AD11">
        <f t="shared" si="6"/>
        <v>0.22121384092627644</v>
      </c>
      <c r="AE11">
        <f t="shared" ref="AE11:AR16" si="7">AE2-B2</f>
        <v>-4.8500000000000321E-2</v>
      </c>
      <c r="AF11">
        <f t="shared" si="7"/>
        <v>-4.6293032891172703E-2</v>
      </c>
      <c r="AG11">
        <f t="shared" si="7"/>
        <v>0.2008801043134083</v>
      </c>
      <c r="AH11">
        <f t="shared" si="7"/>
        <v>0.56740403034599352</v>
      </c>
      <c r="AI11">
        <f t="shared" si="7"/>
        <v>1.3129149189906597E-2</v>
      </c>
      <c r="AJ11">
        <f t="shared" si="7"/>
        <v>1.7494401448225116E-2</v>
      </c>
      <c r="AK11">
        <f t="shared" si="7"/>
        <v>1.3214285031603046E-3</v>
      </c>
      <c r="AL11">
        <f t="shared" si="7"/>
        <v>0.12112192573830383</v>
      </c>
      <c r="AM11">
        <f t="shared" si="7"/>
        <v>-1.8788654038002672E-2</v>
      </c>
      <c r="AN11">
        <f t="shared" si="7"/>
        <v>2.3882001608050318E-2</v>
      </c>
      <c r="AO11">
        <f t="shared" si="7"/>
        <v>-3.214473008454477E-2</v>
      </c>
      <c r="AP11">
        <f t="shared" si="7"/>
        <v>2.6598485470740618E-2</v>
      </c>
      <c r="AQ11">
        <f t="shared" si="7"/>
        <v>0.40702561195260406</v>
      </c>
      <c r="AR11">
        <f t="shared" si="7"/>
        <v>0.22503418508945444</v>
      </c>
      <c r="AS11">
        <f t="shared" ref="AS11:BF16" si="8">AS2-B2</f>
        <v>-0.21183333333333332</v>
      </c>
      <c r="AT11">
        <f t="shared" si="8"/>
        <v>-0.17451612585846166</v>
      </c>
      <c r="AU11">
        <f t="shared" si="8"/>
        <v>-0.42633268470393271</v>
      </c>
      <c r="AV11">
        <f t="shared" si="8"/>
        <v>0.48976495300542439</v>
      </c>
      <c r="AW11">
        <f t="shared" si="8"/>
        <v>-0.19474408500424734</v>
      </c>
      <c r="AX11">
        <f t="shared" si="8"/>
        <v>9.1586330041841801E-3</v>
      </c>
      <c r="AY11">
        <f t="shared" si="8"/>
        <v>-0.17891989879699066</v>
      </c>
      <c r="AZ11">
        <f t="shared" si="8"/>
        <v>8.832701629141182E-2</v>
      </c>
      <c r="BA11">
        <f t="shared" si="8"/>
        <v>-4.4373617597649684E-2</v>
      </c>
      <c r="BB11">
        <f t="shared" si="8"/>
        <v>-0.22140101725987471</v>
      </c>
      <c r="BC11">
        <f t="shared" si="8"/>
        <v>-0.31372863957543073</v>
      </c>
      <c r="BD11">
        <f t="shared" si="8"/>
        <v>-0.30938852340124934</v>
      </c>
      <c r="BE11">
        <f t="shared" si="8"/>
        <v>0.35906977272541701</v>
      </c>
      <c r="BF11">
        <f t="shared" si="8"/>
        <v>0.20295358047478446</v>
      </c>
      <c r="BL11">
        <v>0</v>
      </c>
      <c r="BM11">
        <v>0.77371794871794797</v>
      </c>
      <c r="BN11">
        <v>0.71498099276990701</v>
      </c>
      <c r="BO11">
        <v>0</v>
      </c>
      <c r="BP11">
        <v>0.61386138613861296</v>
      </c>
      <c r="BQ11">
        <v>0</v>
      </c>
      <c r="BR11">
        <v>0.97338403041825095</v>
      </c>
      <c r="BS11">
        <v>0.94160583941605802</v>
      </c>
      <c r="BT11">
        <v>0.98069498069497996</v>
      </c>
      <c r="BU11">
        <v>0.66666666666666596</v>
      </c>
      <c r="BV11">
        <v>0.837662337662337</v>
      </c>
      <c r="BW11">
        <v>0.98832684824902695</v>
      </c>
      <c r="BX11">
        <v>0.98098859315589304</v>
      </c>
      <c r="BY11">
        <v>0.92805755395683398</v>
      </c>
      <c r="BZ11">
        <v>0</v>
      </c>
      <c r="CA11">
        <v>0.66852367688022196</v>
      </c>
      <c r="DX11">
        <v>0</v>
      </c>
      <c r="DY11">
        <v>0.80448717948717896</v>
      </c>
      <c r="DZ11">
        <v>0.77335450702661501</v>
      </c>
      <c r="EA11">
        <v>0</v>
      </c>
      <c r="EB11">
        <v>0.62433862433862397</v>
      </c>
      <c r="EC11">
        <v>0.36477987421383601</v>
      </c>
      <c r="ED11">
        <v>0.96603773584905595</v>
      </c>
      <c r="EE11">
        <v>0.96603773584905595</v>
      </c>
      <c r="EF11">
        <v>0.934306569343065</v>
      </c>
      <c r="EG11">
        <v>0.8125</v>
      </c>
      <c r="EH11">
        <v>0.92424242424242398</v>
      </c>
      <c r="EI11">
        <v>0.96031746031746001</v>
      </c>
      <c r="EJ11">
        <v>0.97727272727272696</v>
      </c>
      <c r="EK11">
        <v>0.93772893772893695</v>
      </c>
      <c r="EL11">
        <v>0.12949640287769701</v>
      </c>
      <c r="EM11">
        <v>0.68319559228650095</v>
      </c>
      <c r="EN11">
        <v>0</v>
      </c>
      <c r="EO11">
        <v>0.82307692307692304</v>
      </c>
      <c r="EP11">
        <v>0.80100425785201501</v>
      </c>
      <c r="EQ11">
        <v>0</v>
      </c>
      <c r="ER11">
        <v>0.70658682634730496</v>
      </c>
      <c r="ES11">
        <v>0.78139534883720896</v>
      </c>
      <c r="ET11">
        <v>0.96629213483146004</v>
      </c>
      <c r="EU11">
        <v>0.98449612403100695</v>
      </c>
      <c r="EV11">
        <v>0.98084291187739403</v>
      </c>
      <c r="EW11">
        <v>0.86776859504132198</v>
      </c>
      <c r="EX11">
        <v>0.91449814126394002</v>
      </c>
      <c r="EY11">
        <v>0.94444444444444398</v>
      </c>
      <c r="EZ11">
        <v>0.83199999999999996</v>
      </c>
      <c r="FA11">
        <v>0.94852941176470595</v>
      </c>
      <c r="FB11">
        <v>0.62637362637362604</v>
      </c>
      <c r="FC11">
        <v>5.8823529411764698E-2</v>
      </c>
    </row>
    <row r="12" spans="1:159" x14ac:dyDescent="0.2">
      <c r="Q12">
        <f t="shared" si="6"/>
        <v>-1.9738247863248404E-2</v>
      </c>
      <c r="R12">
        <f t="shared" si="6"/>
        <v>-1.0963946331468355E-2</v>
      </c>
      <c r="S12">
        <f t="shared" si="6"/>
        <v>5.1844705054656437E-2</v>
      </c>
      <c r="T12">
        <f t="shared" si="6"/>
        <v>0.32916653176863608</v>
      </c>
      <c r="U12">
        <f t="shared" si="6"/>
        <v>3.0705258976343464E-3</v>
      </c>
      <c r="V12">
        <f t="shared" si="6"/>
        <v>5.2212017484275508E-3</v>
      </c>
      <c r="W12">
        <f t="shared" si="6"/>
        <v>-5.475053942287067E-2</v>
      </c>
      <c r="X12">
        <f t="shared" si="6"/>
        <v>9.7127048771974978E-2</v>
      </c>
      <c r="Y12">
        <f t="shared" si="6"/>
        <v>8.5695284319017295E-3</v>
      </c>
      <c r="Z12">
        <f t="shared" si="6"/>
        <v>-5.4595925782185528E-2</v>
      </c>
      <c r="AA12">
        <f t="shared" si="6"/>
        <v>-0.1701371756624539</v>
      </c>
      <c r="AB12">
        <f t="shared" si="6"/>
        <v>-5.7177655567539953E-2</v>
      </c>
      <c r="AC12">
        <f t="shared" si="6"/>
        <v>0.38571612438359487</v>
      </c>
      <c r="AD12">
        <f t="shared" si="6"/>
        <v>0.16293835194647299</v>
      </c>
      <c r="AE12">
        <f t="shared" si="7"/>
        <v>-1.9738247863248404E-2</v>
      </c>
      <c r="AF12">
        <f t="shared" si="7"/>
        <v>-2.5944289998984349E-2</v>
      </c>
      <c r="AG12">
        <f t="shared" si="7"/>
        <v>0.13278094042597843</v>
      </c>
      <c r="AH12">
        <f t="shared" si="7"/>
        <v>7.2359391332527112E-2</v>
      </c>
      <c r="AI12">
        <f t="shared" si="7"/>
        <v>2.0158258096454329E-2</v>
      </c>
      <c r="AJ12">
        <f t="shared" si="7"/>
        <v>1.8635086810765422E-3</v>
      </c>
      <c r="AK12">
        <f t="shared" si="7"/>
        <v>3.1102989257733027E-3</v>
      </c>
      <c r="AL12">
        <f t="shared" si="7"/>
        <v>7.9811031455958026E-2</v>
      </c>
      <c r="AM12">
        <f t="shared" si="7"/>
        <v>-7.1405679233562669E-3</v>
      </c>
      <c r="AN12">
        <f t="shared" si="7"/>
        <v>1.7134032023722434E-2</v>
      </c>
      <c r="AO12">
        <f t="shared" si="7"/>
        <v>-2.0117818326023884E-2</v>
      </c>
      <c r="AP12">
        <f t="shared" si="7"/>
        <v>3.0353479963596053E-2</v>
      </c>
      <c r="AQ12">
        <f t="shared" si="7"/>
        <v>0.39538742710625679</v>
      </c>
      <c r="AR12">
        <f t="shared" si="7"/>
        <v>0.1549936571566729</v>
      </c>
      <c r="AS12">
        <f t="shared" si="8"/>
        <v>-0.27876602564102537</v>
      </c>
      <c r="AT12">
        <f t="shared" si="8"/>
        <v>-0.25983285118565635</v>
      </c>
      <c r="AU12">
        <f t="shared" si="8"/>
        <v>-0.52556945987191761</v>
      </c>
      <c r="AV12">
        <f t="shared" si="8"/>
        <v>-1.8803736956349903E-2</v>
      </c>
      <c r="AW12">
        <f t="shared" si="8"/>
        <v>-0.22072694245679658</v>
      </c>
      <c r="AX12">
        <f t="shared" si="8"/>
        <v>-6.5263259611364477E-3</v>
      </c>
      <c r="AY12">
        <f t="shared" si="8"/>
        <v>-0.25551832509631667</v>
      </c>
      <c r="AZ12">
        <f t="shared" si="8"/>
        <v>-6.5203438420391002E-2</v>
      </c>
      <c r="BA12">
        <f t="shared" si="8"/>
        <v>-0.27703215312353724</v>
      </c>
      <c r="BB12">
        <f t="shared" si="8"/>
        <v>-0.26793384127944553</v>
      </c>
      <c r="BC12">
        <f t="shared" si="8"/>
        <v>-0.51926475797200389</v>
      </c>
      <c r="BD12">
        <f t="shared" si="8"/>
        <v>-0.29063047725565594</v>
      </c>
      <c r="BE12">
        <f t="shared" si="8"/>
        <v>0.28889386131448086</v>
      </c>
      <c r="BF12">
        <f t="shared" si="8"/>
        <v>0.149093952141924</v>
      </c>
      <c r="BL12">
        <v>0</v>
      </c>
      <c r="BM12">
        <v>0.78141025641025597</v>
      </c>
      <c r="BN12">
        <v>0.73121413093813104</v>
      </c>
      <c r="BO12">
        <v>0</v>
      </c>
      <c r="BP12">
        <v>0.62155388471177897</v>
      </c>
      <c r="BQ12">
        <v>0</v>
      </c>
      <c r="BR12">
        <v>0.97338403041825095</v>
      </c>
      <c r="BS12">
        <v>0.95202952029520305</v>
      </c>
      <c r="BT12">
        <v>0.984615384615384</v>
      </c>
      <c r="BU12">
        <v>0.70935960591132996</v>
      </c>
      <c r="BV12">
        <v>0.86287625418060199</v>
      </c>
      <c r="BW12">
        <v>0.97233201581027595</v>
      </c>
      <c r="BX12">
        <v>0.96629213483146004</v>
      </c>
      <c r="BY12">
        <v>0.93772893772893695</v>
      </c>
      <c r="BZ12">
        <v>0.125874125874125</v>
      </c>
      <c r="CA12">
        <v>0.66852367688022196</v>
      </c>
      <c r="EN12">
        <v>0</v>
      </c>
      <c r="EO12">
        <v>0.867307692307692</v>
      </c>
      <c r="EP12">
        <v>0.848416286754344</v>
      </c>
      <c r="EQ12">
        <v>0</v>
      </c>
      <c r="ER12">
        <v>0.82154882154882103</v>
      </c>
      <c r="ES12">
        <v>0.876595744680851</v>
      </c>
      <c r="ET12">
        <v>0.97727272727272696</v>
      </c>
      <c r="EU12">
        <v>0.97692307692307601</v>
      </c>
      <c r="EV12">
        <v>0.97318007662835204</v>
      </c>
      <c r="EW12">
        <v>0.89068825910931104</v>
      </c>
      <c r="EX12">
        <v>0.92075471698113198</v>
      </c>
      <c r="EY12">
        <v>0.97233201581027595</v>
      </c>
      <c r="EZ12">
        <v>0.98098859315589304</v>
      </c>
      <c r="FA12">
        <v>0.95522388059701402</v>
      </c>
      <c r="FB12">
        <v>0.163265306122448</v>
      </c>
      <c r="FC12">
        <v>0.67222222222222205</v>
      </c>
    </row>
    <row r="13" spans="1:159" x14ac:dyDescent="0.2">
      <c r="Q13">
        <f t="shared" si="6"/>
        <v>-1.6628344481605883E-2</v>
      </c>
      <c r="R13">
        <f t="shared" si="6"/>
        <v>9.2081487227465564E-3</v>
      </c>
      <c r="S13">
        <f t="shared" si="6"/>
        <v>8.4232649889275368E-3</v>
      </c>
      <c r="T13">
        <f t="shared" si="6"/>
        <v>0.26765764825758398</v>
      </c>
      <c r="U13">
        <f t="shared" si="6"/>
        <v>-1.6560311532544003E-2</v>
      </c>
      <c r="V13">
        <f t="shared" si="6"/>
        <v>9.7276153013732269E-3</v>
      </c>
      <c r="W13">
        <f t="shared" si="6"/>
        <v>-5.7885589582524988E-2</v>
      </c>
      <c r="X13">
        <f t="shared" si="6"/>
        <v>9.7227276848853905E-2</v>
      </c>
      <c r="Y13">
        <f t="shared" si="6"/>
        <v>1.537680397337704E-4</v>
      </c>
      <c r="Z13">
        <f t="shared" si="6"/>
        <v>-4.9390506022673364E-2</v>
      </c>
      <c r="AA13">
        <f t="shared" si="6"/>
        <v>-0.13505219455932282</v>
      </c>
      <c r="AB13">
        <f t="shared" si="6"/>
        <v>-4.2655093489844087E-2</v>
      </c>
      <c r="AC13">
        <f t="shared" si="6"/>
        <v>9.0010696460964934E-2</v>
      </c>
      <c r="AD13">
        <f t="shared" si="6"/>
        <v>0.40167662605252941</v>
      </c>
      <c r="AE13">
        <f t="shared" si="7"/>
        <v>-2.5323996655517989E-2</v>
      </c>
      <c r="AF13">
        <f t="shared" si="7"/>
        <v>-2.2737230434400457E-2</v>
      </c>
      <c r="AG13">
        <f t="shared" si="7"/>
        <v>5.8915875826366482E-2</v>
      </c>
      <c r="AH13">
        <f t="shared" si="7"/>
        <v>0.15429005996951595</v>
      </c>
      <c r="AI13">
        <f t="shared" si="7"/>
        <v>9.1907614288290196E-3</v>
      </c>
      <c r="AJ13">
        <f t="shared" si="7"/>
        <v>5.832775963496184E-3</v>
      </c>
      <c r="AK13">
        <f t="shared" si="7"/>
        <v>7.4418384465800846E-3</v>
      </c>
      <c r="AL13">
        <f t="shared" si="7"/>
        <v>7.6033447204319926E-2</v>
      </c>
      <c r="AM13">
        <f t="shared" si="7"/>
        <v>3.2091927919069785E-2</v>
      </c>
      <c r="AN13">
        <f t="shared" si="7"/>
        <v>2.5499361818736688E-2</v>
      </c>
      <c r="AO13">
        <f t="shared" si="7"/>
        <v>9.5402384894711645E-3</v>
      </c>
      <c r="AP13">
        <f t="shared" si="7"/>
        <v>2.1210452728643858E-2</v>
      </c>
      <c r="AQ13">
        <f t="shared" si="7"/>
        <v>0.12374554579865193</v>
      </c>
      <c r="AR13">
        <f t="shared" si="7"/>
        <v>0.40796593422863048</v>
      </c>
      <c r="AS13">
        <f t="shared" si="8"/>
        <v>-0.27604863433667792</v>
      </c>
      <c r="AT13">
        <f t="shared" si="8"/>
        <v>-0.2664346509887825</v>
      </c>
      <c r="AU13">
        <f t="shared" si="8"/>
        <v>-0.56705311642169653</v>
      </c>
      <c r="AV13">
        <f t="shared" si="8"/>
        <v>-9.9095542311311013E-2</v>
      </c>
      <c r="AW13">
        <f t="shared" si="8"/>
        <v>-0.21555746446672197</v>
      </c>
      <c r="AX13">
        <f t="shared" si="8"/>
        <v>-1.9483679732706816E-2</v>
      </c>
      <c r="AY13">
        <f t="shared" si="8"/>
        <v>-0.32314286919959689</v>
      </c>
      <c r="AZ13">
        <f t="shared" si="8"/>
        <v>-7.137643582265607E-2</v>
      </c>
      <c r="BA13">
        <f t="shared" si="8"/>
        <v>-0.25730201147486931</v>
      </c>
      <c r="BB13">
        <f t="shared" si="8"/>
        <v>-0.2145006381812643</v>
      </c>
      <c r="BC13">
        <f t="shared" si="8"/>
        <v>-0.51738763081691075</v>
      </c>
      <c r="BD13">
        <f t="shared" si="8"/>
        <v>-0.36976243127031705</v>
      </c>
      <c r="BE13">
        <f t="shared" si="8"/>
        <v>8.033435345128892E-2</v>
      </c>
      <c r="BF13">
        <f t="shared" si="8"/>
        <v>0.3833280021993184</v>
      </c>
    </row>
    <row r="14" spans="1:159" x14ac:dyDescent="0.2">
      <c r="A14" s="28" t="s">
        <v>1882</v>
      </c>
      <c r="B14" s="28"/>
      <c r="C14" s="28"/>
      <c r="D14" s="28"/>
      <c r="E14" s="28"/>
      <c r="F14" s="28"/>
      <c r="G14" s="28"/>
      <c r="H14" s="28"/>
      <c r="I14" s="28"/>
      <c r="J14" s="28"/>
      <c r="K14" s="28"/>
      <c r="L14" s="28"/>
      <c r="M14" s="28"/>
      <c r="N14" s="28"/>
      <c r="O14" s="28"/>
      <c r="Q14">
        <f t="shared" si="6"/>
        <v>-5.0400641025641013E-2</v>
      </c>
      <c r="R14">
        <f t="shared" si="6"/>
        <v>-3.6505088525153773E-2</v>
      </c>
      <c r="S14">
        <f t="shared" si="6"/>
        <v>-1.8370849499516173E-2</v>
      </c>
      <c r="T14">
        <f t="shared" si="6"/>
        <v>5.1191393077136382E-2</v>
      </c>
      <c r="U14">
        <f t="shared" si="6"/>
        <v>-8.4316878713746046E-3</v>
      </c>
      <c r="V14">
        <f t="shared" si="6"/>
        <v>8.015817237792433E-3</v>
      </c>
      <c r="W14">
        <f t="shared" si="6"/>
        <v>-5.5697168443679113E-2</v>
      </c>
      <c r="X14">
        <f t="shared" si="6"/>
        <v>6.972078472759291E-2</v>
      </c>
      <c r="Y14">
        <f t="shared" si="6"/>
        <v>-1.4777903030177009E-2</v>
      </c>
      <c r="Z14">
        <f t="shared" si="6"/>
        <v>-3.1777901102277961E-2</v>
      </c>
      <c r="AA14">
        <f t="shared" si="6"/>
        <v>-0.14147295773749036</v>
      </c>
      <c r="AB14">
        <f t="shared" si="6"/>
        <v>-4.9301440676021047E-2</v>
      </c>
      <c r="AC14">
        <f t="shared" si="6"/>
        <v>0.32569136094531376</v>
      </c>
      <c r="AD14">
        <f t="shared" si="6"/>
        <v>0.15907173479457903</v>
      </c>
      <c r="AE14">
        <f t="shared" si="7"/>
        <v>-5.0400641025641013E-2</v>
      </c>
      <c r="AF14">
        <f t="shared" si="7"/>
        <v>-6.1736347151535753E-2</v>
      </c>
      <c r="AG14">
        <f t="shared" si="7"/>
        <v>5.1742044142789823E-2</v>
      </c>
      <c r="AH14">
        <f t="shared" si="7"/>
        <v>-1.8637729928211555E-2</v>
      </c>
      <c r="AI14">
        <f t="shared" si="7"/>
        <v>9.505531859566374E-3</v>
      </c>
      <c r="AJ14">
        <f t="shared" si="7"/>
        <v>8.252858957135456E-3</v>
      </c>
      <c r="AK14">
        <f t="shared" si="7"/>
        <v>3.4203222527589006E-3</v>
      </c>
      <c r="AL14">
        <f t="shared" si="7"/>
        <v>-1.7051237514140061E-2</v>
      </c>
      <c r="AM14">
        <f t="shared" si="7"/>
        <v>-5.2565921463357035E-2</v>
      </c>
      <c r="AN14">
        <f t="shared" si="7"/>
        <v>1.4093658530750064E-2</v>
      </c>
      <c r="AO14">
        <f t="shared" si="7"/>
        <v>-6.6253825256964438E-3</v>
      </c>
      <c r="AP14">
        <f t="shared" si="7"/>
        <v>3.1666301259462903E-2</v>
      </c>
      <c r="AQ14">
        <f t="shared" si="7"/>
        <v>0.35101022635555473</v>
      </c>
      <c r="AR14">
        <f t="shared" si="7"/>
        <v>0.15212186951117102</v>
      </c>
      <c r="AS14">
        <f t="shared" si="8"/>
        <v>-0.28070367132867102</v>
      </c>
      <c r="AT14">
        <f t="shared" si="8"/>
        <v>-0.28468319804407882</v>
      </c>
      <c r="AU14">
        <f t="shared" si="8"/>
        <v>-0.64158466557736316</v>
      </c>
      <c r="AV14">
        <f t="shared" si="8"/>
        <v>-0.32683317905656162</v>
      </c>
      <c r="AW14">
        <f t="shared" si="8"/>
        <v>-0.22946873780824661</v>
      </c>
      <c r="AX14">
        <f t="shared" si="8"/>
        <v>-1.3656618256228548E-2</v>
      </c>
      <c r="AY14">
        <f t="shared" si="8"/>
        <v>-0.25640873757630012</v>
      </c>
      <c r="AZ14">
        <f t="shared" si="8"/>
        <v>6.2532924675309243E-3</v>
      </c>
      <c r="BA14">
        <f t="shared" si="8"/>
        <v>-0.267640417519448</v>
      </c>
      <c r="BB14">
        <f t="shared" si="8"/>
        <v>-0.22548967480258397</v>
      </c>
      <c r="BC14">
        <f t="shared" si="8"/>
        <v>-0.50416700728824038</v>
      </c>
      <c r="BD14">
        <f t="shared" si="8"/>
        <v>-0.31294908335592209</v>
      </c>
      <c r="BE14">
        <f t="shared" si="8"/>
        <v>0.24455984676082071</v>
      </c>
      <c r="BF14">
        <f t="shared" si="8"/>
        <v>0.10432804520733296</v>
      </c>
    </row>
    <row r="15" spans="1:159" x14ac:dyDescent="0.2">
      <c r="A15" s="28"/>
      <c r="B15" s="28"/>
      <c r="C15" s="28"/>
      <c r="D15" s="28"/>
      <c r="E15" s="28"/>
      <c r="F15" s="28"/>
      <c r="G15" s="28"/>
      <c r="H15" s="28"/>
      <c r="I15" s="28"/>
      <c r="J15" s="28"/>
      <c r="K15" s="28"/>
      <c r="L15" s="28"/>
      <c r="M15" s="28"/>
      <c r="N15" s="28"/>
      <c r="O15" s="28"/>
      <c r="Q15">
        <f t="shared" si="6"/>
        <v>-3.8156288156288021E-3</v>
      </c>
      <c r="R15">
        <f t="shared" si="6"/>
        <v>2.1342748671833278E-2</v>
      </c>
      <c r="S15">
        <f t="shared" si="6"/>
        <v>9.0373359940314368E-2</v>
      </c>
      <c r="T15">
        <f t="shared" si="6"/>
        <v>0.25718173176430842</v>
      </c>
      <c r="U15">
        <f t="shared" si="6"/>
        <v>1.6415217691040151E-2</v>
      </c>
      <c r="V15">
        <f t="shared" si="6"/>
        <v>1.0326557310483042E-2</v>
      </c>
      <c r="W15">
        <f t="shared" si="6"/>
        <v>-2.2571793640782323E-2</v>
      </c>
      <c r="X15">
        <f t="shared" si="6"/>
        <v>8.7482657002063813E-2</v>
      </c>
      <c r="Y15">
        <f t="shared" si="6"/>
        <v>-1.6905698572046934E-2</v>
      </c>
      <c r="Z15">
        <f t="shared" si="6"/>
        <v>-3.7294262661284105E-2</v>
      </c>
      <c r="AA15">
        <f t="shared" si="6"/>
        <v>-0.10339276735084968</v>
      </c>
      <c r="AB15">
        <f t="shared" si="6"/>
        <v>-4.9990171037752829E-2</v>
      </c>
      <c r="AC15">
        <f t="shared" si="6"/>
        <v>0.37833056946192123</v>
      </c>
      <c r="AD15">
        <f t="shared" si="6"/>
        <v>0.10986557012049036</v>
      </c>
      <c r="AE15">
        <f t="shared" si="7"/>
        <v>-4.7466422466422742E-2</v>
      </c>
      <c r="AF15">
        <f t="shared" si="7"/>
        <v>-6.4333725440484768E-2</v>
      </c>
      <c r="AG15">
        <f t="shared" si="7"/>
        <v>0.12979100444270442</v>
      </c>
      <c r="AH15">
        <f t="shared" si="7"/>
        <v>0.17238281404201045</v>
      </c>
      <c r="AI15">
        <f t="shared" si="7"/>
        <v>3.0723500245769086E-2</v>
      </c>
      <c r="AJ15">
        <f t="shared" si="7"/>
        <v>1.0586162710275016E-2</v>
      </c>
      <c r="AK15">
        <f t="shared" si="7"/>
        <v>2.2799843386121732E-2</v>
      </c>
      <c r="AL15">
        <f t="shared" si="7"/>
        <v>3.2134247724062814E-2</v>
      </c>
      <c r="AM15">
        <f t="shared" si="7"/>
        <v>-3.0521828448978883E-2</v>
      </c>
      <c r="AN15">
        <f t="shared" si="7"/>
        <v>2.9372404005382879E-2</v>
      </c>
      <c r="AO15">
        <f t="shared" si="7"/>
        <v>8.3426254502773078E-3</v>
      </c>
      <c r="AP15">
        <f t="shared" si="7"/>
        <v>2.8206198277102135E-2</v>
      </c>
      <c r="AQ15">
        <f t="shared" si="7"/>
        <v>0.4055414538156632</v>
      </c>
      <c r="AR15">
        <f t="shared" si="7"/>
        <v>0.10838416179497534</v>
      </c>
      <c r="AS15">
        <f t="shared" si="8"/>
        <v>-0.24984737484737474</v>
      </c>
      <c r="AT15">
        <f t="shared" si="8"/>
        <v>-0.24382262731851878</v>
      </c>
      <c r="AU15">
        <f t="shared" si="8"/>
        <v>-0.55308143088289752</v>
      </c>
      <c r="AV15">
        <f t="shared" si="8"/>
        <v>-9.8137417171861585E-2</v>
      </c>
      <c r="AW15">
        <f t="shared" si="8"/>
        <v>-0.20517887449128691</v>
      </c>
      <c r="AX15">
        <f t="shared" si="8"/>
        <v>-1.2327303751578977E-2</v>
      </c>
      <c r="AY15">
        <f t="shared" si="8"/>
        <v>-0.22505545377150127</v>
      </c>
      <c r="AZ15">
        <f t="shared" si="8"/>
        <v>-6.6179844267874155E-2</v>
      </c>
      <c r="BA15">
        <f t="shared" si="8"/>
        <v>-0.26287099404589787</v>
      </c>
      <c r="BB15">
        <f t="shared" si="8"/>
        <v>-0.1773315066091431</v>
      </c>
      <c r="BC15">
        <f t="shared" si="8"/>
        <v>-0.48836589386509466</v>
      </c>
      <c r="BD15">
        <f t="shared" si="8"/>
        <v>-0.32159962150113885</v>
      </c>
      <c r="BE15">
        <f t="shared" si="8"/>
        <v>-7.3971281511025777E-2</v>
      </c>
      <c r="BF15">
        <f t="shared" si="8"/>
        <v>7.1769163889654375E-2</v>
      </c>
    </row>
    <row r="16" spans="1:159" x14ac:dyDescent="0.2">
      <c r="A16" s="28"/>
      <c r="B16" s="28"/>
      <c r="C16" s="28"/>
      <c r="D16" s="28"/>
      <c r="E16" s="28"/>
      <c r="F16" s="28"/>
      <c r="G16" s="28"/>
      <c r="H16" s="28"/>
      <c r="I16" s="28"/>
      <c r="J16" s="28"/>
      <c r="K16" s="28"/>
      <c r="L16" s="28"/>
      <c r="M16" s="28"/>
      <c r="N16" s="28"/>
      <c r="O16" s="28"/>
      <c r="Q16">
        <f t="shared" si="6"/>
        <v>-3.4471153846153735E-2</v>
      </c>
      <c r="R16">
        <f t="shared" si="6"/>
        <v>-1.6269205403382614E-2</v>
      </c>
      <c r="S16">
        <f t="shared" si="6"/>
        <v>-4.7387778317531382E-3</v>
      </c>
      <c r="T16">
        <f t="shared" si="6"/>
        <v>-9.1134378079177347E-3</v>
      </c>
      <c r="U16">
        <f t="shared" si="6"/>
        <v>-1.6120975482541988E-3</v>
      </c>
      <c r="V16">
        <f t="shared" si="6"/>
        <v>1.3392660444875304E-3</v>
      </c>
      <c r="W16">
        <f t="shared" si="6"/>
        <v>-2.566863252263718E-2</v>
      </c>
      <c r="X16">
        <f t="shared" si="6"/>
        <v>7.964399259798749E-3</v>
      </c>
      <c r="Y16">
        <f t="shared" si="6"/>
        <v>-3.1503867813357567E-2</v>
      </c>
      <c r="Z16">
        <f t="shared" si="6"/>
        <v>-2.8135758523969878E-2</v>
      </c>
      <c r="AA16">
        <f t="shared" si="6"/>
        <v>-5.4583513252255966E-2</v>
      </c>
      <c r="AB16">
        <f t="shared" si="6"/>
        <v>-6.2413685465825042E-2</v>
      </c>
      <c r="AC16">
        <f t="shared" si="6"/>
        <v>0.25957277294924885</v>
      </c>
      <c r="AD16">
        <f t="shared" si="6"/>
        <v>0.17923548294188762</v>
      </c>
      <c r="AE16">
        <f t="shared" si="7"/>
        <v>-8.9679487179486816E-2</v>
      </c>
      <c r="AF16">
        <f t="shared" si="7"/>
        <v>-0.10143900054672361</v>
      </c>
      <c r="AG16">
        <f t="shared" si="7"/>
        <v>-4.0507833357090739E-3</v>
      </c>
      <c r="AH16">
        <f t="shared" si="7"/>
        <v>-0.1769980911754867</v>
      </c>
      <c r="AI16">
        <f t="shared" si="7"/>
        <v>1.7493178023724854E-2</v>
      </c>
      <c r="AJ16">
        <f t="shared" si="7"/>
        <v>1.3383830934580621E-2</v>
      </c>
      <c r="AK16">
        <f t="shared" si="7"/>
        <v>1.4617267412385893E-2</v>
      </c>
      <c r="AL16">
        <f t="shared" si="7"/>
        <v>-8.3641980937185223E-2</v>
      </c>
      <c r="AM16">
        <f t="shared" si="7"/>
        <v>-5.615795586367256E-2</v>
      </c>
      <c r="AN16">
        <f t="shared" si="7"/>
        <v>2.1864241476030166E-2</v>
      </c>
      <c r="AO16">
        <f t="shared" si="7"/>
        <v>-5.0355706386595589E-4</v>
      </c>
      <c r="AP16">
        <f t="shared" si="7"/>
        <v>2.3305383678657865E-2</v>
      </c>
      <c r="AQ16">
        <f t="shared" si="7"/>
        <v>0.30277035967624777</v>
      </c>
      <c r="AR16">
        <f t="shared" si="7"/>
        <v>0.17317487688128164</v>
      </c>
      <c r="AS16">
        <f t="shared" si="8"/>
        <v>-0.2969711538461538</v>
      </c>
      <c r="AT16">
        <f t="shared" si="8"/>
        <v>-0.29348584096496855</v>
      </c>
      <c r="AU16">
        <f t="shared" si="8"/>
        <v>-0.64798060789711209</v>
      </c>
      <c r="AV16">
        <f t="shared" si="8"/>
        <v>-0.43398941229409771</v>
      </c>
      <c r="AW16">
        <f t="shared" si="8"/>
        <v>-0.18177509390684621</v>
      </c>
      <c r="AX16">
        <f t="shared" si="8"/>
        <v>-2.2463261137411372E-2</v>
      </c>
      <c r="AY16">
        <f t="shared" si="8"/>
        <v>-0.28297857404310511</v>
      </c>
      <c r="AZ16">
        <f t="shared" si="8"/>
        <v>-0.16985777856237927</v>
      </c>
      <c r="BA16">
        <f t="shared" si="8"/>
        <v>-0.32688848319797359</v>
      </c>
      <c r="BB16">
        <f t="shared" si="8"/>
        <v>-0.19618087130592488</v>
      </c>
      <c r="BC16">
        <f t="shared" si="8"/>
        <v>-0.50160656062741604</v>
      </c>
      <c r="BD16">
        <f t="shared" si="8"/>
        <v>-0.33898417861090413</v>
      </c>
      <c r="BE16">
        <f t="shared" si="8"/>
        <v>0.22055735829312184</v>
      </c>
      <c r="BF16">
        <f t="shared" si="8"/>
        <v>0.1671416943775117</v>
      </c>
    </row>
    <row r="17" spans="1:15" x14ac:dyDescent="0.2">
      <c r="A17" s="28"/>
      <c r="B17" s="28"/>
      <c r="C17" s="28"/>
      <c r="D17" s="28"/>
      <c r="E17" s="28"/>
      <c r="F17" s="28"/>
      <c r="G17" s="28"/>
      <c r="H17" s="28"/>
      <c r="I17" s="28"/>
      <c r="J17" s="28"/>
      <c r="K17" s="28"/>
      <c r="L17" s="28"/>
      <c r="M17" s="28"/>
      <c r="N17" s="28"/>
      <c r="O17" s="28"/>
    </row>
  </sheetData>
  <mergeCells count="1">
    <mergeCell ref="A14:O17"/>
  </mergeCells>
  <phoneticPr fontId="3" type="noConversion"/>
  <conditionalFormatting sqref="Q17:T19">
    <cfRule type="containsText" dxfId="745" priority="13" operator="containsText" text="FALSE">
      <formula>NOT(ISERROR(SEARCH("FALSE",Q17)))</formula>
    </cfRule>
    <cfRule type="containsText" dxfId="744" priority="14" operator="containsText" text="TRUE">
      <formula>NOT(ISERROR(SEARCH("TRUE",Q17)))</formula>
    </cfRule>
  </conditionalFormatting>
  <conditionalFormatting sqref="AE17:AH19">
    <cfRule type="containsText" dxfId="743" priority="9" operator="containsText" text="FALSE">
      <formula>NOT(ISERROR(SEARCH("FALSE",AE17)))</formula>
    </cfRule>
    <cfRule type="containsText" dxfId="742" priority="10" operator="containsText" text="TRUE">
      <formula>NOT(ISERROR(SEARCH("TRUE",AE17)))</formula>
    </cfRule>
  </conditionalFormatting>
  <conditionalFormatting sqref="AS17:AV19">
    <cfRule type="containsText" dxfId="741" priority="5" operator="containsText" text="FALSE">
      <formula>NOT(ISERROR(SEARCH("FALSE",AS17)))</formula>
    </cfRule>
    <cfRule type="containsText" dxfId="740" priority="6" operator="containsText" text="TRUE">
      <formula>NOT(ISERROR(SEARCH("TRUE",AS17)))</formula>
    </cfRule>
  </conditionalFormatting>
  <conditionalFormatting sqref="Q11:BF16">
    <cfRule type="cellIs" dxfId="739" priority="1" operator="lessThan">
      <formula>0</formula>
    </cfRule>
    <cfRule type="cellIs" dxfId="738" priority="2" operator="greaterThan">
      <formula>0</formula>
    </cfRule>
  </conditionalFormatting>
  <pageMargins left="0.7" right="0.7" top="0.75" bottom="0.75" header="0.3" footer="0.3"/>
  <ignoredErrors>
    <ignoredError sqref="D4" formula="1"/>
  </ignoredErrors>
  <tableParts count="4">
    <tablePart r:id="rId1"/>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3A2DE-7512-EA43-8026-281F38A1C822}">
  <dimension ref="A1:FD25"/>
  <sheetViews>
    <sheetView topLeftCell="S1" zoomScale="140" zoomScaleNormal="140" workbookViewId="0">
      <selection activeCell="O42" sqref="O42"/>
    </sheetView>
  </sheetViews>
  <sheetFormatPr baseColWidth="10" defaultRowHeight="16" x14ac:dyDescent="0.2"/>
  <cols>
    <col min="1" max="1" width="13.6640625" bestFit="1" customWidth="1"/>
    <col min="2" max="4" width="12.83203125" bestFit="1" customWidth="1"/>
    <col min="5" max="16" width="13" customWidth="1"/>
    <col min="17" max="17" width="20.33203125" bestFit="1" customWidth="1"/>
    <col min="18" max="59" width="15.6640625" customWidth="1"/>
  </cols>
  <sheetData>
    <row r="1" spans="1:160" s="1" customFormat="1" ht="5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P1"/>
      <c r="Q1" t="s">
        <v>30</v>
      </c>
      <c r="R1" s="20" t="s">
        <v>1799</v>
      </c>
      <c r="S1" s="20" t="s">
        <v>1800</v>
      </c>
      <c r="T1" s="20" t="s">
        <v>1801</v>
      </c>
      <c r="U1" s="12" t="s">
        <v>1749</v>
      </c>
      <c r="V1" s="20" t="s">
        <v>1802</v>
      </c>
      <c r="W1" s="20" t="s">
        <v>1806</v>
      </c>
      <c r="X1" s="20" t="s">
        <v>1807</v>
      </c>
      <c r="Y1" s="12" t="s">
        <v>1750</v>
      </c>
      <c r="Z1" s="20" t="s">
        <v>1808</v>
      </c>
      <c r="AA1" s="20" t="s">
        <v>1803</v>
      </c>
      <c r="AB1" s="20" t="s">
        <v>1804</v>
      </c>
      <c r="AC1" s="20" t="s">
        <v>1805</v>
      </c>
      <c r="AD1" s="12" t="s">
        <v>1751</v>
      </c>
      <c r="AE1" s="12" t="s">
        <v>1752</v>
      </c>
      <c r="AF1" s="1" t="s">
        <v>1809</v>
      </c>
      <c r="AG1" s="1" t="s">
        <v>1810</v>
      </c>
      <c r="AH1" s="1" t="s">
        <v>1811</v>
      </c>
      <c r="AI1" s="12" t="s">
        <v>1753</v>
      </c>
      <c r="AJ1" s="1" t="s">
        <v>1812</v>
      </c>
      <c r="AK1" s="1" t="s">
        <v>1813</v>
      </c>
      <c r="AL1" s="1" t="s">
        <v>1814</v>
      </c>
      <c r="AM1" s="12" t="s">
        <v>1754</v>
      </c>
      <c r="AN1" s="1" t="s">
        <v>1815</v>
      </c>
      <c r="AO1" s="1" t="s">
        <v>1816</v>
      </c>
      <c r="AP1" s="1" t="s">
        <v>1817</v>
      </c>
      <c r="AQ1" s="1" t="s">
        <v>1818</v>
      </c>
      <c r="AR1" s="12" t="s">
        <v>1755</v>
      </c>
      <c r="AS1" s="12" t="s">
        <v>1756</v>
      </c>
      <c r="AT1" s="19" t="s">
        <v>1819</v>
      </c>
      <c r="AU1" s="19" t="s">
        <v>1820</v>
      </c>
      <c r="AV1" s="19" t="s">
        <v>1821</v>
      </c>
      <c r="AW1" s="12" t="s">
        <v>1795</v>
      </c>
      <c r="AX1" s="19" t="s">
        <v>1822</v>
      </c>
      <c r="AY1" s="19" t="s">
        <v>1823</v>
      </c>
      <c r="AZ1" s="19" t="s">
        <v>1824</v>
      </c>
      <c r="BA1" s="12" t="s">
        <v>1796</v>
      </c>
      <c r="BB1" s="19" t="s">
        <v>1825</v>
      </c>
      <c r="BC1" s="19" t="s">
        <v>1826</v>
      </c>
      <c r="BD1" s="19" t="s">
        <v>1827</v>
      </c>
      <c r="BE1" s="19" t="s">
        <v>1828</v>
      </c>
      <c r="BF1" s="12" t="s">
        <v>1797</v>
      </c>
      <c r="BG1" s="12" t="s">
        <v>1798</v>
      </c>
      <c r="BM1" s="1">
        <v>5</v>
      </c>
      <c r="CC1" s="1">
        <v>10</v>
      </c>
      <c r="CS1" s="1">
        <v>15</v>
      </c>
      <c r="DI1" s="1">
        <v>20</v>
      </c>
      <c r="DY1" s="1">
        <v>25</v>
      </c>
      <c r="EO1" s="1">
        <v>50</v>
      </c>
    </row>
    <row r="2" spans="1:160" x14ac:dyDescent="0.2">
      <c r="A2">
        <v>5</v>
      </c>
      <c r="B2">
        <f>AVERAGE(BN:BN)</f>
        <v>0.76916666666666633</v>
      </c>
      <c r="C2">
        <f>AVERAGE(BO:BO)</f>
        <v>0.72490587261467165</v>
      </c>
      <c r="D2">
        <f t="shared" ref="D2:O2" si="0">AVERAGE(BQ:BQ)</f>
        <v>0.5881823956865907</v>
      </c>
      <c r="E2">
        <f t="shared" si="0"/>
        <v>0.17441415147218758</v>
      </c>
      <c r="F2">
        <f t="shared" si="0"/>
        <v>0.97501314330021138</v>
      </c>
      <c r="G2">
        <f t="shared" si="0"/>
        <v>0.95526824446617087</v>
      </c>
      <c r="H2">
        <f t="shared" si="0"/>
        <v>0.97122759110468271</v>
      </c>
      <c r="I2">
        <f t="shared" si="0"/>
        <v>0.68945076148636519</v>
      </c>
      <c r="J2">
        <f t="shared" si="0"/>
        <v>0.84606138131072972</v>
      </c>
      <c r="K2">
        <f t="shared" si="0"/>
        <v>0.97611799839194968</v>
      </c>
      <c r="L2">
        <f t="shared" si="0"/>
        <v>0.96237728822407875</v>
      </c>
      <c r="M2">
        <f t="shared" si="0"/>
        <v>0.92397185673458238</v>
      </c>
      <c r="N2">
        <f t="shared" si="0"/>
        <v>0.19707995989490296</v>
      </c>
      <c r="O2">
        <f t="shared" si="0"/>
        <v>0.43970569930360853</v>
      </c>
      <c r="Q2">
        <v>84</v>
      </c>
      <c r="R2" cm="1">
        <f t="array" aca="1" ref="R2" ca="1">INDEX(INDIRECT("Table7["&amp;R$9&amp;"]"),MATCH(MAX((Table7[[MetaTest/k]:[MetaTest/k]]=Table96[[#This Row],[Test Name]:[Test Name]])*INDIRECT("Table7["&amp;$Q$1&amp;"]")),INDIRECT("Table7["&amp;$Q$1&amp;"]"), 0))</f>
        <v>0.75600000000000001</v>
      </c>
      <c r="S2" cm="1">
        <f t="array" aca="1" ref="S2" ca="1">INDEX(INDIRECT("Table7["&amp;S$9&amp;"]"),MATCH(MAX((Table7[[MetaTest/k]:[MetaTest/k]]=Table96[[#This Row],[Test Name]:[Test Name]])*INDIRECT("Table7["&amp;$Q$1&amp;"]")),INDIRECT("Table7["&amp;$Q$1&amp;"]"), 0))</f>
        <v>0.75160350313782998</v>
      </c>
      <c r="T2" cm="1">
        <f t="array" aca="1" ref="T2" ca="1">INDEX(INDIRECT("Table7["&amp;T$9&amp;"]"),MATCH(MAX((Table7[[MetaTest/k]:[MetaTest/k]]=Table96[[#This Row],[Test Name]:[Test Name]])*INDIRECT("Table7["&amp;$Q$1&amp;"]")),INDIRECT("Table7["&amp;$Q$1&amp;"]"), 0))</f>
        <v>0.60185185185185097</v>
      </c>
      <c r="U2" cm="1">
        <f t="array" aca="1" ref="U2" ca="1">INDEX(INDIRECT("Table7["&amp;U$9&amp;"]"),MATCH(MAX((Table7[[MetaTest/k]:[MetaTest/k]]=Table96[[#This Row],[Test Name]:[Test Name]])*INDIRECT("Table7["&amp;$Q$1&amp;"]")),INDIRECT("Table7["&amp;$Q$1&amp;"]"), 0))</f>
        <v>0.74418604651162701</v>
      </c>
      <c r="V2" cm="1">
        <f t="array" aca="1" ref="V2" ca="1">INDEX(INDIRECT("Table7["&amp;V$9&amp;"]"),MATCH(MAX((Table7[[MetaTest/k]:[MetaTest/k]]=Table96[[#This Row],[Test Name]:[Test Name]])*INDIRECT("Table7["&amp;$Q$1&amp;"]")),INDIRECT("Table7["&amp;$Q$1&amp;"]"), 0))</f>
        <v>0.94444444444444398</v>
      </c>
      <c r="W2" cm="1">
        <f t="array" aca="1" ref="W2" ca="1">INDEX(INDIRECT("Table7["&amp;W$9&amp;"]"),MATCH(MAX((Table7[[MetaTest/k]:[MetaTest/k]]=Table96[[#This Row],[Test Name]:[Test Name]])*INDIRECT("Table7["&amp;$Q$1&amp;"]")),INDIRECT("Table7["&amp;$Q$1&amp;"]"), 0))</f>
        <v>0.94696969696969602</v>
      </c>
      <c r="X2" cm="1">
        <f t="array" aca="1" ref="X2" ca="1">INDEX(INDIRECT("Table7["&amp;X$9&amp;"]"),MATCH(MAX((Table7[[MetaTest/k]:[MetaTest/k]]=Table96[[#This Row],[Test Name]:[Test Name]])*INDIRECT("Table7["&amp;$Q$1&amp;"]")),INDIRECT("Table7["&amp;$Q$1&amp;"]"), 0))</f>
        <v>0.90295358649789004</v>
      </c>
      <c r="Y2" cm="1">
        <f t="array" aca="1" ref="Y2" ca="1">INDEX(INDIRECT("Table7["&amp;Y$9&amp;"]"),MATCH(MAX((Table7[[MetaTest/k]:[MetaTest/k]]=Table96[[#This Row],[Test Name]:[Test Name]])*INDIRECT("Table7["&amp;$Q$1&amp;"]")),INDIRECT("Table7["&amp;$Q$1&amp;"]"), 0))</f>
        <v>0.66310160427807396</v>
      </c>
      <c r="Z2" cm="1">
        <f t="array" aca="1" ref="Z2" ca="1">INDEX(INDIRECT("Table7["&amp;Z$9&amp;"]"),MATCH(MAX((Table7[[MetaTest/k]:[MetaTest/k]]=Table96[[#This Row],[Test Name]:[Test Name]])*INDIRECT("Table7["&amp;$Q$1&amp;"]")),INDIRECT("Table7["&amp;$Q$1&amp;"]"), 0))</f>
        <v>0.773722627737226</v>
      </c>
      <c r="AA2" cm="1">
        <f t="array" aca="1" ref="AA2" ca="1">INDEX(INDIRECT("Table7["&amp;AA$9&amp;"]"),MATCH(MAX((Table7[[MetaTest/k]:[MetaTest/k]]=Table96[[#This Row],[Test Name]:[Test Name]])*INDIRECT("Table7["&amp;$Q$1&amp;"]")),INDIRECT("Table7["&amp;$Q$1&amp;"]"), 0))</f>
        <v>0.79638009049773695</v>
      </c>
      <c r="AB2" cm="1">
        <f t="array" aca="1" ref="AB2" ca="1">INDEX(INDIRECT("Table7["&amp;AB$9&amp;"]"),MATCH(MAX((Table7[[MetaTest/k]:[MetaTest/k]]=Table96[[#This Row],[Test Name]:[Test Name]])*INDIRECT("Table7["&amp;$Q$1&amp;"]")),INDIRECT("Table7["&amp;$Q$1&amp;"]"), 0))</f>
        <v>0.70056497175141197</v>
      </c>
      <c r="AC2" cm="1">
        <f t="array" aca="1" ref="AC2" ca="1">INDEX(INDIRECT("Table7["&amp;AC$9&amp;"]"),MATCH(MAX((Table7[[MetaTest/k]:[MetaTest/k]]=Table96[[#This Row],[Test Name]:[Test Name]])*INDIRECT("Table7["&amp;$Q$1&amp;"]")),INDIRECT("Table7["&amp;$Q$1&amp;"]"), 0))</f>
        <v>0.83959044368600599</v>
      </c>
      <c r="AD2" cm="1">
        <f t="array" aca="1" ref="AD2" ca="1">INDEX(INDIRECT("Table7["&amp;AD$9&amp;"]"),MATCH(MAX((Table7[[MetaTest/k]:[MetaTest/k]]=Table96[[#This Row],[Test Name]:[Test Name]])*INDIRECT("Table7["&amp;$Q$1&amp;"]")),INDIRECT("Table7["&amp;$Q$1&amp;"]"), 0))</f>
        <v>0.51724137931034397</v>
      </c>
      <c r="AE2" cm="1">
        <f t="array" aca="1" ref="AE2" ca="1">INDEX(INDIRECT("Table7["&amp;AE$9&amp;"]"),MATCH(MAX((Table7[[MetaTest/k]:[MetaTest/k]]=Table96[[#This Row],[Test Name]:[Test Name]])*INDIRECT("Table7["&amp;$Q$1&amp;"]")),INDIRECT("Table7["&amp;$Q$1&amp;"]"), 0))</f>
        <v>0.58823529411764697</v>
      </c>
      <c r="AF2" cm="1">
        <f t="array" aca="1" ref="AF2" ca="1">INDEX(INDIRECT("Table8["&amp;AF$9&amp;"]"),MATCH(MAX((Table8[[MetaTest/k]:[MetaTest/k]]=Table96[[#This Row],[Test Name]:[Test Name]])*INDIRECT("Table8["&amp;$Q$1&amp;"]")),INDIRECT("Table8["&amp;$Q$1&amp;"]"), 0))</f>
        <v>0.72066666666666601</v>
      </c>
      <c r="AG2" cm="1">
        <f t="array" aca="1" ref="AG2" ca="1">INDEX(INDIRECT("Table8["&amp;AG$9&amp;"]"),MATCH(MAX((Table8[[MetaTest/k]:[MetaTest/k]]=Table96[[#This Row],[Test Name]:[Test Name]])*INDIRECT("Table8["&amp;$Q$1&amp;"]")),INDIRECT("Table8["&amp;$Q$1&amp;"]"), 0))</f>
        <v>0.67861283972349895</v>
      </c>
      <c r="AH2" cm="1">
        <f t="array" aca="1" ref="AH2" ca="1">INDEX(INDIRECT("Table8["&amp;AH$9&amp;"]"),MATCH(MAX((Table8[[MetaTest/k]:[MetaTest/k]]=Table96[[#This Row],[Test Name]:[Test Name]])*INDIRECT("Table8["&amp;$Q$1&amp;"]")),INDIRECT("Table8["&amp;$Q$1&amp;"]"), 0))</f>
        <v>0.60919540229885005</v>
      </c>
      <c r="AI2" cm="1">
        <f t="array" aca="1" ref="AI2" ca="1">INDEX(INDIRECT("Table8["&amp;AI$9&amp;"]"),MATCH(MAX((Table8[[MetaTest/k]:[MetaTest/k]]=Table96[[#This Row],[Test Name]:[Test Name]])*INDIRECT("Table8["&amp;$Q$1&amp;"]")),INDIRECT("Table8["&amp;$Q$1&amp;"]"), 0))</f>
        <v>0.38947368421052603</v>
      </c>
      <c r="AJ2" cm="1">
        <f t="array" aca="1" ref="AJ2" ca="1">INDEX(INDIRECT("Table8["&amp;AJ$9&amp;"]"),MATCH(MAX((Table8[[MetaTest/k]:[MetaTest/k]]=Table96[[#This Row],[Test Name]:[Test Name]])*INDIRECT("Table8["&amp;$Q$1&amp;"]")),INDIRECT("Table8["&amp;$Q$1&amp;"]"), 0))</f>
        <v>0.96825396825396803</v>
      </c>
      <c r="AK2" cm="1">
        <f t="array" aca="1" ref="AK2" ca="1">INDEX(INDIRECT("Table8["&amp;AK$9&amp;"]"),MATCH(MAX((Table8[[MetaTest/k]:[MetaTest/k]]=Table96[[#This Row],[Test Name]:[Test Name]])*INDIRECT("Table8["&amp;$Q$1&amp;"]")),INDIRECT("Table8["&amp;$Q$1&amp;"]"), 0))</f>
        <v>0.95419847328244201</v>
      </c>
      <c r="AL2" cm="1">
        <f t="array" aca="1" ref="AL2" ca="1">INDEX(INDIRECT("Table8["&amp;AL$9&amp;"]"),MATCH(MAX((Table8[[MetaTest/k]:[MetaTest/k]]=Table96[[#This Row],[Test Name]:[Test Name]])*INDIRECT("Table8["&amp;$Q$1&amp;"]")),INDIRECT("Table8["&amp;$Q$1&amp;"]"), 0))</f>
        <v>0.92436974789915904</v>
      </c>
      <c r="AM2" cm="1">
        <f t="array" aca="1" ref="AM2" ca="1">INDEX(INDIRECT("Table8["&amp;AM$9&amp;"]"),MATCH(MAX((Table8[[MetaTest/k]:[MetaTest/k]]=Table96[[#This Row],[Test Name]:[Test Name]])*INDIRECT("Table8["&amp;$Q$1&amp;"]")),INDIRECT("Table8["&amp;$Q$1&amp;"]"), 0))</f>
        <v>0.30769230769230699</v>
      </c>
      <c r="AN2" cm="1">
        <f t="array" aca="1" ref="AN2" ca="1">INDEX(INDIRECT("Table8["&amp;AN$9&amp;"]"),MATCH(MAX((Table8[[MetaTest/k]:[MetaTest/k]]=Table96[[#This Row],[Test Name]:[Test Name]])*INDIRECT("Table8["&amp;$Q$1&amp;"]")),INDIRECT("Table8["&amp;$Q$1&amp;"]"), 0))</f>
        <v>0.65131578947368396</v>
      </c>
      <c r="AO2" cm="1">
        <f t="array" aca="1" ref="AO2" ca="1">INDEX(INDIRECT("Table8["&amp;AO$9&amp;"]"),MATCH(MAX((Table8[[MetaTest/k]:[MetaTest/k]]=Table96[[#This Row],[Test Name]:[Test Name]])*INDIRECT("Table8["&amp;$Q$1&amp;"]")),INDIRECT("Table8["&amp;$Q$1&amp;"]"), 0))</f>
        <v>0.90598290598290598</v>
      </c>
      <c r="AP2" cm="1">
        <f t="array" aca="1" ref="AP2" ca="1">INDEX(INDIRECT("Table8["&amp;AP$9&amp;"]"),MATCH(MAX((Table8[[MetaTest/k]:[MetaTest/k]]=Table96[[#This Row],[Test Name]:[Test Name]])*INDIRECT("Table8["&amp;$Q$1&amp;"]")),INDIRECT("Table8["&amp;$Q$1&amp;"]"), 0))</f>
        <v>0.89605734767025003</v>
      </c>
      <c r="AQ2" cm="1">
        <f t="array" aca="1" ref="AQ2" ca="1">INDEX(INDIRECT("Table8["&amp;AQ$9&amp;"]"),MATCH(MAX((Table8[[MetaTest/k]:[MetaTest/k]]=Table96[[#This Row],[Test Name]:[Test Name]])*INDIRECT("Table8["&amp;$Q$1&amp;"]")),INDIRECT("Table8["&amp;$Q$1&amp;"]"), 0))</f>
        <v>0.94252873563218398</v>
      </c>
      <c r="AR2" cm="1">
        <f t="array" aca="1" ref="AR2" ca="1">INDEX(INDIRECT("Table8["&amp;AR$9&amp;"]"),MATCH(MAX((Table8[[MetaTest/k]:[MetaTest/k]]=Table96[[#This Row],[Test Name]:[Test Name]])*INDIRECT("Table8["&amp;$Q$1&amp;"]")),INDIRECT("Table8["&amp;$Q$1&amp;"]"), 0))</f>
        <v>0.59428571428571397</v>
      </c>
      <c r="AS2" cm="1">
        <f t="array" aca="1" ref="AS2" ca="1">INDEX(INDIRECT("Table8["&amp;AS$9&amp;"]"),MATCH(MAX((Table8[[MetaTest/k]:[MetaTest/k]]=Table96[[#This Row],[Test Name]:[Test Name]])*INDIRECT("Table8["&amp;$Q$1&amp;"]")),INDIRECT("Table8["&amp;$Q$1&amp;"]"), 0))</f>
        <v>0</v>
      </c>
      <c r="AT2" cm="1">
        <f t="array" aca="1" ref="AT2" ca="1">INDEX(INDIRECT("Table10["&amp;AT$9&amp;"]"),MATCH(MAX((Table10[[MetaTest/k]:[MetaTest/k]]=Table96[[#This Row],[Test Name]:[Test Name]])*INDIRECT("Table10["&amp;$Q$1&amp;"]")),INDIRECT("Table10["&amp;$Q$1&amp;"]"), 0))</f>
        <v>0.55733333333333301</v>
      </c>
      <c r="AU2" cm="1">
        <f t="array" aca="1" ref="AU2" ca="1">INDEX(INDIRECT("Table10["&amp;AU$9&amp;"]"),MATCH(MAX((Table10[[MetaTest/k]:[MetaTest/k]]=Table96[[#This Row],[Test Name]:[Test Name]])*INDIRECT("Table10["&amp;$Q$1&amp;"]")),INDIRECT("Table10["&amp;$Q$1&amp;"]"), 0))</f>
        <v>0.55038974675621</v>
      </c>
      <c r="AV2" cm="1">
        <f t="array" aca="1" ref="AV2" ca="1">INDEX(INDIRECT("Table10["&amp;AV$9&amp;"]"),MATCH(MAX((Table10[[MetaTest/k]:[MetaTest/k]]=Table96[[#This Row],[Test Name]:[Test Name]])*INDIRECT("Table10["&amp;$Q$1&amp;"]")),INDIRECT("Table10["&amp;$Q$1&amp;"]"), 0))</f>
        <v>0.13138686131386801</v>
      </c>
      <c r="AW2" cm="1">
        <f t="array" aca="1" ref="AW2" ca="1">INDEX(INDIRECT("Table10["&amp;AW$9&amp;"]"),MATCH(MAX((Table10[[MetaTest/k]:[MetaTest/k]]=Table96[[#This Row],[Test Name]:[Test Name]])*INDIRECT("Table10["&amp;$Q$1&amp;"]")),INDIRECT("Table10["&amp;$Q$1&amp;"]"), 0))</f>
        <v>0.31460674157303298</v>
      </c>
      <c r="AX2" cm="1">
        <f t="array" aca="1" ref="AX2" ca="1">INDEX(INDIRECT("Table10["&amp;AX$9&amp;"]"),MATCH(MAX((Table10[[MetaTest/k]:[MetaTest/k]]=Table96[[#This Row],[Test Name]:[Test Name]])*INDIRECT("Table10["&amp;$Q$1&amp;"]")),INDIRECT("Table10["&amp;$Q$1&amp;"]"), 0))</f>
        <v>0.64680851063829703</v>
      </c>
      <c r="AY2" cm="1">
        <f t="array" aca="1" ref="AY2" ca="1">INDEX(INDIRECT("Table10["&amp;AY$9&amp;"]"),MATCH(MAX((Table10[[MetaTest/k]:[MetaTest/k]]=Table96[[#This Row],[Test Name]:[Test Name]])*INDIRECT("Table10["&amp;$Q$1&amp;"]")),INDIRECT("Table10["&amp;$Q$1&amp;"]"), 0))</f>
        <v>0.95348837209302295</v>
      </c>
      <c r="AZ2" cm="1">
        <f t="array" aca="1" ref="AZ2" ca="1">INDEX(INDIRECT("Table10["&amp;AZ$9&amp;"]"),MATCH(MAX((Table10[[MetaTest/k]:[MetaTest/k]]=Table96[[#This Row],[Test Name]:[Test Name]])*INDIRECT("Table10["&amp;$Q$1&amp;"]")),INDIRECT("Table10["&amp;$Q$1&amp;"]"), 0))</f>
        <v>0.63241106719367501</v>
      </c>
      <c r="BA2" cm="1">
        <f t="array" aca="1" ref="BA2" ca="1">INDEX(INDIRECT("Table10["&amp;BA$9&amp;"]"),MATCH(MAX((Table10[[MetaTest/k]:[MetaTest/k]]=Table96[[#This Row],[Test Name]:[Test Name]])*INDIRECT("Table10["&amp;$Q$1&amp;"]")),INDIRECT("Table10["&amp;$Q$1&amp;"]"), 0))</f>
        <v>0.63</v>
      </c>
      <c r="BB2" cm="1">
        <f t="array" aca="1" ref="BB2" ca="1">INDEX(INDIRECT("Table10["&amp;BB$9&amp;"]"),MATCH(MAX((Table10[[MetaTest/k]:[MetaTest/k]]=Table96[[#This Row],[Test Name]:[Test Name]])*INDIRECT("Table10["&amp;$Q$1&amp;"]")),INDIRECT("Table10["&amp;$Q$1&amp;"]"), 0))</f>
        <v>0.58695652173913004</v>
      </c>
      <c r="BC2" cm="1">
        <f t="array" aca="1" ref="BC2" ca="1">INDEX(INDIRECT("Table10["&amp;BC$9&amp;"]"),MATCH(MAX((Table10[[MetaTest/k]:[MetaTest/k]]=Table96[[#This Row],[Test Name]:[Test Name]])*INDIRECT("Table10["&amp;$Q$1&amp;"]")),INDIRECT("Table10["&amp;$Q$1&amp;"]"), 0))</f>
        <v>0.70588235294117596</v>
      </c>
      <c r="BD2" cm="1">
        <f t="array" aca="1" ref="BD2" ca="1">INDEX(INDIRECT("Table10["&amp;BD$9&amp;"]"),MATCH(MAX((Table10[[MetaTest/k]:[MetaTest/k]]=Table96[[#This Row],[Test Name]:[Test Name]])*INDIRECT("Table10["&amp;$Q$1&amp;"]")),INDIRECT("Table10["&amp;$Q$1&amp;"]"), 0))</f>
        <v>0.42808219178082102</v>
      </c>
      <c r="BE2" cm="1">
        <f t="array" aca="1" ref="BE2" ca="1">INDEX(INDIRECT("Table10["&amp;BE$9&amp;"]"),MATCH(MAX((Table10[[MetaTest/k]:[MetaTest/k]]=Table96[[#This Row],[Test Name]:[Test Name]])*INDIRECT("Table10["&amp;$Q$1&amp;"]")),INDIRECT("Table10["&amp;$Q$1&amp;"]"), 0))</f>
        <v>0.60824742268041199</v>
      </c>
      <c r="BF2" cm="1">
        <f t="array" aca="1" ref="BF2" ca="1">INDEX(INDIRECT("Table10["&amp;BF$9&amp;"]"),MATCH(MAX((Table10[[MetaTest/k]:[MetaTest/k]]=Table96[[#This Row],[Test Name]:[Test Name]])*INDIRECT("Table10["&amp;$Q$1&amp;"]")),INDIRECT("Table10["&amp;$Q$1&amp;"]"), 0))</f>
        <v>0.41304347826086901</v>
      </c>
      <c r="BG2" cm="1">
        <f t="array" aca="1" ref="BG2" ca="1">INDEX(INDIRECT("Table10["&amp;BG$9&amp;"]"),MATCH(MAX((Table10[[MetaTest/k]:[MetaTest/k]]=Table96[[#This Row],[Test Name]:[Test Name]])*INDIRECT("Table10["&amp;$Q$1&amp;"]")),INDIRECT("Table10["&amp;$Q$1&amp;"]"), 0))</f>
        <v>0.55376344086021501</v>
      </c>
      <c r="BN2" t="s">
        <v>1115</v>
      </c>
      <c r="BO2" t="s">
        <v>1116</v>
      </c>
      <c r="BQ2" t="s">
        <v>1103</v>
      </c>
      <c r="BR2" t="s">
        <v>1104</v>
      </c>
      <c r="BS2" t="s">
        <v>1105</v>
      </c>
      <c r="BT2" t="s">
        <v>1106</v>
      </c>
      <c r="BU2" t="s">
        <v>1107</v>
      </c>
      <c r="BV2" t="s">
        <v>1108</v>
      </c>
      <c r="BW2" t="s">
        <v>1109</v>
      </c>
      <c r="BX2" t="s">
        <v>1110</v>
      </c>
      <c r="BY2" t="s">
        <v>1111</v>
      </c>
      <c r="BZ2" t="s">
        <v>1112</v>
      </c>
      <c r="CA2" t="s">
        <v>1113</v>
      </c>
      <c r="CB2" t="s">
        <v>1114</v>
      </c>
      <c r="CD2" t="s">
        <v>1115</v>
      </c>
      <c r="CE2" t="s">
        <v>1116</v>
      </c>
      <c r="CG2" t="s">
        <v>1103</v>
      </c>
      <c r="CH2" t="s">
        <v>1104</v>
      </c>
      <c r="CI2" t="s">
        <v>1105</v>
      </c>
      <c r="CJ2" t="s">
        <v>1106</v>
      </c>
      <c r="CK2" t="s">
        <v>1107</v>
      </c>
      <c r="CL2" t="s">
        <v>1108</v>
      </c>
      <c r="CM2" t="s">
        <v>1109</v>
      </c>
      <c r="CN2" t="s">
        <v>1110</v>
      </c>
      <c r="CO2" t="s">
        <v>1111</v>
      </c>
      <c r="CP2" t="s">
        <v>1112</v>
      </c>
      <c r="CQ2" t="s">
        <v>1113</v>
      </c>
      <c r="CR2" t="s">
        <v>1114</v>
      </c>
      <c r="CT2" t="s">
        <v>1115</v>
      </c>
      <c r="CU2" t="s">
        <v>1116</v>
      </c>
      <c r="CW2" t="s">
        <v>1103</v>
      </c>
      <c r="CX2" t="s">
        <v>1104</v>
      </c>
      <c r="CY2" t="s">
        <v>1105</v>
      </c>
      <c r="CZ2" t="s">
        <v>1106</v>
      </c>
      <c r="DA2" t="s">
        <v>1107</v>
      </c>
      <c r="DB2" t="s">
        <v>1108</v>
      </c>
      <c r="DC2" t="s">
        <v>1109</v>
      </c>
      <c r="DD2" t="s">
        <v>1110</v>
      </c>
      <c r="DE2" t="s">
        <v>1111</v>
      </c>
      <c r="DF2" t="s">
        <v>1112</v>
      </c>
      <c r="DG2" t="s">
        <v>1113</v>
      </c>
      <c r="DH2" t="s">
        <v>1114</v>
      </c>
      <c r="DJ2" t="s">
        <v>1115</v>
      </c>
      <c r="DK2" t="s">
        <v>1116</v>
      </c>
      <c r="DM2" t="s">
        <v>1103</v>
      </c>
      <c r="DN2" t="s">
        <v>1104</v>
      </c>
      <c r="DO2" t="s">
        <v>1105</v>
      </c>
      <c r="DP2" t="s">
        <v>1106</v>
      </c>
      <c r="DQ2" t="s">
        <v>1107</v>
      </c>
      <c r="DR2" t="s">
        <v>1108</v>
      </c>
      <c r="DS2" t="s">
        <v>1109</v>
      </c>
      <c r="DT2" t="s">
        <v>1110</v>
      </c>
      <c r="DU2" t="s">
        <v>1111</v>
      </c>
      <c r="DV2" t="s">
        <v>1112</v>
      </c>
      <c r="DW2" t="s">
        <v>1113</v>
      </c>
      <c r="DX2" t="s">
        <v>1114</v>
      </c>
      <c r="DZ2" t="s">
        <v>1115</v>
      </c>
      <c r="EA2" t="s">
        <v>1116</v>
      </c>
      <c r="EC2" t="s">
        <v>1103</v>
      </c>
      <c r="ED2" t="s">
        <v>1104</v>
      </c>
      <c r="EE2" t="s">
        <v>1105</v>
      </c>
      <c r="EF2" t="s">
        <v>1106</v>
      </c>
      <c r="EG2" t="s">
        <v>1107</v>
      </c>
      <c r="EH2" t="s">
        <v>1108</v>
      </c>
      <c r="EI2" t="s">
        <v>1109</v>
      </c>
      <c r="EJ2" t="s">
        <v>1110</v>
      </c>
      <c r="EK2" t="s">
        <v>1111</v>
      </c>
      <c r="EL2" t="s">
        <v>1112</v>
      </c>
      <c r="EM2" t="s">
        <v>1113</v>
      </c>
      <c r="EN2" t="s">
        <v>1114</v>
      </c>
      <c r="EP2" t="s">
        <v>1115</v>
      </c>
      <c r="EQ2" t="s">
        <v>1116</v>
      </c>
      <c r="ES2" t="s">
        <v>1103</v>
      </c>
      <c r="ET2" t="s">
        <v>1104</v>
      </c>
      <c r="EU2" t="s">
        <v>1105</v>
      </c>
      <c r="EV2" t="s">
        <v>1106</v>
      </c>
      <c r="EW2" t="s">
        <v>1107</v>
      </c>
      <c r="EX2" t="s">
        <v>1108</v>
      </c>
      <c r="EY2" t="s">
        <v>1109</v>
      </c>
      <c r="EZ2" t="s">
        <v>1110</v>
      </c>
      <c r="FA2" t="s">
        <v>1111</v>
      </c>
      <c r="FB2" t="s">
        <v>1112</v>
      </c>
      <c r="FC2" t="s">
        <v>1113</v>
      </c>
      <c r="FD2" t="s">
        <v>1114</v>
      </c>
    </row>
    <row r="3" spans="1:160" x14ac:dyDescent="0.2">
      <c r="A3">
        <v>10</v>
      </c>
      <c r="B3">
        <f>AVERAGE(CD:CD)</f>
        <v>0.79751602564102542</v>
      </c>
      <c r="C3">
        <f>AVERAGE(CE:CE)</f>
        <v>0.76169252690663736</v>
      </c>
      <c r="D3">
        <f t="shared" ref="D3:O3" si="1">AVERAGE(CG:CG)</f>
        <v>0.6477068644520696</v>
      </c>
      <c r="E3">
        <f t="shared" si="1"/>
        <v>0.40668252483513689</v>
      </c>
      <c r="F3">
        <f t="shared" si="1"/>
        <v>0.96739360912346262</v>
      </c>
      <c r="G3">
        <f t="shared" si="1"/>
        <v>0.96199191300567044</v>
      </c>
      <c r="H3">
        <f t="shared" si="1"/>
        <v>0.97249945717178765</v>
      </c>
      <c r="I3">
        <f t="shared" si="1"/>
        <v>0.739236587591661</v>
      </c>
      <c r="J3">
        <f t="shared" si="1"/>
        <v>0.85506683520446125</v>
      </c>
      <c r="K3">
        <f t="shared" si="1"/>
        <v>0.98286596797627757</v>
      </c>
      <c r="L3">
        <f t="shared" si="1"/>
        <v>0.96456226277046786</v>
      </c>
      <c r="M3">
        <f t="shared" si="1"/>
        <v>0.9216465200364039</v>
      </c>
      <c r="N3">
        <f t="shared" si="1"/>
        <v>0.21488447621700518</v>
      </c>
      <c r="O3">
        <f t="shared" si="1"/>
        <v>0.50577330449524405</v>
      </c>
      <c r="Q3">
        <f ca="1">COUNTIF(R12:AE17,"&gt;0")</f>
        <v>27</v>
      </c>
      <c r="R3" cm="1">
        <f t="array" aca="1" ref="R3" ca="1">INDEX(INDIRECT("Table7["&amp;R$9&amp;"]"),MATCH(MAX((Table7[[MetaTest/k]:[MetaTest/k]]=Table96[[#This Row],[Test Name]:[Test Name]])*INDIRECT("Table7["&amp;$Q$1&amp;"]")),INDIRECT("Table7["&amp;$Q$1&amp;"]"), 0))</f>
        <v>0.77777777777777701</v>
      </c>
      <c r="S3" cm="1">
        <f t="array" aca="1" ref="S3" ca="1">INDEX(INDIRECT("Table7["&amp;S$9&amp;"]"),MATCH(MAX((Table7[[MetaTest/k]:[MetaTest/k]]=Table96[[#This Row],[Test Name]:[Test Name]])*INDIRECT("Table7["&amp;$Q$1&amp;"]")),INDIRECT("Table7["&amp;$Q$1&amp;"]"), 0))</f>
        <v>0.74860522756645698</v>
      </c>
      <c r="T3" cm="1">
        <f t="array" aca="1" ref="T3" ca="1">INDEX(INDIRECT("Table7["&amp;T$9&amp;"]"),MATCH(MAX((Table7[[MetaTest/k]:[MetaTest/k]]=Table96[[#This Row],[Test Name]:[Test Name]])*INDIRECT("Table7["&amp;$Q$1&amp;"]")),INDIRECT("Table7["&amp;$Q$1&amp;"]"), 0))</f>
        <v>0.63716814159292001</v>
      </c>
      <c r="U3" cm="1">
        <f t="array" aca="1" ref="U3" ca="1">INDEX(INDIRECT("Table7["&amp;U$9&amp;"]"),MATCH(MAX((Table7[[MetaTest/k]:[MetaTest/k]]=Table96[[#This Row],[Test Name]:[Test Name]])*INDIRECT("Table7["&amp;$Q$1&amp;"]")),INDIRECT("Table7["&amp;$Q$1&amp;"]"), 0))</f>
        <v>0.70754716981132004</v>
      </c>
      <c r="V3" cm="1">
        <f t="array" aca="1" ref="V3" ca="1">INDEX(INDIRECT("Table7["&amp;V$9&amp;"]"),MATCH(MAX((Table7[[MetaTest/k]:[MetaTest/k]]=Table96[[#This Row],[Test Name]:[Test Name]])*INDIRECT("Table7["&amp;$Q$1&amp;"]")),INDIRECT("Table7["&amp;$Q$1&amp;"]"), 0))</f>
        <v>0.94736842105263097</v>
      </c>
      <c r="W3" cm="1">
        <f t="array" aca="1" ref="W3" ca="1">INDEX(INDIRECT("Table7["&amp;W$9&amp;"]"),MATCH(MAX((Table7[[MetaTest/k]:[MetaTest/k]]=Table96[[#This Row],[Test Name]:[Test Name]])*INDIRECT("Table7["&amp;$Q$1&amp;"]")),INDIRECT("Table7["&amp;$Q$1&amp;"]"), 0))</f>
        <v>0.952380952380952</v>
      </c>
      <c r="X3" cm="1">
        <f t="array" aca="1" ref="X3" ca="1">INDEX(INDIRECT("Table7["&amp;X$9&amp;"]"),MATCH(MAX((Table7[[MetaTest/k]:[MetaTest/k]]=Table96[[#This Row],[Test Name]:[Test Name]])*INDIRECT("Table7["&amp;$Q$1&amp;"]")),INDIRECT("Table7["&amp;$Q$1&amp;"]"), 0))</f>
        <v>0.89686098654708502</v>
      </c>
      <c r="Y3" cm="1">
        <f t="array" aca="1" ref="Y3" ca="1">INDEX(INDIRECT("Table7["&amp;Y$9&amp;"]"),MATCH(MAX((Table7[[MetaTest/k]:[MetaTest/k]]=Table96[[#This Row],[Test Name]:[Test Name]])*INDIRECT("Table7["&amp;$Q$1&amp;"]")),INDIRECT("Table7["&amp;$Q$1&amp;"]"), 0))</f>
        <v>0.80568720379146896</v>
      </c>
      <c r="Z3" cm="1">
        <f t="array" aca="1" ref="Z3" ca="1">INDEX(INDIRECT("Table7["&amp;Z$9&amp;"]"),MATCH(MAX((Table7[[MetaTest/k]:[MetaTest/k]]=Table96[[#This Row],[Test Name]:[Test Name]])*INDIRECT("Table7["&amp;$Q$1&amp;"]")),INDIRECT("Table7["&amp;$Q$1&amp;"]"), 0))</f>
        <v>0.840707964601769</v>
      </c>
      <c r="AA3" cm="1">
        <f t="array" aca="1" ref="AA3" ca="1">INDEX(INDIRECT("Table7["&amp;AA$9&amp;"]"),MATCH(MAX((Table7[[MetaTest/k]:[MetaTest/k]]=Table96[[#This Row],[Test Name]:[Test Name]])*INDIRECT("Table7["&amp;$Q$1&amp;"]")),INDIRECT("Table7["&amp;$Q$1&amp;"]"), 0))</f>
        <v>0.92827004219409204</v>
      </c>
      <c r="AB3" cm="1">
        <f t="array" aca="1" ref="AB3" ca="1">INDEX(INDIRECT("Table7["&amp;AB$9&amp;"]"),MATCH(MAX((Table7[[MetaTest/k]:[MetaTest/k]]=Table96[[#This Row],[Test Name]:[Test Name]])*INDIRECT("Table7["&amp;$Q$1&amp;"]")),INDIRECT("Table7["&amp;$Q$1&amp;"]"), 0))</f>
        <v>0.76375404530744295</v>
      </c>
      <c r="AC3" cm="1">
        <f t="array" aca="1" ref="AC3" ca="1">INDEX(INDIRECT("Table7["&amp;AC$9&amp;"]"),MATCH(MAX((Table7[[MetaTest/k]:[MetaTest/k]]=Table96[[#This Row],[Test Name]:[Test Name]])*INDIRECT("Table7["&amp;$Q$1&amp;"]")),INDIRECT("Table7["&amp;$Q$1&amp;"]"), 0))</f>
        <v>0.84285714285714297</v>
      </c>
      <c r="AD3" cm="1">
        <f t="array" aca="1" ref="AD3" ca="1">INDEX(INDIRECT("Table7["&amp;AD$9&amp;"]"),MATCH(MAX((Table7[[MetaTest/k]:[MetaTest/k]]=Table96[[#This Row],[Test Name]:[Test Name]])*INDIRECT("Table7["&amp;$Q$1&amp;"]")),INDIRECT("Table7["&amp;$Q$1&amp;"]"), 0))</f>
        <v>0</v>
      </c>
      <c r="AE3" cm="1">
        <f t="array" aca="1" ref="AE3" ca="1">INDEX(INDIRECT("Table7["&amp;AE$9&amp;"]"),MATCH(MAX((Table7[[MetaTest/k]:[MetaTest/k]]=Table96[[#This Row],[Test Name]:[Test Name]])*INDIRECT("Table7["&amp;$Q$1&amp;"]")),INDIRECT("Table7["&amp;$Q$1&amp;"]"), 0))</f>
        <v>0.66066066066065998</v>
      </c>
      <c r="AF3" cm="1">
        <f t="array" aca="1" ref="AF3" ca="1">INDEX(INDIRECT("Table8["&amp;AF$9&amp;"]"),MATCH(MAX((Table8[[MetaTest/k]:[MetaTest/k]]=Table96[[#This Row],[Test Name]:[Test Name]])*INDIRECT("Table8["&amp;$Q$1&amp;"]")),INDIRECT("Table8["&amp;$Q$1&amp;"]"), 0))</f>
        <v>0.77777777777777701</v>
      </c>
      <c r="AG3" cm="1">
        <f t="array" aca="1" ref="AG3" ca="1">INDEX(INDIRECT("Table8["&amp;AG$9&amp;"]"),MATCH(MAX((Table8[[MetaTest/k]:[MetaTest/k]]=Table96[[#This Row],[Test Name]:[Test Name]])*INDIRECT("Table8["&amp;$Q$1&amp;"]")),INDIRECT("Table8["&amp;$Q$1&amp;"]"), 0))</f>
        <v>0.73574823690765301</v>
      </c>
      <c r="AH3" cm="1">
        <f t="array" aca="1" ref="AH3" ca="1">INDEX(INDIRECT("Table8["&amp;AH$9&amp;"]"),MATCH(MAX((Table8[[MetaTest/k]:[MetaTest/k]]=Table96[[#This Row],[Test Name]:[Test Name]])*INDIRECT("Table8["&amp;$Q$1&amp;"]")),INDIRECT("Table8["&amp;$Q$1&amp;"]"), 0))</f>
        <v>0.73962264150943302</v>
      </c>
      <c r="AI3" cm="1">
        <f t="array" aca="1" ref="AI3" ca="1">INDEX(INDIRECT("Table8["&amp;AI$9&amp;"]"),MATCH(MAX((Table8[[MetaTest/k]:[MetaTest/k]]=Table96[[#This Row],[Test Name]:[Test Name]])*INDIRECT("Table8["&amp;$Q$1&amp;"]")),INDIRECT("Table8["&amp;$Q$1&amp;"]"), 0))</f>
        <v>0.47904191616766401</v>
      </c>
      <c r="AJ3" cm="1">
        <f t="array" aca="1" ref="AJ3" ca="1">INDEX(INDIRECT("Table8["&amp;AJ$9&amp;"]"),MATCH(MAX((Table8[[MetaTest/k]:[MetaTest/k]]=Table96[[#This Row],[Test Name]:[Test Name]])*INDIRECT("Table8["&amp;$Q$1&amp;"]")),INDIRECT("Table8["&amp;$Q$1&amp;"]"), 0))</f>
        <v>0.98360655737704905</v>
      </c>
      <c r="AK3" cm="1">
        <f t="array" aca="1" ref="AK3" ca="1">INDEX(INDIRECT("Table8["&amp;AK$9&amp;"]"),MATCH(MAX((Table8[[MetaTest/k]:[MetaTest/k]]=Table96[[#This Row],[Test Name]:[Test Name]])*INDIRECT("Table8["&amp;$Q$1&amp;"]")),INDIRECT("Table8["&amp;$Q$1&amp;"]"), 0))</f>
        <v>0.952380952380952</v>
      </c>
      <c r="AL3" cm="1">
        <f t="array" aca="1" ref="AL3" ca="1">INDEX(INDIRECT("Table8["&amp;AL$9&amp;"]"),MATCH(MAX((Table8[[MetaTest/k]:[MetaTest/k]]=Table96[[#This Row],[Test Name]:[Test Name]])*INDIRECT("Table8["&amp;$Q$1&amp;"]")),INDIRECT("Table8["&amp;$Q$1&amp;"]"), 0))</f>
        <v>0.95161290322580605</v>
      </c>
      <c r="AM3" cm="1">
        <f t="array" aca="1" ref="AM3" ca="1">INDEX(INDIRECT("Table8["&amp;AM$9&amp;"]"),MATCH(MAX((Table8[[MetaTest/k]:[MetaTest/k]]=Table96[[#This Row],[Test Name]:[Test Name]])*INDIRECT("Table8["&amp;$Q$1&amp;"]")),INDIRECT("Table8["&amp;$Q$1&amp;"]"), 0))</f>
        <v>0.65240641711229896</v>
      </c>
      <c r="AN3" cm="1">
        <f t="array" aca="1" ref="AN3" ca="1">INDEX(INDIRECT("Table8["&amp;AN$9&amp;"]"),MATCH(MAX((Table8[[MetaTest/k]:[MetaTest/k]]=Table96[[#This Row],[Test Name]:[Test Name]])*INDIRECT("Table8["&amp;$Q$1&amp;"]")),INDIRECT("Table8["&amp;$Q$1&amp;"]"), 0))</f>
        <v>0.73929961089494101</v>
      </c>
      <c r="AO3" cm="1">
        <f t="array" aca="1" ref="AO3" ca="1">INDEX(INDIRECT("Table8["&amp;AO$9&amp;"]"),MATCH(MAX((Table8[[MetaTest/k]:[MetaTest/k]]=Table96[[#This Row],[Test Name]:[Test Name]])*INDIRECT("Table8["&amp;$Q$1&amp;"]")),INDIRECT("Table8["&amp;$Q$1&amp;"]"), 0))</f>
        <v>0.85920577617328497</v>
      </c>
      <c r="AP3" cm="1">
        <f t="array" aca="1" ref="AP3" ca="1">INDEX(INDIRECT("Table8["&amp;AP$9&amp;"]"),MATCH(MAX((Table8[[MetaTest/k]:[MetaTest/k]]=Table96[[#This Row],[Test Name]:[Test Name]])*INDIRECT("Table8["&amp;$Q$1&amp;"]")),INDIRECT("Table8["&amp;$Q$1&amp;"]"), 0))</f>
        <v>0.87822878228782297</v>
      </c>
      <c r="AQ3" cm="1">
        <f t="array" aca="1" ref="AQ3" ca="1">INDEX(INDIRECT("Table8["&amp;AQ$9&amp;"]"),MATCH(MAX((Table8[[MetaTest/k]:[MetaTest/k]]=Table96[[#This Row],[Test Name]:[Test Name]])*INDIRECT("Table8["&amp;$Q$1&amp;"]")),INDIRECT("Table8["&amp;$Q$1&amp;"]"), 0))</f>
        <v>0.93280632411067199</v>
      </c>
      <c r="AR3" cm="1">
        <f t="array" aca="1" ref="AR3" ca="1">INDEX(INDIRECT("Table8["&amp;AR$9&amp;"]"),MATCH(MAX((Table8[[MetaTest/k]:[MetaTest/k]]=Table96[[#This Row],[Test Name]:[Test Name]])*INDIRECT("Table8["&amp;$Q$1&amp;"]")),INDIRECT("Table8["&amp;$Q$1&amp;"]"), 0))</f>
        <v>0</v>
      </c>
      <c r="AS3" cm="1">
        <f t="array" aca="1" ref="AS3" ca="1">INDEX(INDIRECT("Table8["&amp;AS$9&amp;"]"),MATCH(MAX((Table8[[MetaTest/k]:[MetaTest/k]]=Table96[[#This Row],[Test Name]:[Test Name]])*INDIRECT("Table8["&amp;$Q$1&amp;"]")),INDIRECT("Table8["&amp;$Q$1&amp;"]"), 0))</f>
        <v>0.66076696165191695</v>
      </c>
      <c r="AT3" cm="1">
        <f t="array" aca="1" ref="AT3" ca="1">INDEX(INDIRECT("Table10["&amp;AT$9&amp;"]"),MATCH(MAX((Table10[[MetaTest/k]:[MetaTest/k]]=Table96[[#This Row],[Test Name]:[Test Name]])*INDIRECT("Table10["&amp;$Q$1&amp;"]")),INDIRECT("Table10["&amp;$Q$1&amp;"]"), 0))</f>
        <v>0.51875000000000004</v>
      </c>
      <c r="AU3" cm="1">
        <f t="array" aca="1" ref="AU3" ca="1">INDEX(INDIRECT("Table10["&amp;AU$9&amp;"]"),MATCH(MAX((Table10[[MetaTest/k]:[MetaTest/k]]=Table96[[#This Row],[Test Name]:[Test Name]])*INDIRECT("Table10["&amp;$Q$1&amp;"]")),INDIRECT("Table10["&amp;$Q$1&amp;"]"), 0))</f>
        <v>0.501859675720981</v>
      </c>
      <c r="AV3" cm="1">
        <f t="array" aca="1" ref="AV3" ca="1">INDEX(INDIRECT("Table10["&amp;AV$9&amp;"]"),MATCH(MAX((Table10[[MetaTest/k]:[MetaTest/k]]=Table96[[#This Row],[Test Name]:[Test Name]])*INDIRECT("Table10["&amp;$Q$1&amp;"]")),INDIRECT("Table10["&amp;$Q$1&amp;"]"), 0))</f>
        <v>0.115107913669064</v>
      </c>
      <c r="AW3" cm="1">
        <f t="array" aca="1" ref="AW3" ca="1">INDEX(INDIRECT("Table10["&amp;AW$9&amp;"]"),MATCH(MAX((Table10[[MetaTest/k]:[MetaTest/k]]=Table96[[#This Row],[Test Name]:[Test Name]])*INDIRECT("Table10["&amp;$Q$1&amp;"]")),INDIRECT("Table10["&amp;$Q$1&amp;"]"), 0))</f>
        <v>0.31578947368421001</v>
      </c>
      <c r="AX3" cm="1">
        <f t="array" aca="1" ref="AX3" ca="1">INDEX(INDIRECT("Table10["&amp;AX$9&amp;"]"),MATCH(MAX((Table10[[MetaTest/k]:[MetaTest/k]]=Table96[[#This Row],[Test Name]:[Test Name]])*INDIRECT("Table10["&amp;$Q$1&amp;"]")),INDIRECT("Table10["&amp;$Q$1&amp;"]"), 0))</f>
        <v>0.57731958762886604</v>
      </c>
      <c r="AY3" cm="1">
        <f t="array" aca="1" ref="AY3" ca="1">INDEX(INDIRECT("Table10["&amp;AY$9&amp;"]"),MATCH(MAX((Table10[[MetaTest/k]:[MetaTest/k]]=Table96[[#This Row],[Test Name]:[Test Name]])*INDIRECT("Table10["&amp;$Q$1&amp;"]")),INDIRECT("Table10["&amp;$Q$1&amp;"]"), 0))</f>
        <v>0.91983122362869196</v>
      </c>
      <c r="AZ3" cm="1">
        <f t="array" aca="1" ref="AZ3" ca="1">INDEX(INDIRECT("Table10["&amp;AZ$9&amp;"]"),MATCH(MAX((Table10[[MetaTest/k]:[MetaTest/k]]=Table96[[#This Row],[Test Name]:[Test Name]])*INDIRECT("Table10["&amp;$Q$1&amp;"]")),INDIRECT("Table10["&amp;$Q$1&amp;"]"), 0))</f>
        <v>0.63114754098360604</v>
      </c>
      <c r="BA3" cm="1">
        <f t="array" aca="1" ref="BA3" ca="1">INDEX(INDIRECT("Table10["&amp;BA$9&amp;"]"),MATCH(MAX((Table10[[MetaTest/k]:[MetaTest/k]]=Table96[[#This Row],[Test Name]:[Test Name]])*INDIRECT("Table10["&amp;$Q$1&amp;"]")),INDIRECT("Table10["&amp;$Q$1&amp;"]"), 0))</f>
        <v>0.647887323943661</v>
      </c>
      <c r="BB3" cm="1">
        <f t="array" aca="1" ref="BB3" ca="1">INDEX(INDIRECT("Table10["&amp;BB$9&amp;"]"),MATCH(MAX((Table10[[MetaTest/k]:[MetaTest/k]]=Table96[[#This Row],[Test Name]:[Test Name]])*INDIRECT("Table10["&amp;$Q$1&amp;"]")),INDIRECT("Table10["&amp;$Q$1&amp;"]"), 0))</f>
        <v>0.57803468208092401</v>
      </c>
      <c r="BC3" cm="1">
        <f t="array" aca="1" ref="BC3" ca="1">INDEX(INDIRECT("Table10["&amp;BC$9&amp;"]"),MATCH(MAX((Table10[[MetaTest/k]:[MetaTest/k]]=Table96[[#This Row],[Test Name]:[Test Name]])*INDIRECT("Table10["&amp;$Q$1&amp;"]")),INDIRECT("Table10["&amp;$Q$1&amp;"]"), 0))</f>
        <v>0.65591397849462296</v>
      </c>
      <c r="BD3" cm="1">
        <f t="array" aca="1" ref="BD3" ca="1">INDEX(INDIRECT("Table10["&amp;BD$9&amp;"]"),MATCH(MAX((Table10[[MetaTest/k]:[MetaTest/k]]=Table96[[#This Row],[Test Name]:[Test Name]])*INDIRECT("Table10["&amp;$Q$1&amp;"]")),INDIRECT("Table10["&amp;$Q$1&amp;"]"), 0))</f>
        <v>0.43165467625899201</v>
      </c>
      <c r="BE3" cm="1">
        <f t="array" aca="1" ref="BE3" ca="1">INDEX(INDIRECT("Table10["&amp;BE$9&amp;"]"),MATCH(MAX((Table10[[MetaTest/k]:[MetaTest/k]]=Table96[[#This Row],[Test Name]:[Test Name]])*INDIRECT("Table10["&amp;$Q$1&amp;"]")),INDIRECT("Table10["&amp;$Q$1&amp;"]"), 0))</f>
        <v>0.55445544554455395</v>
      </c>
      <c r="BF3" cm="1">
        <f t="array" aca="1" ref="BF3" ca="1">INDEX(INDIRECT("Table10["&amp;BF$9&amp;"]"),MATCH(MAX((Table10[[MetaTest/k]:[MetaTest/k]]=Table96[[#This Row],[Test Name]:[Test Name]])*INDIRECT("Table10["&amp;$Q$1&amp;"]")),INDIRECT("Table10["&amp;$Q$1&amp;"]"), 0))</f>
        <v>0</v>
      </c>
      <c r="BG3" cm="1">
        <f t="array" aca="1" ref="BG3" ca="1">INDEX(INDIRECT("Table10["&amp;BG$9&amp;"]"),MATCH(MAX((Table10[[MetaTest/k]:[MetaTest/k]]=Table96[[#This Row],[Test Name]:[Test Name]])*INDIRECT("Table10["&amp;$Q$1&amp;"]")),INDIRECT("Table10["&amp;$Q$1&amp;"]"), 0))</f>
        <v>0.59517426273458396</v>
      </c>
      <c r="BM3">
        <v>0</v>
      </c>
      <c r="BN3">
        <v>0.80897435897435899</v>
      </c>
      <c r="BO3">
        <v>0.80285753564623497</v>
      </c>
      <c r="BP3">
        <v>0</v>
      </c>
      <c r="BQ3">
        <v>0.65284974093264203</v>
      </c>
      <c r="BR3">
        <v>0.57142857142857095</v>
      </c>
      <c r="BS3">
        <v>0.99236641221374</v>
      </c>
      <c r="BT3">
        <v>0.95202952029520305</v>
      </c>
      <c r="BU3">
        <v>0.98084291187739403</v>
      </c>
      <c r="BV3">
        <v>0.65989847715736005</v>
      </c>
      <c r="BW3">
        <v>0.84868421052631504</v>
      </c>
      <c r="BX3">
        <v>0.95652173913043403</v>
      </c>
      <c r="BY3">
        <v>0.90082644628099096</v>
      </c>
      <c r="BZ3">
        <v>0.93772893772893695</v>
      </c>
      <c r="CA3">
        <v>0.54545454545454497</v>
      </c>
      <c r="CB3">
        <v>0.63565891472868197</v>
      </c>
      <c r="CC3">
        <v>0</v>
      </c>
      <c r="CD3">
        <v>0.80448717948717896</v>
      </c>
      <c r="CE3">
        <v>0.76798900495590605</v>
      </c>
      <c r="CF3">
        <v>0</v>
      </c>
      <c r="CG3">
        <v>0.70833333333333304</v>
      </c>
      <c r="CH3">
        <v>0.54748603351955305</v>
      </c>
      <c r="CI3">
        <v>0.96296296296296302</v>
      </c>
      <c r="CJ3">
        <v>0.94852941176470595</v>
      </c>
      <c r="CK3">
        <v>0.969465648854961</v>
      </c>
      <c r="CL3">
        <v>0.66326530612244805</v>
      </c>
      <c r="CM3">
        <v>0.84039087947882696</v>
      </c>
      <c r="CN3">
        <v>0.99613899613899604</v>
      </c>
      <c r="CO3">
        <v>0.95555555555555505</v>
      </c>
      <c r="CP3">
        <v>0.91756272401433603</v>
      </c>
      <c r="CQ3">
        <v>4.5112781954887202E-2</v>
      </c>
      <c r="CR3">
        <v>0.661064425770308</v>
      </c>
      <c r="CS3">
        <v>0</v>
      </c>
      <c r="CT3">
        <v>0.81666666666666599</v>
      </c>
      <c r="CU3">
        <v>0.78489342495821601</v>
      </c>
      <c r="CV3">
        <v>0</v>
      </c>
      <c r="CW3">
        <v>0.726726726726726</v>
      </c>
      <c r="CX3">
        <v>0.63874345549738198</v>
      </c>
      <c r="CY3">
        <v>0.96654275092936803</v>
      </c>
      <c r="CZ3">
        <v>0.96992481203007497</v>
      </c>
      <c r="DA3">
        <v>0.96969696969696895</v>
      </c>
      <c r="DB3">
        <v>0.78733031674208098</v>
      </c>
      <c r="DC3">
        <v>0.87197231833910005</v>
      </c>
      <c r="DD3">
        <v>0.96062992125984203</v>
      </c>
      <c r="DE3">
        <v>0.98850574712643602</v>
      </c>
      <c r="DF3">
        <v>0.91814946619216997</v>
      </c>
      <c r="DG3">
        <v>0.62049861495844805</v>
      </c>
      <c r="DH3">
        <v>0</v>
      </c>
      <c r="DI3">
        <v>0</v>
      </c>
      <c r="DJ3">
        <v>0.84294871794871795</v>
      </c>
      <c r="DK3">
        <v>0.81401790301495902</v>
      </c>
      <c r="DL3">
        <v>0</v>
      </c>
      <c r="DM3">
        <v>0.74390243902439002</v>
      </c>
      <c r="DN3">
        <v>0.75598086124401898</v>
      </c>
      <c r="DO3">
        <v>0.99616858237547801</v>
      </c>
      <c r="DP3">
        <v>0.962686567164179</v>
      </c>
      <c r="DQ3">
        <v>0.98084291187739403</v>
      </c>
      <c r="DR3">
        <v>0.86808510638297798</v>
      </c>
      <c r="DS3">
        <v>0.91970802919707995</v>
      </c>
      <c r="DT3">
        <v>0.96031746031746001</v>
      </c>
      <c r="DU3">
        <v>0.95555555555555505</v>
      </c>
      <c r="DV3">
        <v>0.94117647058823495</v>
      </c>
      <c r="DW3">
        <v>1.5267175572519E-2</v>
      </c>
      <c r="DX3">
        <v>0.66852367688022196</v>
      </c>
      <c r="DY3">
        <v>0</v>
      </c>
      <c r="DZ3">
        <v>0.81602564102564101</v>
      </c>
      <c r="EA3">
        <v>0.79184240172268705</v>
      </c>
      <c r="EB3">
        <v>0</v>
      </c>
      <c r="EC3">
        <v>0.66863905325443695</v>
      </c>
      <c r="ED3">
        <v>0.63541666666666596</v>
      </c>
      <c r="EE3">
        <v>0.96212121212121204</v>
      </c>
      <c r="EF3">
        <v>0.94852941176470595</v>
      </c>
      <c r="EG3">
        <v>0.969465648854961</v>
      </c>
      <c r="EH3">
        <v>0.75117370892018698</v>
      </c>
      <c r="EI3">
        <v>0.88111888111888104</v>
      </c>
      <c r="EJ3">
        <v>0.98039215686274495</v>
      </c>
      <c r="EK3">
        <v>0.97358490566037703</v>
      </c>
      <c r="EL3">
        <v>0.93726937269372601</v>
      </c>
      <c r="EM3">
        <v>0.125874125874125</v>
      </c>
      <c r="EN3">
        <v>0.66852367688022196</v>
      </c>
      <c r="EO3">
        <v>0</v>
      </c>
      <c r="EP3">
        <v>0.85384615384615303</v>
      </c>
      <c r="EQ3">
        <v>0.83416799074813597</v>
      </c>
      <c r="ER3">
        <v>0</v>
      </c>
      <c r="ES3">
        <v>0.74766355140186902</v>
      </c>
      <c r="ET3">
        <v>0.83928571428571397</v>
      </c>
      <c r="EU3">
        <v>1</v>
      </c>
      <c r="EV3">
        <v>0.984615384615384</v>
      </c>
      <c r="EW3">
        <v>0.98084291187739403</v>
      </c>
      <c r="EX3">
        <v>0.84955752212389302</v>
      </c>
      <c r="EY3">
        <v>0.87822878228782197</v>
      </c>
      <c r="EZ3">
        <v>0.96498054474708095</v>
      </c>
      <c r="FA3">
        <v>0.96629213483146004</v>
      </c>
      <c r="FB3">
        <v>0.96296296296296302</v>
      </c>
      <c r="FC3">
        <v>0.15602836879432599</v>
      </c>
      <c r="FD3">
        <v>0.67955801104972302</v>
      </c>
    </row>
    <row r="4" spans="1:160" x14ac:dyDescent="0.2">
      <c r="A4">
        <v>15</v>
      </c>
      <c r="B4">
        <f>AVERAGE(CT:CT)</f>
        <v>0.80793269230769194</v>
      </c>
      <c r="C4">
        <f>AVERAGE(CU:CU)</f>
        <v>0.7761307998139545</v>
      </c>
      <c r="D4">
        <f t="shared" ref="D4:O4" si="2">AVERAGE(CW:CW)</f>
        <v>0.69108412417363352</v>
      </c>
      <c r="E4">
        <f t="shared" si="2"/>
        <v>0.468660759702615</v>
      </c>
      <c r="F4">
        <f t="shared" si="2"/>
        <v>0.97793370209048402</v>
      </c>
      <c r="G4">
        <f t="shared" si="2"/>
        <v>0.96463135905760078</v>
      </c>
      <c r="H4">
        <f t="shared" si="2"/>
        <v>0.97531678224307494</v>
      </c>
      <c r="I4">
        <f t="shared" si="2"/>
        <v>0.7408679612463841</v>
      </c>
      <c r="J4">
        <f t="shared" si="2"/>
        <v>0.85957473874759627</v>
      </c>
      <c r="K4">
        <f t="shared" si="2"/>
        <v>0.97450063818126331</v>
      </c>
      <c r="L4">
        <f t="shared" si="2"/>
        <v>0.9690005340427168</v>
      </c>
      <c r="M4">
        <f t="shared" si="2"/>
        <v>0.9367727405486671</v>
      </c>
      <c r="N4">
        <f t="shared" si="2"/>
        <v>0.49023621711928111</v>
      </c>
      <c r="O4">
        <f t="shared" si="2"/>
        <v>0.26499004061413656</v>
      </c>
      <c r="Q4">
        <f ca="1">COUNTIF(AF12:AS17,"&gt;0")</f>
        <v>23</v>
      </c>
      <c r="R4" cm="1">
        <f t="array" aca="1" ref="R4" ca="1">INDEX(INDIRECT("Table7["&amp;R$9&amp;"]"),MATCH(MAX((Table7[[MetaTest/k]:[MetaTest/k]]=Table96[[#This Row],[Test Name]:[Test Name]])*INDIRECT("Table7["&amp;$Q$1&amp;"]")),INDIRECT("Table7["&amp;$Q$1&amp;"]"), 0))</f>
        <v>0.79130434782608605</v>
      </c>
      <c r="S4" cm="1">
        <f t="array" aca="1" ref="S4" ca="1">INDEX(INDIRECT("Table7["&amp;S$9&amp;"]"),MATCH(MAX((Table7[[MetaTest/k]:[MetaTest/k]]=Table96[[#This Row],[Test Name]:[Test Name]])*INDIRECT("Table7["&amp;$Q$1&amp;"]")),INDIRECT("Table7["&amp;$Q$1&amp;"]"), 0))</f>
        <v>0.78533894853670105</v>
      </c>
      <c r="T4" cm="1">
        <f t="array" aca="1" ref="T4" ca="1">INDEX(INDIRECT("Table7["&amp;T$9&amp;"]"),MATCH(MAX((Table7[[MetaTest/k]:[MetaTest/k]]=Table96[[#This Row],[Test Name]:[Test Name]])*INDIRECT("Table7["&amp;$Q$1&amp;"]")),INDIRECT("Table7["&amp;$Q$1&amp;"]"), 0))</f>
        <v>0.69950738916256106</v>
      </c>
      <c r="U4" cm="1">
        <f t="array" aca="1" ref="U4" ca="1">INDEX(INDIRECT("Table7["&amp;U$9&amp;"]"),MATCH(MAX((Table7[[MetaTest/k]:[MetaTest/k]]=Table96[[#This Row],[Test Name]:[Test Name]])*INDIRECT("Table7["&amp;$Q$1&amp;"]")),INDIRECT("Table7["&amp;$Q$1&amp;"]"), 0))</f>
        <v>0.72489082969432295</v>
      </c>
      <c r="V4" cm="1">
        <f t="array" aca="1" ref="V4" ca="1">INDEX(INDIRECT("Table7["&amp;V$9&amp;"]"),MATCH(MAX((Table7[[MetaTest/k]:[MetaTest/k]]=Table96[[#This Row],[Test Name]:[Test Name]])*INDIRECT("Table7["&amp;$Q$1&amp;"]")),INDIRECT("Table7["&amp;$Q$1&amp;"]"), 0))</f>
        <v>0.95319148936170195</v>
      </c>
      <c r="W4" cm="1">
        <f t="array" aca="1" ref="W4" ca="1">INDEX(INDIRECT("Table7["&amp;W$9&amp;"]"),MATCH(MAX((Table7[[MetaTest/k]:[MetaTest/k]]=Table96[[#This Row],[Test Name]:[Test Name]])*INDIRECT("Table7["&amp;$Q$1&amp;"]")),INDIRECT("Table7["&amp;$Q$1&amp;"]"), 0))</f>
        <v>0.95</v>
      </c>
      <c r="X4" cm="1">
        <f t="array" aca="1" ref="X4" ca="1">INDEX(INDIRECT("Table7["&amp;X$9&amp;"]"),MATCH(MAX((Table7[[MetaTest/k]:[MetaTest/k]]=Table96[[#This Row],[Test Name]:[Test Name]])*INDIRECT("Table7["&amp;$Q$1&amp;"]")),INDIRECT("Table7["&amp;$Q$1&amp;"]"), 0))</f>
        <v>0.892018779342722</v>
      </c>
      <c r="Y4" cm="1">
        <f t="array" aca="1" ref="Y4" ca="1">INDEX(INDIRECT("Table7["&amp;Y$9&amp;"]"),MATCH(MAX((Table7[[MetaTest/k]:[MetaTest/k]]=Table96[[#This Row],[Test Name]:[Test Name]])*INDIRECT("Table7["&amp;$Q$1&amp;"]")),INDIRECT("Table7["&amp;$Q$1&amp;"]"), 0))</f>
        <v>0.764397905759162</v>
      </c>
      <c r="Z4" cm="1">
        <f t="array" aca="1" ref="Z4" ca="1">INDEX(INDIRECT("Table7["&amp;Z$9&amp;"]"),MATCH(MAX((Table7[[MetaTest/k]:[MetaTest/k]]=Table96[[#This Row],[Test Name]:[Test Name]])*INDIRECT("Table7["&amp;$Q$1&amp;"]")),INDIRECT("Table7["&amp;$Q$1&amp;"]"), 0))</f>
        <v>0.81545064377682397</v>
      </c>
      <c r="AA4" cm="1">
        <f t="array" aca="1" ref="AA4" ca="1">INDEX(INDIRECT("Table7["&amp;AA$9&amp;"]"),MATCH(MAX((Table7[[MetaTest/k]:[MetaTest/k]]=Table96[[#This Row],[Test Name]:[Test Name]])*INDIRECT("Table7["&amp;$Q$1&amp;"]")),INDIRECT("Table7["&amp;$Q$1&amp;"]"), 0))</f>
        <v>0.89655172413793005</v>
      </c>
      <c r="AB4" cm="1">
        <f t="array" aca="1" ref="AB4" ca="1">INDEX(INDIRECT("Table7["&amp;AB$9&amp;"]"),MATCH(MAX((Table7[[MetaTest/k]:[MetaTest/k]]=Table96[[#This Row],[Test Name]:[Test Name]])*INDIRECT("Table7["&amp;$Q$1&amp;"]")),INDIRECT("Table7["&amp;$Q$1&amp;"]"), 0))</f>
        <v>0.76156583629893204</v>
      </c>
      <c r="AC4" cm="1">
        <f t="array" aca="1" ref="AC4" ca="1">INDEX(INDIRECT("Table7["&amp;AC$9&amp;"]"),MATCH(MAX((Table7[[MetaTest/k]:[MetaTest/k]]=Table96[[#This Row],[Test Name]:[Test Name]])*INDIRECT("Table7["&amp;$Q$1&amp;"]")),INDIRECT("Table7["&amp;$Q$1&amp;"]"), 0))</f>
        <v>0.84014869888475796</v>
      </c>
      <c r="AD4" cm="1">
        <f t="array" aca="1" ref="AD4" ca="1">INDEX(INDIRECT("Table7["&amp;AD$9&amp;"]"),MATCH(MAX((Table7[[MetaTest/k]:[MetaTest/k]]=Table96[[#This Row],[Test Name]:[Test Name]])*INDIRECT("Table7["&amp;$Q$1&amp;"]")),INDIRECT("Table7["&amp;$Q$1&amp;"]"), 0))</f>
        <v>0.473118279569892</v>
      </c>
      <c r="AE4" cm="1">
        <f t="array" aca="1" ref="AE4" ca="1">INDEX(INDIRECT("Table7["&amp;AE$9&amp;"]"),MATCH(MAX((Table7[[MetaTest/k]:[MetaTest/k]]=Table96[[#This Row],[Test Name]:[Test Name]])*INDIRECT("Table7["&amp;$Q$1&amp;"]")),INDIRECT("Table7["&amp;$Q$1&amp;"]"), 0))</f>
        <v>0.65322580645161199</v>
      </c>
      <c r="AF4" cm="1">
        <f t="array" aca="1" ref="AF4" ca="1">INDEX(INDIRECT("Table8["&amp;AF$9&amp;"]"),MATCH(MAX((Table8[[MetaTest/k]:[MetaTest/k]]=Table96[[#This Row],[Test Name]:[Test Name]])*INDIRECT("Table8["&amp;$Q$1&amp;"]")),INDIRECT("Table8["&amp;$Q$1&amp;"]"), 0))</f>
        <v>0.78260869565217395</v>
      </c>
      <c r="AG4" cm="1">
        <f t="array" aca="1" ref="AG4" ca="1">INDEX(INDIRECT("Table8["&amp;AG$9&amp;"]"),MATCH(MAX((Table8[[MetaTest/k]:[MetaTest/k]]=Table96[[#This Row],[Test Name]:[Test Name]])*INDIRECT("Table8["&amp;$Q$1&amp;"]")),INDIRECT("Table8["&amp;$Q$1&amp;"]"), 0))</f>
        <v>0.75339356937955404</v>
      </c>
      <c r="AH4" cm="1">
        <f t="array" aca="1" ref="AH4" ca="1">INDEX(INDIRECT("Table8["&amp;AH$9&amp;"]"),MATCH(MAX((Table8[[MetaTest/k]:[MetaTest/k]]=Table96[[#This Row],[Test Name]:[Test Name]])*INDIRECT("Table8["&amp;$Q$1&amp;"]")),INDIRECT("Table8["&amp;$Q$1&amp;"]"), 0))</f>
        <v>0.55932203389830504</v>
      </c>
      <c r="AI4" cm="1">
        <f t="array" aca="1" ref="AI4" ca="1">INDEX(INDIRECT("Table8["&amp;AI$9&amp;"]"),MATCH(MAX((Table8[[MetaTest/k]:[MetaTest/k]]=Table96[[#This Row],[Test Name]:[Test Name]])*INDIRECT("Table8["&amp;$Q$1&amp;"]")),INDIRECT("Table8["&amp;$Q$1&amp;"]"), 0))</f>
        <v>0.62295081967213095</v>
      </c>
      <c r="AJ4" cm="1">
        <f t="array" aca="1" ref="AJ4" ca="1">INDEX(INDIRECT("Table8["&amp;AJ$9&amp;"]"),MATCH(MAX((Table8[[MetaTest/k]:[MetaTest/k]]=Table96[[#This Row],[Test Name]:[Test Name]])*INDIRECT("Table8["&amp;$Q$1&amp;"]")),INDIRECT("Table8["&amp;$Q$1&amp;"]"), 0))</f>
        <v>0.93636363636363595</v>
      </c>
      <c r="AK4" cm="1">
        <f t="array" aca="1" ref="AK4" ca="1">INDEX(INDIRECT("Table8["&amp;AK$9&amp;"]"),MATCH(MAX((Table8[[MetaTest/k]:[MetaTest/k]]=Table96[[#This Row],[Test Name]:[Test Name]])*INDIRECT("Table8["&amp;$Q$1&amp;"]")),INDIRECT("Table8["&amp;$Q$1&amp;"]"), 0))</f>
        <v>0.95041322314049503</v>
      </c>
      <c r="AL4" cm="1">
        <f t="array" aca="1" ref="AL4" ca="1">INDEX(INDIRECT("Table8["&amp;AL$9&amp;"]"),MATCH(MAX((Table8[[MetaTest/k]:[MetaTest/k]]=Table96[[#This Row],[Test Name]:[Test Name]])*INDIRECT("Table8["&amp;$Q$1&amp;"]")),INDIRECT("Table8["&amp;$Q$1&amp;"]"), 0))</f>
        <v>0.90688259109311697</v>
      </c>
      <c r="AM4" cm="1">
        <f t="array" aca="1" ref="AM4" ca="1">INDEX(INDIRECT("Table8["&amp;AM$9&amp;"]"),MATCH(MAX((Table8[[MetaTest/k]:[MetaTest/k]]=Table96[[#This Row],[Test Name]:[Test Name]])*INDIRECT("Table8["&amp;$Q$1&amp;"]")),INDIRECT("Table8["&amp;$Q$1&amp;"]"), 0))</f>
        <v>0.81690140845070403</v>
      </c>
      <c r="AN4" cm="1">
        <f t="array" aca="1" ref="AN4" ca="1">INDEX(INDIRECT("Table8["&amp;AN$9&amp;"]"),MATCH(MAX((Table8[[MetaTest/k]:[MetaTest/k]]=Table96[[#This Row],[Test Name]:[Test Name]])*INDIRECT("Table8["&amp;$Q$1&amp;"]")),INDIRECT("Table8["&amp;$Q$1&amp;"]"), 0))</f>
        <v>0.82629107981220595</v>
      </c>
      <c r="AO4" cm="1">
        <f t="array" aca="1" ref="AO4" ca="1">INDEX(INDIRECT("Table8["&amp;AO$9&amp;"]"),MATCH(MAX((Table8[[MetaTest/k]:[MetaTest/k]]=Table96[[#This Row],[Test Name]:[Test Name]])*INDIRECT("Table8["&amp;$Q$1&amp;"]")),INDIRECT("Table8["&amp;$Q$1&amp;"]"), 0))</f>
        <v>0.91743119266054995</v>
      </c>
      <c r="AP4" cm="1">
        <f t="array" aca="1" ref="AP4" ca="1">INDEX(INDIRECT("Table8["&amp;AP$9&amp;"]"),MATCH(MAX((Table8[[MetaTest/k]:[MetaTest/k]]=Table96[[#This Row],[Test Name]:[Test Name]])*INDIRECT("Table8["&amp;$Q$1&amp;"]")),INDIRECT("Table8["&amp;$Q$1&amp;"]"), 0))</f>
        <v>0.89763779527558996</v>
      </c>
      <c r="AQ4" cm="1">
        <f t="array" aca="1" ref="AQ4" ca="1">INDEX(INDIRECT("Table8["&amp;AQ$9&amp;"]"),MATCH(MAX((Table8[[MetaTest/k]:[MetaTest/k]]=Table96[[#This Row],[Test Name]:[Test Name]])*INDIRECT("Table8["&amp;$Q$1&amp;"]")),INDIRECT("Table8["&amp;$Q$1&amp;"]"), 0))</f>
        <v>0.93775933609958495</v>
      </c>
      <c r="AR4" cm="1">
        <f t="array" aca="1" ref="AR4" ca="1">INDEX(INDIRECT("Table8["&amp;AR$9&amp;"]"),MATCH(MAX((Table8[[MetaTest/k]:[MetaTest/k]]=Table96[[#This Row],[Test Name]:[Test Name]])*INDIRECT("Table8["&amp;$Q$1&amp;"]")),INDIRECT("Table8["&amp;$Q$1&amp;"]"), 0))</f>
        <v>0</v>
      </c>
      <c r="AS4" cm="1">
        <f t="array" aca="1" ref="AS4" ca="1">INDEX(INDIRECT("Table8["&amp;AS$9&amp;"]"),MATCH(MAX((Table8[[MetaTest/k]:[MetaTest/k]]=Table96[[#This Row],[Test Name]:[Test Name]])*INDIRECT("Table8["&amp;$Q$1&amp;"]")),INDIRECT("Table8["&amp;$Q$1&amp;"]"), 0))</f>
        <v>0.66876971608832803</v>
      </c>
      <c r="AT4" cm="1">
        <f t="array" aca="1" ref="AT4" ca="1">INDEX(INDIRECT("Table10["&amp;AT$9&amp;"]"),MATCH(MAX((Table10[[MetaTest/k]:[MetaTest/k]]=Table96[[#This Row],[Test Name]:[Test Name]])*INDIRECT("Table10["&amp;$Q$1&amp;"]")),INDIRECT("Table10["&amp;$Q$1&amp;"]"), 0))</f>
        <v>0.53188405797101401</v>
      </c>
      <c r="AU4" cm="1">
        <f t="array" aca="1" ref="AU4" ca="1">INDEX(INDIRECT("Table10["&amp;AU$9&amp;"]"),MATCH(MAX((Table10[[MetaTest/k]:[MetaTest/k]]=Table96[[#This Row],[Test Name]:[Test Name]])*INDIRECT("Table10["&amp;$Q$1&amp;"]")),INDIRECT("Table10["&amp;$Q$1&amp;"]"), 0))</f>
        <v>0.50152077561724595</v>
      </c>
      <c r="AV4" cm="1">
        <f t="array" aca="1" ref="AV4" ca="1">INDEX(INDIRECT("Table10["&amp;AV$9&amp;"]"),MATCH(MAX((Table10[[MetaTest/k]:[MetaTest/k]]=Table96[[#This Row],[Test Name]:[Test Name]])*INDIRECT("Table10["&amp;$Q$1&amp;"]")),INDIRECT("Table10["&amp;$Q$1&amp;"]"), 0))</f>
        <v>4.9689440993788803E-2</v>
      </c>
      <c r="AW4" cm="1">
        <f t="array" aca="1" ref="AW4" ca="1">INDEX(INDIRECT("Table10["&amp;AW$9&amp;"]"),MATCH(MAX((Table10[[MetaTest/k]:[MetaTest/k]]=Table96[[#This Row],[Test Name]:[Test Name]])*INDIRECT("Table10["&amp;$Q$1&amp;"]")),INDIRECT("Table10["&amp;$Q$1&amp;"]"), 0))</f>
        <v>0.32258064516128998</v>
      </c>
      <c r="AX4" cm="1">
        <f t="array" aca="1" ref="AX4" ca="1">INDEX(INDIRECT("Table10["&amp;AX$9&amp;"]"),MATCH(MAX((Table10[[MetaTest/k]:[MetaTest/k]]=Table96[[#This Row],[Test Name]:[Test Name]])*INDIRECT("Table10["&amp;$Q$1&amp;"]")),INDIRECT("Table10["&amp;$Q$1&amp;"]"), 0))</f>
        <v>0.73933649289099501</v>
      </c>
      <c r="AY4" cm="1">
        <f t="array" aca="1" ref="AY4" ca="1">INDEX(INDIRECT("Table10["&amp;AY$9&amp;"]"),MATCH(MAX((Table10[[MetaTest/k]:[MetaTest/k]]=Table96[[#This Row],[Test Name]:[Test Name]])*INDIRECT("Table10["&amp;$Q$1&amp;"]")),INDIRECT("Table10["&amp;$Q$1&amp;"]"), 0))</f>
        <v>0.94514767932489396</v>
      </c>
      <c r="AZ4" cm="1">
        <f t="array" aca="1" ref="AZ4" ca="1">INDEX(INDIRECT("Table10["&amp;AZ$9&amp;"]"),MATCH(MAX((Table10[[MetaTest/k]:[MetaTest/k]]=Table96[[#This Row],[Test Name]:[Test Name]])*INDIRECT("Table10["&amp;$Q$1&amp;"]")),INDIRECT("Table10["&amp;$Q$1&amp;"]"), 0))</f>
        <v>0.63829787234042501</v>
      </c>
      <c r="BA4" cm="1">
        <f t="array" aca="1" ref="BA4" ca="1">INDEX(INDIRECT("Table10["&amp;BA$9&amp;"]"),MATCH(MAX((Table10[[MetaTest/k]:[MetaTest/k]]=Table96[[#This Row],[Test Name]:[Test Name]])*INDIRECT("Table10["&amp;$Q$1&amp;"]")),INDIRECT("Table10["&amp;$Q$1&amp;"]"), 0))</f>
        <v>0.65536723163841804</v>
      </c>
      <c r="BB4" cm="1">
        <f t="array" aca="1" ref="BB4" ca="1">INDEX(INDIRECT("Table10["&amp;BB$9&amp;"]"),MATCH(MAX((Table10[[MetaTest/k]:[MetaTest/k]]=Table96[[#This Row],[Test Name]:[Test Name]])*INDIRECT("Table10["&amp;$Q$1&amp;"]")),INDIRECT("Table10["&amp;$Q$1&amp;"]"), 0))</f>
        <v>0.54117647058823504</v>
      </c>
      <c r="BC4" cm="1">
        <f t="array" aca="1" ref="BC4" ca="1">INDEX(INDIRECT("Table10["&amp;BC$9&amp;"]"),MATCH(MAX((Table10[[MetaTest/k]:[MetaTest/k]]=Table96[[#This Row],[Test Name]:[Test Name]])*INDIRECT("Table10["&amp;$Q$1&amp;"]")),INDIRECT("Table10["&amp;$Q$1&amp;"]"), 0))</f>
        <v>0.66666666666666596</v>
      </c>
      <c r="BD4" cm="1">
        <f t="array" aca="1" ref="BD4" ca="1">INDEX(INDIRECT("Table10["&amp;BD$9&amp;"]"),MATCH(MAX((Table10[[MetaTest/k]:[MetaTest/k]]=Table96[[#This Row],[Test Name]:[Test Name]])*INDIRECT("Table10["&amp;$Q$1&amp;"]")),INDIRECT("Table10["&amp;$Q$1&amp;"]"), 0))</f>
        <v>0.45161290322580599</v>
      </c>
      <c r="BE4" cm="1">
        <f t="array" aca="1" ref="BE4" ca="1">INDEX(INDIRECT("Table10["&amp;BE$9&amp;"]"),MATCH(MAX((Table10[[MetaTest/k]:[MetaTest/k]]=Table96[[#This Row],[Test Name]:[Test Name]])*INDIRECT("Table10["&amp;$Q$1&amp;"]")),INDIRECT("Table10["&amp;$Q$1&amp;"]"), 0))</f>
        <v>0.46153846153846101</v>
      </c>
      <c r="BF4" cm="1">
        <f t="array" aca="1" ref="BF4" ca="1">INDEX(INDIRECT("Table10["&amp;BF$9&amp;"]"),MATCH(MAX((Table10[[MetaTest/k]:[MetaTest/k]]=Table96[[#This Row],[Test Name]:[Test Name]])*INDIRECT("Table10["&amp;$Q$1&amp;"]")),INDIRECT("Table10["&amp;$Q$1&amp;"]"), 0))</f>
        <v>0</v>
      </c>
      <c r="BG4" cm="1">
        <f t="array" aca="1" ref="BG4" ca="1">INDEX(INDIRECT("Table10["&amp;BG$9&amp;"]"),MATCH(MAX((Table10[[MetaTest/k]:[MetaTest/k]]=Table96[[#This Row],[Test Name]:[Test Name]])*INDIRECT("Table10["&amp;$Q$1&amp;"]")),INDIRECT("Table10["&amp;$Q$1&amp;"]"), 0))</f>
        <v>0.54683544303797404</v>
      </c>
      <c r="BM4">
        <v>0</v>
      </c>
      <c r="BN4">
        <v>0.77115384615384597</v>
      </c>
      <c r="BO4">
        <v>0.71159696285900498</v>
      </c>
      <c r="BP4">
        <v>0</v>
      </c>
      <c r="BQ4">
        <v>0.60869565217391297</v>
      </c>
      <c r="BR4">
        <v>0</v>
      </c>
      <c r="BS4">
        <v>0.97338403041825095</v>
      </c>
      <c r="BT4">
        <v>0.94852941176470595</v>
      </c>
      <c r="BU4">
        <v>0.96577946768060796</v>
      </c>
      <c r="BV4">
        <v>0.68020304568527901</v>
      </c>
      <c r="BW4">
        <v>0.84590163934426199</v>
      </c>
      <c r="BX4">
        <v>0.98484848484848397</v>
      </c>
      <c r="BY4">
        <v>0.96992481203007497</v>
      </c>
      <c r="BZ4">
        <v>0.90459363957597105</v>
      </c>
      <c r="CA4">
        <v>0</v>
      </c>
      <c r="CB4">
        <v>0.65730337078651602</v>
      </c>
      <c r="CC4">
        <v>0</v>
      </c>
      <c r="CD4">
        <v>0.78910256410256396</v>
      </c>
      <c r="CE4">
        <v>0.75522308898054202</v>
      </c>
      <c r="CF4">
        <v>0</v>
      </c>
      <c r="CG4">
        <v>0.61658031088082899</v>
      </c>
      <c r="CH4">
        <v>0</v>
      </c>
      <c r="CI4">
        <v>0.96654275092936803</v>
      </c>
      <c r="CJ4">
        <v>0.95202952029520305</v>
      </c>
      <c r="CK4">
        <v>0.97358490566037703</v>
      </c>
      <c r="CL4">
        <v>0.66666666666666596</v>
      </c>
      <c r="CM4">
        <v>0.85148514851485102</v>
      </c>
      <c r="CN4">
        <v>0.96498054474708095</v>
      </c>
      <c r="CO4">
        <v>0.95555555555555505</v>
      </c>
      <c r="CP4">
        <v>0.90780141843971596</v>
      </c>
      <c r="CQ4">
        <v>0.56652360515021405</v>
      </c>
      <c r="CR4">
        <v>0.64092664092663998</v>
      </c>
      <c r="CS4">
        <v>0</v>
      </c>
      <c r="CT4">
        <v>0.80448717948717896</v>
      </c>
      <c r="CU4">
        <v>0.79126129740562801</v>
      </c>
      <c r="CV4">
        <v>0</v>
      </c>
      <c r="CW4">
        <v>0.625</v>
      </c>
      <c r="CX4">
        <v>0.31168831168831101</v>
      </c>
      <c r="CY4">
        <v>0.99236641221374</v>
      </c>
      <c r="CZ4">
        <v>0.98473282442748</v>
      </c>
      <c r="DA4">
        <v>0.96969696969696895</v>
      </c>
      <c r="DB4">
        <v>0.72549019607843102</v>
      </c>
      <c r="DC4">
        <v>0.83387622149837104</v>
      </c>
      <c r="DD4">
        <v>0.952755905511811</v>
      </c>
      <c r="DE4">
        <v>0.9765625</v>
      </c>
      <c r="DF4">
        <v>0.94464944649446403</v>
      </c>
      <c r="DG4">
        <v>0.59848484848484795</v>
      </c>
      <c r="DH4">
        <v>0.57983193277310896</v>
      </c>
      <c r="DI4">
        <v>0</v>
      </c>
      <c r="DJ4">
        <v>0.84743589743589698</v>
      </c>
      <c r="DK4">
        <v>0.83602012167777695</v>
      </c>
      <c r="DL4">
        <v>0</v>
      </c>
      <c r="DM4">
        <v>0.73939393939393905</v>
      </c>
      <c r="DN4">
        <v>0.58695652173913004</v>
      </c>
      <c r="DO4">
        <v>0.99236641221374</v>
      </c>
      <c r="DP4">
        <v>0.97358490566037703</v>
      </c>
      <c r="DQ4">
        <v>0.95131086142322097</v>
      </c>
      <c r="DR4">
        <v>0.85836909871244604</v>
      </c>
      <c r="DS4">
        <v>0.89361702127659504</v>
      </c>
      <c r="DT4">
        <v>0.99616858237547801</v>
      </c>
      <c r="DU4">
        <v>0.96969696969696895</v>
      </c>
      <c r="DV4">
        <v>0.91166077738515805</v>
      </c>
      <c r="DW4">
        <v>0.476683937823834</v>
      </c>
      <c r="DX4">
        <v>0.68243243243243201</v>
      </c>
      <c r="DY4">
        <v>0</v>
      </c>
      <c r="DZ4">
        <v>0.81730769230769196</v>
      </c>
      <c r="EA4">
        <v>0.78933308421999204</v>
      </c>
      <c r="EB4">
        <v>0</v>
      </c>
      <c r="EC4">
        <v>0.680851063829787</v>
      </c>
      <c r="ED4">
        <v>0.63157894736842102</v>
      </c>
      <c r="EE4">
        <v>0.95910780669144902</v>
      </c>
      <c r="EF4">
        <v>0.95555555555555505</v>
      </c>
      <c r="EG4">
        <v>0.969465648854961</v>
      </c>
      <c r="EH4">
        <v>0.75117370892018698</v>
      </c>
      <c r="EI4">
        <v>0.88732394366197098</v>
      </c>
      <c r="EJ4">
        <v>0.98113207547169801</v>
      </c>
      <c r="EK4">
        <v>0.962686567164179</v>
      </c>
      <c r="EL4">
        <v>0.94074074074073999</v>
      </c>
      <c r="EM4">
        <v>8.5714285714285701E-2</v>
      </c>
      <c r="EN4">
        <v>0.66666666666666596</v>
      </c>
      <c r="EO4">
        <v>0</v>
      </c>
      <c r="EP4">
        <v>0.84230769230769198</v>
      </c>
      <c r="EQ4">
        <v>0.81523656265932998</v>
      </c>
      <c r="ER4">
        <v>0</v>
      </c>
      <c r="ES4">
        <v>0.76712328767123195</v>
      </c>
      <c r="ET4">
        <v>0.78703703703703698</v>
      </c>
      <c r="EU4">
        <v>0.98084291187739403</v>
      </c>
      <c r="EV4">
        <v>0.94852941176470595</v>
      </c>
      <c r="EW4">
        <v>0.96603773584905595</v>
      </c>
      <c r="EX4">
        <v>0.84848484848484795</v>
      </c>
      <c r="EY4">
        <v>0.91970802919707995</v>
      </c>
      <c r="EZ4">
        <v>0.99236641221374</v>
      </c>
      <c r="FA4">
        <v>0.95202952029520305</v>
      </c>
      <c r="FB4">
        <v>0.93772893772893695</v>
      </c>
      <c r="FC4">
        <v>0.63783783783783699</v>
      </c>
      <c r="FD4">
        <v>4.5112781954887202E-2</v>
      </c>
    </row>
    <row r="5" spans="1:160" x14ac:dyDescent="0.2">
      <c r="A5">
        <v>20</v>
      </c>
      <c r="B5">
        <f>AVERAGE(DJ:DJ)</f>
        <v>0.83373397435897401</v>
      </c>
      <c r="C5">
        <f>AVERAGE(DK:DK)</f>
        <v>0.80686371988283678</v>
      </c>
      <c r="D5">
        <f t="shared" ref="D5:O5" si="3">AVERAGE(DM:DM)</f>
        <v>0.75633876393801813</v>
      </c>
      <c r="E5">
        <f t="shared" si="3"/>
        <v>0.70110218490451459</v>
      </c>
      <c r="F5">
        <f t="shared" si="3"/>
        <v>0.97704155334222664</v>
      </c>
      <c r="G5">
        <f t="shared" si="3"/>
        <v>0.9651984684764926</v>
      </c>
      <c r="H5">
        <f t="shared" si="3"/>
        <v>0.97435745552501807</v>
      </c>
      <c r="I5">
        <f t="shared" si="3"/>
        <v>0.78322039174299507</v>
      </c>
      <c r="J5">
        <f t="shared" si="3"/>
        <v>0.88113735003478499</v>
      </c>
      <c r="K5">
        <f t="shared" si="3"/>
        <v>0.98590634146924994</v>
      </c>
      <c r="L5">
        <f t="shared" si="3"/>
        <v>0.9627657334028894</v>
      </c>
      <c r="M5">
        <f t="shared" si="3"/>
        <v>0.92833369874053706</v>
      </c>
      <c r="N5">
        <f t="shared" si="3"/>
        <v>0.25683291089934629</v>
      </c>
      <c r="O5">
        <f t="shared" si="3"/>
        <v>0.510129786117968</v>
      </c>
      <c r="Q5">
        <f ca="1">COUNTIF(AT12:BG17,"&gt;0")</f>
        <v>8</v>
      </c>
      <c r="R5" cm="1">
        <f t="array" aca="1" ref="R5" ca="1">INDEX(INDIRECT("Table7["&amp;R$9&amp;"]"),MATCH(MAX((Table7[[MetaTest/k]:[MetaTest/k]]=Table96[[#This Row],[Test Name]:[Test Name]])*INDIRECT("Table7["&amp;$Q$1&amp;"]")),INDIRECT("Table7["&amp;$Q$1&amp;"]"), 0))</f>
        <v>0.78333333333333299</v>
      </c>
      <c r="S5" cm="1">
        <f t="array" aca="1" ref="S5" ca="1">INDEX(INDIRECT("Table7["&amp;S$9&amp;"]"),MATCH(MAX((Table7[[MetaTest/k]:[MetaTest/k]]=Table96[[#This Row],[Test Name]:[Test Name]])*INDIRECT("Table7["&amp;$Q$1&amp;"]")),INDIRECT("Table7["&amp;$Q$1&amp;"]"), 0))</f>
        <v>0.77944700698690905</v>
      </c>
      <c r="T5" cm="1">
        <f t="array" aca="1" ref="T5" ca="1">INDEX(INDIRECT("Table7["&amp;T$9&amp;"]"),MATCH(MAX((Table7[[MetaTest/k]:[MetaTest/k]]=Table96[[#This Row],[Test Name]:[Test Name]])*INDIRECT("Table7["&amp;$Q$1&amp;"]")),INDIRECT("Table7["&amp;$Q$1&amp;"]"), 0))</f>
        <v>0.71830985915492895</v>
      </c>
      <c r="U5" cm="1">
        <f t="array" aca="1" ref="U5" ca="1">INDEX(INDIRECT("Table7["&amp;U$9&amp;"]"),MATCH(MAX((Table7[[MetaTest/k]:[MetaTest/k]]=Table96[[#This Row],[Test Name]:[Test Name]])*INDIRECT("Table7["&amp;$Q$1&amp;"]")),INDIRECT("Table7["&amp;$Q$1&amp;"]"), 0))</f>
        <v>0.72727272727272696</v>
      </c>
      <c r="V5" cm="1">
        <f t="array" aca="1" ref="V5" ca="1">INDEX(INDIRECT("Table7["&amp;V$9&amp;"]"),MATCH(MAX((Table7[[MetaTest/k]:[MetaTest/k]]=Table96[[#This Row],[Test Name]:[Test Name]])*INDIRECT("Table7["&amp;$Q$1&amp;"]")),INDIRECT("Table7["&amp;$Q$1&amp;"]"), 0))</f>
        <v>0.88111888111888104</v>
      </c>
      <c r="W5" cm="1">
        <f t="array" aca="1" ref="W5" ca="1">INDEX(INDIRECT("Table7["&amp;W$9&amp;"]"),MATCH(MAX((Table7[[MetaTest/k]:[MetaTest/k]]=Table96[[#This Row],[Test Name]:[Test Name]])*INDIRECT("Table7["&amp;$Q$1&amp;"]")),INDIRECT("Table7["&amp;$Q$1&amp;"]"), 0))</f>
        <v>0.96969696969696895</v>
      </c>
      <c r="X5" cm="1">
        <f t="array" aca="1" ref="X5" ca="1">INDEX(INDIRECT("Table7["&amp;X$9&amp;"]"),MATCH(MAX((Table7[[MetaTest/k]:[MetaTest/k]]=Table96[[#This Row],[Test Name]:[Test Name]])*INDIRECT("Table7["&amp;$Q$1&amp;"]")),INDIRECT("Table7["&amp;$Q$1&amp;"]"), 0))</f>
        <v>0.90666666666666595</v>
      </c>
      <c r="Y5" cm="1">
        <f t="array" aca="1" ref="Y5" ca="1">INDEX(INDIRECT("Table7["&amp;Y$9&amp;"]"),MATCH(MAX((Table7[[MetaTest/k]:[MetaTest/k]]=Table96[[#This Row],[Test Name]:[Test Name]])*INDIRECT("Table7["&amp;$Q$1&amp;"]")),INDIRECT("Table7["&amp;$Q$1&amp;"]"), 0))</f>
        <v>0.84722222222222199</v>
      </c>
      <c r="Z5" cm="1">
        <f t="array" aca="1" ref="Z5" ca="1">INDEX(INDIRECT("Table7["&amp;Z$9&amp;"]"),MATCH(MAX((Table7[[MetaTest/k]:[MetaTest/k]]=Table96[[#This Row],[Test Name]:[Test Name]])*INDIRECT("Table7["&amp;$Q$1&amp;"]")),INDIRECT("Table7["&amp;$Q$1&amp;"]"), 0))</f>
        <v>0.86451612903225705</v>
      </c>
      <c r="AA5" cm="1">
        <f t="array" aca="1" ref="AA5" ca="1">INDEX(INDIRECT("Table7["&amp;AA$9&amp;"]"),MATCH(MAX((Table7[[MetaTest/k]:[MetaTest/k]]=Table96[[#This Row],[Test Name]:[Test Name]])*INDIRECT("Table7["&amp;$Q$1&amp;"]")),INDIRECT("Table7["&amp;$Q$1&amp;"]"), 0))</f>
        <v>0.88343558282208501</v>
      </c>
      <c r="AB5" cm="1">
        <f t="array" aca="1" ref="AB5" ca="1">INDEX(INDIRECT("Table7["&amp;AB$9&amp;"]"),MATCH(MAX((Table7[[MetaTest/k]:[MetaTest/k]]=Table96[[#This Row],[Test Name]:[Test Name]])*INDIRECT("Table7["&amp;$Q$1&amp;"]")),INDIRECT("Table7["&amp;$Q$1&amp;"]"), 0))</f>
        <v>0.74509803921568596</v>
      </c>
      <c r="AC5" cm="1">
        <f t="array" aca="1" ref="AC5" ca="1">INDEX(INDIRECT("Table7["&amp;AC$9&amp;"]"),MATCH(MAX((Table7[[MetaTest/k]:[MetaTest/k]]=Table96[[#This Row],[Test Name]:[Test Name]])*INDIRECT("Table7["&amp;$Q$1&amp;"]")),INDIRECT("Table7["&amp;$Q$1&amp;"]"), 0))</f>
        <v>0.81675392670156999</v>
      </c>
      <c r="AD5" cm="1">
        <f t="array" aca="1" ref="AD5" ca="1">INDEX(INDIRECT("Table7["&amp;AD$9&amp;"]"),MATCH(MAX((Table7[[MetaTest/k]:[MetaTest/k]]=Table96[[#This Row],[Test Name]:[Test Name]])*INDIRECT("Table7["&amp;$Q$1&amp;"]")),INDIRECT("Table7["&amp;$Q$1&amp;"]"), 0))</f>
        <v>0.37398373983739802</v>
      </c>
      <c r="AE5" cm="1">
        <f t="array" aca="1" ref="AE5" ca="1">INDEX(INDIRECT("Table7["&amp;AE$9&amp;"]"),MATCH(MAX((Table7[[MetaTest/k]:[MetaTest/k]]=Table96[[#This Row],[Test Name]:[Test Name]])*INDIRECT("Table7["&amp;$Q$1&amp;"]")),INDIRECT("Table7["&amp;$Q$1&amp;"]"), 0))</f>
        <v>0.61928934010152203</v>
      </c>
      <c r="AF5" cm="1">
        <f t="array" aca="1" ref="AF5" ca="1">INDEX(INDIRECT("Table8["&amp;AF$9&amp;"]"),MATCH(MAX((Table8[[MetaTest/k]:[MetaTest/k]]=Table96[[#This Row],[Test Name]:[Test Name]])*INDIRECT("Table8["&amp;$Q$1&amp;"]")),INDIRECT("Table8["&amp;$Q$1&amp;"]"), 0))</f>
        <v>0.78333333333333299</v>
      </c>
      <c r="AG5" cm="1">
        <f t="array" aca="1" ref="AG5" ca="1">INDEX(INDIRECT("Table8["&amp;AG$9&amp;"]"),MATCH(MAX((Table8[[MetaTest/k]:[MetaTest/k]]=Table96[[#This Row],[Test Name]:[Test Name]])*INDIRECT("Table8["&amp;$Q$1&amp;"]")),INDIRECT("Table8["&amp;$Q$1&amp;"]"), 0))</f>
        <v>0.74512737273130103</v>
      </c>
      <c r="AH5" cm="1">
        <f t="array" aca="1" ref="AH5" ca="1">INDEX(INDIRECT("Table8["&amp;AH$9&amp;"]"),MATCH(MAX((Table8[[MetaTest/k]:[MetaTest/k]]=Table96[[#This Row],[Test Name]:[Test Name]])*INDIRECT("Table8["&amp;$Q$1&amp;"]")),INDIRECT("Table8["&amp;$Q$1&amp;"]"), 0))</f>
        <v>0.69285714285714195</v>
      </c>
      <c r="AI5" cm="1">
        <f t="array" aca="1" ref="AI5" ca="1">INDEX(INDIRECT("Table8["&amp;AI$9&amp;"]"),MATCH(MAX((Table8[[MetaTest/k]:[MetaTest/k]]=Table96[[#This Row],[Test Name]:[Test Name]])*INDIRECT("Table8["&amp;$Q$1&amp;"]")),INDIRECT("Table8["&amp;$Q$1&amp;"]"), 0))</f>
        <v>0.465753424657534</v>
      </c>
      <c r="AJ5" cm="1">
        <f t="array" aca="1" ref="AJ5" ca="1">INDEX(INDIRECT("Table8["&amp;AJ$9&amp;"]"),MATCH(MAX((Table8[[MetaTest/k]:[MetaTest/k]]=Table96[[#This Row],[Test Name]:[Test Name]])*INDIRECT("Table8["&amp;$Q$1&amp;"]")),INDIRECT("Table8["&amp;$Q$1&amp;"]"), 0))</f>
        <v>0.95535714285714302</v>
      </c>
      <c r="AK5" cm="1">
        <f t="array" aca="1" ref="AK5" ca="1">INDEX(INDIRECT("Table8["&amp;AK$9&amp;"]"),MATCH(MAX((Table8[[MetaTest/k]:[MetaTest/k]]=Table96[[#This Row],[Test Name]:[Test Name]])*INDIRECT("Table8["&amp;$Q$1&amp;"]")),INDIRECT("Table8["&amp;$Q$1&amp;"]"), 0))</f>
        <v>0.95652173913043403</v>
      </c>
      <c r="AL5" cm="1">
        <f t="array" aca="1" ref="AL5" ca="1">INDEX(INDIRECT("Table8["&amp;AL$9&amp;"]"),MATCH(MAX((Table8[[MetaTest/k]:[MetaTest/k]]=Table96[[#This Row],[Test Name]:[Test Name]])*INDIRECT("Table8["&amp;$Q$1&amp;"]")),INDIRECT("Table8["&amp;$Q$1&amp;"]"), 0))</f>
        <v>0.95614035087719296</v>
      </c>
      <c r="AM5" cm="1">
        <f t="array" aca="1" ref="AM5" ca="1">INDEX(INDIRECT("Table8["&amp;AM$9&amp;"]"),MATCH(MAX((Table8[[MetaTest/k]:[MetaTest/k]]=Table96[[#This Row],[Test Name]:[Test Name]])*INDIRECT("Table8["&amp;$Q$1&amp;"]")),INDIRECT("Table8["&amp;$Q$1&amp;"]"), 0))</f>
        <v>0.65853658536585302</v>
      </c>
      <c r="AN5" cm="1">
        <f t="array" aca="1" ref="AN5" ca="1">INDEX(INDIRECT("Table8["&amp;AN$9&amp;"]"),MATCH(MAX((Table8[[MetaTest/k]:[MetaTest/k]]=Table96[[#This Row],[Test Name]:[Test Name]])*INDIRECT("Table8["&amp;$Q$1&amp;"]")),INDIRECT("Table8["&amp;$Q$1&amp;"]"), 0))</f>
        <v>0.78048780487804803</v>
      </c>
      <c r="AO5" cm="1">
        <f t="array" aca="1" ref="AO5" ca="1">INDEX(INDIRECT("Table8["&amp;AO$9&amp;"]"),MATCH(MAX((Table8[[MetaTest/k]:[MetaTest/k]]=Table96[[#This Row],[Test Name]:[Test Name]])*INDIRECT("Table8["&amp;$Q$1&amp;"]")),INDIRECT("Table8["&amp;$Q$1&amp;"]"), 0))</f>
        <v>0.95813953488372094</v>
      </c>
      <c r="AP5" cm="1">
        <f t="array" aca="1" ref="AP5" ca="1">INDEX(INDIRECT("Table8["&amp;AP$9&amp;"]"),MATCH(MAX((Table8[[MetaTest/k]:[MetaTest/k]]=Table96[[#This Row],[Test Name]:[Test Name]])*INDIRECT("Table8["&amp;$Q$1&amp;"]")),INDIRECT("Table8["&amp;$Q$1&amp;"]"), 0))</f>
        <v>0.90456431535269699</v>
      </c>
      <c r="AQ5" cm="1">
        <f t="array" aca="1" ref="AQ5" ca="1">INDEX(INDIRECT("Table8["&amp;AQ$9&amp;"]"),MATCH(MAX((Table8[[MetaTest/k]:[MetaTest/k]]=Table96[[#This Row],[Test Name]:[Test Name]])*INDIRECT("Table8["&amp;$Q$1&amp;"]")),INDIRECT("Table8["&amp;$Q$1&amp;"]"), 0))</f>
        <v>0.91914893617021198</v>
      </c>
      <c r="AR5" cm="1">
        <f t="array" aca="1" ref="AR5" ca="1">INDEX(INDIRECT("Table8["&amp;AR$9&amp;"]"),MATCH(MAX((Table8[[MetaTest/k]:[MetaTest/k]]=Table96[[#This Row],[Test Name]:[Test Name]])*INDIRECT("Table8["&amp;$Q$1&amp;"]")),INDIRECT("Table8["&amp;$Q$1&amp;"]"), 0))</f>
        <v>3.5714285714285698E-2</v>
      </c>
      <c r="AS5" cm="1">
        <f t="array" aca="1" ref="AS5" ca="1">INDEX(INDIRECT("Table8["&amp;AS$9&amp;"]"),MATCH(MAX((Table8[[MetaTest/k]:[MetaTest/k]]=Table96[[#This Row],[Test Name]:[Test Name]])*INDIRECT("Table8["&amp;$Q$1&amp;"]")),INDIRECT("Table8["&amp;$Q$1&amp;"]"), 0))</f>
        <v>0.65830721003134696</v>
      </c>
      <c r="AT5" cm="1">
        <f t="array" aca="1" ref="AT5" ca="1">INDEX(INDIRECT("Table10["&amp;AT$9&amp;"]"),MATCH(MAX((Table10[[MetaTest/k]:[MetaTest/k]]=Table96[[#This Row],[Test Name]:[Test Name]])*INDIRECT("Table10["&amp;$Q$1&amp;"]")),INDIRECT("Table10["&amp;$Q$1&amp;"]"), 0))</f>
        <v>0.55303030303030298</v>
      </c>
      <c r="AU5" cm="1">
        <f t="array" aca="1" ref="AU5" ca="1">INDEX(INDIRECT("Table10["&amp;AU$9&amp;"]"),MATCH(MAX((Table10[[MetaTest/k]:[MetaTest/k]]=Table96[[#This Row],[Test Name]:[Test Name]])*INDIRECT("Table10["&amp;$Q$1&amp;"]")),INDIRECT("Table10["&amp;$Q$1&amp;"]"), 0))</f>
        <v>0.52218052183875796</v>
      </c>
      <c r="AV5" cm="1">
        <f t="array" aca="1" ref="AV5" ca="1">INDEX(INDIRECT("Table10["&amp;AV$9&amp;"]"),MATCH(MAX((Table10[[MetaTest/k]:[MetaTest/k]]=Table96[[#This Row],[Test Name]:[Test Name]])*INDIRECT("Table10["&amp;$Q$1&amp;"]")),INDIRECT("Table10["&amp;$Q$1&amp;"]"), 0))</f>
        <v>0.10084033613445301</v>
      </c>
      <c r="AW5" cm="1">
        <f t="array" aca="1" ref="AW5" ca="1">INDEX(INDIRECT("Table10["&amp;AW$9&amp;"]"),MATCH(MAX((Table10[[MetaTest/k]:[MetaTest/k]]=Table96[[#This Row],[Test Name]:[Test Name]])*INDIRECT("Table10["&amp;$Q$1&amp;"]")),INDIRECT("Table10["&amp;$Q$1&amp;"]"), 0))</f>
        <v>0.19653179190751399</v>
      </c>
      <c r="AX5" cm="1">
        <f t="array" aca="1" ref="AX5" ca="1">INDEX(INDIRECT("Table10["&amp;AX$9&amp;"]"),MATCH(MAX((Table10[[MetaTest/k]:[MetaTest/k]]=Table96[[#This Row],[Test Name]:[Test Name]])*INDIRECT("Table10["&amp;$Q$1&amp;"]")),INDIRECT("Table10["&amp;$Q$1&amp;"]"), 0))</f>
        <v>0.72037914691943095</v>
      </c>
      <c r="AY5" cm="1">
        <f t="array" aca="1" ref="AY5" ca="1">INDEX(INDIRECT("Table10["&amp;AY$9&amp;"]"),MATCH(MAX((Table10[[MetaTest/k]:[MetaTest/k]]=Table96[[#This Row],[Test Name]:[Test Name]])*INDIRECT("Table10["&amp;$Q$1&amp;"]")),INDIRECT("Table10["&amp;$Q$1&amp;"]"), 0))</f>
        <v>0.93392070484581402</v>
      </c>
      <c r="AZ5" cm="1">
        <f t="array" aca="1" ref="AZ5" ca="1">INDEX(INDIRECT("Table10["&amp;AZ$9&amp;"]"),MATCH(MAX((Table10[[MetaTest/k]:[MetaTest/k]]=Table96[[#This Row],[Test Name]:[Test Name]])*INDIRECT("Table10["&amp;$Q$1&amp;"]")),INDIRECT("Table10["&amp;$Q$1&amp;"]"), 0))</f>
        <v>0.71717171717171702</v>
      </c>
      <c r="BA5" cm="1">
        <f t="array" aca="1" ref="BA5" ca="1">INDEX(INDIRECT("Table10["&amp;BA$9&amp;"]"),MATCH(MAX((Table10[[MetaTest/k]:[MetaTest/k]]=Table96[[#This Row],[Test Name]:[Test Name]])*INDIRECT("Table10["&amp;$Q$1&amp;"]")),INDIRECT("Table10["&amp;$Q$1&amp;"]"), 0))</f>
        <v>0.78947368421052599</v>
      </c>
      <c r="BB5" cm="1">
        <f t="array" aca="1" ref="BB5" ca="1">INDEX(INDIRECT("Table10["&amp;BB$9&amp;"]"),MATCH(MAX((Table10[[MetaTest/k]:[MetaTest/k]]=Table96[[#This Row],[Test Name]:[Test Name]])*INDIRECT("Table10["&amp;$Q$1&amp;"]")),INDIRECT("Table10["&amp;$Q$1&amp;"]"), 0))</f>
        <v>0.54117647058823504</v>
      </c>
      <c r="BC5" cm="1">
        <f t="array" aca="1" ref="BC5" ca="1">INDEX(INDIRECT("Table10["&amp;BC$9&amp;"]"),MATCH(MAX((Table10[[MetaTest/k]:[MetaTest/k]]=Table96[[#This Row],[Test Name]:[Test Name]])*INDIRECT("Table10["&amp;$Q$1&amp;"]")),INDIRECT("Table10["&amp;$Q$1&amp;"]"), 0))</f>
        <v>0.63111111111111096</v>
      </c>
      <c r="BD5" cm="1">
        <f t="array" aca="1" ref="BD5" ca="1">INDEX(INDIRECT("Table10["&amp;BD$9&amp;"]"),MATCH(MAX((Table10[[MetaTest/k]:[MetaTest/k]]=Table96[[#This Row],[Test Name]:[Test Name]])*INDIRECT("Table10["&amp;$Q$1&amp;"]")),INDIRECT("Table10["&amp;$Q$1&amp;"]"), 0))</f>
        <v>0.45859872611464902</v>
      </c>
      <c r="BE5" cm="1">
        <f t="array" aca="1" ref="BE5" ca="1">INDEX(INDIRECT("Table10["&amp;BE$9&amp;"]"),MATCH(MAX((Table10[[MetaTest/k]:[MetaTest/k]]=Table96[[#This Row],[Test Name]:[Test Name]])*INDIRECT("Table10["&amp;$Q$1&amp;"]")),INDIRECT("Table10["&amp;$Q$1&amp;"]"), 0))</f>
        <v>0.61271676300578004</v>
      </c>
      <c r="BF5" cm="1">
        <f t="array" aca="1" ref="BF5" ca="1">INDEX(INDIRECT("Table10["&amp;BF$9&amp;"]"),MATCH(MAX((Table10[[MetaTest/k]:[MetaTest/k]]=Table96[[#This Row],[Test Name]:[Test Name]])*INDIRECT("Table10["&amp;$Q$1&amp;"]")),INDIRECT("Table10["&amp;$Q$1&amp;"]"), 0))</f>
        <v>0</v>
      </c>
      <c r="BG5" cm="1">
        <f t="array" aca="1" ref="BG5" ca="1">INDEX(INDIRECT("Table10["&amp;BG$9&amp;"]"),MATCH(MAX((Table10[[MetaTest/k]:[MetaTest/k]]=Table96[[#This Row],[Test Name]:[Test Name]])*INDIRECT("Table10["&amp;$Q$1&amp;"]")),INDIRECT("Table10["&amp;$Q$1&amp;"]"), 0))</f>
        <v>0.56424581005586505</v>
      </c>
      <c r="BM5">
        <v>0</v>
      </c>
      <c r="BN5">
        <v>0.71346153846153804</v>
      </c>
      <c r="BO5">
        <v>0.67371755241729203</v>
      </c>
      <c r="BP5">
        <v>0</v>
      </c>
      <c r="BQ5">
        <v>0.40268456375838901</v>
      </c>
      <c r="BR5">
        <v>0.34355828220858797</v>
      </c>
      <c r="BS5">
        <v>0.96629213483146004</v>
      </c>
      <c r="BT5">
        <v>0.962686567164179</v>
      </c>
      <c r="BU5">
        <v>0.97338403041825095</v>
      </c>
      <c r="BV5">
        <v>0.69346733668341698</v>
      </c>
      <c r="BW5">
        <v>0.84590163934426199</v>
      </c>
      <c r="BX5">
        <v>0.96825396825396803</v>
      </c>
      <c r="BY5">
        <v>0.96240601503759404</v>
      </c>
      <c r="BZ5">
        <v>0.92086330935251803</v>
      </c>
      <c r="CA5">
        <v>4.5112781954887202E-2</v>
      </c>
      <c r="CB5">
        <v>0</v>
      </c>
      <c r="CC5">
        <v>0</v>
      </c>
      <c r="CD5">
        <v>0.82435897435897398</v>
      </c>
      <c r="CE5">
        <v>0.79437401511804995</v>
      </c>
      <c r="CF5">
        <v>0</v>
      </c>
      <c r="CG5">
        <v>0.68156424581005504</v>
      </c>
      <c r="CH5">
        <v>0.55555555555555503</v>
      </c>
      <c r="CI5">
        <v>0.97014925373134298</v>
      </c>
      <c r="CJ5">
        <v>0.98473282442748</v>
      </c>
      <c r="CK5">
        <v>0.97318007662835204</v>
      </c>
      <c r="CL5">
        <v>0.86324786324786296</v>
      </c>
      <c r="CM5">
        <v>0.89361702127659504</v>
      </c>
      <c r="CN5">
        <v>0.96414342629481997</v>
      </c>
      <c r="CO5">
        <v>0.98098859315589304</v>
      </c>
      <c r="CP5">
        <v>0.951672862453531</v>
      </c>
      <c r="CQ5">
        <v>4.5112781954887202E-2</v>
      </c>
      <c r="CR5">
        <v>0.66852367688022196</v>
      </c>
      <c r="CS5">
        <v>0</v>
      </c>
      <c r="CT5">
        <v>0.82179487179487098</v>
      </c>
      <c r="CU5">
        <v>0.79186789668929902</v>
      </c>
      <c r="CV5">
        <v>0</v>
      </c>
      <c r="CW5">
        <v>0.72560975609755995</v>
      </c>
      <c r="CX5">
        <v>0.57142857142857095</v>
      </c>
      <c r="CY5">
        <v>0.98859315589353602</v>
      </c>
      <c r="CZ5">
        <v>0.95202952029520305</v>
      </c>
      <c r="DA5">
        <v>0.96992481203007497</v>
      </c>
      <c r="DB5">
        <v>0.73170731707317005</v>
      </c>
      <c r="DC5">
        <v>0.84313725490196001</v>
      </c>
      <c r="DD5">
        <v>0.99616858237547801</v>
      </c>
      <c r="DE5">
        <v>0.97358490566037703</v>
      </c>
      <c r="DF5">
        <v>0.94117647058823495</v>
      </c>
      <c r="DG5">
        <v>0.12949640287769701</v>
      </c>
      <c r="DH5">
        <v>0.67955801104972302</v>
      </c>
      <c r="DI5">
        <v>0</v>
      </c>
      <c r="DJ5">
        <v>0.84102564102564104</v>
      </c>
      <c r="DK5">
        <v>0.81638732129167302</v>
      </c>
      <c r="DL5">
        <v>0</v>
      </c>
      <c r="DM5">
        <v>0.78846153846153799</v>
      </c>
      <c r="DN5">
        <v>0.807339449541284</v>
      </c>
      <c r="DO5">
        <v>0.98098859315589304</v>
      </c>
      <c r="DP5">
        <v>0.96992481203007497</v>
      </c>
      <c r="DQ5">
        <v>0.977099236641221</v>
      </c>
      <c r="DR5">
        <v>0.71568627450980304</v>
      </c>
      <c r="DS5">
        <v>0.85521885521885499</v>
      </c>
      <c r="DT5">
        <v>0.992307692307692</v>
      </c>
      <c r="DU5">
        <v>0.98098859315589304</v>
      </c>
      <c r="DV5">
        <v>0.934306569343065</v>
      </c>
      <c r="DW5">
        <v>0.12765957446808501</v>
      </c>
      <c r="DX5">
        <v>0.66666666666666596</v>
      </c>
      <c r="DY5">
        <v>0</v>
      </c>
      <c r="DZ5">
        <v>0.77948717948717905</v>
      </c>
      <c r="EA5">
        <v>0.74544597546875802</v>
      </c>
      <c r="EB5">
        <v>0</v>
      </c>
      <c r="EC5">
        <v>0.59943977591036401</v>
      </c>
      <c r="ED5">
        <v>0.10218978102189701</v>
      </c>
      <c r="EE5">
        <v>0.927203065134099</v>
      </c>
      <c r="EF5">
        <v>0.98473282442748</v>
      </c>
      <c r="EG5">
        <v>0.88581314878892703</v>
      </c>
      <c r="EH5">
        <v>0.73429951690821205</v>
      </c>
      <c r="EI5">
        <v>0.85148514851485102</v>
      </c>
      <c r="EJ5">
        <v>0.98859315589353602</v>
      </c>
      <c r="EK5">
        <v>0.94852941176470595</v>
      </c>
      <c r="EL5">
        <v>0.93726937269372601</v>
      </c>
      <c r="EM5">
        <v>0.63551401869158797</v>
      </c>
      <c r="EN5">
        <v>0.35028248587570598</v>
      </c>
      <c r="EO5">
        <v>0</v>
      </c>
      <c r="EP5">
        <v>0.85576923076922995</v>
      </c>
      <c r="EQ5">
        <v>0.835157870676141</v>
      </c>
      <c r="ER5">
        <v>0</v>
      </c>
      <c r="ES5">
        <v>0.76973684210526305</v>
      </c>
      <c r="ET5">
        <v>0.77934272300469398</v>
      </c>
      <c r="EU5">
        <v>0.98473282442748</v>
      </c>
      <c r="EV5">
        <v>0.98449612403100695</v>
      </c>
      <c r="EW5">
        <v>0.977099236641221</v>
      </c>
      <c r="EX5">
        <v>0.89068825910931104</v>
      </c>
      <c r="EY5">
        <v>0.92250922509224997</v>
      </c>
      <c r="EZ5">
        <v>0.97318007662835204</v>
      </c>
      <c r="FA5">
        <v>0.94852941176470595</v>
      </c>
      <c r="FB5">
        <v>0.95522388059701402</v>
      </c>
      <c r="FC5">
        <v>0.16783216783216701</v>
      </c>
      <c r="FD5">
        <v>0.66852367688022196</v>
      </c>
    </row>
    <row r="6" spans="1:160" x14ac:dyDescent="0.2">
      <c r="A6">
        <v>25</v>
      </c>
      <c r="B6">
        <f>AVERAGE(DZ:DZ)</f>
        <v>0.80619658119658077</v>
      </c>
      <c r="C6">
        <f>AVERAGE(EA:EA)</f>
        <v>0.77631835991553577</v>
      </c>
      <c r="D6">
        <f t="shared" ref="D6:O6" si="4">AVERAGE(EC:EC)</f>
        <v>0.65834458877763358</v>
      </c>
      <c r="E6">
        <f t="shared" si="4"/>
        <v>0.49813741717186161</v>
      </c>
      <c r="F6">
        <f t="shared" si="4"/>
        <v>0.96453716326133987</v>
      </c>
      <c r="G6">
        <f t="shared" si="4"/>
        <v>0.96163605951194697</v>
      </c>
      <c r="H6">
        <f t="shared" si="4"/>
        <v>0.9539443426603893</v>
      </c>
      <c r="I6">
        <f t="shared" si="4"/>
        <v>0.76225827564042314</v>
      </c>
      <c r="J6">
        <f t="shared" si="4"/>
        <v>0.87262709160687291</v>
      </c>
      <c r="K6">
        <f t="shared" si="4"/>
        <v>0.97062759599461712</v>
      </c>
      <c r="L6">
        <f t="shared" si="4"/>
        <v>0.95816455158321467</v>
      </c>
      <c r="M6">
        <f t="shared" si="4"/>
        <v>0.93509655401647584</v>
      </c>
      <c r="N6">
        <f t="shared" si="4"/>
        <v>0.21350616523195579</v>
      </c>
      <c r="O6">
        <f t="shared" si="4"/>
        <v>0.56694051352969965</v>
      </c>
      <c r="Q6">
        <f ca="1">SUM(Q3:Q5)/(3*Q2)</f>
        <v>0.23015873015873015</v>
      </c>
      <c r="R6" cm="1">
        <f t="array" aca="1" ref="R6" ca="1">INDEX(INDIRECT("Table7["&amp;R$9&amp;"]"),MATCH(MAX((Table7[[MetaTest/k]:[MetaTest/k]]=Table96[[#This Row],[Test Name]:[Test Name]])*INDIRECT("Table7["&amp;$Q$1&amp;"]")),INDIRECT("Table7["&amp;$Q$1&amp;"]"), 0))</f>
        <v>0.80238095238095197</v>
      </c>
      <c r="S6" cm="1">
        <f t="array" aca="1" ref="S6" ca="1">INDEX(INDIRECT("Table7["&amp;S$9&amp;"]"),MATCH(MAX((Table7[[MetaTest/k]:[MetaTest/k]]=Table96[[#This Row],[Test Name]:[Test Name]])*INDIRECT("Table7["&amp;$Q$1&amp;"]")),INDIRECT("Table7["&amp;$Q$1&amp;"]"), 0))</f>
        <v>0.79766110858736905</v>
      </c>
      <c r="T6" cm="1">
        <f t="array" aca="1" ref="T6" ca="1">INDEX(INDIRECT("Table7["&amp;T$9&amp;"]"),MATCH(MAX((Table7[[MetaTest/k]:[MetaTest/k]]=Table96[[#This Row],[Test Name]:[Test Name]])*INDIRECT("Table7["&amp;$Q$1&amp;"]")),INDIRECT("Table7["&amp;$Q$1&amp;"]"), 0))</f>
        <v>0.74871794871794795</v>
      </c>
      <c r="U6" cm="1">
        <f t="array" aca="1" ref="U6" ca="1">INDEX(INDIRECT("Table7["&amp;U$9&amp;"]"),MATCH(MAX((Table7[[MetaTest/k]:[MetaTest/k]]=Table96[[#This Row],[Test Name]:[Test Name]])*INDIRECT("Table7["&amp;$Q$1&amp;"]")),INDIRECT("Table7["&amp;$Q$1&amp;"]"), 0))</f>
        <v>0.74489795918367296</v>
      </c>
      <c r="V6" cm="1">
        <f t="array" aca="1" ref="V6" ca="1">INDEX(INDIRECT("Table7["&amp;V$9&amp;"]"),MATCH(MAX((Table7[[MetaTest/k]:[MetaTest/k]]=Table96[[#This Row],[Test Name]:[Test Name]])*INDIRECT("Table7["&amp;$Q$1&amp;"]")),INDIRECT("Table7["&amp;$Q$1&amp;"]"), 0))</f>
        <v>0.98095238095238002</v>
      </c>
      <c r="W6" cm="1">
        <f t="array" aca="1" ref="W6" ca="1">INDEX(INDIRECT("Table7["&amp;W$9&amp;"]"),MATCH(MAX((Table7[[MetaTest/k]:[MetaTest/k]]=Table96[[#This Row],[Test Name]:[Test Name]])*INDIRECT("Table7["&amp;$Q$1&amp;"]")),INDIRECT("Table7["&amp;$Q$1&amp;"]"), 0))</f>
        <v>0.96330275229357798</v>
      </c>
      <c r="X6" cm="1">
        <f t="array" aca="1" ref="X6" ca="1">INDEX(INDIRECT("Table7["&amp;X$9&amp;"]"),MATCH(MAX((Table7[[MetaTest/k]:[MetaTest/k]]=Table96[[#This Row],[Test Name]:[Test Name]])*INDIRECT("Table7["&amp;$Q$1&amp;"]")),INDIRECT("Table7["&amp;$Q$1&amp;"]"), 0))</f>
        <v>0.93137254901960698</v>
      </c>
      <c r="Y6" cm="1">
        <f t="array" aca="1" ref="Y6" ca="1">INDEX(INDIRECT("Table7["&amp;Y$9&amp;"]"),MATCH(MAX((Table7[[MetaTest/k]:[MetaTest/k]]=Table96[[#This Row],[Test Name]:[Test Name]])*INDIRECT("Table7["&amp;$Q$1&amp;"]")),INDIRECT("Table7["&amp;$Q$1&amp;"]"), 0))</f>
        <v>0.73684210526315697</v>
      </c>
      <c r="Z6" cm="1">
        <f t="array" aca="1" ref="Z6" ca="1">INDEX(INDIRECT("Table7["&amp;Z$9&amp;"]"),MATCH(MAX((Table7[[MetaTest/k]:[MetaTest/k]]=Table96[[#This Row],[Test Name]:[Test Name]])*INDIRECT("Table7["&amp;$Q$1&amp;"]")),INDIRECT("Table7["&amp;$Q$1&amp;"]"), 0))</f>
        <v>0.80555555555555503</v>
      </c>
      <c r="AA6" cm="1">
        <f t="array" aca="1" ref="AA6" ca="1">INDEX(INDIRECT("Table7["&amp;AA$9&amp;"]"),MATCH(MAX((Table7[[MetaTest/k]:[MetaTest/k]]=Table96[[#This Row],[Test Name]:[Test Name]])*INDIRECT("Table7["&amp;$Q$1&amp;"]")),INDIRECT("Table7["&amp;$Q$1&amp;"]"), 0))</f>
        <v>0.93333333333333302</v>
      </c>
      <c r="AB6" cm="1">
        <f t="array" aca="1" ref="AB6" ca="1">INDEX(INDIRECT("Table7["&amp;AB$9&amp;"]"),MATCH(MAX((Table7[[MetaTest/k]:[MetaTest/k]]=Table96[[#This Row],[Test Name]:[Test Name]])*INDIRECT("Table7["&amp;$Q$1&amp;"]")),INDIRECT("Table7["&amp;$Q$1&amp;"]"), 0))</f>
        <v>0.77153558052434401</v>
      </c>
      <c r="AC6" cm="1">
        <f t="array" aca="1" ref="AC6" ca="1">INDEX(INDIRECT("Table7["&amp;AC$9&amp;"]"),MATCH(MAX((Table7[[MetaTest/k]:[MetaTest/k]]=Table96[[#This Row],[Test Name]:[Test Name]])*INDIRECT("Table7["&amp;$Q$1&amp;"]")),INDIRECT("Table7["&amp;$Q$1&amp;"]"), 0))</f>
        <v>0.86192468619246798</v>
      </c>
      <c r="AD6" cm="1">
        <f t="array" aca="1" ref="AD6" ca="1">INDEX(INDIRECT("Table7["&amp;AD$9&amp;"]"),MATCH(MAX((Table7[[MetaTest/k]:[MetaTest/k]]=Table96[[#This Row],[Test Name]:[Test Name]])*INDIRECT("Table7["&amp;$Q$1&amp;"]")),INDIRECT("Table7["&amp;$Q$1&amp;"]"), 0))</f>
        <v>0.50526315789473597</v>
      </c>
      <c r="AE6" cm="1">
        <f t="array" aca="1" ref="AE6" ca="1">INDEX(INDIRECT("Table7["&amp;AE$9&amp;"]"),MATCH(MAX((Table7[[MetaTest/k]:[MetaTest/k]]=Table96[[#This Row],[Test Name]:[Test Name]])*INDIRECT("Table7["&amp;$Q$1&amp;"]")),INDIRECT("Table7["&amp;$Q$1&amp;"]"), 0))</f>
        <v>0.58823529411764697</v>
      </c>
      <c r="AF6" cm="1">
        <f t="array" aca="1" ref="AF6" ca="1">INDEX(INDIRECT("Table8["&amp;AF$9&amp;"]"),MATCH(MAX((Table8[[MetaTest/k]:[MetaTest/k]]=Table96[[#This Row],[Test Name]:[Test Name]])*INDIRECT("Table8["&amp;$Q$1&amp;"]")),INDIRECT("Table8["&amp;$Q$1&amp;"]"), 0))</f>
        <v>0.75873015873015803</v>
      </c>
      <c r="AG6" cm="1">
        <f t="array" aca="1" ref="AG6" ca="1">INDEX(INDIRECT("Table8["&amp;AG$9&amp;"]"),MATCH(MAX((Table8[[MetaTest/k]:[MetaTest/k]]=Table96[[#This Row],[Test Name]:[Test Name]])*INDIRECT("Table8["&amp;$Q$1&amp;"]")),INDIRECT("Table8["&amp;$Q$1&amp;"]"), 0))</f>
        <v>0.711984634475051</v>
      </c>
      <c r="AH6" cm="1">
        <f t="array" aca="1" ref="AH6" ca="1">INDEX(INDIRECT("Table8["&amp;AH$9&amp;"]"),MATCH(MAX((Table8[[MetaTest/k]:[MetaTest/k]]=Table96[[#This Row],[Test Name]:[Test Name]])*INDIRECT("Table8["&amp;$Q$1&amp;"]")),INDIRECT("Table8["&amp;$Q$1&amp;"]"), 0))</f>
        <v>0.54385964912280704</v>
      </c>
      <c r="AI6" cm="1">
        <f t="array" aca="1" ref="AI6" ca="1">INDEX(INDIRECT("Table8["&amp;AI$9&amp;"]"),MATCH(MAX((Table8[[MetaTest/k]:[MetaTest/k]]=Table96[[#This Row],[Test Name]:[Test Name]])*INDIRECT("Table8["&amp;$Q$1&amp;"]")),INDIRECT("Table8["&amp;$Q$1&amp;"]"), 0))</f>
        <v>3.73831775700934E-2</v>
      </c>
      <c r="AJ6" cm="1">
        <f t="array" aca="1" ref="AJ6" ca="1">INDEX(INDIRECT("Table8["&amp;AJ$9&amp;"]"),MATCH(MAX((Table8[[MetaTest/k]:[MetaTest/k]]=Table96[[#This Row],[Test Name]:[Test Name]])*INDIRECT("Table8["&amp;$Q$1&amp;"]")),INDIRECT("Table8["&amp;$Q$1&amp;"]"), 0))</f>
        <v>0.97196261682243001</v>
      </c>
      <c r="AK6" cm="1">
        <f t="array" aca="1" ref="AK6" ca="1">INDEX(INDIRECT("Table8["&amp;AK$9&amp;"]"),MATCH(MAX((Table8[[MetaTest/k]:[MetaTest/k]]=Table96[[#This Row],[Test Name]:[Test Name]])*INDIRECT("Table8["&amp;$Q$1&amp;"]")),INDIRECT("Table8["&amp;$Q$1&amp;"]"), 0))</f>
        <v>0.95454545454545403</v>
      </c>
      <c r="AL6" cm="1">
        <f t="array" aca="1" ref="AL6" ca="1">INDEX(INDIRECT("Table8["&amp;AL$9&amp;"]"),MATCH(MAX((Table8[[MetaTest/k]:[MetaTest/k]]=Table96[[#This Row],[Test Name]:[Test Name]])*INDIRECT("Table8["&amp;$Q$1&amp;"]")),INDIRECT("Table8["&amp;$Q$1&amp;"]"), 0))</f>
        <v>0.96744186046511604</v>
      </c>
      <c r="AM6" cm="1">
        <f t="array" aca="1" ref="AM6" ca="1">INDEX(INDIRECT("Table8["&amp;AM$9&amp;"]"),MATCH(MAX((Table8[[MetaTest/k]:[MetaTest/k]]=Table96[[#This Row],[Test Name]:[Test Name]])*INDIRECT("Table8["&amp;$Q$1&amp;"]")),INDIRECT("Table8["&amp;$Q$1&amp;"]"), 0))</f>
        <v>0.65384615384615297</v>
      </c>
      <c r="AN6" cm="1">
        <f t="array" aca="1" ref="AN6" ca="1">INDEX(INDIRECT("Table8["&amp;AN$9&amp;"]"),MATCH(MAX((Table8[[MetaTest/k]:[MetaTest/k]]=Table96[[#This Row],[Test Name]:[Test Name]])*INDIRECT("Table8["&amp;$Q$1&amp;"]")),INDIRECT("Table8["&amp;$Q$1&amp;"]"), 0))</f>
        <v>0.83534136546184701</v>
      </c>
      <c r="AO6" cm="1">
        <f t="array" aca="1" ref="AO6" ca="1">INDEX(INDIRECT("Table8["&amp;AO$9&amp;"]"),MATCH(MAX((Table8[[MetaTest/k]:[MetaTest/k]]=Table96[[#This Row],[Test Name]:[Test Name]])*INDIRECT("Table8["&amp;$Q$1&amp;"]")),INDIRECT("Table8["&amp;$Q$1&amp;"]"), 0))</f>
        <v>0.99526066350710896</v>
      </c>
      <c r="AP6" cm="1">
        <f t="array" aca="1" ref="AP6" ca="1">INDEX(INDIRECT("Table8["&amp;AP$9&amp;"]"),MATCH(MAX((Table8[[MetaTest/k]:[MetaTest/k]]=Table96[[#This Row],[Test Name]:[Test Name]])*INDIRECT("Table8["&amp;$Q$1&amp;"]")),INDIRECT("Table8["&amp;$Q$1&amp;"]"), 0))</f>
        <v>0.95890410958904104</v>
      </c>
      <c r="AQ6" cm="1">
        <f t="array" aca="1" ref="AQ6" ca="1">INDEX(INDIRECT("Table8["&amp;AQ$9&amp;"]"),MATCH(MAX((Table8[[MetaTest/k]:[MetaTest/k]]=Table96[[#This Row],[Test Name]:[Test Name]])*INDIRECT("Table8["&amp;$Q$1&amp;"]")),INDIRECT("Table8["&amp;$Q$1&amp;"]"), 0))</f>
        <v>0.91964285714285698</v>
      </c>
      <c r="AR6" cm="1">
        <f t="array" aca="1" ref="AR6" ca="1">INDEX(INDIRECT("Table8["&amp;AR$9&amp;"]"),MATCH(MAX((Table8[[MetaTest/k]:[MetaTest/k]]=Table96[[#This Row],[Test Name]:[Test Name]])*INDIRECT("Table8["&amp;$Q$1&amp;"]")),INDIRECT("Table8["&amp;$Q$1&amp;"]"), 0))</f>
        <v>3.03030303030303E-2</v>
      </c>
      <c r="AS6" cm="1">
        <f t="array" aca="1" ref="AS6" ca="1">INDEX(INDIRECT("Table8["&amp;AS$9&amp;"]"),MATCH(MAX((Table8[[MetaTest/k]:[MetaTest/k]]=Table96[[#This Row],[Test Name]:[Test Name]])*INDIRECT("Table8["&amp;$Q$1&amp;"]")),INDIRECT("Table8["&amp;$Q$1&amp;"]"), 0))</f>
        <v>0.67532467532467499</v>
      </c>
      <c r="AT6" cm="1">
        <f t="array" aca="1" ref="AT6" ca="1">INDEX(INDIRECT("Table10["&amp;AT$9&amp;"]"),MATCH(MAX((Table10[[MetaTest/k]:[MetaTest/k]]=Table96[[#This Row],[Test Name]:[Test Name]])*INDIRECT("Table10["&amp;$Q$1&amp;"]")),INDIRECT("Table10["&amp;$Q$1&amp;"]"), 0))</f>
        <v>0.55634920634920604</v>
      </c>
      <c r="AU6" cm="1">
        <f t="array" aca="1" ref="AU6" ca="1">INDEX(INDIRECT("Table10["&amp;AU$9&amp;"]"),MATCH(MAX((Table10[[MetaTest/k]:[MetaTest/k]]=Table96[[#This Row],[Test Name]:[Test Name]])*INDIRECT("Table10["&amp;$Q$1&amp;"]")),INDIRECT("Table10["&amp;$Q$1&amp;"]"), 0))</f>
        <v>0.53249573259701699</v>
      </c>
      <c r="AV6" cm="1">
        <f t="array" aca="1" ref="AV6" ca="1">INDEX(INDIRECT("Table10["&amp;AV$9&amp;"]"),MATCH(MAX((Table10[[MetaTest/k]:[MetaTest/k]]=Table96[[#This Row],[Test Name]:[Test Name]])*INDIRECT("Table10["&amp;$Q$1&amp;"]")),INDIRECT("Table10["&amp;$Q$1&amp;"]"), 0))</f>
        <v>0.105263157894736</v>
      </c>
      <c r="AW6" cm="1">
        <f t="array" aca="1" ref="AW6" ca="1">INDEX(INDIRECT("Table10["&amp;AW$9&amp;"]"),MATCH(MAX((Table10[[MetaTest/k]:[MetaTest/k]]=Table96[[#This Row],[Test Name]:[Test Name]])*INDIRECT("Table10["&amp;$Q$1&amp;"]")),INDIRECT("Table10["&amp;$Q$1&amp;"]"), 0))</f>
        <v>0.36257309941520399</v>
      </c>
      <c r="AX6" cm="1">
        <f t="array" aca="1" ref="AX6" ca="1">INDEX(INDIRECT("Table10["&amp;AX$9&amp;"]"),MATCH(MAX((Table10[[MetaTest/k]:[MetaTest/k]]=Table96[[#This Row],[Test Name]:[Test Name]])*INDIRECT("Table10["&amp;$Q$1&amp;"]")),INDIRECT("Table10["&amp;$Q$1&amp;"]"), 0))</f>
        <v>0.72727272727272696</v>
      </c>
      <c r="AY6" cm="1">
        <f t="array" aca="1" ref="AY6" ca="1">INDEX(INDIRECT("Table10["&amp;AY$9&amp;"]"),MATCH(MAX((Table10[[MetaTest/k]:[MetaTest/k]]=Table96[[#This Row],[Test Name]:[Test Name]])*INDIRECT("Table10["&amp;$Q$1&amp;"]")),INDIRECT("Table10["&amp;$Q$1&amp;"]"), 0))</f>
        <v>0.94495412844036697</v>
      </c>
      <c r="AZ6" cm="1">
        <f t="array" aca="1" ref="AZ6" ca="1">INDEX(INDIRECT("Table10["&amp;AZ$9&amp;"]"),MATCH(MAX((Table10[[MetaTest/k]:[MetaTest/k]]=Table96[[#This Row],[Test Name]:[Test Name]])*INDIRECT("Table10["&amp;$Q$1&amp;"]")),INDIRECT("Table10["&amp;$Q$1&amp;"]"), 0))</f>
        <v>0.72888888888888803</v>
      </c>
      <c r="BA6" cm="1">
        <f t="array" aca="1" ref="BA6" ca="1">INDEX(INDIRECT("Table10["&amp;BA$9&amp;"]"),MATCH(MAX((Table10[[MetaTest/k]:[MetaTest/k]]=Table96[[#This Row],[Test Name]:[Test Name]])*INDIRECT("Table10["&amp;$Q$1&amp;"]")),INDIRECT("Table10["&amp;$Q$1&amp;"]"), 0))</f>
        <v>0.63473053892215503</v>
      </c>
      <c r="BB6" cm="1">
        <f t="array" aca="1" ref="BB6" ca="1">INDEX(INDIRECT("Table10["&amp;BB$9&amp;"]"),MATCH(MAX((Table10[[MetaTest/k]:[MetaTest/k]]=Table96[[#This Row],[Test Name]:[Test Name]])*INDIRECT("Table10["&amp;$Q$1&amp;"]")),INDIRECT("Table10["&amp;$Q$1&amp;"]"), 0))</f>
        <v>0.57317073170731703</v>
      </c>
      <c r="BC6" cm="1">
        <f t="array" aca="1" ref="BC6" ca="1">INDEX(INDIRECT("Table10["&amp;BC$9&amp;"]"),MATCH(MAX((Table10[[MetaTest/k]:[MetaTest/k]]=Table96[[#This Row],[Test Name]:[Test Name]])*INDIRECT("Table10["&amp;$Q$1&amp;"]")),INDIRECT("Table10["&amp;$Q$1&amp;"]"), 0))</f>
        <v>0.70588235294117596</v>
      </c>
      <c r="BD6" cm="1">
        <f t="array" aca="1" ref="BD6" ca="1">INDEX(INDIRECT("Table10["&amp;BD$9&amp;"]"),MATCH(MAX((Table10[[MetaTest/k]:[MetaTest/k]]=Table96[[#This Row],[Test Name]:[Test Name]])*INDIRECT("Table10["&amp;$Q$1&amp;"]")),INDIRECT("Table10["&amp;$Q$1&amp;"]"), 0))</f>
        <v>0.42887473460721798</v>
      </c>
      <c r="BE6" cm="1">
        <f t="array" aca="1" ref="BE6" ca="1">INDEX(INDIRECT("Table10["&amp;BE$9&amp;"]"),MATCH(MAX((Table10[[MetaTest/k]:[MetaTest/k]]=Table96[[#This Row],[Test Name]:[Test Name]])*INDIRECT("Table10["&amp;$Q$1&amp;"]")),INDIRECT("Table10["&amp;$Q$1&amp;"]"), 0))</f>
        <v>0.61349693251533699</v>
      </c>
      <c r="BF6" cm="1">
        <f t="array" aca="1" ref="BF6" ca="1">INDEX(INDIRECT("Table10["&amp;BF$9&amp;"]"),MATCH(MAX((Table10[[MetaTest/k]:[MetaTest/k]]=Table96[[#This Row],[Test Name]:[Test Name]])*INDIRECT("Table10["&amp;$Q$1&amp;"]")),INDIRECT("Table10["&amp;$Q$1&amp;"]"), 0))</f>
        <v>0</v>
      </c>
      <c r="BG6" cm="1">
        <f t="array" aca="1" ref="BG6" ca="1">INDEX(INDIRECT("Table10["&amp;BG$9&amp;"]"),MATCH(MAX((Table10[[MetaTest/k]:[MetaTest/k]]=Table96[[#This Row],[Test Name]:[Test Name]])*INDIRECT("Table10["&amp;$Q$1&amp;"]")),INDIRECT("Table10["&amp;$Q$1&amp;"]"), 0))</f>
        <v>0.56484149855907695</v>
      </c>
      <c r="BM6">
        <v>0</v>
      </c>
      <c r="BN6">
        <v>0.77948717948717905</v>
      </c>
      <c r="BO6">
        <v>0.74526405117217798</v>
      </c>
      <c r="BP6">
        <v>0</v>
      </c>
      <c r="BQ6">
        <v>0.60999999999999899</v>
      </c>
      <c r="BR6">
        <v>0</v>
      </c>
      <c r="BS6">
        <v>0.96603773584905595</v>
      </c>
      <c r="BT6">
        <v>0.96603773584905595</v>
      </c>
      <c r="BU6">
        <v>0.96969696969696895</v>
      </c>
      <c r="BV6">
        <v>0.69</v>
      </c>
      <c r="BW6">
        <v>0.84590163934426199</v>
      </c>
      <c r="BX6">
        <v>0.99616858237547801</v>
      </c>
      <c r="BY6">
        <v>0.98098859315589304</v>
      </c>
      <c r="BZ6">
        <v>0.92086330935251803</v>
      </c>
      <c r="CA6">
        <v>0.56747404844290605</v>
      </c>
      <c r="CB6">
        <v>0.43</v>
      </c>
      <c r="CC6">
        <v>0</v>
      </c>
      <c r="CD6">
        <v>0.79615384615384599</v>
      </c>
      <c r="CE6">
        <v>0.75513570583279299</v>
      </c>
      <c r="CF6">
        <v>0</v>
      </c>
      <c r="CG6">
        <v>0.66666666666666596</v>
      </c>
      <c r="CH6">
        <v>0.39024390243902402</v>
      </c>
      <c r="CI6">
        <v>0.962686567164179</v>
      </c>
      <c r="CJ6">
        <v>0.98098859315589304</v>
      </c>
      <c r="CK6">
        <v>0.96992481203007497</v>
      </c>
      <c r="CL6">
        <v>0.74641148325358797</v>
      </c>
      <c r="CM6">
        <v>0.837662337662337</v>
      </c>
      <c r="CN6">
        <v>0.96442687747035505</v>
      </c>
      <c r="CO6">
        <v>0.96629213483146004</v>
      </c>
      <c r="CP6">
        <v>0.90780141843971596</v>
      </c>
      <c r="CQ6">
        <v>0</v>
      </c>
      <c r="CR6">
        <v>0.66852367688022196</v>
      </c>
      <c r="CS6">
        <v>0</v>
      </c>
      <c r="CT6">
        <v>0.78525641025641002</v>
      </c>
      <c r="CU6">
        <v>0.74313183121228399</v>
      </c>
      <c r="CV6">
        <v>0</v>
      </c>
      <c r="CW6">
        <v>0.65263157894736801</v>
      </c>
      <c r="CX6">
        <v>0.278145695364238</v>
      </c>
      <c r="CY6">
        <v>0.97378277153558002</v>
      </c>
      <c r="CZ6">
        <v>0.95202952029520305</v>
      </c>
      <c r="DA6">
        <v>0.97338403041825095</v>
      </c>
      <c r="DB6">
        <v>0.68686868686868696</v>
      </c>
      <c r="DC6">
        <v>0.86287625418060199</v>
      </c>
      <c r="DD6">
        <v>0.98039215686274495</v>
      </c>
      <c r="DE6">
        <v>0.96603773584905595</v>
      </c>
      <c r="DF6">
        <v>0.92753623188405798</v>
      </c>
      <c r="DG6">
        <v>0.61878453038673997</v>
      </c>
      <c r="DH6">
        <v>4.5112781954887202E-2</v>
      </c>
      <c r="DI6">
        <v>0</v>
      </c>
      <c r="DJ6">
        <v>0.83269230769230695</v>
      </c>
      <c r="DK6">
        <v>0.80310753021048897</v>
      </c>
      <c r="DL6">
        <v>0</v>
      </c>
      <c r="DM6">
        <v>0.81818181818181801</v>
      </c>
      <c r="DN6">
        <v>0.80909090909090897</v>
      </c>
      <c r="DO6">
        <v>0.96296296296296302</v>
      </c>
      <c r="DP6">
        <v>0.95202952029520305</v>
      </c>
      <c r="DQ6">
        <v>0.97338403041825095</v>
      </c>
      <c r="DR6">
        <v>0.66666666666666596</v>
      </c>
      <c r="DS6">
        <v>0.85714285714285698</v>
      </c>
      <c r="DT6">
        <v>0.98098859315589304</v>
      </c>
      <c r="DU6">
        <v>0.92142857142857104</v>
      </c>
      <c r="DV6">
        <v>0.94117647058823495</v>
      </c>
      <c r="DW6">
        <v>8.5714285714285701E-2</v>
      </c>
      <c r="DX6">
        <v>0.66852367688022196</v>
      </c>
      <c r="DY6">
        <v>0</v>
      </c>
      <c r="DZ6">
        <v>0.81730769230769196</v>
      </c>
      <c r="EA6">
        <v>0.78820675783092997</v>
      </c>
      <c r="EB6">
        <v>0</v>
      </c>
      <c r="EC6">
        <v>0.69208211143694998</v>
      </c>
      <c r="ED6">
        <v>0.56353591160220995</v>
      </c>
      <c r="EE6">
        <v>0.97692307692307601</v>
      </c>
      <c r="EF6">
        <v>0.95202952029520305</v>
      </c>
      <c r="EG6">
        <v>0.96603773584905595</v>
      </c>
      <c r="EH6">
        <v>0.84210526315789402</v>
      </c>
      <c r="EI6">
        <v>0.92700729927007297</v>
      </c>
      <c r="EJ6">
        <v>0.9609375</v>
      </c>
      <c r="EK6">
        <v>0.94852941176470595</v>
      </c>
      <c r="EL6">
        <v>0.94117647058823495</v>
      </c>
      <c r="EM6">
        <v>0.62841530054644801</v>
      </c>
      <c r="EN6">
        <v>5.9701492537313397E-2</v>
      </c>
      <c r="EO6">
        <v>0</v>
      </c>
      <c r="EP6">
        <v>0.84935897435897401</v>
      </c>
      <c r="EQ6">
        <v>0.83595057924680605</v>
      </c>
      <c r="ER6">
        <v>0</v>
      </c>
      <c r="ES6">
        <v>0.76567656765676495</v>
      </c>
      <c r="ET6">
        <v>0.77419354838709598</v>
      </c>
      <c r="EU6">
        <v>0.98113207547169801</v>
      </c>
      <c r="EV6">
        <v>0.98449612403100695</v>
      </c>
      <c r="EW6">
        <v>0.96969696969696895</v>
      </c>
      <c r="EX6">
        <v>0.82251082251082197</v>
      </c>
      <c r="EY6">
        <v>0.89045936395759695</v>
      </c>
      <c r="EZ6">
        <v>0.98473282442748</v>
      </c>
      <c r="FA6">
        <v>0.97338403041825095</v>
      </c>
      <c r="FB6">
        <v>0.91489361702127603</v>
      </c>
      <c r="FC6">
        <v>0.30769230769230699</v>
      </c>
      <c r="FD6">
        <v>0.66253869969040202</v>
      </c>
    </row>
    <row r="7" spans="1:160" x14ac:dyDescent="0.2">
      <c r="A7">
        <v>50</v>
      </c>
      <c r="B7">
        <f>AVERAGE(EP:EP)</f>
        <v>0.85217948717948677</v>
      </c>
      <c r="C7">
        <f>AVERAGE(EQ:EQ)</f>
        <v>0.83087403162464857</v>
      </c>
      <c r="D7">
        <f t="shared" ref="D7:O7" si="5">AVERAGE(ES:ES)</f>
        <v>0.7759806078971121</v>
      </c>
      <c r="E7">
        <f t="shared" si="5"/>
        <v>0.81634235347056772</v>
      </c>
      <c r="F7">
        <f t="shared" si="5"/>
        <v>0.9762956418520512</v>
      </c>
      <c r="G7">
        <f t="shared" si="5"/>
        <v>0.97427049005307342</v>
      </c>
      <c r="H7">
        <f t="shared" si="5"/>
        <v>0.97303705357526815</v>
      </c>
      <c r="I7">
        <f t="shared" si="5"/>
        <v>0.86216547087007123</v>
      </c>
      <c r="J7">
        <f t="shared" si="5"/>
        <v>0.91150386781335757</v>
      </c>
      <c r="K7">
        <f t="shared" si="5"/>
        <v>0.97813575852396983</v>
      </c>
      <c r="L7">
        <f t="shared" si="5"/>
        <v>0.95231078597952801</v>
      </c>
      <c r="M7">
        <f t="shared" si="5"/>
        <v>0.94639158601831108</v>
      </c>
      <c r="N7">
        <f t="shared" si="5"/>
        <v>0.31056297365708518</v>
      </c>
      <c r="O7">
        <f t="shared" si="5"/>
        <v>0.49349178978538433</v>
      </c>
      <c r="R7" cm="1">
        <f t="array" aca="1" ref="R7" ca="1">INDEX(INDIRECT("Table7["&amp;R$9&amp;"]"),MATCH(MAX((Table7[[MetaTest/k]:[MetaTest/k]]=Table96[[#This Row],[Test Name]:[Test Name]])*INDIRECT("Table7["&amp;$Q$1&amp;"]")),INDIRECT("Table7["&amp;$Q$1&amp;"]"), 0))</f>
        <v>0.81770833333333304</v>
      </c>
      <c r="S7" cm="1">
        <f t="array" aca="1" ref="S7" ca="1">INDEX(INDIRECT("Table7["&amp;S$9&amp;"]"),MATCH(MAX((Table7[[MetaTest/k]:[MetaTest/k]]=Table96[[#This Row],[Test Name]:[Test Name]])*INDIRECT("Table7["&amp;$Q$1&amp;"]")),INDIRECT("Table7["&amp;$Q$1&amp;"]"), 0))</f>
        <v>0.81460482622126595</v>
      </c>
      <c r="T7" cm="1">
        <f t="array" aca="1" ref="T7" ca="1">INDEX(INDIRECT("Table7["&amp;T$9&amp;"]"),MATCH(MAX((Table7[[MetaTest/k]:[MetaTest/k]]=Table96[[#This Row],[Test Name]:[Test Name]])*INDIRECT("Table7["&amp;$Q$1&amp;"]")),INDIRECT("Table7["&amp;$Q$1&amp;"]"), 0))</f>
        <v>0.77124183006535896</v>
      </c>
      <c r="U7" cm="1">
        <f t="array" aca="1" ref="U7" ca="1">INDEX(INDIRECT("Table7["&amp;U$9&amp;"]"),MATCH(MAX((Table7[[MetaTest/k]:[MetaTest/k]]=Table96[[#This Row],[Test Name]:[Test Name]])*INDIRECT("Table7["&amp;$Q$1&amp;"]")),INDIRECT("Table7["&amp;$Q$1&amp;"]"), 0))</f>
        <v>0.75999999999999901</v>
      </c>
      <c r="V7" cm="1">
        <f t="array" aca="1" ref="V7" ca="1">INDEX(INDIRECT("Table7["&amp;V$9&amp;"]"),MATCH(MAX((Table7[[MetaTest/k]:[MetaTest/k]]=Table96[[#This Row],[Test Name]:[Test Name]])*INDIRECT("Table7["&amp;$Q$1&amp;"]")),INDIRECT("Table7["&amp;$Q$1&amp;"]"), 0))</f>
        <v>0.968152866242038</v>
      </c>
      <c r="W7" cm="1">
        <f t="array" aca="1" ref="W7" ca="1">INDEX(INDIRECT("Table7["&amp;W$9&amp;"]"),MATCH(MAX((Table7[[MetaTest/k]:[MetaTest/k]]=Table96[[#This Row],[Test Name]:[Test Name]])*INDIRECT("Table7["&amp;$Q$1&amp;"]")),INDIRECT("Table7["&amp;$Q$1&amp;"]"), 0))</f>
        <v>0.93567251461988299</v>
      </c>
      <c r="X7" cm="1">
        <f t="array" aca="1" ref="X7" ca="1">INDEX(INDIRECT("Table7["&amp;X$9&amp;"]"),MATCH(MAX((Table7[[MetaTest/k]:[MetaTest/k]]=Table96[[#This Row],[Test Name]:[Test Name]])*INDIRECT("Table7["&amp;$Q$1&amp;"]")),INDIRECT("Table7["&amp;$Q$1&amp;"]"), 0))</f>
        <v>0.91612903225806397</v>
      </c>
      <c r="Y7" cm="1">
        <f t="array" aca="1" ref="Y7" ca="1">INDEX(INDIRECT("Table7["&amp;Y$9&amp;"]"),MATCH(MAX((Table7[[MetaTest/k]:[MetaTest/k]]=Table96[[#This Row],[Test Name]:[Test Name]])*INDIRECT("Table7["&amp;$Q$1&amp;"]")),INDIRECT("Table7["&amp;$Q$1&amp;"]"), 0))</f>
        <v>0.82014388489208601</v>
      </c>
      <c r="Z7" cm="1">
        <f t="array" aca="1" ref="Z7" ca="1">INDEX(INDIRECT("Table7["&amp;Z$9&amp;"]"),MATCH(MAX((Table7[[MetaTest/k]:[MetaTest/k]]=Table96[[#This Row],[Test Name]:[Test Name]])*INDIRECT("Table7["&amp;$Q$1&amp;"]")),INDIRECT("Table7["&amp;$Q$1&amp;"]"), 0))</f>
        <v>0.87741935483870903</v>
      </c>
      <c r="AA7" cm="1">
        <f t="array" aca="1" ref="AA7" ca="1">INDEX(INDIRECT("Table7["&amp;AA$9&amp;"]"),MATCH(MAX((Table7[[MetaTest/k]:[MetaTest/k]]=Table96[[#This Row],[Test Name]:[Test Name]])*INDIRECT("Table7["&amp;$Q$1&amp;"]")),INDIRECT("Table7["&amp;$Q$1&amp;"]"), 0))</f>
        <v>0.93167701863354002</v>
      </c>
      <c r="AB7" cm="1">
        <f t="array" aca="1" ref="AB7" ca="1">INDEX(INDIRECT("Table7["&amp;AB$9&amp;"]"),MATCH(MAX((Table7[[MetaTest/k]:[MetaTest/k]]=Table96[[#This Row],[Test Name]:[Test Name]])*INDIRECT("Table7["&amp;$Q$1&amp;"]")),INDIRECT("Table7["&amp;$Q$1&amp;"]"), 0))</f>
        <v>0.81675392670156999</v>
      </c>
      <c r="AC7" cm="1">
        <f t="array" aca="1" ref="AC7" ca="1">INDEX(INDIRECT("Table7["&amp;AC$9&amp;"]"),MATCH(MAX((Table7[[MetaTest/k]:[MetaTest/k]]=Table96[[#This Row],[Test Name]:[Test Name]])*INDIRECT("Table7["&amp;$Q$1&amp;"]")),INDIRECT("Table7["&amp;$Q$1&amp;"]"), 0))</f>
        <v>0.83422459893048095</v>
      </c>
      <c r="AD7" cm="1">
        <f t="array" aca="1" ref="AD7" ca="1">INDEX(INDIRECT("Table7["&amp;AD$9&amp;"]"),MATCH(MAX((Table7[[MetaTest/k]:[MetaTest/k]]=Table96[[#This Row],[Test Name]:[Test Name]])*INDIRECT("Table7["&amp;$Q$1&amp;"]")),INDIRECT("Table7["&amp;$Q$1&amp;"]"), 0))</f>
        <v>0.56050955414012704</v>
      </c>
      <c r="AE7" cm="1">
        <f t="array" aca="1" ref="AE7" ca="1">INDEX(INDIRECT("Table7["&amp;AE$9&amp;"]"),MATCH(MAX((Table7[[MetaTest/k]:[MetaTest/k]]=Table96[[#This Row],[Test Name]:[Test Name]])*INDIRECT("Table7["&amp;$Q$1&amp;"]")),INDIRECT("Table7["&amp;$Q$1&amp;"]"), 0))</f>
        <v>0.58333333333333304</v>
      </c>
      <c r="AF7" cm="1">
        <f t="array" aca="1" ref="AF7" ca="1">INDEX(INDIRECT("Table8["&amp;AF$9&amp;"]"),MATCH(MAX((Table8[[MetaTest/k]:[MetaTest/k]]=Table96[[#This Row],[Test Name]:[Test Name]])*INDIRECT("Table8["&amp;$Q$1&amp;"]")),INDIRECT("Table8["&amp;$Q$1&amp;"]"), 0))</f>
        <v>0.76249999999999996</v>
      </c>
      <c r="AG7" cm="1">
        <f t="array" aca="1" ref="AG7" ca="1">INDEX(INDIRECT("Table8["&amp;AG$9&amp;"]"),MATCH(MAX((Table8[[MetaTest/k]:[MetaTest/k]]=Table96[[#This Row],[Test Name]:[Test Name]])*INDIRECT("Table8["&amp;$Q$1&amp;"]")),INDIRECT("Table8["&amp;$Q$1&amp;"]"), 0))</f>
        <v>0.72943503107792496</v>
      </c>
      <c r="AH7" cm="1">
        <f t="array" aca="1" ref="AH7" ca="1">INDEX(INDIRECT("Table8["&amp;AH$9&amp;"]"),MATCH(MAX((Table8[[MetaTest/k]:[MetaTest/k]]=Table96[[#This Row],[Test Name]:[Test Name]])*INDIRECT("Table8["&amp;$Q$1&amp;"]")),INDIRECT("Table8["&amp;$Q$1&amp;"]"), 0))</f>
        <v>0.58447488584474805</v>
      </c>
      <c r="AI7" cm="1">
        <f t="array" aca="1" ref="AI7" ca="1">INDEX(INDIRECT("Table8["&amp;AI$9&amp;"]"),MATCH(MAX((Table8[[MetaTest/k]:[MetaTest/k]]=Table96[[#This Row],[Test Name]:[Test Name]])*INDIRECT("Table8["&amp;$Q$1&amp;"]")),INDIRECT("Table8["&amp;$Q$1&amp;"]"), 0))</f>
        <v>4.8192771084337303E-2</v>
      </c>
      <c r="AJ7" cm="1">
        <f t="array" aca="1" ref="AJ7" ca="1">INDEX(INDIRECT("Table8["&amp;AJ$9&amp;"]"),MATCH(MAX((Table8[[MetaTest/k]:[MetaTest/k]]=Table96[[#This Row],[Test Name]:[Test Name]])*INDIRECT("Table8["&amp;$Q$1&amp;"]")),INDIRECT("Table8["&amp;$Q$1&amp;"]"), 0))</f>
        <v>0.96969696969696895</v>
      </c>
      <c r="AK7" cm="1">
        <f t="array" aca="1" ref="AK7" ca="1">INDEX(INDIRECT("Table8["&amp;AK$9&amp;"]"),MATCH(MAX((Table8[[MetaTest/k]:[MetaTest/k]]=Table96[[#This Row],[Test Name]:[Test Name]])*INDIRECT("Table8["&amp;$Q$1&amp;"]")),INDIRECT("Table8["&amp;$Q$1&amp;"]"), 0))</f>
        <v>0.98159509202453998</v>
      </c>
      <c r="AL7" cm="1">
        <f t="array" aca="1" ref="AL7" ca="1">INDEX(INDIRECT("Table8["&amp;AL$9&amp;"]"),MATCH(MAX((Table8[[MetaTest/k]:[MetaTest/k]]=Table96[[#This Row],[Test Name]:[Test Name]])*INDIRECT("Table8["&amp;$Q$1&amp;"]")),INDIRECT("Table8["&amp;$Q$1&amp;"]"), 0))</f>
        <v>0.96969696969696895</v>
      </c>
      <c r="AM7" cm="1">
        <f t="array" aca="1" ref="AM7" ca="1">INDEX(INDIRECT("Table8["&amp;AM$9&amp;"]"),MATCH(MAX((Table8[[MetaTest/k]:[MetaTest/k]]=Table96[[#This Row],[Test Name]:[Test Name]])*INDIRECT("Table8["&amp;$Q$1&amp;"]")),INDIRECT("Table8["&amp;$Q$1&amp;"]"), 0))</f>
        <v>0.76543209876543195</v>
      </c>
      <c r="AN7" cm="1">
        <f t="array" aca="1" ref="AN7" ca="1">INDEX(INDIRECT("Table8["&amp;AN$9&amp;"]"),MATCH(MAX((Table8[[MetaTest/k]:[MetaTest/k]]=Table96[[#This Row],[Test Name]:[Test Name]])*INDIRECT("Table8["&amp;$Q$1&amp;"]")),INDIRECT("Table8["&amp;$Q$1&amp;"]"), 0))</f>
        <v>0.83783783783783705</v>
      </c>
      <c r="AO7" cm="1">
        <f t="array" aca="1" ref="AO7" ca="1">INDEX(INDIRECT("Table8["&amp;AO$9&amp;"]"),MATCH(MAX((Table8[[MetaTest/k]:[MetaTest/k]]=Table96[[#This Row],[Test Name]:[Test Name]])*INDIRECT("Table8["&amp;$Q$1&amp;"]")),INDIRECT("Table8["&amp;$Q$1&amp;"]"), 0))</f>
        <v>1</v>
      </c>
      <c r="AP7" cm="1">
        <f t="array" aca="1" ref="AP7" ca="1">INDEX(INDIRECT("Table8["&amp;AP$9&amp;"]"),MATCH(MAX((Table8[[MetaTest/k]:[MetaTest/k]]=Table96[[#This Row],[Test Name]:[Test Name]])*INDIRECT("Table8["&amp;$Q$1&amp;"]")),INDIRECT("Table8["&amp;$Q$1&amp;"]"), 0))</f>
        <v>0.89772727272727204</v>
      </c>
      <c r="AQ7" cm="1">
        <f t="array" aca="1" ref="AQ7" ca="1">INDEX(INDIRECT("Table8["&amp;AQ$9&amp;"]"),MATCH(MAX((Table8[[MetaTest/k]:[MetaTest/k]]=Table96[[#This Row],[Test Name]:[Test Name]])*INDIRECT("Table8["&amp;$Q$1&amp;"]")),INDIRECT("Table8["&amp;$Q$1&amp;"]"), 0))</f>
        <v>0.95808383233532901</v>
      </c>
      <c r="AR7" cm="1">
        <f t="array" aca="1" ref="AR7" ca="1">INDEX(INDIRECT("Table8["&amp;AR$9&amp;"]"),MATCH(MAX((Table8[[MetaTest/k]:[MetaTest/k]]=Table96[[#This Row],[Test Name]:[Test Name]])*INDIRECT("Table8["&amp;$Q$1&amp;"]")),INDIRECT("Table8["&amp;$Q$1&amp;"]"), 0))</f>
        <v>0.211382113821138</v>
      </c>
      <c r="AS7" cm="1">
        <f t="array" aca="1" ref="AS7" ca="1">INDEX(INDIRECT("Table8["&amp;AS$9&amp;"]"),MATCH(MAX((Table8[[MetaTest/k]:[MetaTest/k]]=Table96[[#This Row],[Test Name]:[Test Name]])*INDIRECT("Table8["&amp;$Q$1&amp;"]")),INDIRECT("Table8["&amp;$Q$1&amp;"]"), 0))</f>
        <v>0.52910052910052896</v>
      </c>
      <c r="AT7" cm="1">
        <f t="array" aca="1" ref="AT7" ca="1">INDEX(INDIRECT("Table10["&amp;AT$9&amp;"]"),MATCH(MAX((Table10[[MetaTest/k]:[MetaTest/k]]=Table96[[#This Row],[Test Name]:[Test Name]])*INDIRECT("Table10["&amp;$Q$1&amp;"]")),INDIRECT("Table10["&amp;$Q$1&amp;"]"), 0))</f>
        <v>0.55520833333333297</v>
      </c>
      <c r="AU7" cm="1">
        <f t="array" aca="1" ref="AU7" ca="1">INDEX(INDIRECT("Table10["&amp;AU$9&amp;"]"),MATCH(MAX((Table10[[MetaTest/k]:[MetaTest/k]]=Table96[[#This Row],[Test Name]:[Test Name]])*INDIRECT("Table10["&amp;$Q$1&amp;"]")),INDIRECT("Table10["&amp;$Q$1&amp;"]"), 0))</f>
        <v>0.53738819065968002</v>
      </c>
      <c r="AV7" cm="1">
        <f t="array" aca="1" ref="AV7" ca="1">INDEX(INDIRECT("Table10["&amp;AV$9&amp;"]"),MATCH(MAX((Table10[[MetaTest/k]:[MetaTest/k]]=Table96[[#This Row],[Test Name]:[Test Name]])*INDIRECT("Table10["&amp;$Q$1&amp;"]")),INDIRECT("Table10["&amp;$Q$1&amp;"]"), 0))</f>
        <v>0.112359550561797</v>
      </c>
      <c r="AW7" cm="1">
        <f t="array" aca="1" ref="AW7" ca="1">INDEX(INDIRECT("Table10["&amp;AW$9&amp;"]"),MATCH(MAX((Table10[[MetaTest/k]:[MetaTest/k]]=Table96[[#This Row],[Test Name]:[Test Name]])*INDIRECT("Table10["&amp;$Q$1&amp;"]")),INDIRECT("Table10["&amp;$Q$1&amp;"]"), 0))</f>
        <v>0.38235294117647001</v>
      </c>
      <c r="AX7" cm="1">
        <f t="array" aca="1" ref="AX7" ca="1">INDEX(INDIRECT("Table10["&amp;AX$9&amp;"]"),MATCH(MAX((Table10[[MetaTest/k]:[MetaTest/k]]=Table96[[#This Row],[Test Name]:[Test Name]])*INDIRECT("Table10["&amp;$Q$1&amp;"]")),INDIRECT("Table10["&amp;$Q$1&amp;"]"), 0))</f>
        <v>0.74125874125874103</v>
      </c>
      <c r="AY7" cm="1">
        <f t="array" aca="1" ref="AY7" ca="1">INDEX(INDIRECT("Table10["&amp;AY$9&amp;"]"),MATCH(MAX((Table10[[MetaTest/k]:[MetaTest/k]]=Table96[[#This Row],[Test Name]:[Test Name]])*INDIRECT("Table10["&amp;$Q$1&amp;"]")),INDIRECT("Table10["&amp;$Q$1&amp;"]"), 0))</f>
        <v>0.95180722891566205</v>
      </c>
      <c r="AZ7" cm="1">
        <f t="array" aca="1" ref="AZ7" ca="1">INDEX(INDIRECT("Table10["&amp;AZ$9&amp;"]"),MATCH(MAX((Table10[[MetaTest/k]:[MetaTest/k]]=Table96[[#This Row],[Test Name]:[Test Name]])*INDIRECT("Table10["&amp;$Q$1&amp;"]")),INDIRECT("Table10["&amp;$Q$1&amp;"]"), 0))</f>
        <v>0.62275449101796398</v>
      </c>
      <c r="BA7" cm="1">
        <f t="array" aca="1" ref="BA7" ca="1">INDEX(INDIRECT("Table10["&amp;BA$9&amp;"]"),MATCH(MAX((Table10[[MetaTest/k]:[MetaTest/k]]=Table96[[#This Row],[Test Name]:[Test Name]])*INDIRECT("Table10["&amp;$Q$1&amp;"]")),INDIRECT("Table10["&amp;$Q$1&amp;"]"), 0))</f>
        <v>0.61538461538461497</v>
      </c>
      <c r="BB7" cm="1">
        <f t="array" aca="1" ref="BB7" ca="1">INDEX(INDIRECT("Table10["&amp;BB$9&amp;"]"),MATCH(MAX((Table10[[MetaTest/k]:[MetaTest/k]]=Table96[[#This Row],[Test Name]:[Test Name]])*INDIRECT("Table10["&amp;$Q$1&amp;"]")),INDIRECT("Table10["&amp;$Q$1&amp;"]"), 0))</f>
        <v>0.55555555555555503</v>
      </c>
      <c r="BC7" cm="1">
        <f t="array" aca="1" ref="BC7" ca="1">INDEX(INDIRECT("Table10["&amp;BC$9&amp;"]"),MATCH(MAX((Table10[[MetaTest/k]:[MetaTest/k]]=Table96[[#This Row],[Test Name]:[Test Name]])*INDIRECT("Table10["&amp;$Q$1&amp;"]")),INDIRECT("Table10["&amp;$Q$1&amp;"]"), 0))</f>
        <v>0.78195488721804496</v>
      </c>
      <c r="BD7" cm="1">
        <f t="array" aca="1" ref="BD7" ca="1">INDEX(INDIRECT("Table10["&amp;BD$9&amp;"]"),MATCH(MAX((Table10[[MetaTest/k]:[MetaTest/k]]=Table96[[#This Row],[Test Name]:[Test Name]])*INDIRECT("Table10["&amp;$Q$1&amp;"]")),INDIRECT("Table10["&amp;$Q$1&amp;"]"), 0))</f>
        <v>0.45070422535211202</v>
      </c>
      <c r="BE7" cm="1">
        <f t="array" aca="1" ref="BE7" ca="1">INDEX(INDIRECT("Table10["&amp;BE$9&amp;"]"),MATCH(MAX((Table10[[MetaTest/k]:[MetaTest/k]]=Table96[[#This Row],[Test Name]:[Test Name]])*INDIRECT("Table10["&amp;$Q$1&amp;"]")),INDIRECT("Table10["&amp;$Q$1&amp;"]"), 0))</f>
        <v>0.60740740740740695</v>
      </c>
      <c r="BF7" cm="1">
        <f t="array" aca="1" ref="BF7" ca="1">INDEX(INDIRECT("Table10["&amp;BF$9&amp;"]"),MATCH(MAX((Table10[[MetaTest/k]:[MetaTest/k]]=Table96[[#This Row],[Test Name]:[Test Name]])*INDIRECT("Table10["&amp;$Q$1&amp;"]")),INDIRECT("Table10["&amp;$Q$1&amp;"]"), 0))</f>
        <v>0</v>
      </c>
      <c r="BG7" cm="1">
        <f t="array" aca="1" ref="BG7" ca="1">INDEX(INDIRECT("Table10["&amp;BG$9&amp;"]"),MATCH(MAX((Table10[[MetaTest/k]:[MetaTest/k]]=Table96[[#This Row],[Test Name]:[Test Name]])*INDIRECT("Table10["&amp;$Q$1&amp;"]")),INDIRECT("Table10["&amp;$Q$1&amp;"]"), 0))</f>
        <v>0.62711864406779605</v>
      </c>
      <c r="BM7">
        <v>0</v>
      </c>
      <c r="BN7">
        <v>0.77884615384615297</v>
      </c>
      <c r="BO7">
        <v>0.72567643477237198</v>
      </c>
      <c r="BP7">
        <v>0</v>
      </c>
      <c r="BQ7">
        <v>0.60999999999999899</v>
      </c>
      <c r="BR7">
        <v>1.5267175572519E-2</v>
      </c>
      <c r="BS7">
        <v>0.97358490566037703</v>
      </c>
      <c r="BT7">
        <v>0.95555555555555505</v>
      </c>
      <c r="BU7">
        <v>0.969465648854961</v>
      </c>
      <c r="BV7">
        <v>0.74285714285714199</v>
      </c>
      <c r="BW7">
        <v>0.85714285714285698</v>
      </c>
      <c r="BX7">
        <v>0.96414342629481997</v>
      </c>
      <c r="BY7">
        <v>0.98098859315589304</v>
      </c>
      <c r="BZ7">
        <v>0.94117647058823495</v>
      </c>
      <c r="CA7">
        <v>2.94117647058823E-2</v>
      </c>
      <c r="CB7">
        <v>0.66852367688022196</v>
      </c>
      <c r="CC7">
        <v>0</v>
      </c>
      <c r="CD7">
        <v>0.80320512820512802</v>
      </c>
      <c r="CE7">
        <v>0.76003920763557198</v>
      </c>
      <c r="CF7">
        <v>0</v>
      </c>
      <c r="CG7">
        <v>0.69590643274853803</v>
      </c>
      <c r="CH7">
        <v>0.38509316770186303</v>
      </c>
      <c r="CI7">
        <v>0.97014925373134298</v>
      </c>
      <c r="CJ7">
        <v>0.94505494505494503</v>
      </c>
      <c r="CK7">
        <v>0.97727272727272696</v>
      </c>
      <c r="CL7">
        <v>0.75799086757990797</v>
      </c>
      <c r="CM7">
        <v>0.84563758389261701</v>
      </c>
      <c r="CN7">
        <v>0.98850574712643602</v>
      </c>
      <c r="CO7">
        <v>0.95202952029520305</v>
      </c>
      <c r="CP7">
        <v>0.934306569343065</v>
      </c>
      <c r="CQ7">
        <v>0</v>
      </c>
      <c r="CR7">
        <v>0.66852367688022196</v>
      </c>
      <c r="CS7">
        <v>0</v>
      </c>
      <c r="CT7">
        <v>0.767948717948718</v>
      </c>
      <c r="CU7">
        <v>0.71435613260803899</v>
      </c>
      <c r="CV7">
        <v>0</v>
      </c>
      <c r="CW7">
        <v>0.61152882205513703</v>
      </c>
      <c r="CX7">
        <v>0</v>
      </c>
      <c r="CY7">
        <v>0.96629213483146004</v>
      </c>
      <c r="CZ7">
        <v>0.96629213483146004</v>
      </c>
      <c r="DA7">
        <v>0.977099236641221</v>
      </c>
      <c r="DB7">
        <v>0.67647058823529405</v>
      </c>
      <c r="DC7">
        <v>0.84590163934426199</v>
      </c>
      <c r="DD7">
        <v>0.96850393700787396</v>
      </c>
      <c r="DE7">
        <v>0.97338403041825095</v>
      </c>
      <c r="DF7">
        <v>0.934782608695652</v>
      </c>
      <c r="DG7">
        <v>0.60724233983286902</v>
      </c>
      <c r="DH7">
        <v>4.4776119402985003E-2</v>
      </c>
      <c r="DI7">
        <v>0</v>
      </c>
      <c r="DJ7">
        <v>0.82692307692307598</v>
      </c>
      <c r="DK7">
        <v>0.80040396180949402</v>
      </c>
      <c r="DL7">
        <v>0</v>
      </c>
      <c r="DM7">
        <v>0.70985915492957696</v>
      </c>
      <c r="DN7">
        <v>0.61702127659574402</v>
      </c>
      <c r="DO7">
        <v>0.98113207547169801</v>
      </c>
      <c r="DP7">
        <v>0.98084291187739403</v>
      </c>
      <c r="DQ7">
        <v>0.97692307692307601</v>
      </c>
      <c r="DR7">
        <v>0.831168831168831</v>
      </c>
      <c r="DS7">
        <v>0.89705882352941102</v>
      </c>
      <c r="DT7">
        <v>0.97297297297297203</v>
      </c>
      <c r="DU7">
        <v>0.99613899613899604</v>
      </c>
      <c r="DV7">
        <v>0.94814814814814796</v>
      </c>
      <c r="DW7">
        <v>0.63387978142076495</v>
      </c>
      <c r="DX7">
        <v>5.9701492537313397E-2</v>
      </c>
      <c r="DY7">
        <v>0</v>
      </c>
      <c r="DZ7">
        <v>0.78717948717948705</v>
      </c>
      <c r="EA7">
        <v>0.75402067194201206</v>
      </c>
      <c r="EB7">
        <v>0</v>
      </c>
      <c r="EC7">
        <v>0.61956521739130399</v>
      </c>
      <c r="ED7">
        <v>0.38509316770186303</v>
      </c>
      <c r="EE7">
        <v>0.95057034220532299</v>
      </c>
      <c r="EF7">
        <v>0.93772893772893695</v>
      </c>
      <c r="EG7">
        <v>0.94776119402985004</v>
      </c>
      <c r="EH7">
        <v>0.75700934579439205</v>
      </c>
      <c r="EI7">
        <v>0.810408921933085</v>
      </c>
      <c r="EJ7">
        <v>0.99616858237547801</v>
      </c>
      <c r="EK7">
        <v>0.94464944649446403</v>
      </c>
      <c r="EL7">
        <v>0.94505494505494503</v>
      </c>
      <c r="EM7">
        <v>8.5714285714285701E-2</v>
      </c>
      <c r="EN7">
        <v>0.66852367688022196</v>
      </c>
      <c r="EO7">
        <v>0</v>
      </c>
      <c r="EP7">
        <v>0.862179487179487</v>
      </c>
      <c r="EQ7">
        <v>0.84046396534606305</v>
      </c>
      <c r="ER7">
        <v>0</v>
      </c>
      <c r="ES7">
        <v>0.77966101694915202</v>
      </c>
      <c r="ET7">
        <v>0.81447963800904899</v>
      </c>
      <c r="EU7">
        <v>0.98484848484848397</v>
      </c>
      <c r="EV7">
        <v>0.94852941176470595</v>
      </c>
      <c r="EW7">
        <v>0.98084291187739403</v>
      </c>
      <c r="EX7">
        <v>0.89166666666666605</v>
      </c>
      <c r="EY7">
        <v>0.94736842105263097</v>
      </c>
      <c r="EZ7">
        <v>0.984615384615384</v>
      </c>
      <c r="FA7">
        <v>0.95910780669144902</v>
      </c>
      <c r="FB7">
        <v>0.95522388059701402</v>
      </c>
      <c r="FC7">
        <v>0.15602836879432599</v>
      </c>
      <c r="FD7">
        <v>0.68319559228650095</v>
      </c>
    </row>
    <row r="8" spans="1:160" x14ac:dyDescent="0.2">
      <c r="AD8" s="14"/>
      <c r="AE8" s="14"/>
      <c r="AR8" s="14"/>
      <c r="AS8" s="14"/>
      <c r="BF8" s="14"/>
      <c r="BG8" s="14"/>
    </row>
    <row r="9" spans="1:160" x14ac:dyDescent="0.2">
      <c r="R9" t="s">
        <v>30</v>
      </c>
      <c r="S9" t="s">
        <v>32</v>
      </c>
      <c r="T9" t="s">
        <v>1706</v>
      </c>
      <c r="U9" t="s">
        <v>1707</v>
      </c>
      <c r="V9" t="s">
        <v>1708</v>
      </c>
      <c r="W9" t="s">
        <v>1709</v>
      </c>
      <c r="X9" t="s">
        <v>1710</v>
      </c>
      <c r="Y9" t="s">
        <v>1711</v>
      </c>
      <c r="Z9" t="s">
        <v>1712</v>
      </c>
      <c r="AA9" t="s">
        <v>1713</v>
      </c>
      <c r="AB9" t="s">
        <v>1714</v>
      </c>
      <c r="AC9" t="s">
        <v>1715</v>
      </c>
      <c r="AD9" t="s">
        <v>1716</v>
      </c>
      <c r="AE9" t="s">
        <v>1717</v>
      </c>
      <c r="AF9" t="s">
        <v>30</v>
      </c>
      <c r="AG9" t="s">
        <v>32</v>
      </c>
      <c r="AH9" t="s">
        <v>1706</v>
      </c>
      <c r="AI9" t="s">
        <v>1707</v>
      </c>
      <c r="AJ9" t="s">
        <v>1708</v>
      </c>
      <c r="AK9" t="s">
        <v>1709</v>
      </c>
      <c r="AL9" t="s">
        <v>1710</v>
      </c>
      <c r="AM9" t="s">
        <v>1711</v>
      </c>
      <c r="AN9" t="s">
        <v>1712</v>
      </c>
      <c r="AO9" t="s">
        <v>1713</v>
      </c>
      <c r="AP9" t="s">
        <v>1714</v>
      </c>
      <c r="AQ9" t="s">
        <v>1715</v>
      </c>
      <c r="AR9" t="s">
        <v>1716</v>
      </c>
      <c r="AS9" t="s">
        <v>1717</v>
      </c>
      <c r="AT9" t="s">
        <v>30</v>
      </c>
      <c r="AU9" t="s">
        <v>32</v>
      </c>
      <c r="AV9" t="s">
        <v>1706</v>
      </c>
      <c r="AW9" t="s">
        <v>1707</v>
      </c>
      <c r="AX9" t="s">
        <v>1708</v>
      </c>
      <c r="AY9" t="s">
        <v>1709</v>
      </c>
      <c r="AZ9" t="s">
        <v>1710</v>
      </c>
      <c r="BA9" t="s">
        <v>1711</v>
      </c>
      <c r="BB9" t="s">
        <v>1712</v>
      </c>
      <c r="BC9" t="s">
        <v>1713</v>
      </c>
      <c r="BD9" t="s">
        <v>1714</v>
      </c>
      <c r="BE9" t="s">
        <v>1715</v>
      </c>
      <c r="BF9" t="s">
        <v>1716</v>
      </c>
      <c r="BG9" t="s">
        <v>1717</v>
      </c>
      <c r="BM9">
        <v>0</v>
      </c>
      <c r="BN9">
        <v>0.79871794871794799</v>
      </c>
      <c r="BO9">
        <v>0.76230379330907805</v>
      </c>
      <c r="BP9">
        <v>0</v>
      </c>
      <c r="BQ9">
        <v>0.71810089020771495</v>
      </c>
      <c r="BR9">
        <v>0.58695652173913004</v>
      </c>
      <c r="BS9">
        <v>0.96992481203007497</v>
      </c>
      <c r="BT9">
        <v>0.95202952029520305</v>
      </c>
      <c r="BU9">
        <v>0.96969696969696895</v>
      </c>
      <c r="BV9">
        <v>0.65989847715736005</v>
      </c>
      <c r="BW9">
        <v>0.84105960264900603</v>
      </c>
      <c r="BX9">
        <v>0.98449612403100695</v>
      </c>
      <c r="BY9">
        <v>0.94852941176470595</v>
      </c>
      <c r="BZ9">
        <v>0.90459363957597105</v>
      </c>
      <c r="CA9">
        <v>0.61235955056179703</v>
      </c>
      <c r="CB9">
        <v>0</v>
      </c>
      <c r="CC9">
        <v>0</v>
      </c>
      <c r="CD9">
        <v>0.77628205128205097</v>
      </c>
      <c r="CE9">
        <v>0.72463354734570695</v>
      </c>
      <c r="CF9">
        <v>0</v>
      </c>
      <c r="CG9">
        <v>0.59850374064837897</v>
      </c>
      <c r="CH9">
        <v>0</v>
      </c>
      <c r="CI9">
        <v>0.977099236641221</v>
      </c>
      <c r="CJ9">
        <v>0.97338403041825095</v>
      </c>
      <c r="CK9">
        <v>0.98084291187739403</v>
      </c>
      <c r="CL9">
        <v>0.72727272727272696</v>
      </c>
      <c r="CM9">
        <v>0.865771812080537</v>
      </c>
      <c r="CN9">
        <v>0.98859315589353602</v>
      </c>
      <c r="CO9">
        <v>0.97338403041825095</v>
      </c>
      <c r="CP9">
        <v>0.92753623188405798</v>
      </c>
      <c r="CQ9">
        <v>0.623955431754874</v>
      </c>
      <c r="CR9">
        <v>5.9259259259259199E-2</v>
      </c>
      <c r="CS9">
        <v>0</v>
      </c>
      <c r="CT9">
        <v>0.81025641025641004</v>
      </c>
      <c r="CU9">
        <v>0.78206002662317597</v>
      </c>
      <c r="CV9">
        <v>0</v>
      </c>
      <c r="CW9">
        <v>0.69794721407624605</v>
      </c>
      <c r="CX9">
        <v>0.60215053763440796</v>
      </c>
      <c r="CY9">
        <v>0.98832684824902695</v>
      </c>
      <c r="CZ9">
        <v>0.94505494505494503</v>
      </c>
      <c r="DA9">
        <v>0.97338403041825095</v>
      </c>
      <c r="DB9">
        <v>0.73170731707317005</v>
      </c>
      <c r="DC9">
        <v>0.87457627118643999</v>
      </c>
      <c r="DD9">
        <v>0.99236641221374</v>
      </c>
      <c r="DE9">
        <v>0.96629213483146004</v>
      </c>
      <c r="DF9">
        <v>0.94852941176470595</v>
      </c>
      <c r="DG9">
        <v>0.60724233983286902</v>
      </c>
      <c r="DH9">
        <v>5.7142857142857099E-2</v>
      </c>
      <c r="DI9">
        <v>0</v>
      </c>
      <c r="DJ9">
        <v>0.80769230769230704</v>
      </c>
      <c r="DK9">
        <v>0.77257025708050897</v>
      </c>
      <c r="DL9">
        <v>0</v>
      </c>
      <c r="DM9">
        <v>0.759493670886076</v>
      </c>
      <c r="DN9">
        <v>0.65284974093264203</v>
      </c>
      <c r="DO9">
        <v>0.95488721804511201</v>
      </c>
      <c r="DP9">
        <v>0.93818181818181801</v>
      </c>
      <c r="DQ9">
        <v>0.97358490566037703</v>
      </c>
      <c r="DR9">
        <v>0.69346733668341698</v>
      </c>
      <c r="DS9">
        <v>0.84590163934426199</v>
      </c>
      <c r="DT9">
        <v>0.98832684824902695</v>
      </c>
      <c r="DU9">
        <v>0.94505494505494503</v>
      </c>
      <c r="DV9">
        <v>0.90845070422535201</v>
      </c>
      <c r="DW9">
        <v>0.61064425770308095</v>
      </c>
      <c r="DX9">
        <v>0</v>
      </c>
      <c r="DY9">
        <v>0</v>
      </c>
      <c r="DZ9">
        <v>0.80064102564102502</v>
      </c>
      <c r="EA9">
        <v>0.76846938475543303</v>
      </c>
      <c r="EB9">
        <v>0</v>
      </c>
      <c r="EC9">
        <v>0.63414634146341398</v>
      </c>
      <c r="ED9">
        <v>0.38271604938271597</v>
      </c>
      <c r="EE9">
        <v>0.988416988416988</v>
      </c>
      <c r="EF9">
        <v>0.95202952029520305</v>
      </c>
      <c r="EG9">
        <v>0.97338403041825095</v>
      </c>
      <c r="EH9">
        <v>0.79090909090909001</v>
      </c>
      <c r="EI9">
        <v>0.88888888888888895</v>
      </c>
      <c r="EJ9">
        <v>0.952755905511811</v>
      </c>
      <c r="EK9">
        <v>0.95555555555555505</v>
      </c>
      <c r="EL9">
        <v>0.934306569343065</v>
      </c>
      <c r="EM9">
        <v>0.1</v>
      </c>
      <c r="EN9">
        <v>0.66852367688022196</v>
      </c>
      <c r="EO9">
        <v>0</v>
      </c>
      <c r="EP9">
        <v>0.85833333333333295</v>
      </c>
      <c r="EQ9">
        <v>0.83571278051022801</v>
      </c>
      <c r="ER9">
        <v>0</v>
      </c>
      <c r="ES9">
        <v>0.79470198675496595</v>
      </c>
      <c r="ET9">
        <v>0.82511210762331799</v>
      </c>
      <c r="EU9">
        <v>0.95522388059701402</v>
      </c>
      <c r="EV9">
        <v>0.97674418604651103</v>
      </c>
      <c r="EW9">
        <v>0.96240601503759404</v>
      </c>
      <c r="EX9">
        <v>0.88524590163934402</v>
      </c>
      <c r="EY9">
        <v>0.91176470588235203</v>
      </c>
      <c r="EZ9">
        <v>0.96470588235294097</v>
      </c>
      <c r="FA9">
        <v>0.98473282442748</v>
      </c>
      <c r="FB9">
        <v>0.95522388059701402</v>
      </c>
      <c r="FC9">
        <v>0.12949640287769701</v>
      </c>
      <c r="FD9">
        <v>0.68319559228650095</v>
      </c>
    </row>
    <row r="10" spans="1:160" x14ac:dyDescent="0.2">
      <c r="BM10">
        <v>0</v>
      </c>
      <c r="BN10">
        <v>0.70576923076923004</v>
      </c>
      <c r="BO10">
        <v>0.65315973047866205</v>
      </c>
      <c r="BP10">
        <v>0</v>
      </c>
      <c r="BQ10">
        <v>0.40064620355411901</v>
      </c>
      <c r="BR10">
        <v>4.5112781954887202E-2</v>
      </c>
      <c r="BS10">
        <v>0.992307692307692</v>
      </c>
      <c r="BT10">
        <v>0.97014925373134298</v>
      </c>
      <c r="BU10">
        <v>0.94117647058823495</v>
      </c>
      <c r="BV10">
        <v>0.72549019607843102</v>
      </c>
      <c r="BW10">
        <v>0.84590163934426199</v>
      </c>
      <c r="BX10">
        <v>0.96124031007751898</v>
      </c>
      <c r="BY10">
        <v>0.95555555555555505</v>
      </c>
      <c r="BZ10">
        <v>0.95522388059701402</v>
      </c>
      <c r="CA10">
        <v>4.5112781954887202E-2</v>
      </c>
      <c r="CB10">
        <v>0</v>
      </c>
      <c r="CC10">
        <v>0</v>
      </c>
      <c r="CD10">
        <v>0.737179487179487</v>
      </c>
      <c r="CE10">
        <v>0.699074144431588</v>
      </c>
      <c r="CF10">
        <v>0</v>
      </c>
      <c r="CG10">
        <v>0.41818181818181799</v>
      </c>
      <c r="CH10">
        <v>0.57142857142857095</v>
      </c>
      <c r="CI10">
        <v>0.95940959409594095</v>
      </c>
      <c r="CJ10">
        <v>0.94852941176470595</v>
      </c>
      <c r="CK10">
        <v>0.97692307692307601</v>
      </c>
      <c r="CL10">
        <v>0.75117370892018698</v>
      </c>
      <c r="CM10">
        <v>0.860068259385665</v>
      </c>
      <c r="CN10">
        <v>1</v>
      </c>
      <c r="CO10">
        <v>0.95910780669144902</v>
      </c>
      <c r="CP10">
        <v>0.898954703832752</v>
      </c>
      <c r="CQ10">
        <v>4.5112781954887202E-2</v>
      </c>
      <c r="CR10">
        <v>0</v>
      </c>
      <c r="CS10">
        <v>0</v>
      </c>
      <c r="CT10">
        <v>0.81025641025641004</v>
      </c>
      <c r="CU10">
        <v>0.77920282494416304</v>
      </c>
      <c r="CV10">
        <v>0</v>
      </c>
      <c r="CW10">
        <v>0.70114942528735602</v>
      </c>
      <c r="CX10">
        <v>0.57142857142857095</v>
      </c>
      <c r="CY10">
        <v>0.97378277153558002</v>
      </c>
      <c r="CZ10">
        <v>0.96629213483146004</v>
      </c>
      <c r="DA10">
        <v>0.984615384615384</v>
      </c>
      <c r="DB10">
        <v>0.79090909090909001</v>
      </c>
      <c r="DC10">
        <v>0.875</v>
      </c>
      <c r="DD10">
        <v>0.94901960784313699</v>
      </c>
      <c r="DE10">
        <v>0.95910780669144902</v>
      </c>
      <c r="DF10">
        <v>0.93818181818181801</v>
      </c>
      <c r="DG10">
        <v>0.61064425770308095</v>
      </c>
      <c r="DH10">
        <v>3.03030303030303E-2</v>
      </c>
      <c r="DI10">
        <v>0</v>
      </c>
      <c r="DJ10">
        <v>0.82820512820512804</v>
      </c>
      <c r="DK10">
        <v>0.79794704112088899</v>
      </c>
      <c r="DL10">
        <v>0</v>
      </c>
      <c r="DM10">
        <v>0.71764705882352897</v>
      </c>
      <c r="DN10">
        <v>0.60962566844919697</v>
      </c>
      <c r="DO10">
        <v>0.95940959409594095</v>
      </c>
      <c r="DP10">
        <v>0.95202952029520305</v>
      </c>
      <c r="DQ10">
        <v>0.977099236641221</v>
      </c>
      <c r="DR10">
        <v>0.8125</v>
      </c>
      <c r="DS10">
        <v>0.91176470588235203</v>
      </c>
      <c r="DT10">
        <v>1</v>
      </c>
      <c r="DU10">
        <v>0.98473282442748</v>
      </c>
      <c r="DV10">
        <v>0.92418772563176799</v>
      </c>
      <c r="DW10">
        <v>5.9701492537313397E-2</v>
      </c>
      <c r="DX10">
        <v>0.66666666666666596</v>
      </c>
      <c r="DY10">
        <v>0</v>
      </c>
      <c r="DZ10">
        <v>0.81666666666666599</v>
      </c>
      <c r="EA10">
        <v>0.78852684648081195</v>
      </c>
      <c r="EB10">
        <v>0</v>
      </c>
      <c r="EC10">
        <v>0.68656716417910402</v>
      </c>
      <c r="ED10">
        <v>0.64583333333333304</v>
      </c>
      <c r="EE10">
        <v>0.98098859315589304</v>
      </c>
      <c r="EF10">
        <v>0.97358490566037703</v>
      </c>
      <c r="EG10">
        <v>0.96629213483146004</v>
      </c>
      <c r="EH10">
        <v>0.7</v>
      </c>
      <c r="EI10">
        <v>0.85148514851485102</v>
      </c>
      <c r="EJ10">
        <v>0.98098859315589304</v>
      </c>
      <c r="EK10">
        <v>0.984615384615384</v>
      </c>
      <c r="EL10">
        <v>0.93772893772893695</v>
      </c>
      <c r="EM10">
        <v>8.5714285714285701E-2</v>
      </c>
      <c r="EN10">
        <v>0.66852367688022196</v>
      </c>
      <c r="EO10">
        <v>0</v>
      </c>
      <c r="EP10">
        <v>0.854487179487179</v>
      </c>
      <c r="EQ10">
        <v>0.83041467471923003</v>
      </c>
      <c r="ER10">
        <v>0</v>
      </c>
      <c r="ES10">
        <v>0.81118881118881103</v>
      </c>
      <c r="ET10">
        <v>0.82511210762331799</v>
      </c>
      <c r="EU10">
        <v>0.962686567164179</v>
      </c>
      <c r="EV10">
        <v>0.97318007662835204</v>
      </c>
      <c r="EW10">
        <v>0.97338403041825095</v>
      </c>
      <c r="EX10">
        <v>0.82758620689655105</v>
      </c>
      <c r="EY10">
        <v>0.9</v>
      </c>
      <c r="EZ10">
        <v>1</v>
      </c>
      <c r="FA10">
        <v>0.94505494505494503</v>
      </c>
      <c r="FB10">
        <v>0.93772893772893695</v>
      </c>
      <c r="FC10">
        <v>0.12949640287769701</v>
      </c>
      <c r="FD10">
        <v>0.67955801104972302</v>
      </c>
    </row>
    <row r="11" spans="1:160" x14ac:dyDescent="0.2">
      <c r="BM11">
        <v>0</v>
      </c>
      <c r="BN11">
        <v>0.78012820512820502</v>
      </c>
      <c r="BO11">
        <v>0.72828754178385702</v>
      </c>
      <c r="BP11">
        <v>0</v>
      </c>
      <c r="BQ11">
        <v>0.64343163538873904</v>
      </c>
      <c r="BR11">
        <v>0.18181818181818099</v>
      </c>
      <c r="BS11">
        <v>0.969465648854961</v>
      </c>
      <c r="BT11">
        <v>0.95202952029520305</v>
      </c>
      <c r="BU11">
        <v>0.97692307692307601</v>
      </c>
      <c r="BV11">
        <v>0.66666666666666596</v>
      </c>
      <c r="BW11">
        <v>0.82958199356913098</v>
      </c>
      <c r="BX11">
        <v>0.98484848484848397</v>
      </c>
      <c r="BY11">
        <v>0.97727272727272696</v>
      </c>
      <c r="BZ11">
        <v>0.88888888888888895</v>
      </c>
      <c r="CA11">
        <v>0</v>
      </c>
      <c r="CB11">
        <v>0.66852367688022196</v>
      </c>
      <c r="CC11">
        <v>0</v>
      </c>
      <c r="CD11">
        <v>0.84935897435897401</v>
      </c>
      <c r="CE11">
        <v>0.83707150095294103</v>
      </c>
      <c r="CF11">
        <v>0</v>
      </c>
      <c r="CG11">
        <v>0.79591836734693799</v>
      </c>
      <c r="CH11">
        <v>0.80365296803652897</v>
      </c>
      <c r="CI11">
        <v>0.97014925373134298</v>
      </c>
      <c r="CJ11">
        <v>0.962686567164179</v>
      </c>
      <c r="CK11">
        <v>0.95880149812733995</v>
      </c>
      <c r="CL11">
        <v>0.73786407766990203</v>
      </c>
      <c r="CM11">
        <v>0.84590163934426199</v>
      </c>
      <c r="CN11">
        <v>0.99613899613899604</v>
      </c>
      <c r="CO11">
        <v>0.97358490566037703</v>
      </c>
      <c r="CP11">
        <v>0.92753623188405798</v>
      </c>
      <c r="CQ11">
        <v>0.39325842696629199</v>
      </c>
      <c r="CR11">
        <v>0.67936507936507895</v>
      </c>
      <c r="CS11">
        <v>0</v>
      </c>
      <c r="CT11">
        <v>0.84679487179487101</v>
      </c>
      <c r="CU11">
        <v>0.82227296407082995</v>
      </c>
      <c r="CV11">
        <v>0</v>
      </c>
      <c r="CW11">
        <v>0.78807947019867497</v>
      </c>
      <c r="CX11">
        <v>0.77570093457943901</v>
      </c>
      <c r="CY11">
        <v>0.97378277153558002</v>
      </c>
      <c r="CZ11">
        <v>0.98069498069497996</v>
      </c>
      <c r="DA11">
        <v>0.98473282442748</v>
      </c>
      <c r="DB11">
        <v>0.79646017699115002</v>
      </c>
      <c r="DC11">
        <v>0.86925795053003496</v>
      </c>
      <c r="DD11">
        <v>0.99616858237547801</v>
      </c>
      <c r="DE11">
        <v>0.94852941176470595</v>
      </c>
      <c r="DF11">
        <v>0.94117647058823495</v>
      </c>
      <c r="DG11">
        <v>0.12949640287769701</v>
      </c>
      <c r="DH11">
        <v>0.68319559228650095</v>
      </c>
      <c r="DI11">
        <v>0</v>
      </c>
      <c r="DJ11">
        <v>0.84294871794871795</v>
      </c>
      <c r="DK11">
        <v>0.81445562285690398</v>
      </c>
      <c r="DL11">
        <v>0</v>
      </c>
      <c r="DM11">
        <v>0.77377049180327795</v>
      </c>
      <c r="DN11">
        <v>0.76995305164319205</v>
      </c>
      <c r="DO11">
        <v>0.988416988416988</v>
      </c>
      <c r="DP11">
        <v>0.992307692307692</v>
      </c>
      <c r="DQ11">
        <v>0.984615384615384</v>
      </c>
      <c r="DR11">
        <v>0.819819819819819</v>
      </c>
      <c r="DS11">
        <v>0.86868686868686795</v>
      </c>
      <c r="DT11">
        <v>0.99616858237547801</v>
      </c>
      <c r="DU11">
        <v>0.94852941176470595</v>
      </c>
      <c r="DV11">
        <v>0.91756272401433603</v>
      </c>
      <c r="DW11">
        <v>4.5112781954887202E-2</v>
      </c>
      <c r="DX11">
        <v>0.66852367688022196</v>
      </c>
      <c r="DY11">
        <v>0</v>
      </c>
      <c r="DZ11">
        <v>0.81666666666666599</v>
      </c>
      <c r="EA11">
        <v>0.78766560979258304</v>
      </c>
      <c r="EB11">
        <v>0</v>
      </c>
      <c r="EC11">
        <v>0.71947194719471896</v>
      </c>
      <c r="ED11">
        <v>0.77209302325581297</v>
      </c>
      <c r="EE11">
        <v>0.969465648854961</v>
      </c>
      <c r="EF11">
        <v>0.98449612403100695</v>
      </c>
      <c r="EG11">
        <v>0.97297297297297203</v>
      </c>
      <c r="EH11">
        <v>0.72115384615384603</v>
      </c>
      <c r="EI11">
        <v>0.83168316831683098</v>
      </c>
      <c r="EJ11">
        <v>0.93436293436293405</v>
      </c>
      <c r="EK11">
        <v>0.92805755395683398</v>
      </c>
      <c r="EL11">
        <v>0.90459363957597105</v>
      </c>
      <c r="EM11">
        <v>4.5112781954887202E-2</v>
      </c>
      <c r="EN11">
        <v>0.66852367688022196</v>
      </c>
      <c r="EO11">
        <v>0</v>
      </c>
      <c r="EP11">
        <v>0.85512820512820498</v>
      </c>
      <c r="EQ11">
        <v>0.83221534773419203</v>
      </c>
      <c r="ER11">
        <v>0</v>
      </c>
      <c r="ES11">
        <v>0.79591836734693799</v>
      </c>
      <c r="ET11">
        <v>0.860869565217391</v>
      </c>
      <c r="EU11">
        <v>0.96992481203007497</v>
      </c>
      <c r="EV11">
        <v>0.98069498069497996</v>
      </c>
      <c r="EW11">
        <v>0.96603773584905595</v>
      </c>
      <c r="EX11">
        <v>0.84745762711864403</v>
      </c>
      <c r="EY11">
        <v>0.90974729241877195</v>
      </c>
      <c r="EZ11">
        <v>1</v>
      </c>
      <c r="FA11">
        <v>0.98098859315589304</v>
      </c>
      <c r="FB11">
        <v>0.94117647058823495</v>
      </c>
      <c r="FC11">
        <v>0.63157894736842102</v>
      </c>
      <c r="FD11">
        <v>0.10218978102189701</v>
      </c>
    </row>
    <row r="12" spans="1:160" x14ac:dyDescent="0.2">
      <c r="R12">
        <f t="shared" ref="R12:AE17" ca="1" si="6">R2-B2</f>
        <v>-1.3166666666666327E-2</v>
      </c>
      <c r="S12">
        <f t="shared" ca="1" si="6"/>
        <v>2.6697630523158322E-2</v>
      </c>
      <c r="T12">
        <f t="shared" ca="1" si="6"/>
        <v>1.3669456165260274E-2</v>
      </c>
      <c r="U12">
        <f t="shared" ca="1" si="6"/>
        <v>0.56977189503943948</v>
      </c>
      <c r="V12">
        <f t="shared" ca="1" si="6"/>
        <v>-3.0568698855767407E-2</v>
      </c>
      <c r="W12">
        <f t="shared" ca="1" si="6"/>
        <v>-8.2985474964748507E-3</v>
      </c>
      <c r="X12">
        <f t="shared" ca="1" si="6"/>
        <v>-6.8274004606792671E-2</v>
      </c>
      <c r="Y12">
        <f t="shared" ca="1" si="6"/>
        <v>-2.634915720829123E-2</v>
      </c>
      <c r="Z12">
        <f t="shared" ca="1" si="6"/>
        <v>-7.2338753573503722E-2</v>
      </c>
      <c r="AA12">
        <f t="shared" ca="1" si="6"/>
        <v>-0.17973790789421273</v>
      </c>
      <c r="AB12">
        <f t="shared" ca="1" si="6"/>
        <v>-0.26181231647266678</v>
      </c>
      <c r="AC12">
        <f t="shared" ca="1" si="6"/>
        <v>-8.4381413048576381E-2</v>
      </c>
      <c r="AD12">
        <f t="shared" ca="1" si="6"/>
        <v>0.32016141941544102</v>
      </c>
      <c r="AE12">
        <f t="shared" ca="1" si="6"/>
        <v>0.14852959481403843</v>
      </c>
      <c r="AF12">
        <f t="shared" ref="AF12:AS17" ca="1" si="7">AF2-B2</f>
        <v>-4.8500000000000321E-2</v>
      </c>
      <c r="AG12">
        <f t="shared" ca="1" si="7"/>
        <v>-4.6293032891172703E-2</v>
      </c>
      <c r="AH12">
        <f t="shared" ca="1" si="7"/>
        <v>2.1013006612259355E-2</v>
      </c>
      <c r="AI12">
        <f t="shared" ca="1" si="7"/>
        <v>0.21505953273833844</v>
      </c>
      <c r="AJ12">
        <f t="shared" ca="1" si="7"/>
        <v>-6.7591750462433486E-3</v>
      </c>
      <c r="AK12">
        <f t="shared" ca="1" si="7"/>
        <v>-1.0697711837288626E-3</v>
      </c>
      <c r="AL12">
        <f t="shared" ca="1" si="7"/>
        <v>-4.6857843205523664E-2</v>
      </c>
      <c r="AM12">
        <f t="shared" ca="1" si="7"/>
        <v>-0.38175845379405821</v>
      </c>
      <c r="AN12">
        <f t="shared" ca="1" si="7"/>
        <v>-0.19474559183704576</v>
      </c>
      <c r="AO12">
        <f t="shared" ca="1" si="7"/>
        <v>-7.0135092409043698E-2</v>
      </c>
      <c r="AP12">
        <f t="shared" ca="1" si="7"/>
        <v>-6.6319940553828727E-2</v>
      </c>
      <c r="AQ12">
        <f t="shared" ca="1" si="7"/>
        <v>1.8556878897601603E-2</v>
      </c>
      <c r="AR12">
        <f t="shared" ca="1" si="7"/>
        <v>0.39720575439081102</v>
      </c>
      <c r="AS12">
        <f t="shared" ca="1" si="7"/>
        <v>-0.43970569930360853</v>
      </c>
      <c r="AT12">
        <f t="shared" ref="AT12:BG17" ca="1" si="8">AT2-B2</f>
        <v>-0.21183333333333332</v>
      </c>
      <c r="AU12">
        <f t="shared" ca="1" si="8"/>
        <v>-0.17451612585846166</v>
      </c>
      <c r="AV12">
        <f t="shared" ca="1" si="8"/>
        <v>-0.45679553437272269</v>
      </c>
      <c r="AW12">
        <f t="shared" ca="1" si="8"/>
        <v>0.14019259010084539</v>
      </c>
      <c r="AX12">
        <f t="shared" ca="1" si="8"/>
        <v>-0.32820463266191435</v>
      </c>
      <c r="AY12">
        <f t="shared" ca="1" si="8"/>
        <v>-1.7798723731479171E-3</v>
      </c>
      <c r="AZ12">
        <f t="shared" ca="1" si="8"/>
        <v>-0.33881652391100769</v>
      </c>
      <c r="BA12">
        <f t="shared" ca="1" si="8"/>
        <v>-5.9450761486365189E-2</v>
      </c>
      <c r="BB12">
        <f t="shared" ca="1" si="8"/>
        <v>-0.25910485957159968</v>
      </c>
      <c r="BC12">
        <f t="shared" ca="1" si="8"/>
        <v>-0.27023564545077372</v>
      </c>
      <c r="BD12">
        <f t="shared" ca="1" si="8"/>
        <v>-0.53429509644325779</v>
      </c>
      <c r="BE12">
        <f t="shared" ca="1" si="8"/>
        <v>-0.31572443405417039</v>
      </c>
      <c r="BF12">
        <f t="shared" ca="1" si="8"/>
        <v>0.21596351836596606</v>
      </c>
      <c r="BG12">
        <f t="shared" ca="1" si="8"/>
        <v>0.11405774155660647</v>
      </c>
      <c r="BM12">
        <v>0</v>
      </c>
      <c r="BN12">
        <v>0.77371794871794797</v>
      </c>
      <c r="BO12">
        <v>0.71498099276990701</v>
      </c>
      <c r="BP12">
        <v>0</v>
      </c>
      <c r="BQ12">
        <v>0.61386138613861296</v>
      </c>
      <c r="BR12">
        <v>0</v>
      </c>
      <c r="BS12">
        <v>0.97338403041825095</v>
      </c>
      <c r="BT12">
        <v>0.94160583941605802</v>
      </c>
      <c r="BU12">
        <v>0.98069498069497996</v>
      </c>
      <c r="BV12">
        <v>0.66666666666666596</v>
      </c>
      <c r="BW12">
        <v>0.837662337662337</v>
      </c>
      <c r="BX12">
        <v>0.98832684824902695</v>
      </c>
      <c r="BY12">
        <v>0.98098859315589304</v>
      </c>
      <c r="BZ12">
        <v>0.92805755395683398</v>
      </c>
      <c r="CA12">
        <v>0</v>
      </c>
      <c r="CB12">
        <v>0.66852367688022196</v>
      </c>
      <c r="DY12">
        <v>0</v>
      </c>
      <c r="DZ12">
        <v>0.80448717948717896</v>
      </c>
      <c r="EA12">
        <v>0.77335450702661501</v>
      </c>
      <c r="EB12">
        <v>0</v>
      </c>
      <c r="EC12">
        <v>0.62433862433862397</v>
      </c>
      <c r="ED12">
        <v>0.36477987421383601</v>
      </c>
      <c r="EE12">
        <v>0.96603773584905595</v>
      </c>
      <c r="EF12">
        <v>0.96603773584905595</v>
      </c>
      <c r="EG12">
        <v>0.934306569343065</v>
      </c>
      <c r="EH12">
        <v>0.8125</v>
      </c>
      <c r="EI12">
        <v>0.92424242424242398</v>
      </c>
      <c r="EJ12">
        <v>0.96031746031746001</v>
      </c>
      <c r="EK12">
        <v>0.97727272727272696</v>
      </c>
      <c r="EL12">
        <v>0.93772893772893695</v>
      </c>
      <c r="EM12">
        <v>0.12949640287769701</v>
      </c>
      <c r="EN12">
        <v>0.68319559228650095</v>
      </c>
      <c r="EO12">
        <v>0</v>
      </c>
      <c r="EP12">
        <v>0.82307692307692304</v>
      </c>
      <c r="EQ12">
        <v>0.80100425785201501</v>
      </c>
      <c r="ER12">
        <v>0</v>
      </c>
      <c r="ES12">
        <v>0.70658682634730496</v>
      </c>
      <c r="ET12">
        <v>0.78139534883720896</v>
      </c>
      <c r="EU12">
        <v>0.96629213483146004</v>
      </c>
      <c r="EV12">
        <v>0.98449612403100695</v>
      </c>
      <c r="EW12">
        <v>0.98084291187739403</v>
      </c>
      <c r="EX12">
        <v>0.86776859504132198</v>
      </c>
      <c r="EY12">
        <v>0.91449814126394002</v>
      </c>
      <c r="EZ12">
        <v>0.94444444444444398</v>
      </c>
      <c r="FA12">
        <v>0.83199999999999996</v>
      </c>
      <c r="FB12">
        <v>0.94852941176470595</v>
      </c>
      <c r="FC12">
        <v>0.62637362637362604</v>
      </c>
      <c r="FD12">
        <v>5.8823529411764698E-2</v>
      </c>
    </row>
    <row r="13" spans="1:160" x14ac:dyDescent="0.2">
      <c r="R13">
        <f t="shared" ca="1" si="6"/>
        <v>-1.9738247863248404E-2</v>
      </c>
      <c r="S13">
        <f t="shared" ca="1" si="6"/>
        <v>-1.3087299340180381E-2</v>
      </c>
      <c r="T13">
        <f t="shared" ca="1" si="6"/>
        <v>-1.0538722859149585E-2</v>
      </c>
      <c r="U13">
        <f t="shared" ca="1" si="6"/>
        <v>0.30086464497618315</v>
      </c>
      <c r="V13">
        <f t="shared" ca="1" si="6"/>
        <v>-2.0025188070831645E-2</v>
      </c>
      <c r="W13">
        <f t="shared" ca="1" si="6"/>
        <v>-9.6109606247184454E-3</v>
      </c>
      <c r="X13">
        <f t="shared" ca="1" si="6"/>
        <v>-7.5638470624702636E-2</v>
      </c>
      <c r="Y13">
        <f t="shared" ca="1" si="6"/>
        <v>6.6450616199807966E-2</v>
      </c>
      <c r="Z13">
        <f t="shared" ca="1" si="6"/>
        <v>-1.4358870602692253E-2</v>
      </c>
      <c r="AA13">
        <f t="shared" ca="1" si="6"/>
        <v>-5.4595925782185528E-2</v>
      </c>
      <c r="AB13">
        <f t="shared" ca="1" si="6"/>
        <v>-0.20080821746302491</v>
      </c>
      <c r="AC13">
        <f t="shared" ca="1" si="6"/>
        <v>-7.8789377179260933E-2</v>
      </c>
      <c r="AD13">
        <f t="shared" ca="1" si="6"/>
        <v>-0.21488447621700518</v>
      </c>
      <c r="AE13">
        <f t="shared" ca="1" si="6"/>
        <v>0.15488735616541593</v>
      </c>
      <c r="AF13">
        <f t="shared" ca="1" si="7"/>
        <v>-1.9738247863248404E-2</v>
      </c>
      <c r="AG13">
        <f t="shared" ca="1" si="7"/>
        <v>-2.5944289998984349E-2</v>
      </c>
      <c r="AH13">
        <f t="shared" ca="1" si="7"/>
        <v>9.1915777057363424E-2</v>
      </c>
      <c r="AI13">
        <f t="shared" ca="1" si="7"/>
        <v>7.2359391332527112E-2</v>
      </c>
      <c r="AJ13">
        <f t="shared" ca="1" si="7"/>
        <v>1.6212948253586434E-2</v>
      </c>
      <c r="AK13">
        <f t="shared" ca="1" si="7"/>
        <v>-9.6109606247184454E-3</v>
      </c>
      <c r="AL13">
        <f t="shared" ca="1" si="7"/>
        <v>-2.0886553945981601E-2</v>
      </c>
      <c r="AM13">
        <f t="shared" ca="1" si="7"/>
        <v>-8.6830170479362034E-2</v>
      </c>
      <c r="AN13">
        <f t="shared" ca="1" si="7"/>
        <v>-0.11576722430952024</v>
      </c>
      <c r="AO13">
        <f t="shared" ca="1" si="7"/>
        <v>-0.12366019180299259</v>
      </c>
      <c r="AP13">
        <f t="shared" ca="1" si="7"/>
        <v>-8.6333480482644887E-2</v>
      </c>
      <c r="AQ13">
        <f t="shared" ca="1" si="7"/>
        <v>1.1159804074268087E-2</v>
      </c>
      <c r="AR13">
        <f t="shared" ca="1" si="7"/>
        <v>-0.21488447621700518</v>
      </c>
      <c r="AS13">
        <f t="shared" ca="1" si="7"/>
        <v>0.1549936571566729</v>
      </c>
      <c r="AT13">
        <f t="shared" ca="1" si="8"/>
        <v>-0.27876602564102537</v>
      </c>
      <c r="AU13">
        <f t="shared" ca="1" si="8"/>
        <v>-0.25983285118565635</v>
      </c>
      <c r="AV13">
        <f t="shared" ca="1" si="8"/>
        <v>-0.53259895078300556</v>
      </c>
      <c r="AW13">
        <f t="shared" ca="1" si="8"/>
        <v>-9.0893051150926885E-2</v>
      </c>
      <c r="AX13">
        <f t="shared" ca="1" si="8"/>
        <v>-0.39007402149459658</v>
      </c>
      <c r="AY13">
        <f t="shared" ca="1" si="8"/>
        <v>-4.2160689376978477E-2</v>
      </c>
      <c r="AZ13">
        <f t="shared" ca="1" si="8"/>
        <v>-0.34135191618818161</v>
      </c>
      <c r="BA13">
        <f t="shared" ca="1" si="8"/>
        <v>-9.1349263648000001E-2</v>
      </c>
      <c r="BB13">
        <f t="shared" ca="1" si="8"/>
        <v>-0.27703215312353724</v>
      </c>
      <c r="BC13">
        <f t="shared" ca="1" si="8"/>
        <v>-0.3269519894816546</v>
      </c>
      <c r="BD13">
        <f t="shared" ca="1" si="8"/>
        <v>-0.53290758651147585</v>
      </c>
      <c r="BE13">
        <f t="shared" ca="1" si="8"/>
        <v>-0.36719107449184996</v>
      </c>
      <c r="BF13">
        <f t="shared" ca="1" si="8"/>
        <v>-0.21488447621700518</v>
      </c>
      <c r="BG13">
        <f t="shared" ca="1" si="8"/>
        <v>8.9400958239339912E-2</v>
      </c>
      <c r="BM13">
        <v>0</v>
      </c>
      <c r="BN13">
        <v>0.78141025641025597</v>
      </c>
      <c r="BO13">
        <v>0.73121413093813104</v>
      </c>
      <c r="BP13">
        <v>0</v>
      </c>
      <c r="BQ13">
        <v>0.62155388471177897</v>
      </c>
      <c r="BR13">
        <v>0</v>
      </c>
      <c r="BS13">
        <v>0.97338403041825095</v>
      </c>
      <c r="BT13">
        <v>0.95202952029520305</v>
      </c>
      <c r="BU13">
        <v>0.984615384615384</v>
      </c>
      <c r="BV13">
        <v>0.70935960591132996</v>
      </c>
      <c r="BW13">
        <v>0.86287625418060199</v>
      </c>
      <c r="BX13">
        <v>0.97233201581027595</v>
      </c>
      <c r="BY13">
        <v>0.96629213483146004</v>
      </c>
      <c r="BZ13">
        <v>0.93772893772893695</v>
      </c>
      <c r="CA13">
        <v>0.125874125874125</v>
      </c>
      <c r="CB13">
        <v>0.66852367688022196</v>
      </c>
      <c r="EO13">
        <v>0</v>
      </c>
      <c r="EP13">
        <v>0.867307692307692</v>
      </c>
      <c r="EQ13">
        <v>0.848416286754344</v>
      </c>
      <c r="ER13">
        <v>0</v>
      </c>
      <c r="ES13">
        <v>0.82154882154882103</v>
      </c>
      <c r="ET13">
        <v>0.876595744680851</v>
      </c>
      <c r="EU13">
        <v>0.97727272727272696</v>
      </c>
      <c r="EV13">
        <v>0.97692307692307601</v>
      </c>
      <c r="EW13">
        <v>0.97318007662835204</v>
      </c>
      <c r="EX13">
        <v>0.89068825910931104</v>
      </c>
      <c r="EY13">
        <v>0.92075471698113198</v>
      </c>
      <c r="EZ13">
        <v>0.97233201581027595</v>
      </c>
      <c r="FA13">
        <v>0.98098859315589304</v>
      </c>
      <c r="FB13">
        <v>0.95522388059701402</v>
      </c>
      <c r="FC13">
        <v>0.163265306122448</v>
      </c>
      <c r="FD13">
        <v>0.67222222222222205</v>
      </c>
    </row>
    <row r="14" spans="1:160" ht="16" customHeight="1" x14ac:dyDescent="0.2">
      <c r="A14" s="28" t="s">
        <v>1883</v>
      </c>
      <c r="B14" s="28"/>
      <c r="C14" s="28"/>
      <c r="D14" s="28"/>
      <c r="E14" s="28"/>
      <c r="F14" s="28"/>
      <c r="G14" s="28"/>
      <c r="H14" s="28"/>
      <c r="I14" s="28"/>
      <c r="J14" s="28"/>
      <c r="K14" s="28"/>
      <c r="L14" s="28"/>
      <c r="M14" s="28"/>
      <c r="N14" s="28"/>
      <c r="O14" s="28"/>
      <c r="R14">
        <f t="shared" ca="1" si="6"/>
        <v>-1.6628344481605883E-2</v>
      </c>
      <c r="S14">
        <f t="shared" ca="1" si="6"/>
        <v>9.2081487227465564E-3</v>
      </c>
      <c r="T14">
        <f t="shared" ca="1" si="6"/>
        <v>8.4232649889275368E-3</v>
      </c>
      <c r="U14">
        <f t="shared" ca="1" si="6"/>
        <v>0.25623006999170794</v>
      </c>
      <c r="V14">
        <f t="shared" ca="1" si="6"/>
        <v>-2.4742212728782076E-2</v>
      </c>
      <c r="W14">
        <f t="shared" ca="1" si="6"/>
        <v>-1.4631359057600823E-2</v>
      </c>
      <c r="X14">
        <f t="shared" ca="1" si="6"/>
        <v>-8.3298002900352941E-2</v>
      </c>
      <c r="Y14">
        <f t="shared" ca="1" si="6"/>
        <v>2.3529944512777901E-2</v>
      </c>
      <c r="Z14">
        <f t="shared" ca="1" si="6"/>
        <v>-4.4124094970772298E-2</v>
      </c>
      <c r="AA14">
        <f t="shared" ca="1" si="6"/>
        <v>-7.7948914043333262E-2</v>
      </c>
      <c r="AB14">
        <f t="shared" ca="1" si="6"/>
        <v>-0.20743469774378476</v>
      </c>
      <c r="AC14">
        <f t="shared" ca="1" si="6"/>
        <v>-9.6624041663909144E-2</v>
      </c>
      <c r="AD14">
        <f t="shared" ca="1" si="6"/>
        <v>-1.7117937549389117E-2</v>
      </c>
      <c r="AE14">
        <f t="shared" ca="1" si="6"/>
        <v>0.38823576583747543</v>
      </c>
      <c r="AF14">
        <f t="shared" ca="1" si="7"/>
        <v>-2.5323996655517989E-2</v>
      </c>
      <c r="AG14">
        <f t="shared" ca="1" si="7"/>
        <v>-2.2737230434400457E-2</v>
      </c>
      <c r="AH14">
        <f t="shared" ca="1" si="7"/>
        <v>-0.13176209027532848</v>
      </c>
      <c r="AI14">
        <f t="shared" ca="1" si="7"/>
        <v>0.15429005996951595</v>
      </c>
      <c r="AJ14">
        <f t="shared" ca="1" si="7"/>
        <v>-4.1570065726848071E-2</v>
      </c>
      <c r="AK14">
        <f t="shared" ca="1" si="7"/>
        <v>-1.4218135917105745E-2</v>
      </c>
      <c r="AL14">
        <f t="shared" ca="1" si="7"/>
        <v>-6.8434191149957968E-2</v>
      </c>
      <c r="AM14">
        <f t="shared" ca="1" si="7"/>
        <v>7.6033447204319926E-2</v>
      </c>
      <c r="AN14">
        <f t="shared" ca="1" si="7"/>
        <v>-3.3283658935390315E-2</v>
      </c>
      <c r="AO14">
        <f t="shared" ca="1" si="7"/>
        <v>-5.7069445520713358E-2</v>
      </c>
      <c r="AP14">
        <f t="shared" ca="1" si="7"/>
        <v>-7.1362738767126843E-2</v>
      </c>
      <c r="AQ14">
        <f t="shared" ca="1" si="7"/>
        <v>9.865955509178459E-4</v>
      </c>
      <c r="AR14">
        <f t="shared" ca="1" si="7"/>
        <v>-0.49023621711928111</v>
      </c>
      <c r="AS14">
        <f t="shared" ca="1" si="7"/>
        <v>0.40377967547419147</v>
      </c>
      <c r="AT14">
        <f t="shared" ca="1" si="8"/>
        <v>-0.27604863433667792</v>
      </c>
      <c r="AU14">
        <f t="shared" ca="1" si="8"/>
        <v>-0.27461002419670855</v>
      </c>
      <c r="AV14">
        <f t="shared" ca="1" si="8"/>
        <v>-0.64139468317984472</v>
      </c>
      <c r="AW14">
        <f t="shared" ca="1" si="8"/>
        <v>-0.14608011454132502</v>
      </c>
      <c r="AX14">
        <f t="shared" ca="1" si="8"/>
        <v>-0.23859720919948901</v>
      </c>
      <c r="AY14">
        <f t="shared" ca="1" si="8"/>
        <v>-1.9483679732706816E-2</v>
      </c>
      <c r="AZ14">
        <f t="shared" ca="1" si="8"/>
        <v>-0.33701890990264993</v>
      </c>
      <c r="BA14">
        <f t="shared" ca="1" si="8"/>
        <v>-8.5500729607966064E-2</v>
      </c>
      <c r="BB14">
        <f t="shared" ca="1" si="8"/>
        <v>-0.31839826815936123</v>
      </c>
      <c r="BC14">
        <f t="shared" ca="1" si="8"/>
        <v>-0.30783397151459735</v>
      </c>
      <c r="BD14">
        <f t="shared" ca="1" si="8"/>
        <v>-0.51738763081691075</v>
      </c>
      <c r="BE14">
        <f t="shared" ca="1" si="8"/>
        <v>-0.4752342790102061</v>
      </c>
      <c r="BF14">
        <f t="shared" ca="1" si="8"/>
        <v>-0.49023621711928111</v>
      </c>
      <c r="BG14">
        <f t="shared" ca="1" si="8"/>
        <v>0.28184540242383749</v>
      </c>
    </row>
    <row r="15" spans="1:160" x14ac:dyDescent="0.2">
      <c r="A15" s="28"/>
      <c r="B15" s="28"/>
      <c r="C15" s="28"/>
      <c r="D15" s="28"/>
      <c r="E15" s="28"/>
      <c r="F15" s="28"/>
      <c r="G15" s="28"/>
      <c r="H15" s="28"/>
      <c r="I15" s="28"/>
      <c r="J15" s="28"/>
      <c r="K15" s="28"/>
      <c r="L15" s="28"/>
      <c r="M15" s="28"/>
      <c r="N15" s="28"/>
      <c r="O15" s="28"/>
      <c r="R15">
        <f t="shared" ca="1" si="6"/>
        <v>-5.0400641025641013E-2</v>
      </c>
      <c r="S15">
        <f t="shared" ca="1" si="6"/>
        <v>-2.7416712895927731E-2</v>
      </c>
      <c r="T15">
        <f t="shared" ca="1" si="6"/>
        <v>-3.8028904783089179E-2</v>
      </c>
      <c r="U15">
        <f t="shared" ca="1" si="6"/>
        <v>2.6170542368212368E-2</v>
      </c>
      <c r="V15">
        <f t="shared" ca="1" si="6"/>
        <v>-9.5922672223345606E-2</v>
      </c>
      <c r="W15">
        <f t="shared" ca="1" si="6"/>
        <v>4.4985012204763475E-3</v>
      </c>
      <c r="X15">
        <f t="shared" ca="1" si="6"/>
        <v>-6.7690788858352113E-2</v>
      </c>
      <c r="Y15">
        <f t="shared" ca="1" si="6"/>
        <v>6.4001830479226918E-2</v>
      </c>
      <c r="Z15">
        <f t="shared" ca="1" si="6"/>
        <v>-1.6621221002527942E-2</v>
      </c>
      <c r="AA15">
        <f t="shared" ca="1" si="6"/>
        <v>-0.10247075864716493</v>
      </c>
      <c r="AB15">
        <f t="shared" ca="1" si="6"/>
        <v>-0.21766769418720344</v>
      </c>
      <c r="AC15">
        <f t="shared" ca="1" si="6"/>
        <v>-0.11157977203896707</v>
      </c>
      <c r="AD15">
        <f t="shared" ca="1" si="6"/>
        <v>0.11715082893805173</v>
      </c>
      <c r="AE15">
        <f t="shared" ca="1" si="6"/>
        <v>0.10915955398355404</v>
      </c>
      <c r="AF15">
        <f t="shared" ca="1" si="7"/>
        <v>-5.0400641025641013E-2</v>
      </c>
      <c r="AG15">
        <f t="shared" ca="1" si="7"/>
        <v>-6.1736347151535753E-2</v>
      </c>
      <c r="AH15">
        <f t="shared" ca="1" si="7"/>
        <v>-6.3481621080876183E-2</v>
      </c>
      <c r="AI15">
        <f t="shared" ca="1" si="7"/>
        <v>-0.23534876024698059</v>
      </c>
      <c r="AJ15">
        <f t="shared" ca="1" si="7"/>
        <v>-2.1684410485083627E-2</v>
      </c>
      <c r="AK15">
        <f t="shared" ca="1" si="7"/>
        <v>-8.6767293460585648E-3</v>
      </c>
      <c r="AL15">
        <f t="shared" ca="1" si="7"/>
        <v>-1.8217104647825111E-2</v>
      </c>
      <c r="AM15">
        <f t="shared" ca="1" si="7"/>
        <v>-0.12468380637714205</v>
      </c>
      <c r="AN15">
        <f t="shared" ca="1" si="7"/>
        <v>-0.10064954515673696</v>
      </c>
      <c r="AO15">
        <f t="shared" ca="1" si="7"/>
        <v>-2.7766806585528991E-2</v>
      </c>
      <c r="AP15">
        <f t="shared" ca="1" si="7"/>
        <v>-5.8201418050192411E-2</v>
      </c>
      <c r="AQ15">
        <f t="shared" ca="1" si="7"/>
        <v>-9.1847625703250779E-3</v>
      </c>
      <c r="AR15">
        <f t="shared" ca="1" si="7"/>
        <v>-0.22111862518506059</v>
      </c>
      <c r="AS15">
        <f t="shared" ca="1" si="7"/>
        <v>0.14817742391337896</v>
      </c>
      <c r="AT15">
        <f t="shared" ca="1" si="8"/>
        <v>-0.28070367132867102</v>
      </c>
      <c r="AU15">
        <f t="shared" ca="1" si="8"/>
        <v>-0.28468319804407882</v>
      </c>
      <c r="AV15">
        <f t="shared" ca="1" si="8"/>
        <v>-0.65549842780356515</v>
      </c>
      <c r="AW15">
        <f t="shared" ca="1" si="8"/>
        <v>-0.50457039299700057</v>
      </c>
      <c r="AX15">
        <f t="shared" ca="1" si="8"/>
        <v>-0.2566624064227957</v>
      </c>
      <c r="AY15">
        <f t="shared" ca="1" si="8"/>
        <v>-3.1277763630678579E-2</v>
      </c>
      <c r="AZ15">
        <f t="shared" ca="1" si="8"/>
        <v>-0.25718573835330105</v>
      </c>
      <c r="BA15">
        <f t="shared" ca="1" si="8"/>
        <v>6.2532924675309243E-3</v>
      </c>
      <c r="BB15">
        <f t="shared" ca="1" si="8"/>
        <v>-0.33996087944654996</v>
      </c>
      <c r="BC15">
        <f t="shared" ca="1" si="8"/>
        <v>-0.35479523035813898</v>
      </c>
      <c r="BD15">
        <f t="shared" ca="1" si="8"/>
        <v>-0.50416700728824038</v>
      </c>
      <c r="BE15">
        <f t="shared" ca="1" si="8"/>
        <v>-0.31561693573475702</v>
      </c>
      <c r="BF15">
        <f t="shared" ca="1" si="8"/>
        <v>-0.25683291089934629</v>
      </c>
      <c r="BG15">
        <f t="shared" ca="1" si="8"/>
        <v>5.4116023937897051E-2</v>
      </c>
    </row>
    <row r="16" spans="1:160" x14ac:dyDescent="0.2">
      <c r="A16" s="28"/>
      <c r="B16" s="28"/>
      <c r="C16" s="28"/>
      <c r="D16" s="28"/>
      <c r="E16" s="28"/>
      <c r="F16" s="28"/>
      <c r="G16" s="28"/>
      <c r="H16" s="28"/>
      <c r="I16" s="28"/>
      <c r="J16" s="28"/>
      <c r="K16" s="28"/>
      <c r="L16" s="28"/>
      <c r="M16" s="28"/>
      <c r="N16" s="28"/>
      <c r="O16" s="28"/>
      <c r="R16">
        <f t="shared" ca="1" si="6"/>
        <v>-3.8156288156288021E-3</v>
      </c>
      <c r="S16">
        <f t="shared" ca="1" si="6"/>
        <v>2.1342748671833278E-2</v>
      </c>
      <c r="T16">
        <f t="shared" ca="1" si="6"/>
        <v>9.0373359940314368E-2</v>
      </c>
      <c r="U16">
        <f t="shared" ca="1" si="6"/>
        <v>0.24676054201181136</v>
      </c>
      <c r="V16">
        <f t="shared" ca="1" si="6"/>
        <v>1.6415217691040151E-2</v>
      </c>
      <c r="W16">
        <f t="shared" ca="1" si="6"/>
        <v>1.6666927816310073E-3</v>
      </c>
      <c r="X16">
        <f t="shared" ca="1" si="6"/>
        <v>-2.2571793640782323E-2</v>
      </c>
      <c r="Y16">
        <f t="shared" ca="1" si="6"/>
        <v>-2.5416170377266178E-2</v>
      </c>
      <c r="Z16">
        <f t="shared" ca="1" si="6"/>
        <v>-6.7071536051317882E-2</v>
      </c>
      <c r="AA16">
        <f t="shared" ca="1" si="6"/>
        <v>-3.7294262661284105E-2</v>
      </c>
      <c r="AB16">
        <f t="shared" ca="1" si="6"/>
        <v>-0.18662897105887066</v>
      </c>
      <c r="AC16">
        <f t="shared" ca="1" si="6"/>
        <v>-7.3171867824007863E-2</v>
      </c>
      <c r="AD16">
        <f t="shared" ca="1" si="6"/>
        <v>0.29175699266278021</v>
      </c>
      <c r="AE16">
        <f t="shared" ca="1" si="6"/>
        <v>2.1294780587947315E-2</v>
      </c>
      <c r="AF16">
        <f t="shared" ca="1" si="7"/>
        <v>-4.7466422466422742E-2</v>
      </c>
      <c r="AG16">
        <f t="shared" ca="1" si="7"/>
        <v>-6.4333725440484768E-2</v>
      </c>
      <c r="AH16">
        <f t="shared" ca="1" si="7"/>
        <v>-0.11448493965482653</v>
      </c>
      <c r="AI16">
        <f t="shared" ca="1" si="7"/>
        <v>-0.4607542396017682</v>
      </c>
      <c r="AJ16">
        <f t="shared" ca="1" si="7"/>
        <v>7.4254535610901451E-3</v>
      </c>
      <c r="AK16">
        <f t="shared" ca="1" si="7"/>
        <v>-7.0906049664929416E-3</v>
      </c>
      <c r="AL16">
        <f t="shared" ca="1" si="7"/>
        <v>1.3497517804726744E-2</v>
      </c>
      <c r="AM16">
        <f t="shared" ca="1" si="7"/>
        <v>-0.10841212179427018</v>
      </c>
      <c r="AN16">
        <f t="shared" ca="1" si="7"/>
        <v>-3.7285726145025899E-2</v>
      </c>
      <c r="AO16">
        <f t="shared" ca="1" si="7"/>
        <v>2.4633067512491835E-2</v>
      </c>
      <c r="AP16">
        <f t="shared" ca="1" si="7"/>
        <v>7.3955800582636844E-4</v>
      </c>
      <c r="AQ16">
        <f t="shared" ca="1" si="7"/>
        <v>-1.5453696873618861E-2</v>
      </c>
      <c r="AR16">
        <f t="shared" ca="1" si="7"/>
        <v>-0.18320313492892548</v>
      </c>
      <c r="AS16">
        <f t="shared" ca="1" si="7"/>
        <v>0.10838416179497534</v>
      </c>
      <c r="AT16">
        <f t="shared" ca="1" si="8"/>
        <v>-0.24984737484737474</v>
      </c>
      <c r="AU16">
        <f t="shared" ca="1" si="8"/>
        <v>-0.24382262731851878</v>
      </c>
      <c r="AV16">
        <f t="shared" ca="1" si="8"/>
        <v>-0.55308143088289752</v>
      </c>
      <c r="AW16">
        <f t="shared" ca="1" si="8"/>
        <v>-0.13556431775665762</v>
      </c>
      <c r="AX16">
        <f t="shared" ca="1" si="8"/>
        <v>-0.23726443598861291</v>
      </c>
      <c r="AY16">
        <f t="shared" ca="1" si="8"/>
        <v>-1.6681931071580003E-2</v>
      </c>
      <c r="AZ16">
        <f t="shared" ca="1" si="8"/>
        <v>-0.22505545377150127</v>
      </c>
      <c r="BA16">
        <f t="shared" ca="1" si="8"/>
        <v>-0.12752773671826811</v>
      </c>
      <c r="BB16">
        <f t="shared" ca="1" si="8"/>
        <v>-0.29945635989955588</v>
      </c>
      <c r="BC16">
        <f t="shared" ca="1" si="8"/>
        <v>-0.26474524305344116</v>
      </c>
      <c r="BD16">
        <f t="shared" ca="1" si="8"/>
        <v>-0.52928981697599675</v>
      </c>
      <c r="BE16">
        <f t="shared" ca="1" si="8"/>
        <v>-0.32159962150113885</v>
      </c>
      <c r="BF16">
        <f t="shared" ca="1" si="8"/>
        <v>-0.21350616523195579</v>
      </c>
      <c r="BG16">
        <f t="shared" ca="1" si="8"/>
        <v>-2.0990149706227035E-3</v>
      </c>
    </row>
    <row r="17" spans="1:59" x14ac:dyDescent="0.2">
      <c r="A17" s="28"/>
      <c r="B17" s="28"/>
      <c r="C17" s="28"/>
      <c r="D17" s="28"/>
      <c r="E17" s="28"/>
      <c r="F17" s="28"/>
      <c r="G17" s="28"/>
      <c r="H17" s="28"/>
      <c r="I17" s="28"/>
      <c r="J17" s="28"/>
      <c r="K17" s="28"/>
      <c r="L17" s="28"/>
      <c r="M17" s="28"/>
      <c r="N17" s="28"/>
      <c r="O17" s="28"/>
      <c r="P17" s="13"/>
      <c r="R17">
        <f t="shared" ca="1" si="6"/>
        <v>-3.4471153846153735E-2</v>
      </c>
      <c r="S17">
        <f t="shared" ca="1" si="6"/>
        <v>-1.6269205403382614E-2</v>
      </c>
      <c r="T17">
        <f t="shared" ca="1" si="6"/>
        <v>-4.7387778317531382E-3</v>
      </c>
      <c r="U17">
        <f t="shared" ca="1" si="6"/>
        <v>-5.6342353470568707E-2</v>
      </c>
      <c r="V17">
        <f t="shared" ca="1" si="6"/>
        <v>-8.1427756100131976E-3</v>
      </c>
      <c r="W17">
        <f t="shared" ca="1" si="6"/>
        <v>-3.8597975433190435E-2</v>
      </c>
      <c r="X17">
        <f t="shared" ca="1" si="6"/>
        <v>-5.6908021317204183E-2</v>
      </c>
      <c r="Y17">
        <f t="shared" ca="1" si="6"/>
        <v>-4.2021585977985221E-2</v>
      </c>
      <c r="Z17">
        <f t="shared" ca="1" si="6"/>
        <v>-3.408451297464854E-2</v>
      </c>
      <c r="AA17">
        <f t="shared" ca="1" si="6"/>
        <v>-4.6458739890429812E-2</v>
      </c>
      <c r="AB17">
        <f t="shared" ca="1" si="6"/>
        <v>-0.13555685927795802</v>
      </c>
      <c r="AC17">
        <f t="shared" ca="1" si="6"/>
        <v>-0.11216698708783013</v>
      </c>
      <c r="AD17">
        <f t="shared" ca="1" si="6"/>
        <v>0.24994658048304186</v>
      </c>
      <c r="AE17">
        <f t="shared" ca="1" si="6"/>
        <v>8.984154354794871E-2</v>
      </c>
      <c r="AF17">
        <f t="shared" ca="1" si="7"/>
        <v>-8.9679487179486816E-2</v>
      </c>
      <c r="AG17">
        <f t="shared" ca="1" si="7"/>
        <v>-0.10143900054672361</v>
      </c>
      <c r="AH17">
        <f t="shared" ca="1" si="7"/>
        <v>-0.19150572205236405</v>
      </c>
      <c r="AI17">
        <f t="shared" ca="1" si="7"/>
        <v>-0.76814958238623043</v>
      </c>
      <c r="AJ17">
        <f t="shared" ca="1" si="7"/>
        <v>-6.5986721550822525E-3</v>
      </c>
      <c r="AK17">
        <f t="shared" ca="1" si="7"/>
        <v>7.32460197146656E-3</v>
      </c>
      <c r="AL17">
        <f t="shared" ca="1" si="7"/>
        <v>-3.3400838782992048E-3</v>
      </c>
      <c r="AM17">
        <f t="shared" ca="1" si="7"/>
        <v>-9.6733372104639281E-2</v>
      </c>
      <c r="AN17">
        <f t="shared" ca="1" si="7"/>
        <v>-7.3666029975520519E-2</v>
      </c>
      <c r="AO17">
        <f t="shared" ca="1" si="7"/>
        <v>2.1864241476030166E-2</v>
      </c>
      <c r="AP17">
        <f t="shared" ca="1" si="7"/>
        <v>-5.4583513252255966E-2</v>
      </c>
      <c r="AQ17">
        <f t="shared" ca="1" si="7"/>
        <v>1.1692246317017929E-2</v>
      </c>
      <c r="AR17">
        <f t="shared" ca="1" si="7"/>
        <v>-9.9180859835947183E-2</v>
      </c>
      <c r="AS17">
        <f t="shared" ca="1" si="7"/>
        <v>3.5608739315144633E-2</v>
      </c>
      <c r="AT17">
        <f t="shared" ca="1" si="8"/>
        <v>-0.2969711538461538</v>
      </c>
      <c r="AU17">
        <f t="shared" ca="1" si="8"/>
        <v>-0.29348584096496855</v>
      </c>
      <c r="AV17">
        <f t="shared" ca="1" si="8"/>
        <v>-0.66362105733531507</v>
      </c>
      <c r="AW17">
        <f t="shared" ca="1" si="8"/>
        <v>-0.43398941229409771</v>
      </c>
      <c r="AX17">
        <f t="shared" ca="1" si="8"/>
        <v>-0.23503690059331017</v>
      </c>
      <c r="AY17">
        <f t="shared" ca="1" si="8"/>
        <v>-2.2463261137411372E-2</v>
      </c>
      <c r="AZ17">
        <f t="shared" ca="1" si="8"/>
        <v>-0.35028256255730417</v>
      </c>
      <c r="BA17">
        <f t="shared" ca="1" si="8"/>
        <v>-0.24678085548545625</v>
      </c>
      <c r="BB17">
        <f t="shared" ca="1" si="8"/>
        <v>-0.35594831225780255</v>
      </c>
      <c r="BC17">
        <f t="shared" ca="1" si="8"/>
        <v>-0.19618087130592488</v>
      </c>
      <c r="BD17">
        <f t="shared" ca="1" si="8"/>
        <v>-0.50160656062741604</v>
      </c>
      <c r="BE17">
        <f t="shared" ca="1" si="8"/>
        <v>-0.33898417861090413</v>
      </c>
      <c r="BF17">
        <f t="shared" ca="1" si="8"/>
        <v>-0.31056297365708518</v>
      </c>
      <c r="BG17">
        <f t="shared" ca="1" si="8"/>
        <v>0.13362685428241172</v>
      </c>
    </row>
    <row r="18" spans="1:59" x14ac:dyDescent="0.2">
      <c r="A18" s="28"/>
      <c r="B18" s="28"/>
      <c r="C18" s="28"/>
      <c r="D18" s="28"/>
      <c r="E18" s="28"/>
      <c r="F18" s="28"/>
      <c r="G18" s="28"/>
      <c r="H18" s="28"/>
      <c r="I18" s="28"/>
      <c r="J18" s="28"/>
      <c r="K18" s="28"/>
      <c r="L18" s="28"/>
      <c r="M18" s="28"/>
      <c r="N18" s="28"/>
      <c r="O18" s="28"/>
      <c r="P18" s="13"/>
    </row>
    <row r="19" spans="1:59" x14ac:dyDescent="0.2">
      <c r="A19" s="28"/>
      <c r="B19" s="28"/>
      <c r="C19" s="28"/>
      <c r="D19" s="28"/>
      <c r="E19" s="28"/>
      <c r="F19" s="28"/>
      <c r="G19" s="28"/>
      <c r="H19" s="28"/>
      <c r="I19" s="28"/>
      <c r="J19" s="28"/>
      <c r="K19" s="28"/>
      <c r="L19" s="28"/>
      <c r="M19" s="28"/>
      <c r="N19" s="28"/>
      <c r="O19" s="28"/>
    </row>
    <row r="20" spans="1:59" x14ac:dyDescent="0.2">
      <c r="A20" s="28"/>
      <c r="B20" s="28"/>
      <c r="C20" s="28"/>
      <c r="D20" s="28"/>
      <c r="E20" s="28"/>
      <c r="F20" s="28"/>
      <c r="G20" s="28"/>
      <c r="H20" s="28"/>
      <c r="I20" s="28"/>
      <c r="J20" s="28"/>
      <c r="K20" s="28"/>
      <c r="L20" s="28"/>
      <c r="M20" s="28"/>
      <c r="N20" s="28"/>
      <c r="O20" s="28"/>
    </row>
    <row r="21" spans="1:59" x14ac:dyDescent="0.2">
      <c r="A21" s="28"/>
      <c r="B21" s="28"/>
      <c r="C21" s="28"/>
      <c r="D21" s="28"/>
      <c r="E21" s="28"/>
      <c r="F21" s="28"/>
      <c r="G21" s="28"/>
      <c r="H21" s="28"/>
      <c r="I21" s="28"/>
      <c r="J21" s="28"/>
      <c r="K21" s="28"/>
      <c r="L21" s="28"/>
      <c r="M21" s="28"/>
      <c r="N21" s="28"/>
      <c r="O21" s="28"/>
    </row>
    <row r="22" spans="1:59" x14ac:dyDescent="0.2">
      <c r="A22" s="28"/>
      <c r="B22" s="28"/>
      <c r="C22" s="28"/>
      <c r="D22" s="28"/>
      <c r="E22" s="28"/>
      <c r="F22" s="28"/>
      <c r="G22" s="28"/>
      <c r="H22" s="28"/>
      <c r="I22" s="28"/>
      <c r="J22" s="28"/>
      <c r="K22" s="28"/>
      <c r="L22" s="28"/>
      <c r="M22" s="28"/>
      <c r="N22" s="28"/>
      <c r="O22" s="28"/>
    </row>
    <row r="23" spans="1:59" x14ac:dyDescent="0.2">
      <c r="A23" s="28"/>
      <c r="B23" s="28"/>
      <c r="C23" s="28"/>
      <c r="D23" s="28"/>
      <c r="E23" s="28"/>
      <c r="F23" s="28"/>
      <c r="G23" s="28"/>
      <c r="H23" s="28"/>
      <c r="I23" s="28"/>
      <c r="J23" s="28"/>
      <c r="K23" s="28"/>
      <c r="L23" s="28"/>
      <c r="M23" s="28"/>
      <c r="N23" s="28"/>
      <c r="O23" s="28"/>
    </row>
    <row r="24" spans="1:59" x14ac:dyDescent="0.2">
      <c r="A24" s="28"/>
      <c r="B24" s="28"/>
      <c r="C24" s="28"/>
      <c r="D24" s="28"/>
      <c r="E24" s="28"/>
      <c r="F24" s="28"/>
      <c r="G24" s="28"/>
      <c r="H24" s="28"/>
      <c r="I24" s="28"/>
      <c r="J24" s="28"/>
      <c r="K24" s="28"/>
      <c r="L24" s="28"/>
      <c r="M24" s="28"/>
      <c r="N24" s="28"/>
      <c r="O24" s="28"/>
    </row>
    <row r="25" spans="1:59" x14ac:dyDescent="0.2">
      <c r="A25" s="28"/>
      <c r="B25" s="28"/>
      <c r="C25" s="28"/>
      <c r="D25" s="28"/>
      <c r="E25" s="28"/>
      <c r="F25" s="28"/>
      <c r="G25" s="28"/>
      <c r="H25" s="28"/>
      <c r="I25" s="28"/>
      <c r="J25" s="28"/>
      <c r="K25" s="28"/>
      <c r="L25" s="28"/>
      <c r="M25" s="28"/>
      <c r="N25" s="28"/>
      <c r="O25" s="28"/>
    </row>
  </sheetData>
  <mergeCells count="1">
    <mergeCell ref="A14:O25"/>
  </mergeCells>
  <conditionalFormatting sqref="R18:U20">
    <cfRule type="containsText" dxfId="689" priority="7" operator="containsText" text="FALSE">
      <formula>NOT(ISERROR(SEARCH("FALSE",R18)))</formula>
    </cfRule>
    <cfRule type="containsText" dxfId="688" priority="8" operator="containsText" text="TRUE">
      <formula>NOT(ISERROR(SEARCH("TRUE",R18)))</formula>
    </cfRule>
  </conditionalFormatting>
  <conditionalFormatting sqref="AF18:AI20">
    <cfRule type="containsText" dxfId="687" priority="5" operator="containsText" text="FALSE">
      <formula>NOT(ISERROR(SEARCH("FALSE",AF18)))</formula>
    </cfRule>
    <cfRule type="containsText" dxfId="686" priority="6" operator="containsText" text="TRUE">
      <formula>NOT(ISERROR(SEARCH("TRUE",AF18)))</formula>
    </cfRule>
  </conditionalFormatting>
  <conditionalFormatting sqref="AT18:AW20">
    <cfRule type="containsText" dxfId="685" priority="3" operator="containsText" text="FALSE">
      <formula>NOT(ISERROR(SEARCH("FALSE",AT18)))</formula>
    </cfRule>
    <cfRule type="containsText" dxfId="684" priority="4" operator="containsText" text="TRUE">
      <formula>NOT(ISERROR(SEARCH("TRUE",AT18)))</formula>
    </cfRule>
  </conditionalFormatting>
  <conditionalFormatting sqref="R12:BG17">
    <cfRule type="cellIs" dxfId="683" priority="1" operator="lessThan">
      <formula>0</formula>
    </cfRule>
    <cfRule type="cellIs" dxfId="682" priority="2" operator="greaterThan">
      <formula>0</formula>
    </cfRule>
  </conditionalFormatting>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162-32E7-9248-9AF7-9267180D3FCC}">
  <dimension ref="A1:BF17"/>
  <sheetViews>
    <sheetView topLeftCell="D1" zoomScale="126" zoomScaleNormal="126" workbookViewId="0">
      <selection activeCell="J43" sqref="J43"/>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58" s="1" customFormat="1" ht="32" customHeight="1" x14ac:dyDescent="0.2">
      <c r="A1" s="1" t="s">
        <v>1656</v>
      </c>
      <c r="B1" s="1" t="s">
        <v>1115</v>
      </c>
      <c r="C1" s="1" t="s">
        <v>1116</v>
      </c>
      <c r="D1" s="1" t="s">
        <v>1103</v>
      </c>
      <c r="E1" s="12" t="s">
        <v>1104</v>
      </c>
      <c r="F1" s="1" t="s">
        <v>1105</v>
      </c>
      <c r="G1" s="1" t="s">
        <v>1106</v>
      </c>
      <c r="H1" s="1" t="s">
        <v>1107</v>
      </c>
      <c r="I1" s="12" t="s">
        <v>1108</v>
      </c>
      <c r="J1" s="1" t="s">
        <v>1109</v>
      </c>
      <c r="K1" s="1" t="s">
        <v>1110</v>
      </c>
      <c r="L1" s="1" t="s">
        <v>1111</v>
      </c>
      <c r="M1" s="1" t="s">
        <v>1112</v>
      </c>
      <c r="N1" s="12" t="s">
        <v>1113</v>
      </c>
      <c r="O1" s="12" t="s">
        <v>1114</v>
      </c>
      <c r="Q1" s="1" t="s">
        <v>1799</v>
      </c>
      <c r="R1" s="1" t="s">
        <v>1800</v>
      </c>
      <c r="S1" s="1" t="s">
        <v>1801</v>
      </c>
      <c r="T1" s="12" t="s">
        <v>1749</v>
      </c>
      <c r="U1" s="1" t="s">
        <v>1802</v>
      </c>
      <c r="V1" s="1" t="s">
        <v>1806</v>
      </c>
      <c r="W1" s="1" t="s">
        <v>1807</v>
      </c>
      <c r="X1" s="12" t="s">
        <v>1750</v>
      </c>
      <c r="Y1" s="1" t="s">
        <v>1808</v>
      </c>
      <c r="Z1" s="1" t="s">
        <v>1803</v>
      </c>
      <c r="AA1" s="1" t="s">
        <v>1804</v>
      </c>
      <c r="AB1" s="1" t="s">
        <v>1805</v>
      </c>
      <c r="AC1" s="12" t="s">
        <v>1751</v>
      </c>
      <c r="AD1" s="12" t="s">
        <v>1752</v>
      </c>
      <c r="AE1" s="1" t="s">
        <v>1809</v>
      </c>
      <c r="AF1" s="1" t="s">
        <v>1810</v>
      </c>
      <c r="AG1" s="1" t="s">
        <v>1811</v>
      </c>
      <c r="AH1" s="12" t="s">
        <v>1753</v>
      </c>
      <c r="AI1" s="1" t="s">
        <v>1812</v>
      </c>
      <c r="AJ1" s="1" t="s">
        <v>1813</v>
      </c>
      <c r="AK1" s="1" t="s">
        <v>1814</v>
      </c>
      <c r="AL1" s="12" t="s">
        <v>1754</v>
      </c>
      <c r="AM1" s="1" t="s">
        <v>1815</v>
      </c>
      <c r="AN1" s="1" t="s">
        <v>1816</v>
      </c>
      <c r="AO1" s="1" t="s">
        <v>1817</v>
      </c>
      <c r="AP1" s="1" t="s">
        <v>1818</v>
      </c>
      <c r="AQ1" s="12" t="s">
        <v>1755</v>
      </c>
      <c r="AR1" s="12" t="s">
        <v>1756</v>
      </c>
      <c r="AS1" s="1" t="s">
        <v>1819</v>
      </c>
      <c r="AT1" s="1" t="s">
        <v>1820</v>
      </c>
      <c r="AU1" s="1" t="s">
        <v>1821</v>
      </c>
      <c r="AV1" s="12" t="s">
        <v>1795</v>
      </c>
      <c r="AW1" s="1" t="s">
        <v>1822</v>
      </c>
      <c r="AX1" s="1" t="s">
        <v>1823</v>
      </c>
      <c r="AY1" s="1" t="s">
        <v>1824</v>
      </c>
      <c r="AZ1" s="12" t="s">
        <v>1796</v>
      </c>
      <c r="BA1" s="1" t="s">
        <v>1825</v>
      </c>
      <c r="BB1" s="1" t="s">
        <v>1826</v>
      </c>
      <c r="BC1" s="1" t="s">
        <v>1827</v>
      </c>
      <c r="BD1" s="1" t="s">
        <v>1828</v>
      </c>
      <c r="BE1" s="12" t="s">
        <v>1797</v>
      </c>
      <c r="BF1" s="12" t="s">
        <v>1798</v>
      </c>
    </row>
    <row r="2" spans="1:58" x14ac:dyDescent="0.2">
      <c r="A2">
        <v>5</v>
      </c>
      <c r="B2">
        <v>0.63653846153846105</v>
      </c>
      <c r="C2">
        <v>0.55303241140123505</v>
      </c>
      <c r="D2">
        <v>0.42628774422735299</v>
      </c>
      <c r="E2" s="11">
        <v>0</v>
      </c>
      <c r="F2">
        <v>0.97378277153558002</v>
      </c>
      <c r="G2">
        <v>0.94852941176470595</v>
      </c>
      <c r="H2">
        <v>0.977099236641221</v>
      </c>
      <c r="I2" s="11">
        <v>0</v>
      </c>
      <c r="J2">
        <v>0.56331877729257596</v>
      </c>
      <c r="K2">
        <v>0.98850574712643602</v>
      </c>
      <c r="L2">
        <v>0.85106382978723305</v>
      </c>
      <c r="M2">
        <v>0.90780141843971596</v>
      </c>
      <c r="N2" s="11">
        <v>0</v>
      </c>
      <c r="O2" s="11">
        <v>0</v>
      </c>
      <c r="Q2" cm="1">
        <f t="array" ref="Q2">MAX((Table7[MetaTest/k]=Table96[[#This Row],[Test Name]])*Table7[MetaValidation/accuracy])</f>
        <v>0.75600000000000001</v>
      </c>
      <c r="R2" cm="1">
        <f t="array" ref="R2">MAX((Table7[MetaTest/k]=Table96[[#This Row],[Test Name]])*Table7[MetaValidation/f1-score_macro_avg])</f>
        <v>0.75160350313782998</v>
      </c>
      <c r="S2" cm="1">
        <f t="array" ref="S2">MAX((Table7[MetaTest/k]=Table96[[#This Row],[Test Name]])*Table7[MetaValidation/BENIGN_f1-score])</f>
        <v>0.60185185185185097</v>
      </c>
      <c r="T2" cm="1">
        <f t="array" ref="T2">MAX((Table7[MetaTest/k]=Table96[[#This Row],[Test Name]])*Table7[MetaValidation/Bot_f1-score])</f>
        <v>0.74418604651162701</v>
      </c>
      <c r="U2" cm="1">
        <f t="array" ref="U2">MAX((Table7[MetaTest/k]=Table96[[#This Row],[Test Name]])*Table7[MetaValidation/DDoS_f1-score])</f>
        <v>0.9453125</v>
      </c>
      <c r="V2" cm="1">
        <f t="array" ref="V2">MAX((Table7[MetaTest/k]=Table96[[#This Row],[Test Name]])*Table7[MetaValidation/DoS GoldenEye_f1-score])</f>
        <v>0.96470588235294097</v>
      </c>
      <c r="W2" cm="1">
        <f t="array" ref="W2">MAX((Table7[MetaTest/k]=Table96[[#This Row],[Test Name]])*Table7[MetaValidation/DoS Hulk_f1-score])</f>
        <v>0.91525423728813504</v>
      </c>
      <c r="X2" cm="1">
        <f t="array" ref="X2">MAX((Table7[MetaTest/k]=Table96[[#This Row],[Test Name]])*Table7[MetaValidation/DoS Slowhttptest_f1-score])</f>
        <v>0.81451612903225801</v>
      </c>
      <c r="Y2" cm="1">
        <f t="array" ref="Y2">MAX((Table7[MetaTest/k]=Table96[[#This Row],[Test Name]])*Table7[MetaValidation/DoS slowloris_f1-score])</f>
        <v>0.83408071748878898</v>
      </c>
      <c r="Z2" cm="1">
        <f t="array" ref="Z2">MAX((Table7[MetaTest/k]=Table96[[#This Row],[Test Name]])*Table7[MetaValidation/FTP-Patator_f1-score])</f>
        <v>0.91056910569105698</v>
      </c>
      <c r="AA2" cm="1">
        <f t="array" ref="AA2">MAX((Table7[MetaTest/k]=Table96[[#This Row],[Test Name]])*Table7[MetaValidation/PortScan_f1-score])</f>
        <v>0.75657894736842102</v>
      </c>
      <c r="AB2" cm="1">
        <f t="array" ref="AB2">MAX((Table7[MetaTest/k]=Table96[[#This Row],[Test Name]])*Table7[MetaValidation/SSH-Patator_f1-score])</f>
        <v>0.86619718309859095</v>
      </c>
      <c r="AC2" cm="1">
        <f t="array" ref="AC2">MAX((Table7[MetaTest/k]=Table96[[#This Row],[Test Name]])*Table7[MetaValidation/Web Attack Brute Force_f1-score])</f>
        <v>0.6</v>
      </c>
      <c r="AD2" cm="1">
        <f t="array" ref="AD2">MAX((Table7[MetaTest/k]=Table96[[#This Row],[Test Name]])*Table7[MetaValidation/Web Attack XSS_f1-score])</f>
        <v>0.66091954022988497</v>
      </c>
      <c r="AE2" cm="1">
        <f t="array" ref="AE2">MAX((Table8[MetaTest/k]=Table96[[#This Row],[Test Name]])*Table8[MetaValidation/accuracy])</f>
        <v>0.72066666666666601</v>
      </c>
      <c r="AF2" cm="1">
        <f t="array" ref="AF2">MAX((Table8[MetaTest/k]=Table96[[#This Row],[Test Name]])*Table8[MetaValidation/f1-score_macro_avg])</f>
        <v>0.67861283972349895</v>
      </c>
      <c r="AG2" s="14" cm="1">
        <f t="array" ref="AG2">MAX((Table8[MetaTest/k]=Table96[[#This Row],[Test Name]])*Table8[MetaValidation/BENIGN_f1-score])</f>
        <v>0.789062499999999</v>
      </c>
      <c r="AH2" s="14" cm="1">
        <f t="array" ref="AH2">MAX((Table8[MetaTest/k]=Table96[[#This Row],[Test Name]])*Table8[MetaValidation/Bot_f1-score])</f>
        <v>0.74181818181818104</v>
      </c>
      <c r="AI2" s="14" cm="1">
        <f t="array" ref="AI2">MAX((Table8[MetaTest/k]=Table96[[#This Row],[Test Name]])*Table8[MetaValidation/DDoS_f1-score])</f>
        <v>0.98814229249011798</v>
      </c>
      <c r="AJ2" s="14" cm="1">
        <f t="array" ref="AJ2">MAX((Table8[MetaTest/k]=Table96[[#This Row],[Test Name]])*Table8[MetaValidation/DoS GoldenEye_f1-score])</f>
        <v>0.97276264591439598</v>
      </c>
      <c r="AK2" s="14" cm="1">
        <f t="array" ref="AK2">MAX((Table8[MetaTest/k]=Table96[[#This Row],[Test Name]])*Table8[MetaValidation/DoS Hulk_f1-score])</f>
        <v>0.97254901960784301</v>
      </c>
      <c r="AL2" s="14" cm="1">
        <f t="array" ref="AL2">MAX((Table8[MetaTest/k]=Table96[[#This Row],[Test Name]])*Table8[MetaValidation/DoS Slowhttptest_f1-score])</f>
        <v>0.81057268722466902</v>
      </c>
      <c r="AM2" s="14" cm="1">
        <f t="array" ref="AM2">MAX((Table8[MetaTest/k]=Table96[[#This Row],[Test Name]])*Table8[MetaValidation/DoS slowloris_f1-score])</f>
        <v>0.82727272727272705</v>
      </c>
      <c r="AN2" s="14" cm="1">
        <f t="array" ref="AN2">MAX((Table8[MetaTest/k]=Table96[[#This Row],[Test Name]])*Table8[MetaValidation/FTP-Patator_f1-score])</f>
        <v>1</v>
      </c>
      <c r="AO2" s="14" cm="1">
        <f t="array" ref="AO2">MAX((Table8[MetaTest/k]=Table96[[#This Row],[Test Name]])*Table8[MetaValidation/PortScan_f1-score])</f>
        <v>0.93023255813953398</v>
      </c>
      <c r="AP2" s="14" cm="1">
        <f t="array" ref="AP2">MAX((Table8[MetaTest/k]=Table96[[#This Row],[Test Name]])*Table8[MetaValidation/SSH-Patator_f1-score])</f>
        <v>0.95057034220532299</v>
      </c>
      <c r="AQ2" s="14" cm="1">
        <f t="array" ref="AQ2">MAX((Table8[MetaTest/k]=Table96[[#This Row],[Test Name]])*Table8[MetaValidation/Web Attack Brute Force_f1-score])</f>
        <v>0.60410557184750702</v>
      </c>
      <c r="AR2" s="14" cm="1">
        <f t="array" ref="AR2">MAX((Table8[MetaTest/k]=Table96[[#This Row],[Test Name]])*Table8[MetaValidation/Web Attack XSS_f1-score])</f>
        <v>0.66473988439306297</v>
      </c>
      <c r="AS2" cm="1">
        <f t="array" ref="AS2">MAX((Table10[MetaTest/k]=Table96[[#This Row],[Test Name]])*Table10[MetaValidation/accuracy])</f>
        <v>0.55733333333333301</v>
      </c>
      <c r="AT2" cm="1">
        <f t="array" ref="AT2">MAX((Table10[MetaTest/k]=Table96[[#This Row],[Test Name]])*Table10[MetaValidation/f1-score_macro_avg])</f>
        <v>0.55038974675621</v>
      </c>
      <c r="AU2" s="14" cm="1">
        <f t="array" ref="AU2">MAX((Table10[MetaTest/k]=Table96[[#This Row],[Test Name]])*Table10[MetaValidation/BENIGN_f1-score])</f>
        <v>0.16184971098265799</v>
      </c>
      <c r="AV2" s="14" cm="1">
        <f t="array" ref="AV2">MAX((Table10[MetaTest/k]=Table96[[#This Row],[Test Name]])*Table10[MetaValidation/Bot_f1-score])</f>
        <v>0.66417910447761197</v>
      </c>
      <c r="AW2" s="14" cm="1">
        <f t="array" ref="AW2">MAX((Table10[MetaTest/k]=Table96[[#This Row],[Test Name]])*Table10[MetaValidation/DDoS_f1-score])</f>
        <v>0.78026905829596405</v>
      </c>
      <c r="AX2" s="14" cm="1">
        <f t="array" ref="AX2">MAX((Table10[MetaTest/k]=Table96[[#This Row],[Test Name]])*Table10[MetaValidation/DoS GoldenEye_f1-score])</f>
        <v>0.96442687747035505</v>
      </c>
      <c r="AY2" s="14" cm="1">
        <f t="array" ref="AY2">MAX((Table10[MetaTest/k]=Table96[[#This Row],[Test Name]])*Table10[MetaValidation/DoS Hulk_f1-score])</f>
        <v>0.79230769230769205</v>
      </c>
      <c r="AZ2" s="14" cm="1">
        <f t="array" ref="AZ2">MAX((Table10[MetaTest/k]=Table96[[#This Row],[Test Name]])*Table10[MetaValidation/DoS Slowhttptest_f1-score])</f>
        <v>0.77777777777777701</v>
      </c>
      <c r="BA2" s="14" cm="1">
        <f t="array" ref="BA2">MAX((Table10[MetaTest/k]=Table96[[#This Row],[Test Name]])*Table10[MetaValidation/DoS slowloris_f1-score])</f>
        <v>0.80168776371308004</v>
      </c>
      <c r="BB2" s="14" cm="1">
        <f t="array" ref="BB2">MAX((Table10[MetaTest/k]=Table96[[#This Row],[Test Name]])*Table10[MetaValidation/FTP-Patator_f1-score])</f>
        <v>0.75471698113207497</v>
      </c>
      <c r="BC2" s="14" cm="1">
        <f t="array" ref="BC2">MAX((Table10[MetaTest/k]=Table96[[#This Row],[Test Name]])*Table10[MetaValidation/PortScan_f1-score])</f>
        <v>0.64864864864864802</v>
      </c>
      <c r="BD2" s="14" cm="1">
        <f t="array" ref="BD2">MAX((Table10[MetaTest/k]=Table96[[#This Row],[Test Name]])*Table10[MetaValidation/SSH-Patator_f1-score])</f>
        <v>0.61458333333333304</v>
      </c>
      <c r="BE2" s="14" cm="1">
        <f t="array" ref="BE2">MAX((Table10[MetaTest/k]=Table96[[#This Row],[Test Name]])*Table10[MetaValidation/Web Attack Brute Force_f1-score])</f>
        <v>0.55614973262031997</v>
      </c>
      <c r="BF2" s="14" cm="1">
        <f t="array" ref="BF2">MAX((Table10[MetaTest/k]=Table96[[#This Row],[Test Name]])*Table10[MetaValidation/Web Attack XSS_f1-score])</f>
        <v>0.64265927977839299</v>
      </c>
    </row>
    <row r="3" spans="1:58" x14ac:dyDescent="0.2">
      <c r="A3">
        <v>10</v>
      </c>
      <c r="B3">
        <v>0.65256410256410202</v>
      </c>
      <c r="C3">
        <v>0.56844793116044601</v>
      </c>
      <c r="D3">
        <v>0.38235294117647001</v>
      </c>
      <c r="E3" s="11">
        <v>0</v>
      </c>
      <c r="F3">
        <v>0.97014925373134298</v>
      </c>
      <c r="G3">
        <v>0.95202952029520305</v>
      </c>
      <c r="H3">
        <v>0.96212121212121204</v>
      </c>
      <c r="I3" s="11">
        <v>0</v>
      </c>
      <c r="J3">
        <v>0.68435013262599398</v>
      </c>
      <c r="K3">
        <v>0.98850574712643602</v>
      </c>
      <c r="L3">
        <v>0.97727272727272696</v>
      </c>
      <c r="M3">
        <v>0.90459363957597105</v>
      </c>
      <c r="N3" s="11">
        <v>0</v>
      </c>
      <c r="O3" s="11">
        <v>0</v>
      </c>
      <c r="Q3" cm="1">
        <f t="array" ref="Q3">MAX((Table7[MetaTest/k]=Table96[[#This Row],[Test Name]])*Table7[MetaValidation/accuracy])</f>
        <v>0.77777777777777701</v>
      </c>
      <c r="R3" cm="1">
        <f t="array" ref="R3">MAX((Table7[MetaTest/k]=Table96[[#This Row],[Test Name]])*Table7[MetaValidation/f1-score_macro_avg])</f>
        <v>0.750728580575169</v>
      </c>
      <c r="S3" cm="1">
        <f t="array" ref="S3">MAX((Table7[MetaTest/k]=Table96[[#This Row],[Test Name]])*Table7[MetaValidation/BENIGN_f1-score])</f>
        <v>0.69955156950672603</v>
      </c>
      <c r="T3" cm="1">
        <f t="array" ref="T3">MAX((Table7[MetaTest/k]=Table96[[#This Row],[Test Name]])*Table7[MetaValidation/Bot_f1-score])</f>
        <v>0.73584905660377298</v>
      </c>
      <c r="U3" cm="1">
        <f t="array" ref="U3">MAX((Table7[MetaTest/k]=Table96[[#This Row],[Test Name]])*Table7[MetaValidation/DDoS_f1-score])</f>
        <v>0.97046413502109696</v>
      </c>
      <c r="V3" cm="1">
        <f t="array" ref="V3">MAX((Table7[MetaTest/k]=Table96[[#This Row],[Test Name]])*Table7[MetaValidation/DoS GoldenEye_f1-score])</f>
        <v>0.96721311475409799</v>
      </c>
      <c r="W3" cm="1">
        <f t="array" ref="W3">MAX((Table7[MetaTest/k]=Table96[[#This Row],[Test Name]])*Table7[MetaValidation/DoS Hulk_f1-score])</f>
        <v>0.91774891774891698</v>
      </c>
      <c r="X3" cm="1">
        <f t="array" ref="X3">MAX((Table7[MetaTest/k]=Table96[[#This Row],[Test Name]])*Table7[MetaValidation/DoS Slowhttptest_f1-score])</f>
        <v>0.83636363636363598</v>
      </c>
      <c r="Y3" cm="1">
        <f t="array" ref="Y3">MAX((Table7[MetaTest/k]=Table96[[#This Row],[Test Name]])*Table7[MetaValidation/DoS slowloris_f1-score])</f>
        <v>0.86363636363636298</v>
      </c>
      <c r="Z3" cm="1">
        <f t="array" ref="Z3">MAX((Table7[MetaTest/k]=Table96[[#This Row],[Test Name]])*Table7[MetaValidation/FTP-Patator_f1-score])</f>
        <v>0.92827004219409204</v>
      </c>
      <c r="AA3" cm="1">
        <f t="array" ref="AA3">MAX((Table7[MetaTest/k]=Table96[[#This Row],[Test Name]])*Table7[MetaValidation/PortScan_f1-score])</f>
        <v>0.79442508710801396</v>
      </c>
      <c r="AB3" cm="1">
        <f t="array" ref="AB3">MAX((Table7[MetaTest/k]=Table96[[#This Row],[Test Name]])*Table7[MetaValidation/SSH-Patator_f1-score])</f>
        <v>0.86446886446886395</v>
      </c>
      <c r="AC3" s="14" cm="1">
        <f t="array" ref="AC3">MAX((Table7[MetaTest/k]=Table96[[#This Row],[Test Name]])*Table7[MetaValidation/Web Attack Brute Force_f1-score])</f>
        <v>0.60060060060060005</v>
      </c>
      <c r="AD3" s="14" cm="1">
        <f t="array" ref="AD3">MAX((Table7[MetaTest/k]=Table96[[#This Row],[Test Name]])*Table7[MetaValidation/Web Attack XSS_f1-score])</f>
        <v>0.66871165644171704</v>
      </c>
      <c r="AE3" cm="1">
        <f t="array" ref="AE3">MAX((Table8[MetaTest/k]=Table96[[#This Row],[Test Name]])*Table8[MetaValidation/accuracy])</f>
        <v>0.77777777777777701</v>
      </c>
      <c r="AF3" cm="1">
        <f t="array" ref="AF3">MAX((Table8[MetaTest/k]=Table96[[#This Row],[Test Name]])*Table8[MetaValidation/f1-score_macro_avg])</f>
        <v>0.73574823690765301</v>
      </c>
      <c r="AG3" cm="1">
        <f t="array" ref="AG3">MAX((Table8[MetaTest/k]=Table96[[#This Row],[Test Name]])*Table8[MetaValidation/BENIGN_f1-score])</f>
        <v>0.78048780487804803</v>
      </c>
      <c r="AH3" cm="1">
        <f t="array" ref="AH3">MAX((Table8[MetaTest/k]=Table96[[#This Row],[Test Name]])*Table8[MetaValidation/Bot_f1-score])</f>
        <v>0.47904191616766401</v>
      </c>
      <c r="AI3" cm="1">
        <f t="array" ref="AI3">MAX((Table8[MetaTest/k]=Table96[[#This Row],[Test Name]])*Table8[MetaValidation/DDoS_f1-score])</f>
        <v>0.98755186721991695</v>
      </c>
      <c r="AJ3" cm="1">
        <f t="array" ref="AJ3">MAX((Table8[MetaTest/k]=Table96[[#This Row],[Test Name]])*Table8[MetaValidation/DoS GoldenEye_f1-score])</f>
        <v>0.96385542168674698</v>
      </c>
      <c r="AK3" cm="1">
        <f t="array" ref="AK3">MAX((Table8[MetaTest/k]=Table96[[#This Row],[Test Name]])*Table8[MetaValidation/DoS Hulk_f1-score])</f>
        <v>0.97560975609756095</v>
      </c>
      <c r="AL3" cm="1">
        <f t="array" ref="AL3">MAX((Table8[MetaTest/k]=Table96[[#This Row],[Test Name]])*Table8[MetaValidation/DoS Slowhttptest_f1-score])</f>
        <v>0.81904761904761902</v>
      </c>
      <c r="AM3" cm="1">
        <f t="array" ref="AM3">MAX((Table8[MetaTest/k]=Table96[[#This Row],[Test Name]])*Table8[MetaValidation/DoS slowloris_f1-score])</f>
        <v>0.84792626728110498</v>
      </c>
      <c r="AN3" cm="1">
        <f t="array" ref="AN3">MAX((Table8[MetaTest/k]=Table96[[#This Row],[Test Name]])*Table8[MetaValidation/FTP-Patator_f1-score])</f>
        <v>1</v>
      </c>
      <c r="AO3" cm="1">
        <f t="array" ref="AO3">MAX((Table8[MetaTest/k]=Table96[[#This Row],[Test Name]])*Table8[MetaValidation/PortScan_f1-score])</f>
        <v>0.94444444444444398</v>
      </c>
      <c r="AP3" cm="1">
        <f t="array" ref="AP3">MAX((Table8[MetaTest/k]=Table96[[#This Row],[Test Name]])*Table8[MetaValidation/SSH-Patator_f1-score])</f>
        <v>0.95199999999999996</v>
      </c>
      <c r="AQ3" s="14" cm="1">
        <f t="array" ref="AQ3">MAX((Table8[MetaTest/k]=Table96[[#This Row],[Test Name]])*Table8[MetaValidation/Web Attack Brute Force_f1-score])</f>
        <v>0.61027190332326198</v>
      </c>
      <c r="AR3" s="14" cm="1">
        <f t="array" ref="AR3">MAX((Table8[MetaTest/k]=Table96[[#This Row],[Test Name]])*Table8[MetaValidation/Web Attack XSS_f1-score])</f>
        <v>0.66076696165191695</v>
      </c>
      <c r="AS3" cm="1">
        <f t="array" ref="AS3">MAX((Table10[MetaTest/k]=Table96[[#This Row],[Test Name]])*Table10[MetaValidation/accuracy])</f>
        <v>0.51875000000000004</v>
      </c>
      <c r="AT3" cm="1">
        <f t="array" ref="AT3">MAX((Table10[MetaTest/k]=Table96[[#This Row],[Test Name]])*Table10[MetaValidation/f1-score_macro_avg])</f>
        <v>0.501859675720981</v>
      </c>
      <c r="AU3" cm="1">
        <f t="array" ref="AU3">MAX((Table10[MetaTest/k]=Table96[[#This Row],[Test Name]])*Table10[MetaValidation/BENIGN_f1-score])</f>
        <v>0.122137404580152</v>
      </c>
      <c r="AV3" cm="1">
        <f t="array" ref="AV3">MAX((Table10[MetaTest/k]=Table96[[#This Row],[Test Name]])*Table10[MetaValidation/Bot_f1-score])</f>
        <v>0.38787878787878699</v>
      </c>
      <c r="AW3" cm="1">
        <f t="array" ref="AW3">MAX((Table10[MetaTest/k]=Table96[[#This Row],[Test Name]])*Table10[MetaValidation/DDoS_f1-score])</f>
        <v>0.74666666666666603</v>
      </c>
      <c r="AX3" cm="1">
        <f t="array" ref="AX3">MAX((Table10[MetaTest/k]=Table96[[#This Row],[Test Name]])*Table10[MetaValidation/DoS GoldenEye_f1-score])</f>
        <v>0.95546558704453399</v>
      </c>
      <c r="AY3" cm="1">
        <f t="array" ref="AY3">MAX((Table10[MetaTest/k]=Table96[[#This Row],[Test Name]])*Table10[MetaValidation/DoS Hulk_f1-score])</f>
        <v>0.71698113207547098</v>
      </c>
      <c r="AZ3" cm="1">
        <f t="array" ref="AZ3">MAX((Table10[MetaTest/k]=Table96[[#This Row],[Test Name]])*Table10[MetaValidation/DoS Slowhttptest_f1-score])</f>
        <v>0.67403314917127</v>
      </c>
      <c r="BA3" cm="1">
        <f t="array" ref="BA3">MAX((Table10[MetaTest/k]=Table96[[#This Row],[Test Name]])*Table10[MetaValidation/DoS slowloris_f1-score])</f>
        <v>0.57803468208092401</v>
      </c>
      <c r="BB3" cm="1">
        <f t="array" ref="BB3">MAX((Table10[MetaTest/k]=Table96[[#This Row],[Test Name]])*Table10[MetaValidation/FTP-Patator_f1-score])</f>
        <v>0.71493212669683204</v>
      </c>
      <c r="BC3" cm="1">
        <f t="array" ref="BC3">MAX((Table10[MetaTest/k]=Table96[[#This Row],[Test Name]])*Table10[MetaValidation/PortScan_f1-score])</f>
        <v>0.44529750479846397</v>
      </c>
      <c r="BD3" cm="1">
        <f t="array" ref="BD3">MAX((Table10[MetaTest/k]=Table96[[#This Row],[Test Name]])*Table10[MetaValidation/SSH-Patator_f1-score])</f>
        <v>0.63101604278074797</v>
      </c>
      <c r="BE3" s="14" cm="1">
        <f t="array" ref="BE3">MAX((Table10[MetaTest/k]=Table96[[#This Row],[Test Name]])*Table10[MetaValidation/Web Attack Brute Force_f1-score])</f>
        <v>0.50377833753148604</v>
      </c>
      <c r="BF3" s="14" cm="1">
        <f t="array" ref="BF3">MAX((Table10[MetaTest/k]=Table96[[#This Row],[Test Name]])*Table10[MetaValidation/Web Attack XSS_f1-score])</f>
        <v>0.65486725663716805</v>
      </c>
    </row>
    <row r="4" spans="1:58" x14ac:dyDescent="0.2">
      <c r="A4">
        <v>15</v>
      </c>
      <c r="B4">
        <v>0.64935897435897405</v>
      </c>
      <c r="C4">
        <v>0.56667525389205398</v>
      </c>
      <c r="D4">
        <v>0.38853503184713301</v>
      </c>
      <c r="E4" s="11">
        <v>0</v>
      </c>
      <c r="F4">
        <v>0.96969696969696895</v>
      </c>
      <c r="G4">
        <v>0.95202952029520305</v>
      </c>
      <c r="H4">
        <v>0.96603773584905595</v>
      </c>
      <c r="I4" s="11">
        <v>0</v>
      </c>
      <c r="J4">
        <v>0.69354838709677402</v>
      </c>
      <c r="K4">
        <v>0.952755905511811</v>
      </c>
      <c r="L4">
        <v>0.97358490566037703</v>
      </c>
      <c r="M4">
        <v>0.90391459074733005</v>
      </c>
      <c r="N4" s="11">
        <v>0</v>
      </c>
      <c r="O4" s="11">
        <v>0</v>
      </c>
      <c r="Q4" cm="1">
        <f t="array" ref="Q4">MAX((Table7[MetaTest/k]=Table96[[#This Row],[Test Name]])*Table7[MetaValidation/accuracy])</f>
        <v>0.79130434782608605</v>
      </c>
      <c r="R4" cm="1">
        <f t="array" ref="R4">MAX((Table7[MetaTest/k]=Table96[[#This Row],[Test Name]])*Table7[MetaValidation/f1-score_macro_avg])</f>
        <v>0.78533894853670105</v>
      </c>
      <c r="S4" cm="1">
        <f t="array" ref="S4">MAX((Table7[MetaTest/k]=Table96[[#This Row],[Test Name]])*Table7[MetaValidation/BENIGN_f1-score])</f>
        <v>0.69950738916256106</v>
      </c>
      <c r="T4" cm="1">
        <f t="array" ref="T4">MAX((Table7[MetaTest/k]=Table96[[#This Row],[Test Name]])*Table7[MetaValidation/Bot_f1-score])</f>
        <v>0.73631840796019898</v>
      </c>
      <c r="U4" cm="1">
        <f t="array" ref="U4">MAX((Table7[MetaTest/k]=Table96[[#This Row],[Test Name]])*Table7[MetaValidation/DDoS_f1-score])</f>
        <v>0.96137339055794002</v>
      </c>
      <c r="V4" cm="1">
        <f t="array" ref="V4">MAX((Table7[MetaTest/k]=Table96[[#This Row],[Test Name]])*Table7[MetaValidation/DoS GoldenEye_f1-score])</f>
        <v>0.97435897435897401</v>
      </c>
      <c r="W4" cm="1">
        <f t="array" ref="W4">MAX((Table7[MetaTest/k]=Table96[[#This Row],[Test Name]])*Table7[MetaValidation/DoS Hulk_f1-score])</f>
        <v>0.91743119266054995</v>
      </c>
      <c r="X4" cm="1">
        <f t="array" ref="X4">MAX((Table7[MetaTest/k]=Table96[[#This Row],[Test Name]])*Table7[MetaValidation/DoS Slowhttptest_f1-score])</f>
        <v>0.838095238095238</v>
      </c>
      <c r="Y4" cm="1">
        <f t="array" ref="Y4">MAX((Table7[MetaTest/k]=Table96[[#This Row],[Test Name]])*Table7[MetaValidation/DoS slowloris_f1-score])</f>
        <v>0.85972850678733004</v>
      </c>
      <c r="Z4" cm="1">
        <f t="array" ref="Z4">MAX((Table7[MetaTest/k]=Table96[[#This Row],[Test Name]])*Table7[MetaValidation/FTP-Patator_f1-score])</f>
        <v>0.92511013215858995</v>
      </c>
      <c r="AA4" cm="1">
        <f t="array" ref="AA4">MAX((Table7[MetaTest/k]=Table96[[#This Row],[Test Name]])*Table7[MetaValidation/PortScan_f1-score])</f>
        <v>0.83394833948339397</v>
      </c>
      <c r="AB4" cm="1">
        <f t="array" ref="AB4">MAX((Table7[MetaTest/k]=Table96[[#This Row],[Test Name]])*Table7[MetaValidation/SSH-Patator_f1-score])</f>
        <v>0.89411764705882302</v>
      </c>
      <c r="AC4" s="14" cm="1">
        <f t="array" ref="AC4">MAX((Table7[MetaTest/k]=Table96[[#This Row],[Test Name]])*Table7[MetaValidation/Web Attack Brute Force_f1-score])</f>
        <v>0.58024691358024605</v>
      </c>
      <c r="AD4" s="14" cm="1">
        <f t="array" ref="AD4">MAX((Table7[MetaTest/k]=Table96[[#This Row],[Test Name]])*Table7[MetaValidation/Web Attack XSS_f1-score])</f>
        <v>0.66666666666666596</v>
      </c>
      <c r="AE4" cm="1">
        <f t="array" ref="AE4">MAX((Table8[MetaTest/k]=Table96[[#This Row],[Test Name]])*Table8[MetaValidation/accuracy])</f>
        <v>0.78260869565217395</v>
      </c>
      <c r="AF4" cm="1">
        <f t="array" ref="AF4">MAX((Table8[MetaTest/k]=Table96[[#This Row],[Test Name]])*Table8[MetaValidation/f1-score_macro_avg])</f>
        <v>0.75339356937955404</v>
      </c>
      <c r="AG4" cm="1">
        <f t="array" ref="AG4">MAX((Table8[MetaTest/k]=Table96[[#This Row],[Test Name]])*Table8[MetaValidation/BENIGN_f1-score])</f>
        <v>0.75</v>
      </c>
      <c r="AH4" cm="1">
        <f t="array" ref="AH4">MAX((Table8[MetaTest/k]=Table96[[#This Row],[Test Name]])*Table8[MetaValidation/Bot_f1-score])</f>
        <v>0.62295081967213095</v>
      </c>
      <c r="AI4" cm="1">
        <f t="array" ref="AI4">MAX((Table8[MetaTest/k]=Table96[[#This Row],[Test Name]])*Table8[MetaValidation/DDoS_f1-score])</f>
        <v>0.98712446351931304</v>
      </c>
      <c r="AJ4" cm="1">
        <f t="array" ref="AJ4">MAX((Table8[MetaTest/k]=Table96[[#This Row],[Test Name]])*Table8[MetaValidation/DoS GoldenEye_f1-score])</f>
        <v>0.97046413502109696</v>
      </c>
      <c r="AK4" cm="1">
        <f t="array" ref="AK4">MAX((Table8[MetaTest/k]=Table96[[#This Row],[Test Name]])*Table8[MetaValidation/DoS Hulk_f1-score])</f>
        <v>0.98275862068965503</v>
      </c>
      <c r="AL4" cm="1">
        <f t="array" ref="AL4">MAX((Table8[MetaTest/k]=Table96[[#This Row],[Test Name]])*Table8[MetaValidation/DoS Slowhttptest_f1-score])</f>
        <v>0.81690140845070403</v>
      </c>
      <c r="AM4" cm="1">
        <f t="array" ref="AM4">MAX((Table8[MetaTest/k]=Table96[[#This Row],[Test Name]])*Table8[MetaValidation/DoS slowloris_f1-score])</f>
        <v>0.89166666666666605</v>
      </c>
      <c r="AN4" cm="1">
        <f t="array" ref="AN4">MAX((Table8[MetaTest/k]=Table96[[#This Row],[Test Name]])*Table8[MetaValidation/FTP-Patator_f1-score])</f>
        <v>1</v>
      </c>
      <c r="AO4" cm="1">
        <f t="array" ref="AO4">MAX((Table8[MetaTest/k]=Table96[[#This Row],[Test Name]])*Table8[MetaValidation/PortScan_f1-score])</f>
        <v>0.97854077253218796</v>
      </c>
      <c r="AP4" cm="1">
        <f t="array" ref="AP4">MAX((Table8[MetaTest/k]=Table96[[#This Row],[Test Name]])*Table8[MetaValidation/SSH-Patator_f1-score])</f>
        <v>0.95798319327731096</v>
      </c>
      <c r="AQ4" s="14" cm="1">
        <f t="array" ref="AQ4">MAX((Table8[MetaTest/k]=Table96[[#This Row],[Test Name]])*Table8[MetaValidation/Web Attack Brute Force_f1-score])</f>
        <v>0.61398176291793305</v>
      </c>
      <c r="AR4" s="14" cm="1">
        <f t="array" ref="AR4">MAX((Table8[MetaTest/k]=Table96[[#This Row],[Test Name]])*Table8[MetaValidation/Web Attack XSS_f1-score])</f>
        <v>0.67295597484276704</v>
      </c>
      <c r="AS4" cm="1">
        <f t="array" ref="AS4">MAX((Table10[MetaTest/k]=Table96[[#This Row],[Test Name]])*Table10[MetaValidation/accuracy])</f>
        <v>0.53188405797101401</v>
      </c>
      <c r="AT4" cm="1">
        <f t="array" ref="AT4">MAX((Table10[MetaTest/k]=Table96[[#This Row],[Test Name]])*Table10[MetaValidation/f1-score_macro_avg])</f>
        <v>0.509696148825172</v>
      </c>
      <c r="AU4" cm="1">
        <f t="array" ref="AU4">MAX((Table10[MetaTest/k]=Table96[[#This Row],[Test Name]])*Table10[MetaValidation/BENIGN_f1-score])</f>
        <v>0.124031007751937</v>
      </c>
      <c r="AV4" cm="1">
        <f t="array" ref="AV4">MAX((Table10[MetaTest/k]=Table96[[#This Row],[Test Name]])*Table10[MetaValidation/Bot_f1-score])</f>
        <v>0.36956521739130399</v>
      </c>
      <c r="AW4" cm="1">
        <f t="array" ref="AW4">MAX((Table10[MetaTest/k]=Table96[[#This Row],[Test Name]])*Table10[MetaValidation/DDoS_f1-score])</f>
        <v>0.76237623762376205</v>
      </c>
      <c r="AX4" cm="1">
        <f t="array" ref="AX4">MAX((Table10[MetaTest/k]=Table96[[#This Row],[Test Name]])*Table10[MetaValidation/DoS GoldenEye_f1-score])</f>
        <v>0.94514767932489396</v>
      </c>
      <c r="AY4" cm="1">
        <f t="array" ref="AY4">MAX((Table10[MetaTest/k]=Table96[[#This Row],[Test Name]])*Table10[MetaValidation/DoS Hulk_f1-score])</f>
        <v>0.65217391304347805</v>
      </c>
      <c r="AZ4" cm="1">
        <f t="array" ref="AZ4">MAX((Table10[MetaTest/k]=Table96[[#This Row],[Test Name]])*Table10[MetaValidation/DoS Slowhttptest_f1-score])</f>
        <v>0.66949152542372803</v>
      </c>
      <c r="BA4" cm="1">
        <f t="array" ref="BA4">MAX((Table10[MetaTest/k]=Table96[[#This Row],[Test Name]])*Table10[MetaValidation/DoS slowloris_f1-score])</f>
        <v>0.60227272727272696</v>
      </c>
      <c r="BB4" cm="1">
        <f t="array" ref="BB4">MAX((Table10[MetaTest/k]=Table96[[#This Row],[Test Name]])*Table10[MetaValidation/FTP-Patator_f1-score])</f>
        <v>0.75999999999999901</v>
      </c>
      <c r="BC4" cm="1">
        <f t="array" ref="BC4">MAX((Table10[MetaTest/k]=Table96[[#This Row],[Test Name]])*Table10[MetaValidation/PortScan_f1-score])</f>
        <v>0.45161290322580599</v>
      </c>
      <c r="BD4" cm="1">
        <f t="array" ref="BD4">MAX((Table10[MetaTest/k]=Table96[[#This Row],[Test Name]])*Table10[MetaValidation/SSH-Patator_f1-score])</f>
        <v>0.56701030927835006</v>
      </c>
      <c r="BE4" s="14" cm="1">
        <f t="array" ref="BE4">MAX((Table10[MetaTest/k]=Table96[[#This Row],[Test Name]])*Table10[MetaValidation/Web Attack Brute Force_f1-score])</f>
        <v>0.57057057057057003</v>
      </c>
      <c r="BF4" s="14" cm="1">
        <f t="array" ref="BF4">MAX((Table10[MetaTest/k]=Table96[[#This Row],[Test Name]])*Table10[MetaValidation/Web Attack XSS_f1-score])</f>
        <v>0.64831804281345495</v>
      </c>
    </row>
    <row r="5" spans="1:58" x14ac:dyDescent="0.2">
      <c r="A5">
        <v>20</v>
      </c>
      <c r="B5">
        <v>0.65128205128205097</v>
      </c>
      <c r="C5">
        <v>0.56811798104178102</v>
      </c>
      <c r="D5">
        <v>0.39360000000000001</v>
      </c>
      <c r="E5" s="11">
        <v>0</v>
      </c>
      <c r="F5">
        <v>0.97727272727272696</v>
      </c>
      <c r="G5">
        <v>0.95202952029520305</v>
      </c>
      <c r="H5">
        <v>0.98084291187739403</v>
      </c>
      <c r="I5" s="11">
        <v>0</v>
      </c>
      <c r="J5">
        <v>0.68617021276595702</v>
      </c>
      <c r="K5">
        <v>0.96414342629481997</v>
      </c>
      <c r="L5">
        <v>0.95555555555555505</v>
      </c>
      <c r="M5">
        <v>0.90780141843971596</v>
      </c>
      <c r="N5" s="11">
        <v>0</v>
      </c>
      <c r="O5" s="11">
        <v>0</v>
      </c>
      <c r="Q5" cm="1">
        <f t="array" ref="Q5">MAX((Table7[MetaTest/k]=Table96[[#This Row],[Test Name]])*Table7[MetaValidation/accuracy])</f>
        <v>0.78333333333333299</v>
      </c>
      <c r="R5" cm="1">
        <f t="array" ref="R5">MAX((Table7[MetaTest/k]=Table96[[#This Row],[Test Name]])*Table7[MetaValidation/f1-score_macro_avg])</f>
        <v>0.77035863135768301</v>
      </c>
      <c r="S5" cm="1">
        <f t="array" ref="S5">MAX((Table7[MetaTest/k]=Table96[[#This Row],[Test Name]])*Table7[MetaValidation/BENIGN_f1-score])</f>
        <v>0.73796791443850196</v>
      </c>
      <c r="T5" cm="1">
        <f t="array" ref="T5">MAX((Table7[MetaTest/k]=Table96[[#This Row],[Test Name]])*Table7[MetaValidation/Bot_f1-score])</f>
        <v>0.75229357798165097</v>
      </c>
      <c r="U5" cm="1">
        <f t="array" ref="U5">MAX((Table7[MetaTest/k]=Table96[[#This Row],[Test Name]])*Table7[MetaValidation/DDoS_f1-score])</f>
        <v>0.96860986547085204</v>
      </c>
      <c r="V5" cm="1">
        <f t="array" ref="V5">MAX((Table7[MetaTest/k]=Table96[[#This Row],[Test Name]])*Table7[MetaValidation/DoS GoldenEye_f1-score])</f>
        <v>0.97321428571428503</v>
      </c>
      <c r="W5" cm="1">
        <f t="array" ref="W5">MAX((Table7[MetaTest/k]=Table96[[#This Row],[Test Name]])*Table7[MetaValidation/DoS Hulk_f1-score])</f>
        <v>0.91866028708133896</v>
      </c>
      <c r="X5" cm="1">
        <f t="array" ref="X5">MAX((Table7[MetaTest/k]=Table96[[#This Row],[Test Name]])*Table7[MetaValidation/DoS Slowhttptest_f1-score])</f>
        <v>0.85294117647058798</v>
      </c>
      <c r="Y5" cm="1">
        <f t="array" ref="Y5">MAX((Table7[MetaTest/k]=Table96[[#This Row],[Test Name]])*Table7[MetaValidation/DoS slowloris_f1-score])</f>
        <v>0.86635944700460799</v>
      </c>
      <c r="Z5" cm="1">
        <f t="array" ref="Z5">MAX((Table7[MetaTest/k]=Table96[[#This Row],[Test Name]])*Table7[MetaValidation/FTP-Patator_f1-score])</f>
        <v>0.95412844036697197</v>
      </c>
      <c r="AA5" cm="1">
        <f t="array" ref="AA5">MAX((Table7[MetaTest/k]=Table96[[#This Row],[Test Name]])*Table7[MetaValidation/PortScan_f1-score])</f>
        <v>0.82129277566539904</v>
      </c>
      <c r="AB5" cm="1">
        <f t="array" ref="AB5">MAX((Table7[MetaTest/k]=Table96[[#This Row],[Test Name]])*Table7[MetaValidation/SSH-Patator_f1-score])</f>
        <v>0.87903225806451601</v>
      </c>
      <c r="AC5" s="14" cm="1">
        <f t="array" ref="AC5">MAX((Table7[MetaTest/k]=Table96[[#This Row],[Test Name]])*Table7[MetaValidation/Web Attack Brute Force_f1-score])</f>
        <v>0.58252427184466005</v>
      </c>
      <c r="AD5" s="14" cm="1">
        <f t="array" ref="AD5">MAX((Table7[MetaTest/k]=Table96[[#This Row],[Test Name]])*Table7[MetaValidation/Web Attack XSS_f1-score])</f>
        <v>0.66920152091254703</v>
      </c>
      <c r="AE5" cm="1">
        <f t="array" ref="AE5">MAX((Table8[MetaTest/k]=Table96[[#This Row],[Test Name]])*Table8[MetaValidation/accuracy])</f>
        <v>0.78333333333333299</v>
      </c>
      <c r="AF5" cm="1">
        <f t="array" ref="AF5">MAX((Table8[MetaTest/k]=Table96[[#This Row],[Test Name]])*Table8[MetaValidation/f1-score_macro_avg])</f>
        <v>0.74512737273130103</v>
      </c>
      <c r="AG5" cm="1">
        <f t="array" ref="AG5">MAX((Table8[MetaTest/k]=Table96[[#This Row],[Test Name]])*Table8[MetaValidation/BENIGN_f1-score])</f>
        <v>0.80808080808080796</v>
      </c>
      <c r="AH5" cm="1">
        <f t="array" ref="AH5">MAX((Table8[MetaTest/k]=Table96[[#This Row],[Test Name]])*Table8[MetaValidation/Bot_f1-score])</f>
        <v>0.68246445497630304</v>
      </c>
      <c r="AI5" cm="1">
        <f t="array" ref="AI5">MAX((Table8[MetaTest/k]=Table96[[#This Row],[Test Name]])*Table8[MetaValidation/DDoS_f1-score])</f>
        <v>0.98654708520179302</v>
      </c>
      <c r="AJ5" cm="1">
        <f t="array" ref="AJ5">MAX((Table8[MetaTest/k]=Table96[[#This Row],[Test Name]])*Table8[MetaValidation/DoS GoldenEye_f1-score])</f>
        <v>0.97345132743362806</v>
      </c>
      <c r="AK5" cm="1">
        <f t="array" ref="AK5">MAX((Table8[MetaTest/k]=Table96[[#This Row],[Test Name]])*Table8[MetaValidation/DoS Hulk_f1-score])</f>
        <v>0.97777777777777697</v>
      </c>
      <c r="AL5" cm="1">
        <f t="array" ref="AL5">MAX((Table8[MetaTest/k]=Table96[[#This Row],[Test Name]])*Table8[MetaValidation/DoS Slowhttptest_f1-score])</f>
        <v>0.76616915422885501</v>
      </c>
      <c r="AM5" cm="1">
        <f t="array" ref="AM5">MAX((Table8[MetaTest/k]=Table96[[#This Row],[Test Name]])*Table8[MetaValidation/DoS slowloris_f1-score])</f>
        <v>0.82857142857142796</v>
      </c>
      <c r="AN5" cm="1">
        <f t="array" ref="AN5">MAX((Table8[MetaTest/k]=Table96[[#This Row],[Test Name]])*Table8[MetaValidation/FTP-Patator_f1-score])</f>
        <v>1</v>
      </c>
      <c r="AO5" cm="1">
        <f t="array" ref="AO5">MAX((Table8[MetaTest/k]=Table96[[#This Row],[Test Name]])*Table8[MetaValidation/PortScan_f1-score])</f>
        <v>0.95614035087719296</v>
      </c>
      <c r="AP5" cm="1">
        <f t="array" ref="AP5">MAX((Table8[MetaTest/k]=Table96[[#This Row],[Test Name]])*Table8[MetaValidation/SSH-Patator_f1-score])</f>
        <v>0.96</v>
      </c>
      <c r="AQ5" s="14" cm="1">
        <f t="array" ref="AQ5">MAX((Table8[MetaTest/k]=Table96[[#This Row],[Test Name]])*Table8[MetaValidation/Web Attack Brute Force_f1-score])</f>
        <v>0.60784313725490102</v>
      </c>
      <c r="AR5" s="14" cm="1">
        <f t="array" ref="AR5">MAX((Table8[MetaTest/k]=Table96[[#This Row],[Test Name]])*Table8[MetaValidation/Web Attack XSS_f1-score])</f>
        <v>0.66225165562913901</v>
      </c>
      <c r="AS5" cm="1">
        <f t="array" ref="AS5">MAX((Table10[MetaTest/k]=Table96[[#This Row],[Test Name]])*Table10[MetaValidation/accuracy])</f>
        <v>0.55303030303030298</v>
      </c>
      <c r="AT5" cm="1">
        <f t="array" ref="AT5">MAX((Table10[MetaTest/k]=Table96[[#This Row],[Test Name]])*Table10[MetaValidation/f1-score_macro_avg])</f>
        <v>0.52218052183875796</v>
      </c>
      <c r="AU5" cm="1">
        <f t="array" ref="AU5">MAX((Table10[MetaTest/k]=Table96[[#This Row],[Test Name]])*Table10[MetaValidation/BENIGN_f1-score])</f>
        <v>0.114754098360655</v>
      </c>
      <c r="AV5" cm="1">
        <f t="array" ref="AV5">MAX((Table10[MetaTest/k]=Table96[[#This Row],[Test Name]])*Table10[MetaValidation/Bot_f1-score])</f>
        <v>0.37426900584795297</v>
      </c>
      <c r="AW5" cm="1">
        <f t="array" ref="AW5">MAX((Table10[MetaTest/k]=Table96[[#This Row],[Test Name]])*Table10[MetaValidation/DDoS_f1-score])</f>
        <v>0.74757281553398003</v>
      </c>
      <c r="AX5" cm="1">
        <f t="array" ref="AX5">MAX((Table10[MetaTest/k]=Table96[[#This Row],[Test Name]])*Table10[MetaValidation/DoS GoldenEye_f1-score])</f>
        <v>0.95154185022026405</v>
      </c>
      <c r="AY5" cm="1">
        <f t="array" ref="AY5">MAX((Table10[MetaTest/k]=Table96[[#This Row],[Test Name]])*Table10[MetaValidation/DoS Hulk_f1-score])</f>
        <v>0.71794871794871795</v>
      </c>
      <c r="AZ5" cm="1">
        <f t="array" ref="AZ5">MAX((Table10[MetaTest/k]=Table96[[#This Row],[Test Name]])*Table10[MetaValidation/DoS Slowhttptest_f1-score])</f>
        <v>0.78947368421052599</v>
      </c>
      <c r="BA5" cm="1">
        <f t="array" ref="BA5">MAX((Table10[MetaTest/k]=Table96[[#This Row],[Test Name]])*Table10[MetaValidation/DoS slowloris_f1-score])</f>
        <v>0.61349693251533699</v>
      </c>
      <c r="BB5" cm="1">
        <f t="array" ref="BB5">MAX((Table10[MetaTest/k]=Table96[[#This Row],[Test Name]])*Table10[MetaValidation/FTP-Patator_f1-score])</f>
        <v>0.76041666666666596</v>
      </c>
      <c r="BC5" cm="1">
        <f t="array" ref="BC5">MAX((Table10[MetaTest/k]=Table96[[#This Row],[Test Name]])*Table10[MetaValidation/PortScan_f1-score])</f>
        <v>0.45859872611464902</v>
      </c>
      <c r="BD5" cm="1">
        <f t="array" ref="BD5">MAX((Table10[MetaTest/k]=Table96[[#This Row],[Test Name]])*Table10[MetaValidation/SSH-Patator_f1-score])</f>
        <v>0.61538461538461497</v>
      </c>
      <c r="BE5" s="14" cm="1">
        <f t="array" ref="BE5">MAX((Table10[MetaTest/k]=Table96[[#This Row],[Test Name]])*Table10[MetaValidation/Web Attack Brute Force_f1-score])</f>
        <v>0.501392757660167</v>
      </c>
      <c r="BF5" s="14" cm="1">
        <f t="array" ref="BF5">MAX((Table10[MetaTest/k]=Table96[[#This Row],[Test Name]])*Table10[MetaValidation/Web Attack XSS_f1-score])</f>
        <v>0.61445783132530096</v>
      </c>
    </row>
    <row r="6" spans="1:58" x14ac:dyDescent="0.2">
      <c r="A6">
        <v>25</v>
      </c>
      <c r="B6">
        <v>0.65448717948717905</v>
      </c>
      <c r="C6">
        <v>0.568636295133502</v>
      </c>
      <c r="D6">
        <v>0.39215686274509798</v>
      </c>
      <c r="E6" s="11">
        <v>0</v>
      </c>
      <c r="F6">
        <v>0.962686567164179</v>
      </c>
      <c r="G6">
        <v>0.94814814814814796</v>
      </c>
      <c r="H6">
        <v>0.96603773584905595</v>
      </c>
      <c r="I6" s="11">
        <v>0</v>
      </c>
      <c r="J6">
        <v>0.70491803278688503</v>
      </c>
      <c r="K6">
        <v>0.99236641221374</v>
      </c>
      <c r="L6">
        <v>0.95522388059701402</v>
      </c>
      <c r="M6">
        <v>0.90209790209790197</v>
      </c>
      <c r="N6" s="11">
        <v>0</v>
      </c>
      <c r="O6" s="11">
        <v>0</v>
      </c>
      <c r="Q6" cm="1">
        <f t="array" ref="Q6">MAX((Table7[MetaTest/k]=Table96[[#This Row],[Test Name]])*Table7[MetaValidation/accuracy])</f>
        <v>0.80238095238095197</v>
      </c>
      <c r="R6" cm="1">
        <f t="array" ref="R6">MAX((Table7[MetaTest/k]=Table96[[#This Row],[Test Name]])*Table7[MetaValidation/f1-score_macro_avg])</f>
        <v>0.79766110858736905</v>
      </c>
      <c r="S6" cm="1">
        <f t="array" ref="S6">MAX((Table7[MetaTest/k]=Table96[[#This Row],[Test Name]])*Table7[MetaValidation/BENIGN_f1-score])</f>
        <v>0.74871794871794795</v>
      </c>
      <c r="T6" cm="1">
        <f t="array" ref="T6">MAX((Table7[MetaTest/k]=Table96[[#This Row],[Test Name]])*Table7[MetaValidation/Bot_f1-score])</f>
        <v>0.75531914893617003</v>
      </c>
      <c r="U6" cm="1">
        <f t="array" ref="U6">MAX((Table7[MetaTest/k]=Table96[[#This Row],[Test Name]])*Table7[MetaValidation/DDoS_f1-score])</f>
        <v>0.98095238095238002</v>
      </c>
      <c r="V6" cm="1">
        <f t="array" ref="V6">MAX((Table7[MetaTest/k]=Table96[[#This Row],[Test Name]])*Table7[MetaValidation/DoS GoldenEye_f1-score])</f>
        <v>0.97196261682243001</v>
      </c>
      <c r="W6" cm="1">
        <f t="array" ref="W6">MAX((Table7[MetaTest/k]=Table96[[#This Row],[Test Name]])*Table7[MetaValidation/DoS Hulk_f1-score])</f>
        <v>0.93137254901960698</v>
      </c>
      <c r="X6" cm="1">
        <f t="array" ref="X6">MAX((Table7[MetaTest/k]=Table96[[#This Row],[Test Name]])*Table7[MetaValidation/DoS Slowhttptest_f1-score])</f>
        <v>0.84974093264248696</v>
      </c>
      <c r="Y6" cm="1">
        <f t="array" ref="Y6">MAX((Table7[MetaTest/k]=Table96[[#This Row],[Test Name]])*Table7[MetaValidation/DoS slowloris_f1-score])</f>
        <v>0.85572139303482597</v>
      </c>
      <c r="Z6" cm="1">
        <f t="array" ref="Z6">MAX((Table7[MetaTest/k]=Table96[[#This Row],[Test Name]])*Table7[MetaValidation/FTP-Patator_f1-score])</f>
        <v>0.93333333333333302</v>
      </c>
      <c r="AA6" cm="1">
        <f t="array" ref="AA6">MAX((Table7[MetaTest/k]=Table96[[#This Row],[Test Name]])*Table7[MetaValidation/PortScan_f1-score])</f>
        <v>0.854771784232365</v>
      </c>
      <c r="AB6" cm="1">
        <f t="array" ref="AB6">MAX((Table7[MetaTest/k]=Table96[[#This Row],[Test Name]])*Table7[MetaValidation/SSH-Patator_f1-score])</f>
        <v>0.88510638297872302</v>
      </c>
      <c r="AC6" s="14" cm="1">
        <f t="array" ref="AC6">MAX((Table7[MetaTest/k]=Table96[[#This Row],[Test Name]])*Table7[MetaValidation/Web Attack Brute Force_f1-score])</f>
        <v>0.59183673469387699</v>
      </c>
      <c r="AD6" s="14" cm="1">
        <f t="array" ref="AD6">MAX((Table7[MetaTest/k]=Table96[[#This Row],[Test Name]])*Table7[MetaValidation/Web Attack XSS_f1-score])</f>
        <v>0.67680608365019002</v>
      </c>
      <c r="AE6" cm="1">
        <f t="array" ref="AE6">MAX((Table8[MetaTest/k]=Table96[[#This Row],[Test Name]])*Table8[MetaValidation/accuracy])</f>
        <v>0.75873015873015803</v>
      </c>
      <c r="AF6" cm="1">
        <f t="array" ref="AF6">MAX((Table8[MetaTest/k]=Table96[[#This Row],[Test Name]])*Table8[MetaValidation/f1-score_macro_avg])</f>
        <v>0.711984634475051</v>
      </c>
      <c r="AG6" cm="1">
        <f t="array" ref="AG6">MAX((Table8[MetaTest/k]=Table96[[#This Row],[Test Name]])*Table8[MetaValidation/BENIGN_f1-score])</f>
        <v>0.78813559322033799</v>
      </c>
      <c r="AH6" cm="1">
        <f t="array" ref="AH6">MAX((Table8[MetaTest/k]=Table96[[#This Row],[Test Name]])*Table8[MetaValidation/Bot_f1-score])</f>
        <v>0.67052023121387205</v>
      </c>
      <c r="AI6" cm="1">
        <f t="array" ref="AI6">MAX((Table8[MetaTest/k]=Table96[[#This Row],[Test Name]])*Table8[MetaValidation/DDoS_f1-score])</f>
        <v>0.99526066350710896</v>
      </c>
      <c r="AJ6" cm="1">
        <f t="array" ref="AJ6">MAX((Table8[MetaTest/k]=Table96[[#This Row],[Test Name]])*Table8[MetaValidation/DoS GoldenEye_f1-score])</f>
        <v>0.97222222222222199</v>
      </c>
      <c r="AK6" cm="1">
        <f t="array" ref="AK6">MAX((Table8[MetaTest/k]=Table96[[#This Row],[Test Name]])*Table8[MetaValidation/DoS Hulk_f1-score])</f>
        <v>0.97674418604651103</v>
      </c>
      <c r="AL6" cm="1">
        <f t="array" ref="AL6">MAX((Table8[MetaTest/k]=Table96[[#This Row],[Test Name]])*Table8[MetaValidation/DoS Slowhttptest_f1-score])</f>
        <v>0.79439252336448596</v>
      </c>
      <c r="AM6" cm="1">
        <f t="array" ref="AM6">MAX((Table8[MetaTest/k]=Table96[[#This Row],[Test Name]])*Table8[MetaValidation/DoS slowloris_f1-score])</f>
        <v>0.84210526315789402</v>
      </c>
      <c r="AN6" cm="1">
        <f t="array" ref="AN6">MAX((Table8[MetaTest/k]=Table96[[#This Row],[Test Name]])*Table8[MetaValidation/FTP-Patator_f1-score])</f>
        <v>1</v>
      </c>
      <c r="AO6" cm="1">
        <f t="array" ref="AO6">MAX((Table8[MetaTest/k]=Table96[[#This Row],[Test Name]])*Table8[MetaValidation/PortScan_f1-score])</f>
        <v>0.96650717703349198</v>
      </c>
      <c r="AP6" cm="1">
        <f t="array" ref="AP6">MAX((Table8[MetaTest/k]=Table96[[#This Row],[Test Name]])*Table8[MetaValidation/SSH-Patator_f1-score])</f>
        <v>0.96330275229357798</v>
      </c>
      <c r="AQ6" s="14" cm="1">
        <f t="array" ref="AQ6">MAX((Table8[MetaTest/k]=Table96[[#This Row],[Test Name]])*Table8[MetaValidation/Web Attack Brute Force_f1-score])</f>
        <v>0.61904761904761896</v>
      </c>
      <c r="AR6" s="14" cm="1">
        <f t="array" ref="AR6">MAX((Table8[MetaTest/k]=Table96[[#This Row],[Test Name]])*Table8[MetaValidation/Web Attack XSS_f1-score])</f>
        <v>0.67532467532467499</v>
      </c>
      <c r="AS6" cm="1">
        <f t="array" ref="AS6">MAX((Table10[MetaTest/k]=Table96[[#This Row],[Test Name]])*Table10[MetaValidation/accuracy])</f>
        <v>0.55634920634920604</v>
      </c>
      <c r="AT6" cm="1">
        <f t="array" ref="AT6">MAX((Table10[MetaTest/k]=Table96[[#This Row],[Test Name]])*Table10[MetaValidation/f1-score_macro_avg])</f>
        <v>0.53249573259701699</v>
      </c>
      <c r="AU6" cm="1">
        <f t="array" ref="AU6">MAX((Table10[MetaTest/k]=Table96[[#This Row],[Test Name]])*Table10[MetaValidation/BENIGN_f1-score])</f>
        <v>0.105263157894736</v>
      </c>
      <c r="AV6" cm="1">
        <f t="array" ref="AV6">MAX((Table10[MetaTest/k]=Table96[[#This Row],[Test Name]])*Table10[MetaValidation/Bot_f1-score])</f>
        <v>0.4</v>
      </c>
      <c r="AW6" cm="1">
        <f t="array" ref="AW6">MAX((Table10[MetaTest/k]=Table96[[#This Row],[Test Name]])*Table10[MetaValidation/DDoS_f1-score])</f>
        <v>0.75935828877005296</v>
      </c>
      <c r="AX6" cm="1">
        <f t="array" ref="AX6">MAX((Table10[MetaTest/k]=Table96[[#This Row],[Test Name]])*Table10[MetaValidation/DoS GoldenEye_f1-score])</f>
        <v>0.94930875576036799</v>
      </c>
      <c r="AY6" cm="1">
        <f t="array" ref="AY6">MAX((Table10[MetaTest/k]=Table96[[#This Row],[Test Name]])*Table10[MetaValidation/DoS Hulk_f1-score])</f>
        <v>0.72888888888888803</v>
      </c>
      <c r="AZ6" cm="1">
        <f t="array" ref="AZ6">MAX((Table10[MetaTest/k]=Table96[[#This Row],[Test Name]])*Table10[MetaValidation/DoS Slowhttptest_f1-score])</f>
        <v>0.69607843137254899</v>
      </c>
      <c r="BA6" cm="1">
        <f t="array" ref="BA6">MAX((Table10[MetaTest/k]=Table96[[#This Row],[Test Name]])*Table10[MetaValidation/DoS slowloris_f1-score])</f>
        <v>0.60975609756097504</v>
      </c>
      <c r="BB6" cm="1">
        <f t="array" ref="BB6">MAX((Table10[MetaTest/k]=Table96[[#This Row],[Test Name]])*Table10[MetaValidation/FTP-Patator_f1-score])</f>
        <v>0.79329608938547402</v>
      </c>
      <c r="BC6" cm="1">
        <f t="array" ref="BC6">MAX((Table10[MetaTest/k]=Table96[[#This Row],[Test Name]])*Table10[MetaValidation/PortScan_f1-score])</f>
        <v>0.46979865771812002</v>
      </c>
      <c r="BD6" cm="1">
        <f t="array" ref="BD6">MAX((Table10[MetaTest/k]=Table96[[#This Row],[Test Name]])*Table10[MetaValidation/SSH-Patator_f1-score])</f>
        <v>0.61349693251533699</v>
      </c>
      <c r="BE6" s="14" cm="1">
        <f t="array" ref="BE6">MAX((Table10[MetaTest/k]=Table96[[#This Row],[Test Name]])*Table10[MetaValidation/Web Attack Brute Force_f1-score])</f>
        <v>0.13953488372093001</v>
      </c>
      <c r="BF6" s="14" cm="1">
        <f t="array" ref="BF6">MAX((Table10[MetaTest/k]=Table96[[#This Row],[Test Name]])*Table10[MetaValidation/Web Attack XSS_f1-score])</f>
        <v>0.63870967741935403</v>
      </c>
    </row>
    <row r="7" spans="1:58" x14ac:dyDescent="0.2">
      <c r="A7">
        <v>50</v>
      </c>
      <c r="B7">
        <v>0.65576923076922999</v>
      </c>
      <c r="C7">
        <v>0.57304117048020398</v>
      </c>
      <c r="D7">
        <v>0.38647342995168998</v>
      </c>
      <c r="E7" s="11">
        <v>0</v>
      </c>
      <c r="F7">
        <v>1</v>
      </c>
      <c r="G7">
        <v>0.95202952029520305</v>
      </c>
      <c r="H7">
        <v>0.98084291187739403</v>
      </c>
      <c r="I7" s="11">
        <v>0</v>
      </c>
      <c r="J7">
        <v>0.68601583113456399</v>
      </c>
      <c r="K7">
        <v>0.99613899613899604</v>
      </c>
      <c r="L7">
        <v>0.97358490566037703</v>
      </c>
      <c r="M7">
        <v>0.90140845070422504</v>
      </c>
      <c r="N7" s="11">
        <v>0</v>
      </c>
      <c r="O7" s="11">
        <v>0</v>
      </c>
      <c r="Q7" cm="1">
        <f t="array" ref="Q7">MAX((Table7[MetaTest/k]=Table96[[#This Row],[Test Name]])*Table7[MetaValidation/accuracy])</f>
        <v>0.81770833333333304</v>
      </c>
      <c r="R7" cm="1">
        <f t="array" ref="R7">MAX((Table7[MetaTest/k]=Table96[[#This Row],[Test Name]])*Table7[MetaValidation/f1-score_macro_avg])</f>
        <v>0.81460482622126595</v>
      </c>
      <c r="S7" cm="1">
        <f t="array" ref="S7">MAX((Table7[MetaTest/k]=Table96[[#This Row],[Test Name]])*Table7[MetaValidation/BENIGN_f1-score])</f>
        <v>0.77124183006535896</v>
      </c>
      <c r="T7" cm="1">
        <f t="array" ref="T7">MAX((Table7[MetaTest/k]=Table96[[#This Row],[Test Name]])*Table7[MetaValidation/Bot_f1-score])</f>
        <v>0.80722891566264998</v>
      </c>
      <c r="U7" cm="1">
        <f t="array" ref="U7">MAX((Table7[MetaTest/k]=Table96[[#This Row],[Test Name]])*Table7[MetaValidation/DDoS_f1-score])</f>
        <v>0.974683544303797</v>
      </c>
      <c r="V7" cm="1">
        <f t="array" ref="V7">MAX((Table7[MetaTest/k]=Table96[[#This Row],[Test Name]])*Table7[MetaValidation/DoS GoldenEye_f1-score])</f>
        <v>0.97560975609756095</v>
      </c>
      <c r="W7" cm="1">
        <f t="array" ref="W7">MAX((Table7[MetaTest/k]=Table96[[#This Row],[Test Name]])*Table7[MetaValidation/DoS Hulk_f1-score])</f>
        <v>0.94736842105263097</v>
      </c>
      <c r="X7" cm="1">
        <f t="array" ref="X7">MAX((Table7[MetaTest/k]=Table96[[#This Row],[Test Name]])*Table7[MetaValidation/DoS Slowhttptest_f1-score])</f>
        <v>0.87012987012986998</v>
      </c>
      <c r="Y7" cm="1">
        <f t="array" ref="Y7">MAX((Table7[MetaTest/k]=Table96[[#This Row],[Test Name]])*Table7[MetaValidation/DoS slowloris_f1-score])</f>
        <v>0.88</v>
      </c>
      <c r="Z7" cm="1">
        <f t="array" ref="Z7">MAX((Table7[MetaTest/k]=Table96[[#This Row],[Test Name]])*Table7[MetaValidation/FTP-Patator_f1-score])</f>
        <v>0.95</v>
      </c>
      <c r="AA7" cm="1">
        <f t="array" ref="AA7">MAX((Table7[MetaTest/k]=Table96[[#This Row],[Test Name]])*Table7[MetaValidation/PortScan_f1-score])</f>
        <v>0.89772727272727204</v>
      </c>
      <c r="AB7" cm="1">
        <f t="array" ref="AB7">MAX((Table7[MetaTest/k]=Table96[[#This Row],[Test Name]])*Table7[MetaValidation/SSH-Patator_f1-score])</f>
        <v>0.88397790055248604</v>
      </c>
      <c r="AC7" s="14" cm="1">
        <f t="array" ref="AC7">MAX((Table7[MetaTest/k]=Table96[[#This Row],[Test Name]])*Table7[MetaValidation/Web Attack Brute Force_f1-score])</f>
        <v>0.57013574660633404</v>
      </c>
      <c r="AD7" s="14" cm="1">
        <f t="array" ref="AD7">MAX((Table7[MetaTest/k]=Table96[[#This Row],[Test Name]])*Table7[MetaValidation/Web Attack XSS_f1-score])</f>
        <v>0.67272727272727195</v>
      </c>
      <c r="AE7" cm="1">
        <f t="array" ref="AE7">MAX((Table8[MetaTest/k]=Table96[[#This Row],[Test Name]])*Table8[MetaValidation/accuracy])</f>
        <v>0.76249999999999996</v>
      </c>
      <c r="AF7" cm="1">
        <f t="array" ref="AF7">MAX((Table8[MetaTest/k]=Table96[[#This Row],[Test Name]])*Table8[MetaValidation/f1-score_macro_avg])</f>
        <v>0.72943503107792496</v>
      </c>
      <c r="AG7" cm="1">
        <f t="array" ref="AG7">MAX((Table8[MetaTest/k]=Table96[[#This Row],[Test Name]])*Table8[MetaValidation/BENIGN_f1-score])</f>
        <v>0.77192982456140302</v>
      </c>
      <c r="AH7" cm="1">
        <f t="array" ref="AH7">MAX((Table8[MetaTest/k]=Table96[[#This Row],[Test Name]])*Table8[MetaValidation/Bot_f1-score])</f>
        <v>0.63934426229508101</v>
      </c>
      <c r="AI7" cm="1">
        <f t="array" ref="AI7">MAX((Table8[MetaTest/k]=Table96[[#This Row],[Test Name]])*Table8[MetaValidation/DDoS_f1-score])</f>
        <v>0.99378881987577605</v>
      </c>
      <c r="AJ7" cm="1">
        <f t="array" ref="AJ7">MAX((Table8[MetaTest/k]=Table96[[#This Row],[Test Name]])*Table8[MetaValidation/DoS GoldenEye_f1-score])</f>
        <v>0.98765432098765404</v>
      </c>
      <c r="AK7" cm="1">
        <f t="array" ref="AK7">MAX((Table8[MetaTest/k]=Table96[[#This Row],[Test Name]])*Table8[MetaValidation/DoS Hulk_f1-score])</f>
        <v>0.98765432098765404</v>
      </c>
      <c r="AL7" cm="1">
        <f t="array" ref="AL7">MAX((Table8[MetaTest/k]=Table96[[#This Row],[Test Name]])*Table8[MetaValidation/DoS Slowhttptest_f1-score])</f>
        <v>0.778523489932886</v>
      </c>
      <c r="AM7" cm="1">
        <f t="array" ref="AM7">MAX((Table8[MetaTest/k]=Table96[[#This Row],[Test Name]])*Table8[MetaValidation/DoS slowloris_f1-score])</f>
        <v>0.85534591194968501</v>
      </c>
      <c r="AN7" cm="1">
        <f t="array" ref="AN7">MAX((Table8[MetaTest/k]=Table96[[#This Row],[Test Name]])*Table8[MetaValidation/FTP-Patator_f1-score])</f>
        <v>1</v>
      </c>
      <c r="AO7" cm="1">
        <f t="array" ref="AO7">MAX((Table8[MetaTest/k]=Table96[[#This Row],[Test Name]])*Table8[MetaValidation/PortScan_f1-score])</f>
        <v>0.95180722891566205</v>
      </c>
      <c r="AP7" cm="1">
        <f t="array" ref="AP7">MAX((Table8[MetaTest/k]=Table96[[#This Row],[Test Name]])*Table8[MetaValidation/SSH-Patator_f1-score])</f>
        <v>0.96969696969696895</v>
      </c>
      <c r="AQ7" s="14" cm="1">
        <f t="array" ref="AQ7">MAX((Table8[MetaTest/k]=Table96[[#This Row],[Test Name]])*Table8[MetaValidation/Web Attack Brute Force_f1-score])</f>
        <v>0.61333333333333295</v>
      </c>
      <c r="AR7" s="14" cm="1">
        <f t="array" ref="AR7">MAX((Table8[MetaTest/k]=Table96[[#This Row],[Test Name]])*Table8[MetaValidation/Web Attack XSS_f1-score])</f>
        <v>0.66666666666666596</v>
      </c>
      <c r="AS7" cm="1">
        <f t="array" ref="AS7">MAX((Table10[MetaTest/k]=Table96[[#This Row],[Test Name]])*Table10[MetaValidation/accuracy])</f>
        <v>0.55520833333333297</v>
      </c>
      <c r="AT7" cm="1">
        <f t="array" ref="AT7">MAX((Table10[MetaTest/k]=Table96[[#This Row],[Test Name]])*Table10[MetaValidation/f1-score_macro_avg])</f>
        <v>0.53738819065968002</v>
      </c>
      <c r="AU7" cm="1">
        <f t="array" ref="AU7">MAX((Table10[MetaTest/k]=Table96[[#This Row],[Test Name]])*Table10[MetaValidation/BENIGN_f1-score])</f>
        <v>0.128</v>
      </c>
      <c r="AV7" cm="1">
        <f t="array" ref="AV7">MAX((Table10[MetaTest/k]=Table96[[#This Row],[Test Name]])*Table10[MetaValidation/Bot_f1-score])</f>
        <v>0.38235294117647001</v>
      </c>
      <c r="AW7" cm="1">
        <f t="array" ref="AW7">MAX((Table10[MetaTest/k]=Table96[[#This Row],[Test Name]])*Table10[MetaValidation/DDoS_f1-score])</f>
        <v>0.79452054794520499</v>
      </c>
      <c r="AX7" cm="1">
        <f t="array" ref="AX7">MAX((Table10[MetaTest/k]=Table96[[#This Row],[Test Name]])*Table10[MetaValidation/DoS GoldenEye_f1-score])</f>
        <v>0.95180722891566205</v>
      </c>
      <c r="AY7" cm="1">
        <f t="array" ref="AY7">MAX((Table10[MetaTest/k]=Table96[[#This Row],[Test Name]])*Table10[MetaValidation/DoS Hulk_f1-score])</f>
        <v>0.69005847953216304</v>
      </c>
      <c r="AZ7" cm="1">
        <f t="array" ref="AZ7">MAX((Table10[MetaTest/k]=Table96[[#This Row],[Test Name]])*Table10[MetaValidation/DoS Slowhttptest_f1-score])</f>
        <v>0.69230769230769196</v>
      </c>
      <c r="BA7" cm="1">
        <f t="array" ref="BA7">MAX((Table10[MetaTest/k]=Table96[[#This Row],[Test Name]])*Table10[MetaValidation/DoS slowloris_f1-score])</f>
        <v>0.58461538461538398</v>
      </c>
      <c r="BB7" cm="1">
        <f t="array" ref="BB7">MAX((Table10[MetaTest/k]=Table96[[#This Row],[Test Name]])*Table10[MetaValidation/FTP-Patator_f1-score])</f>
        <v>0.78195488721804496</v>
      </c>
      <c r="BC7" cm="1">
        <f t="array" ref="BC7">MAX((Table10[MetaTest/k]=Table96[[#This Row],[Test Name]])*Table10[MetaValidation/PortScan_f1-score])</f>
        <v>0.45070422535211202</v>
      </c>
      <c r="BD7" cm="1">
        <f t="array" ref="BD7">MAX((Table10[MetaTest/k]=Table96[[#This Row],[Test Name]])*Table10[MetaValidation/SSH-Patator_f1-score])</f>
        <v>0.60740740740740695</v>
      </c>
      <c r="BE7" s="14" cm="1">
        <f t="array" ref="BE7">MAX((Table10[MetaTest/k]=Table96[[#This Row],[Test Name]])*Table10[MetaValidation/Web Attack Brute Force_f1-score])</f>
        <v>0.53112033195020703</v>
      </c>
      <c r="BF7" s="14" cm="1">
        <f t="array" ref="BF7">MAX((Table10[MetaTest/k]=Table96[[#This Row],[Test Name]])*Table10[MetaValidation/Web Attack XSS_f1-score])</f>
        <v>0.66063348416289602</v>
      </c>
    </row>
    <row r="11" spans="1:58" x14ac:dyDescent="0.2">
      <c r="Q11">
        <f t="shared" ref="Q11:AD16" si="0">Q2-B2</f>
        <v>0.11946153846153895</v>
      </c>
      <c r="R11">
        <f t="shared" si="0"/>
        <v>0.19857109173659493</v>
      </c>
      <c r="S11">
        <f t="shared" si="0"/>
        <v>0.17556410762449798</v>
      </c>
      <c r="T11">
        <f t="shared" si="0"/>
        <v>0.74418604651162701</v>
      </c>
      <c r="U11">
        <f t="shared" si="0"/>
        <v>-2.8470271535580016E-2</v>
      </c>
      <c r="V11">
        <f t="shared" si="0"/>
        <v>1.6176470588235015E-2</v>
      </c>
      <c r="W11">
        <f t="shared" si="0"/>
        <v>-6.1844999353085961E-2</v>
      </c>
      <c r="X11">
        <f t="shared" si="0"/>
        <v>0.81451612903225801</v>
      </c>
      <c r="Y11">
        <f t="shared" si="0"/>
        <v>0.27076194019621302</v>
      </c>
      <c r="Z11">
        <f t="shared" si="0"/>
        <v>-7.7936641435379039E-2</v>
      </c>
      <c r="AA11">
        <f t="shared" si="0"/>
        <v>-9.4484882418812033E-2</v>
      </c>
      <c r="AB11">
        <f t="shared" si="0"/>
        <v>-4.1604235341125007E-2</v>
      </c>
      <c r="AC11">
        <f t="shared" si="0"/>
        <v>0.6</v>
      </c>
      <c r="AD11">
        <f t="shared" si="0"/>
        <v>0.66091954022988497</v>
      </c>
      <c r="AE11">
        <f t="shared" ref="AE11:AR16" si="1">AE2-B2</f>
        <v>8.4128205128204958E-2</v>
      </c>
      <c r="AF11">
        <f t="shared" si="1"/>
        <v>0.1255804283222639</v>
      </c>
      <c r="AG11">
        <f t="shared" si="1"/>
        <v>0.36277475577264601</v>
      </c>
      <c r="AH11">
        <f t="shared" si="1"/>
        <v>0.74181818181818104</v>
      </c>
      <c r="AI11">
        <f t="shared" si="1"/>
        <v>1.4359520954537963E-2</v>
      </c>
      <c r="AJ11">
        <f t="shared" si="1"/>
        <v>2.4233234149690031E-2</v>
      </c>
      <c r="AK11">
        <f t="shared" si="1"/>
        <v>-4.5502170333779901E-3</v>
      </c>
      <c r="AL11">
        <f t="shared" si="1"/>
        <v>0.81057268722466902</v>
      </c>
      <c r="AM11">
        <f t="shared" si="1"/>
        <v>0.26395394998015109</v>
      </c>
      <c r="AN11">
        <f t="shared" si="1"/>
        <v>1.1494252873563982E-2</v>
      </c>
      <c r="AO11">
        <f t="shared" si="1"/>
        <v>7.9168728352300932E-2</v>
      </c>
      <c r="AP11">
        <f t="shared" si="1"/>
        <v>4.2768923765607036E-2</v>
      </c>
      <c r="AQ11">
        <f t="shared" si="1"/>
        <v>0.60410557184750702</v>
      </c>
      <c r="AR11">
        <f t="shared" si="1"/>
        <v>0.66473988439306297</v>
      </c>
      <c r="AS11">
        <f t="shared" ref="AS11:BF16" si="2">AS2-B2</f>
        <v>-7.9205128205128039E-2</v>
      </c>
      <c r="AT11">
        <f t="shared" si="2"/>
        <v>-2.6426646450250502E-3</v>
      </c>
      <c r="AU11">
        <f t="shared" si="2"/>
        <v>-0.264438033244695</v>
      </c>
      <c r="AV11">
        <f t="shared" si="2"/>
        <v>0.66417910447761197</v>
      </c>
      <c r="AW11">
        <f t="shared" si="2"/>
        <v>-0.19351371323961597</v>
      </c>
      <c r="AX11">
        <f t="shared" si="2"/>
        <v>1.5897465705649094E-2</v>
      </c>
      <c r="AY11">
        <f t="shared" si="2"/>
        <v>-0.18479154433352896</v>
      </c>
      <c r="AZ11">
        <f t="shared" si="2"/>
        <v>0.77777777777777701</v>
      </c>
      <c r="BA11">
        <f t="shared" si="2"/>
        <v>0.23836898642050408</v>
      </c>
      <c r="BB11">
        <f t="shared" si="2"/>
        <v>-0.23378876599436105</v>
      </c>
      <c r="BC11">
        <f t="shared" si="2"/>
        <v>-0.20241518113858503</v>
      </c>
      <c r="BD11">
        <f t="shared" si="2"/>
        <v>-0.29321808510638292</v>
      </c>
      <c r="BE11">
        <f t="shared" si="2"/>
        <v>0.55614973262031997</v>
      </c>
      <c r="BF11">
        <f t="shared" si="2"/>
        <v>0.64265927977839299</v>
      </c>
    </row>
    <row r="12" spans="1:58" x14ac:dyDescent="0.2">
      <c r="Q12">
        <f t="shared" si="0"/>
        <v>0.12521367521367499</v>
      </c>
      <c r="R12">
        <f t="shared" si="0"/>
        <v>0.18228064941472299</v>
      </c>
      <c r="S12">
        <f t="shared" si="0"/>
        <v>0.31719862833025603</v>
      </c>
      <c r="T12">
        <f t="shared" si="0"/>
        <v>0.73584905660377298</v>
      </c>
      <c r="U12">
        <f t="shared" si="0"/>
        <v>3.1488128975398766E-4</v>
      </c>
      <c r="V12">
        <f t="shared" si="0"/>
        <v>1.5183594458894945E-2</v>
      </c>
      <c r="W12">
        <f t="shared" si="0"/>
        <v>-4.4372294372295062E-2</v>
      </c>
      <c r="X12">
        <f t="shared" si="0"/>
        <v>0.83636363636363598</v>
      </c>
      <c r="Y12">
        <f t="shared" si="0"/>
        <v>0.179286231010369</v>
      </c>
      <c r="Z12">
        <f t="shared" si="0"/>
        <v>-6.0235704932343981E-2</v>
      </c>
      <c r="AA12">
        <f t="shared" si="0"/>
        <v>-0.182847640164713</v>
      </c>
      <c r="AB12">
        <f t="shared" si="0"/>
        <v>-4.0124775107107102E-2</v>
      </c>
      <c r="AC12">
        <f t="shared" si="0"/>
        <v>0.60060060060060005</v>
      </c>
      <c r="AD12">
        <f t="shared" si="0"/>
        <v>0.66871165644171704</v>
      </c>
      <c r="AE12">
        <f t="shared" si="1"/>
        <v>0.12521367521367499</v>
      </c>
      <c r="AF12">
        <f t="shared" si="1"/>
        <v>0.167300305747207</v>
      </c>
      <c r="AG12">
        <f t="shared" si="1"/>
        <v>0.39813486370157802</v>
      </c>
      <c r="AH12">
        <f t="shared" si="1"/>
        <v>0.47904191616766401</v>
      </c>
      <c r="AI12">
        <f t="shared" si="1"/>
        <v>1.740261348857397E-2</v>
      </c>
      <c r="AJ12">
        <f t="shared" si="1"/>
        <v>1.1825901391543936E-2</v>
      </c>
      <c r="AK12">
        <f t="shared" si="1"/>
        <v>1.348854397634891E-2</v>
      </c>
      <c r="AL12">
        <f t="shared" si="1"/>
        <v>0.81904761904761902</v>
      </c>
      <c r="AM12">
        <f t="shared" si="1"/>
        <v>0.16357613465511101</v>
      </c>
      <c r="AN12">
        <f t="shared" si="1"/>
        <v>1.1494252873563982E-2</v>
      </c>
      <c r="AO12">
        <f t="shared" si="1"/>
        <v>-3.2828282828282984E-2</v>
      </c>
      <c r="AP12">
        <f t="shared" si="1"/>
        <v>4.7406360424028904E-2</v>
      </c>
      <c r="AQ12">
        <f t="shared" si="1"/>
        <v>0.61027190332326198</v>
      </c>
      <c r="AR12">
        <f t="shared" si="1"/>
        <v>0.66076696165191695</v>
      </c>
      <c r="AS12">
        <f t="shared" si="2"/>
        <v>-0.13381410256410198</v>
      </c>
      <c r="AT12">
        <f t="shared" si="2"/>
        <v>-6.6588255439465005E-2</v>
      </c>
      <c r="AU12">
        <f t="shared" si="2"/>
        <v>-0.26021553659631802</v>
      </c>
      <c r="AV12">
        <f t="shared" si="2"/>
        <v>0.38787878787878699</v>
      </c>
      <c r="AW12">
        <f t="shared" si="2"/>
        <v>-0.22348258706467694</v>
      </c>
      <c r="AX12">
        <f t="shared" si="2"/>
        <v>3.436066749330946E-3</v>
      </c>
      <c r="AY12">
        <f t="shared" si="2"/>
        <v>-0.24514008004574106</v>
      </c>
      <c r="AZ12">
        <f t="shared" si="2"/>
        <v>0.67403314917127</v>
      </c>
      <c r="BA12">
        <f t="shared" si="2"/>
        <v>-0.10631545054506997</v>
      </c>
      <c r="BB12">
        <f t="shared" si="2"/>
        <v>-0.27357362042960398</v>
      </c>
      <c r="BC12">
        <f t="shared" si="2"/>
        <v>-0.53197522247426299</v>
      </c>
      <c r="BD12">
        <f t="shared" si="2"/>
        <v>-0.27357759679522309</v>
      </c>
      <c r="BE12">
        <f t="shared" si="2"/>
        <v>0.50377833753148604</v>
      </c>
      <c r="BF12">
        <f t="shared" si="2"/>
        <v>0.65486725663716805</v>
      </c>
    </row>
    <row r="13" spans="1:58" x14ac:dyDescent="0.2">
      <c r="Q13">
        <f t="shared" si="0"/>
        <v>0.141945373467112</v>
      </c>
      <c r="R13">
        <f t="shared" si="0"/>
        <v>0.21866369464464708</v>
      </c>
      <c r="S13">
        <f t="shared" si="0"/>
        <v>0.31097235731542805</v>
      </c>
      <c r="T13">
        <f t="shared" si="0"/>
        <v>0.73631840796019898</v>
      </c>
      <c r="U13">
        <f t="shared" si="0"/>
        <v>-8.3235791390289249E-3</v>
      </c>
      <c r="V13">
        <f t="shared" si="0"/>
        <v>2.2329454063770959E-2</v>
      </c>
      <c r="W13">
        <f t="shared" si="0"/>
        <v>-4.8606543188505991E-2</v>
      </c>
      <c r="X13">
        <f t="shared" si="0"/>
        <v>0.838095238095238</v>
      </c>
      <c r="Y13">
        <f t="shared" si="0"/>
        <v>0.16618011969055602</v>
      </c>
      <c r="Z13">
        <f t="shared" si="0"/>
        <v>-2.7645773353221048E-2</v>
      </c>
      <c r="AA13">
        <f t="shared" si="0"/>
        <v>-0.13963656617698306</v>
      </c>
      <c r="AB13">
        <f t="shared" si="0"/>
        <v>-9.7969436885070316E-3</v>
      </c>
      <c r="AC13">
        <f t="shared" si="0"/>
        <v>0.58024691358024605</v>
      </c>
      <c r="AD13">
        <f t="shared" si="0"/>
        <v>0.66666666666666596</v>
      </c>
      <c r="AE13">
        <f t="shared" si="1"/>
        <v>0.1332497212931999</v>
      </c>
      <c r="AF13">
        <f t="shared" si="1"/>
        <v>0.18671831548750006</v>
      </c>
      <c r="AG13">
        <f t="shared" si="1"/>
        <v>0.36146496815286699</v>
      </c>
      <c r="AH13">
        <f t="shared" si="1"/>
        <v>0.62295081967213095</v>
      </c>
      <c r="AI13">
        <f t="shared" si="1"/>
        <v>1.7427493822344098E-2</v>
      </c>
      <c r="AJ13">
        <f t="shared" si="1"/>
        <v>1.8434614725893916E-2</v>
      </c>
      <c r="AK13">
        <f t="shared" si="1"/>
        <v>1.6720884840599082E-2</v>
      </c>
      <c r="AL13">
        <f t="shared" si="1"/>
        <v>0.81690140845070403</v>
      </c>
      <c r="AM13">
        <f t="shared" si="1"/>
        <v>0.19811827956989203</v>
      </c>
      <c r="AN13">
        <f t="shared" si="1"/>
        <v>4.7244094488189003E-2</v>
      </c>
      <c r="AO13">
        <f t="shared" si="1"/>
        <v>4.9558668718109322E-3</v>
      </c>
      <c r="AP13">
        <f t="shared" si="1"/>
        <v>5.4068602529980914E-2</v>
      </c>
      <c r="AQ13">
        <f t="shared" si="1"/>
        <v>0.61398176291793305</v>
      </c>
      <c r="AR13">
        <f t="shared" si="1"/>
        <v>0.67295597484276704</v>
      </c>
      <c r="AS13">
        <f t="shared" si="2"/>
        <v>-0.11747491638796004</v>
      </c>
      <c r="AT13">
        <f t="shared" si="2"/>
        <v>-5.6979105066881974E-2</v>
      </c>
      <c r="AU13">
        <f t="shared" si="2"/>
        <v>-0.26450402409519602</v>
      </c>
      <c r="AV13">
        <f t="shared" si="2"/>
        <v>0.36956521739130399</v>
      </c>
      <c r="AW13">
        <f t="shared" si="2"/>
        <v>-0.20732073207320689</v>
      </c>
      <c r="AX13">
        <f t="shared" si="2"/>
        <v>-6.8818409703090833E-3</v>
      </c>
      <c r="AY13">
        <f t="shared" si="2"/>
        <v>-0.3138638228055779</v>
      </c>
      <c r="AZ13">
        <f t="shared" si="2"/>
        <v>0.66949152542372803</v>
      </c>
      <c r="BA13">
        <f t="shared" si="2"/>
        <v>-9.1275659824047062E-2</v>
      </c>
      <c r="BB13">
        <f t="shared" si="2"/>
        <v>-0.19275590551181199</v>
      </c>
      <c r="BC13">
        <f t="shared" si="2"/>
        <v>-0.52197200243457109</v>
      </c>
      <c r="BD13">
        <f t="shared" si="2"/>
        <v>-0.33690428146897999</v>
      </c>
      <c r="BE13">
        <f t="shared" si="2"/>
        <v>0.57057057057057003</v>
      </c>
      <c r="BF13">
        <f t="shared" si="2"/>
        <v>0.64831804281345495</v>
      </c>
    </row>
    <row r="14" spans="1:58" x14ac:dyDescent="0.2">
      <c r="A14" s="29" t="s">
        <v>1667</v>
      </c>
      <c r="B14" s="29"/>
      <c r="C14" s="29"/>
      <c r="D14" s="29"/>
      <c r="E14" s="29"/>
      <c r="F14" s="29"/>
      <c r="G14" s="29"/>
      <c r="H14" s="29"/>
      <c r="I14" s="29"/>
      <c r="J14" s="29"/>
      <c r="K14" s="29"/>
      <c r="L14" s="29"/>
      <c r="M14" s="29"/>
      <c r="N14" s="29"/>
      <c r="O14" s="29"/>
      <c r="Q14">
        <f t="shared" si="0"/>
        <v>0.13205128205128203</v>
      </c>
      <c r="R14">
        <f t="shared" si="0"/>
        <v>0.20224065031590199</v>
      </c>
      <c r="S14">
        <f t="shared" si="0"/>
        <v>0.34436791443850195</v>
      </c>
      <c r="T14">
        <f t="shared" si="0"/>
        <v>0.75229357798165097</v>
      </c>
      <c r="U14">
        <f t="shared" si="0"/>
        <v>-8.6628618018749215E-3</v>
      </c>
      <c r="V14">
        <f t="shared" si="0"/>
        <v>2.1184765419081986E-2</v>
      </c>
      <c r="W14">
        <f t="shared" si="0"/>
        <v>-6.2182624796055075E-2</v>
      </c>
      <c r="X14">
        <f t="shared" si="0"/>
        <v>0.85294117647058798</v>
      </c>
      <c r="Y14">
        <f t="shared" si="0"/>
        <v>0.18018923423865096</v>
      </c>
      <c r="Z14">
        <f t="shared" si="0"/>
        <v>-1.0014985927847997E-2</v>
      </c>
      <c r="AA14">
        <f t="shared" si="0"/>
        <v>-0.134262779890156</v>
      </c>
      <c r="AB14">
        <f t="shared" si="0"/>
        <v>-2.8769160375199943E-2</v>
      </c>
      <c r="AC14">
        <f t="shared" si="0"/>
        <v>0.58252427184466005</v>
      </c>
      <c r="AD14">
        <f t="shared" si="0"/>
        <v>0.66920152091254703</v>
      </c>
      <c r="AE14">
        <f t="shared" si="1"/>
        <v>0.13205128205128203</v>
      </c>
      <c r="AF14">
        <f t="shared" si="1"/>
        <v>0.17700939168952001</v>
      </c>
      <c r="AG14">
        <f t="shared" si="1"/>
        <v>0.41448080808080795</v>
      </c>
      <c r="AH14">
        <f t="shared" si="1"/>
        <v>0.68246445497630304</v>
      </c>
      <c r="AI14">
        <f t="shared" si="1"/>
        <v>9.2743579290660572E-3</v>
      </c>
      <c r="AJ14">
        <f t="shared" si="1"/>
        <v>2.1421807138425009E-2</v>
      </c>
      <c r="AK14">
        <f t="shared" si="1"/>
        <v>-3.0651340996170617E-3</v>
      </c>
      <c r="AL14">
        <f t="shared" si="1"/>
        <v>0.76616915422885501</v>
      </c>
      <c r="AM14">
        <f t="shared" si="1"/>
        <v>0.14240121580547094</v>
      </c>
      <c r="AN14">
        <f t="shared" si="1"/>
        <v>3.5856573705180028E-2</v>
      </c>
      <c r="AO14">
        <f t="shared" si="1"/>
        <v>5.8479532163790982E-4</v>
      </c>
      <c r="AP14">
        <f t="shared" si="1"/>
        <v>5.2198581560284008E-2</v>
      </c>
      <c r="AQ14">
        <f t="shared" si="1"/>
        <v>0.60784313725490102</v>
      </c>
      <c r="AR14">
        <f t="shared" si="1"/>
        <v>0.66225165562913901</v>
      </c>
      <c r="AS14">
        <f t="shared" si="2"/>
        <v>-9.8251748251747983E-2</v>
      </c>
      <c r="AT14">
        <f t="shared" si="2"/>
        <v>-4.5937459203023057E-2</v>
      </c>
      <c r="AU14">
        <f t="shared" si="2"/>
        <v>-0.27884590163934497</v>
      </c>
      <c r="AV14">
        <f t="shared" si="2"/>
        <v>0.37426900584795297</v>
      </c>
      <c r="AW14">
        <f t="shared" si="2"/>
        <v>-0.22969991173874693</v>
      </c>
      <c r="AX14">
        <f t="shared" si="2"/>
        <v>-4.8767007493899506E-4</v>
      </c>
      <c r="AY14">
        <f t="shared" si="2"/>
        <v>-0.26289419392867608</v>
      </c>
      <c r="AZ14">
        <f t="shared" si="2"/>
        <v>0.78947368421052599</v>
      </c>
      <c r="BA14">
        <f t="shared" si="2"/>
        <v>-7.2673280250620031E-2</v>
      </c>
      <c r="BB14">
        <f t="shared" si="2"/>
        <v>-0.20372675962815401</v>
      </c>
      <c r="BC14">
        <f t="shared" si="2"/>
        <v>-0.49695682944090602</v>
      </c>
      <c r="BD14">
        <f t="shared" si="2"/>
        <v>-0.29241680305510098</v>
      </c>
      <c r="BE14">
        <f t="shared" si="2"/>
        <v>0.501392757660167</v>
      </c>
      <c r="BF14">
        <f t="shared" si="2"/>
        <v>0.61445783132530096</v>
      </c>
    </row>
    <row r="15" spans="1:58" x14ac:dyDescent="0.2">
      <c r="A15" s="29"/>
      <c r="B15" s="29"/>
      <c r="C15" s="29"/>
      <c r="D15" s="29"/>
      <c r="E15" s="29"/>
      <c r="F15" s="29"/>
      <c r="G15" s="29"/>
      <c r="H15" s="29"/>
      <c r="I15" s="29"/>
      <c r="J15" s="29"/>
      <c r="K15" s="29"/>
      <c r="L15" s="29"/>
      <c r="M15" s="29"/>
      <c r="N15" s="29"/>
      <c r="O15" s="29"/>
      <c r="Q15">
        <f t="shared" si="0"/>
        <v>0.14789377289377292</v>
      </c>
      <c r="R15">
        <f t="shared" si="0"/>
        <v>0.22902481345386705</v>
      </c>
      <c r="S15">
        <f t="shared" si="0"/>
        <v>0.35656108597284997</v>
      </c>
      <c r="T15">
        <f t="shared" si="0"/>
        <v>0.75531914893617003</v>
      </c>
      <c r="U15">
        <f t="shared" si="0"/>
        <v>1.8265813788201024E-2</v>
      </c>
      <c r="V15">
        <f t="shared" si="0"/>
        <v>2.3814468674282052E-2</v>
      </c>
      <c r="W15">
        <f t="shared" si="0"/>
        <v>-3.4665186829448968E-2</v>
      </c>
      <c r="X15">
        <f t="shared" si="0"/>
        <v>0.84974093264248696</v>
      </c>
      <c r="Y15">
        <f t="shared" si="0"/>
        <v>0.15080336024794094</v>
      </c>
      <c r="Z15">
        <f t="shared" si="0"/>
        <v>-5.9033078880406986E-2</v>
      </c>
      <c r="AA15">
        <f t="shared" si="0"/>
        <v>-0.10045209636464902</v>
      </c>
      <c r="AB15">
        <f t="shared" si="0"/>
        <v>-1.6991519119178955E-2</v>
      </c>
      <c r="AC15">
        <f t="shared" si="0"/>
        <v>0.59183673469387699</v>
      </c>
      <c r="AD15">
        <f t="shared" si="0"/>
        <v>0.67680608365019002</v>
      </c>
      <c r="AE15">
        <f t="shared" si="1"/>
        <v>0.10424297924297898</v>
      </c>
      <c r="AF15">
        <f t="shared" si="1"/>
        <v>0.143348339341549</v>
      </c>
      <c r="AG15">
        <f t="shared" si="1"/>
        <v>0.39597873047524001</v>
      </c>
      <c r="AH15">
        <f t="shared" si="1"/>
        <v>0.67052023121387205</v>
      </c>
      <c r="AI15">
        <f t="shared" si="1"/>
        <v>3.2574096342929959E-2</v>
      </c>
      <c r="AJ15">
        <f t="shared" si="1"/>
        <v>2.4074074074074026E-2</v>
      </c>
      <c r="AK15">
        <f t="shared" si="1"/>
        <v>1.0706450197455086E-2</v>
      </c>
      <c r="AL15">
        <f t="shared" si="1"/>
        <v>0.79439252336448596</v>
      </c>
      <c r="AM15">
        <f t="shared" si="1"/>
        <v>0.13718723037100899</v>
      </c>
      <c r="AN15">
        <f t="shared" si="1"/>
        <v>7.6335877862599988E-3</v>
      </c>
      <c r="AO15">
        <f t="shared" si="1"/>
        <v>1.1283296436477963E-2</v>
      </c>
      <c r="AP15">
        <f t="shared" si="1"/>
        <v>6.1204850195676008E-2</v>
      </c>
      <c r="AQ15">
        <f t="shared" si="1"/>
        <v>0.61904761904761896</v>
      </c>
      <c r="AR15">
        <f t="shared" si="1"/>
        <v>0.67532467532467499</v>
      </c>
      <c r="AS15">
        <f t="shared" si="2"/>
        <v>-9.8137973137973011E-2</v>
      </c>
      <c r="AT15">
        <f t="shared" si="2"/>
        <v>-3.614056253648501E-2</v>
      </c>
      <c r="AU15">
        <f t="shared" si="2"/>
        <v>-0.28689370485036197</v>
      </c>
      <c r="AV15">
        <f t="shared" si="2"/>
        <v>0.4</v>
      </c>
      <c r="AW15">
        <f t="shared" si="2"/>
        <v>-0.20332827839412604</v>
      </c>
      <c r="AX15">
        <f t="shared" si="2"/>
        <v>1.1606076122200326E-3</v>
      </c>
      <c r="AY15">
        <f t="shared" si="2"/>
        <v>-0.23714884696016791</v>
      </c>
      <c r="AZ15">
        <f t="shared" si="2"/>
        <v>0.69607843137254899</v>
      </c>
      <c r="BA15">
        <f t="shared" si="2"/>
        <v>-9.5161935225909988E-2</v>
      </c>
      <c r="BB15">
        <f t="shared" si="2"/>
        <v>-0.19907032282826598</v>
      </c>
      <c r="BC15">
        <f t="shared" si="2"/>
        <v>-0.485425222878894</v>
      </c>
      <c r="BD15">
        <f t="shared" si="2"/>
        <v>-0.28860096958256498</v>
      </c>
      <c r="BE15">
        <f t="shared" si="2"/>
        <v>0.13953488372093001</v>
      </c>
      <c r="BF15">
        <f t="shared" si="2"/>
        <v>0.63870967741935403</v>
      </c>
    </row>
    <row r="16" spans="1:58" x14ac:dyDescent="0.2">
      <c r="A16" s="29"/>
      <c r="B16" s="29"/>
      <c r="C16" s="29"/>
      <c r="D16" s="29"/>
      <c r="E16" s="29"/>
      <c r="F16" s="29"/>
      <c r="G16" s="29"/>
      <c r="H16" s="29"/>
      <c r="I16" s="29"/>
      <c r="J16" s="29"/>
      <c r="K16" s="29"/>
      <c r="L16" s="29"/>
      <c r="M16" s="29"/>
      <c r="N16" s="29"/>
      <c r="O16" s="29"/>
      <c r="Q16">
        <f t="shared" si="0"/>
        <v>0.16193910256410304</v>
      </c>
      <c r="R16">
        <f t="shared" si="0"/>
        <v>0.24156365574106198</v>
      </c>
      <c r="S16">
        <f t="shared" si="0"/>
        <v>0.38476840011366897</v>
      </c>
      <c r="T16">
        <f t="shared" si="0"/>
        <v>0.80722891566264998</v>
      </c>
      <c r="U16">
        <f t="shared" si="0"/>
        <v>-2.5316455696203E-2</v>
      </c>
      <c r="V16">
        <f t="shared" si="0"/>
        <v>2.3580235802357907E-2</v>
      </c>
      <c r="W16">
        <f t="shared" si="0"/>
        <v>-3.3474490824763059E-2</v>
      </c>
      <c r="X16">
        <f t="shared" si="0"/>
        <v>0.87012987012986998</v>
      </c>
      <c r="Y16">
        <f t="shared" si="0"/>
        <v>0.19398416886543601</v>
      </c>
      <c r="Z16">
        <f t="shared" si="0"/>
        <v>-4.613899613899608E-2</v>
      </c>
      <c r="AA16">
        <f t="shared" si="0"/>
        <v>-7.585763293310499E-2</v>
      </c>
      <c r="AB16">
        <f t="shared" si="0"/>
        <v>-1.7430550151738999E-2</v>
      </c>
      <c r="AC16">
        <f t="shared" si="0"/>
        <v>0.57013574660633404</v>
      </c>
      <c r="AD16">
        <f t="shared" si="0"/>
        <v>0.67272727272727195</v>
      </c>
      <c r="AE16">
        <f t="shared" si="1"/>
        <v>0.10673076923076996</v>
      </c>
      <c r="AF16">
        <f t="shared" si="1"/>
        <v>0.15639386059772098</v>
      </c>
      <c r="AG16">
        <f t="shared" si="1"/>
        <v>0.38545639460971304</v>
      </c>
      <c r="AH16">
        <f t="shared" si="1"/>
        <v>0.63934426229508101</v>
      </c>
      <c r="AI16">
        <f t="shared" si="1"/>
        <v>-6.2111801242239473E-3</v>
      </c>
      <c r="AJ16">
        <f t="shared" si="1"/>
        <v>3.5624800692450997E-2</v>
      </c>
      <c r="AK16">
        <f t="shared" si="1"/>
        <v>6.8114091102600138E-3</v>
      </c>
      <c r="AL16">
        <f t="shared" si="1"/>
        <v>0.778523489932886</v>
      </c>
      <c r="AM16">
        <f t="shared" si="1"/>
        <v>0.16933008081512102</v>
      </c>
      <c r="AN16">
        <f t="shared" si="1"/>
        <v>3.8610038610039643E-3</v>
      </c>
      <c r="AO16">
        <f t="shared" si="1"/>
        <v>-2.177767674471498E-2</v>
      </c>
      <c r="AP16">
        <f t="shared" si="1"/>
        <v>6.8288518992743907E-2</v>
      </c>
      <c r="AQ16">
        <f t="shared" si="1"/>
        <v>0.61333333333333295</v>
      </c>
      <c r="AR16">
        <f t="shared" si="1"/>
        <v>0.66666666666666596</v>
      </c>
      <c r="AS16">
        <f t="shared" si="2"/>
        <v>-0.10056089743589702</v>
      </c>
      <c r="AT16">
        <f t="shared" si="2"/>
        <v>-3.5652979820523956E-2</v>
      </c>
      <c r="AU16">
        <f t="shared" si="2"/>
        <v>-0.25847342995168998</v>
      </c>
      <c r="AV16">
        <f t="shared" si="2"/>
        <v>0.38235294117647001</v>
      </c>
      <c r="AW16">
        <f t="shared" si="2"/>
        <v>-0.20547945205479501</v>
      </c>
      <c r="AX16">
        <f t="shared" si="2"/>
        <v>-2.2229137954099532E-4</v>
      </c>
      <c r="AY16">
        <f t="shared" si="2"/>
        <v>-0.29078443234523099</v>
      </c>
      <c r="AZ16">
        <f t="shared" si="2"/>
        <v>0.69230769230769196</v>
      </c>
      <c r="BA16">
        <f t="shared" si="2"/>
        <v>-0.10140044651918001</v>
      </c>
      <c r="BB16">
        <f t="shared" si="2"/>
        <v>-0.21418410892095108</v>
      </c>
      <c r="BC16">
        <f t="shared" si="2"/>
        <v>-0.52288068030826507</v>
      </c>
      <c r="BD16">
        <f t="shared" si="2"/>
        <v>-0.29400104329681809</v>
      </c>
      <c r="BE16">
        <f t="shared" si="2"/>
        <v>0.53112033195020703</v>
      </c>
      <c r="BF16">
        <f t="shared" si="2"/>
        <v>0.66063348416289602</v>
      </c>
    </row>
    <row r="17" spans="1:15" x14ac:dyDescent="0.2">
      <c r="A17" s="29"/>
      <c r="B17" s="29"/>
      <c r="C17" s="29"/>
      <c r="D17" s="29"/>
      <c r="E17" s="29"/>
      <c r="F17" s="29"/>
      <c r="G17" s="29"/>
      <c r="H17" s="29"/>
      <c r="I17" s="29"/>
      <c r="J17" s="29"/>
      <c r="K17" s="29"/>
      <c r="L17" s="29"/>
      <c r="M17" s="29"/>
      <c r="N17" s="29"/>
      <c r="O17" s="29"/>
    </row>
  </sheetData>
  <mergeCells count="1">
    <mergeCell ref="A14:O17"/>
  </mergeCells>
  <phoneticPr fontId="3" type="noConversion"/>
  <conditionalFormatting sqref="Q17:T19">
    <cfRule type="containsText" dxfId="631" priority="13" operator="containsText" text="FALSE">
      <formula>NOT(ISERROR(SEARCH("FALSE",Q17)))</formula>
    </cfRule>
    <cfRule type="containsText" dxfId="630" priority="14" operator="containsText" text="TRUE">
      <formula>NOT(ISERROR(SEARCH("TRUE",Q17)))</formula>
    </cfRule>
  </conditionalFormatting>
  <conditionalFormatting sqref="AE17:AH19">
    <cfRule type="containsText" dxfId="629" priority="9" operator="containsText" text="FALSE">
      <formula>NOT(ISERROR(SEARCH("FALSE",AE17)))</formula>
    </cfRule>
    <cfRule type="containsText" dxfId="628" priority="10" operator="containsText" text="TRUE">
      <formula>NOT(ISERROR(SEARCH("TRUE",AE17)))</formula>
    </cfRule>
  </conditionalFormatting>
  <conditionalFormatting sqref="AS17:AV19">
    <cfRule type="containsText" dxfId="627" priority="5" operator="containsText" text="FALSE">
      <formula>NOT(ISERROR(SEARCH("FALSE",AS17)))</formula>
    </cfRule>
    <cfRule type="containsText" dxfId="626" priority="6" operator="containsText" text="TRUE">
      <formula>NOT(ISERROR(SEARCH("TRUE",AS17)))</formula>
    </cfRule>
  </conditionalFormatting>
  <conditionalFormatting sqref="Q11:BF16">
    <cfRule type="cellIs" dxfId="625" priority="1" operator="lessThan">
      <formula>0</formula>
    </cfRule>
    <cfRule type="cellIs" dxfId="624" priority="2" operator="greaterThan">
      <formula>0</formula>
    </cfRule>
  </conditionalFormatting>
  <pageMargins left="0.7" right="0.7" top="0.75" bottom="0.75" header="0.3" footer="0.3"/>
  <pageSetup paperSize="9" orientation="portrait" horizontalDpi="0" verticalDpi="0"/>
  <tableParts count="4">
    <tablePart r:id="rId1"/>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4581-5D2C-F648-8CD5-8641BFB25330}">
  <dimension ref="A1:CG166"/>
  <sheetViews>
    <sheetView workbookViewId="0">
      <selection activeCell="BP44" sqref="BP44"/>
    </sheetView>
  </sheetViews>
  <sheetFormatPr baseColWidth="10" defaultRowHeight="16" x14ac:dyDescent="0.2"/>
  <cols>
    <col min="12" max="12" width="40.83203125" bestFit="1" customWidth="1"/>
    <col min="14" max="14" width="10.83203125" style="26"/>
    <col min="15" max="15" width="19.5" customWidth="1"/>
    <col min="16" max="16" width="23" customWidth="1"/>
    <col min="17" max="17" width="29.5" customWidth="1"/>
    <col min="18" max="18" width="22.1640625" customWidth="1"/>
    <col min="19" max="19" width="21.83203125" customWidth="1"/>
    <col min="20" max="20" width="21.33203125" customWidth="1"/>
    <col min="21" max="21" width="13.83203125" customWidth="1"/>
    <col min="22" max="22" width="13.6640625" customWidth="1"/>
    <col min="23" max="23" width="13.83203125" customWidth="1"/>
    <col min="24" max="24" width="18.5" customWidth="1"/>
    <col min="25" max="25" width="13.1640625" customWidth="1"/>
    <col min="26" max="26" width="13" customWidth="1"/>
    <col min="27" max="27" width="13.1640625" customWidth="1"/>
    <col min="28" max="28" width="18" customWidth="1"/>
    <col min="29" max="29" width="17.83203125" customWidth="1"/>
    <col min="30" max="30" width="18" customWidth="1"/>
    <col min="31" max="32" width="16.6640625" customWidth="1"/>
    <col min="33" max="33" width="16.33203125" customWidth="1"/>
    <col min="34" max="34" width="14.6640625" customWidth="1"/>
    <col min="40" max="40" width="15.33203125" customWidth="1"/>
    <col min="41" max="41" width="23.83203125" customWidth="1"/>
    <col min="42" max="42" width="29.5" customWidth="1"/>
    <col min="43" max="43" width="22.1640625" customWidth="1"/>
    <col min="44" max="44" width="21.83203125" customWidth="1"/>
    <col min="45" max="45" width="21.33203125" customWidth="1"/>
    <col min="46" max="46" width="13.83203125" customWidth="1"/>
    <col min="47" max="47" width="13.6640625" customWidth="1"/>
    <col min="48" max="48" width="13.83203125" customWidth="1"/>
    <col min="49" max="49" width="18.5" customWidth="1"/>
    <col min="50" max="50" width="13.1640625" customWidth="1"/>
    <col min="51" max="51" width="13" customWidth="1"/>
    <col min="52" max="52" width="13.1640625" customWidth="1"/>
    <col min="53" max="53" width="18" customWidth="1"/>
    <col min="54" max="54" width="17.83203125" customWidth="1"/>
    <col min="55" max="55" width="18" customWidth="1"/>
    <col min="56" max="57" width="16.6640625" customWidth="1"/>
    <col min="58" max="58" width="23.83203125" customWidth="1"/>
    <col min="59" max="59" width="24" customWidth="1"/>
    <col min="60" max="60" width="23.1640625" customWidth="1"/>
    <col min="66" max="66" width="15.33203125" customWidth="1"/>
    <col min="67" max="67" width="23.83203125" customWidth="1"/>
    <col min="68" max="68" width="29.5" customWidth="1"/>
    <col min="69" max="69" width="22.1640625" customWidth="1"/>
    <col min="70" max="70" width="21.83203125" customWidth="1"/>
    <col min="71" max="71" width="21.33203125" customWidth="1"/>
    <col min="72" max="72" width="13.83203125" customWidth="1"/>
    <col min="73" max="73" width="13.6640625" customWidth="1"/>
    <col min="74" max="74" width="13.83203125" customWidth="1"/>
    <col min="75" max="75" width="18.5" customWidth="1"/>
    <col min="76" max="76" width="13.1640625" customWidth="1"/>
    <col min="77" max="77" width="13" customWidth="1"/>
    <col min="78" max="78" width="13.1640625" customWidth="1"/>
    <col min="79" max="79" width="18" customWidth="1"/>
    <col min="80" max="80" width="17.83203125" customWidth="1"/>
    <col min="81" max="81" width="18" customWidth="1"/>
    <col min="82" max="83" width="16.6640625" customWidth="1"/>
    <col min="84" max="84" width="16.33203125" customWidth="1"/>
    <col min="85" max="85" width="14.6640625" customWidth="1"/>
  </cols>
  <sheetData>
    <row r="1" spans="1:85" x14ac:dyDescent="0.2">
      <c r="A1" t="s">
        <v>1871</v>
      </c>
      <c r="B1" t="s">
        <v>1872</v>
      </c>
      <c r="E1" cm="1">
        <f t="array" ref="E1:F5">_xlfn._xlws.SORT(Table15[], 2,-1,FALSE)</f>
        <v>5</v>
      </c>
      <c r="F1">
        <v>0.4</v>
      </c>
      <c r="G1" t="s">
        <v>1871</v>
      </c>
      <c r="H1">
        <f>INDEX(Table15[id],MATCH(MAX(Table15[val]),Table15[val]))</f>
        <v>5</v>
      </c>
      <c r="I1" cm="1">
        <f t="array" aca="1" ref="I1:I5" ca="1">INDIRECT("Table15["&amp;G1&amp;"]")</f>
        <v>1</v>
      </c>
      <c r="K1">
        <f ca="1">INDEX(INDIRECT("Table15["&amp;G1&amp;"]"),MATCH(MAX(Table15[val]),Table15[val]))</f>
        <v>5</v>
      </c>
      <c r="L1" t="s">
        <v>2176</v>
      </c>
      <c r="M1" s="26" t="s">
        <v>2173</v>
      </c>
      <c r="N1" t="s">
        <v>2178</v>
      </c>
      <c r="O1">
        <v>2.2000000000000001E-4</v>
      </c>
      <c r="P1">
        <v>5</v>
      </c>
      <c r="Q1">
        <v>0.98</v>
      </c>
      <c r="R1">
        <v>256</v>
      </c>
      <c r="AL1" t="s">
        <v>2176</v>
      </c>
      <c r="AM1" t="s">
        <v>2174</v>
      </c>
      <c r="AN1" t="s">
        <v>2179</v>
      </c>
      <c r="AO1">
        <v>2.2000000000000001E-4</v>
      </c>
      <c r="AP1">
        <v>5</v>
      </c>
      <c r="AQ1">
        <v>0.98</v>
      </c>
      <c r="AR1">
        <v>256</v>
      </c>
      <c r="BL1" t="s">
        <v>2176</v>
      </c>
      <c r="BM1" t="s">
        <v>2175</v>
      </c>
      <c r="BN1" t="s">
        <v>2180</v>
      </c>
      <c r="BO1">
        <v>2.2000000000000001E-4</v>
      </c>
      <c r="BP1">
        <v>5</v>
      </c>
      <c r="BQ1">
        <v>0.98</v>
      </c>
      <c r="BR1">
        <v>256</v>
      </c>
    </row>
    <row r="2" spans="1:85" ht="34" x14ac:dyDescent="0.2">
      <c r="A2">
        <v>1</v>
      </c>
      <c r="B2">
        <v>0.1</v>
      </c>
      <c r="E2">
        <v>3</v>
      </c>
      <c r="F2">
        <v>0.3</v>
      </c>
      <c r="I2">
        <f ca="1"/>
        <v>2</v>
      </c>
      <c r="M2" s="26"/>
      <c r="N2" s="7" t="s">
        <v>0</v>
      </c>
      <c r="O2" s="7" t="s">
        <v>1</v>
      </c>
      <c r="P2" s="7" t="s">
        <v>2</v>
      </c>
      <c r="Q2" s="7" t="s">
        <v>3</v>
      </c>
      <c r="R2" s="7" t="s">
        <v>4</v>
      </c>
      <c r="S2" s="8" t="s">
        <v>5</v>
      </c>
      <c r="T2" s="7" t="s">
        <v>6</v>
      </c>
      <c r="U2" s="7" t="s">
        <v>7</v>
      </c>
      <c r="V2" s="7" t="s">
        <v>8</v>
      </c>
      <c r="W2" s="7" t="s">
        <v>9</v>
      </c>
      <c r="X2" s="7" t="s">
        <v>10</v>
      </c>
      <c r="Y2" s="7" t="s">
        <v>11</v>
      </c>
      <c r="Z2" s="7" t="s">
        <v>12</v>
      </c>
      <c r="AA2" s="7" t="s">
        <v>13</v>
      </c>
      <c r="AB2" s="7" t="s">
        <v>14</v>
      </c>
      <c r="AC2" s="7" t="s">
        <v>15</v>
      </c>
      <c r="AD2" s="7" t="s">
        <v>16</v>
      </c>
      <c r="AE2" s="7" t="s">
        <v>17</v>
      </c>
      <c r="AF2" s="8" t="s">
        <v>18</v>
      </c>
      <c r="AG2" s="8" t="s">
        <v>19</v>
      </c>
      <c r="AN2" s="1" t="s">
        <v>0</v>
      </c>
      <c r="AO2" s="1" t="s">
        <v>1</v>
      </c>
      <c r="AP2" s="1" t="s">
        <v>2</v>
      </c>
      <c r="AQ2" s="1" t="s">
        <v>3</v>
      </c>
      <c r="AR2" s="1" t="s">
        <v>4</v>
      </c>
      <c r="AS2" s="3" t="s">
        <v>5</v>
      </c>
      <c r="AT2" s="1" t="s">
        <v>6</v>
      </c>
      <c r="AU2" s="1" t="s">
        <v>7</v>
      </c>
      <c r="AV2" s="1" t="s">
        <v>8</v>
      </c>
      <c r="AW2" s="1" t="s">
        <v>9</v>
      </c>
      <c r="AX2" s="1" t="s">
        <v>10</v>
      </c>
      <c r="AY2" s="1" t="s">
        <v>11</v>
      </c>
      <c r="AZ2" s="1" t="s">
        <v>12</v>
      </c>
      <c r="BA2" s="1" t="s">
        <v>13</v>
      </c>
      <c r="BB2" s="1" t="s">
        <v>14</v>
      </c>
      <c r="BC2" s="1" t="s">
        <v>15</v>
      </c>
      <c r="BD2" s="1" t="s">
        <v>16</v>
      </c>
      <c r="BE2" s="1" t="s">
        <v>17</v>
      </c>
      <c r="BF2" s="3" t="s">
        <v>109</v>
      </c>
      <c r="BG2" s="3" t="s">
        <v>110</v>
      </c>
      <c r="BH2" s="3" t="s">
        <v>111</v>
      </c>
      <c r="BN2" s="7" t="s">
        <v>0</v>
      </c>
      <c r="BO2" s="7" t="s">
        <v>1</v>
      </c>
      <c r="BP2" s="7" t="s">
        <v>2</v>
      </c>
      <c r="BQ2" s="7" t="s">
        <v>3</v>
      </c>
      <c r="BR2" s="7" t="s">
        <v>4</v>
      </c>
      <c r="BS2" s="8" t="s">
        <v>5</v>
      </c>
      <c r="BT2" s="7" t="s">
        <v>6</v>
      </c>
      <c r="BU2" s="7" t="s">
        <v>7</v>
      </c>
      <c r="BV2" s="7" t="s">
        <v>8</v>
      </c>
      <c r="BW2" s="7" t="s">
        <v>9</v>
      </c>
      <c r="BX2" s="7" t="s">
        <v>10</v>
      </c>
      <c r="BY2" s="7" t="s">
        <v>11</v>
      </c>
      <c r="BZ2" s="7" t="s">
        <v>12</v>
      </c>
      <c r="CA2" s="7" t="s">
        <v>13</v>
      </c>
      <c r="CB2" s="7" t="s">
        <v>14</v>
      </c>
      <c r="CC2" s="7" t="s">
        <v>15</v>
      </c>
      <c r="CD2" s="7" t="s">
        <v>16</v>
      </c>
      <c r="CE2" s="7" t="s">
        <v>17</v>
      </c>
      <c r="CF2" s="8" t="s">
        <v>18</v>
      </c>
      <c r="CG2" s="8" t="s">
        <v>19</v>
      </c>
    </row>
    <row r="3" spans="1:85" x14ac:dyDescent="0.2">
      <c r="A3">
        <v>2</v>
      </c>
      <c r="B3">
        <v>0.2</v>
      </c>
      <c r="E3">
        <v>2</v>
      </c>
      <c r="F3">
        <v>0.2</v>
      </c>
      <c r="I3">
        <f ca="1"/>
        <v>3</v>
      </c>
      <c r="M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3" s="21" t="s">
        <v>2177</v>
      </c>
      <c r="O3">
        <v>1E-3</v>
      </c>
      <c r="P3">
        <v>0.5</v>
      </c>
      <c r="Q3">
        <v>256</v>
      </c>
      <c r="R3">
        <v>500</v>
      </c>
      <c r="S3" s="2" t="b">
        <v>0</v>
      </c>
      <c r="T3">
        <v>8</v>
      </c>
      <c r="U3">
        <v>5</v>
      </c>
      <c r="V3">
        <v>64</v>
      </c>
      <c r="W3">
        <v>1000</v>
      </c>
      <c r="X3">
        <v>4</v>
      </c>
      <c r="Y3">
        <v>5</v>
      </c>
      <c r="Z3">
        <v>465</v>
      </c>
      <c r="AA3">
        <v>12</v>
      </c>
      <c r="AB3">
        <v>5</v>
      </c>
      <c r="AC3">
        <v>125</v>
      </c>
      <c r="AD3">
        <v>1</v>
      </c>
      <c r="AE3">
        <v>78</v>
      </c>
      <c r="AF3" s="2">
        <v>64</v>
      </c>
      <c r="AG3" s="2">
        <v>64</v>
      </c>
      <c r="AM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3" t="s">
        <v>1640</v>
      </c>
      <c r="AO3">
        <v>1E-3</v>
      </c>
      <c r="AP3">
        <v>0.5</v>
      </c>
      <c r="AQ3">
        <v>19</v>
      </c>
      <c r="AR3">
        <v>500</v>
      </c>
      <c r="AS3" s="2" t="b">
        <v>1</v>
      </c>
      <c r="AT3">
        <v>8</v>
      </c>
      <c r="AU3">
        <v>5</v>
      </c>
      <c r="AV3">
        <v>256</v>
      </c>
      <c r="AW3">
        <v>1000</v>
      </c>
      <c r="AX3">
        <v>4</v>
      </c>
      <c r="AY3">
        <v>5</v>
      </c>
      <c r="AZ3">
        <v>465</v>
      </c>
      <c r="BA3">
        <v>12</v>
      </c>
      <c r="BB3">
        <v>5</v>
      </c>
      <c r="BC3">
        <v>125</v>
      </c>
      <c r="BD3">
        <v>1</v>
      </c>
      <c r="BE3">
        <v>78</v>
      </c>
      <c r="BF3" s="2">
        <v>128</v>
      </c>
      <c r="BG3" s="2">
        <v>64</v>
      </c>
      <c r="BH3" s="2">
        <v>128</v>
      </c>
      <c r="BM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3" t="s">
        <v>1721</v>
      </c>
      <c r="BO3">
        <v>1E-3</v>
      </c>
      <c r="BP3">
        <v>0.1</v>
      </c>
      <c r="BQ3">
        <v>100</v>
      </c>
      <c r="BR3">
        <v>100</v>
      </c>
      <c r="BS3" s="2" t="b">
        <v>0</v>
      </c>
      <c r="BT3">
        <v>8</v>
      </c>
      <c r="BU3">
        <v>5</v>
      </c>
      <c r="BV3">
        <v>420</v>
      </c>
      <c r="BW3">
        <v>1000</v>
      </c>
      <c r="BX3">
        <v>4</v>
      </c>
      <c r="BY3">
        <v>5</v>
      </c>
      <c r="BZ3">
        <v>465</v>
      </c>
      <c r="CA3">
        <v>12</v>
      </c>
      <c r="CB3">
        <v>5</v>
      </c>
      <c r="CC3">
        <v>125</v>
      </c>
      <c r="CD3">
        <v>1</v>
      </c>
      <c r="CE3">
        <v>78</v>
      </c>
      <c r="CF3" s="2">
        <v>128</v>
      </c>
      <c r="CG3" s="2">
        <v>128</v>
      </c>
    </row>
    <row r="4" spans="1:85" x14ac:dyDescent="0.2">
      <c r="A4">
        <v>3</v>
      </c>
      <c r="B4">
        <v>0.3</v>
      </c>
      <c r="E4">
        <v>1</v>
      </c>
      <c r="F4">
        <v>0.1</v>
      </c>
      <c r="I4">
        <f ca="1"/>
        <v>19</v>
      </c>
      <c r="M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4" t="s">
        <v>996</v>
      </c>
      <c r="O4">
        <v>1E-3</v>
      </c>
      <c r="P4">
        <v>0.5</v>
      </c>
      <c r="Q4">
        <v>78</v>
      </c>
      <c r="R4">
        <v>500</v>
      </c>
      <c r="S4" s="2" t="b">
        <v>1</v>
      </c>
      <c r="T4">
        <v>8</v>
      </c>
      <c r="U4">
        <v>5</v>
      </c>
      <c r="V4">
        <v>420</v>
      </c>
      <c r="W4">
        <v>1000</v>
      </c>
      <c r="X4">
        <v>4</v>
      </c>
      <c r="Y4">
        <v>5</v>
      </c>
      <c r="Z4">
        <v>465</v>
      </c>
      <c r="AA4">
        <v>12</v>
      </c>
      <c r="AB4">
        <v>5</v>
      </c>
      <c r="AC4">
        <v>125</v>
      </c>
      <c r="AD4">
        <v>1</v>
      </c>
      <c r="AE4">
        <v>78</v>
      </c>
      <c r="AF4" s="2">
        <v>64</v>
      </c>
      <c r="AG4" s="2">
        <v>64</v>
      </c>
      <c r="AM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4" t="s">
        <v>1018</v>
      </c>
      <c r="AO4">
        <v>1E-3</v>
      </c>
      <c r="AP4">
        <v>0.5</v>
      </c>
      <c r="AQ4">
        <v>19</v>
      </c>
      <c r="AR4">
        <v>500</v>
      </c>
      <c r="AS4" s="2" t="b">
        <v>1</v>
      </c>
      <c r="AT4">
        <v>8</v>
      </c>
      <c r="AU4">
        <v>5</v>
      </c>
      <c r="AV4">
        <v>128</v>
      </c>
      <c r="AW4">
        <v>1000</v>
      </c>
      <c r="AX4">
        <v>4</v>
      </c>
      <c r="AY4">
        <v>5</v>
      </c>
      <c r="AZ4">
        <v>465</v>
      </c>
      <c r="BA4">
        <v>12</v>
      </c>
      <c r="BB4">
        <v>5</v>
      </c>
      <c r="BC4">
        <v>125</v>
      </c>
      <c r="BD4">
        <v>1</v>
      </c>
      <c r="BE4">
        <v>78</v>
      </c>
      <c r="BF4" s="2">
        <v>64</v>
      </c>
      <c r="BG4" s="2">
        <v>64</v>
      </c>
      <c r="BH4" s="2">
        <v>64</v>
      </c>
      <c r="BM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4" t="s">
        <v>1834</v>
      </c>
      <c r="BO4">
        <v>1E-3</v>
      </c>
      <c r="BP4">
        <v>0.1</v>
      </c>
      <c r="BQ4">
        <v>100</v>
      </c>
      <c r="BR4">
        <v>100</v>
      </c>
      <c r="BS4" s="2" t="b">
        <v>0</v>
      </c>
      <c r="BT4">
        <v>8</v>
      </c>
      <c r="BU4">
        <v>5</v>
      </c>
      <c r="BV4">
        <v>420</v>
      </c>
      <c r="BW4">
        <v>1000</v>
      </c>
      <c r="BX4">
        <v>4</v>
      </c>
      <c r="BY4">
        <v>50</v>
      </c>
      <c r="BZ4">
        <v>420</v>
      </c>
      <c r="CA4">
        <v>12</v>
      </c>
      <c r="CB4">
        <v>50</v>
      </c>
      <c r="CC4">
        <v>80</v>
      </c>
      <c r="CD4">
        <v>1</v>
      </c>
      <c r="CE4">
        <v>78</v>
      </c>
      <c r="CF4" s="2">
        <v>128</v>
      </c>
      <c r="CG4" s="2">
        <v>128</v>
      </c>
    </row>
    <row r="5" spans="1:85" x14ac:dyDescent="0.2">
      <c r="A5">
        <v>19</v>
      </c>
      <c r="B5">
        <v>0</v>
      </c>
      <c r="E5">
        <v>19</v>
      </c>
      <c r="F5">
        <v>0</v>
      </c>
      <c r="I5">
        <f ca="1"/>
        <v>5</v>
      </c>
      <c r="M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5" t="s">
        <v>752</v>
      </c>
      <c r="O5">
        <v>1E-3</v>
      </c>
      <c r="P5">
        <v>0.5</v>
      </c>
      <c r="Q5">
        <v>256</v>
      </c>
      <c r="R5">
        <v>500</v>
      </c>
      <c r="S5" s="2" t="b">
        <v>0</v>
      </c>
      <c r="T5">
        <v>8</v>
      </c>
      <c r="U5">
        <v>5</v>
      </c>
      <c r="V5">
        <v>64</v>
      </c>
      <c r="W5">
        <v>1000</v>
      </c>
      <c r="X5">
        <v>4</v>
      </c>
      <c r="Y5">
        <v>5</v>
      </c>
      <c r="Z5">
        <v>465</v>
      </c>
      <c r="AA5">
        <v>12</v>
      </c>
      <c r="AB5">
        <v>5</v>
      </c>
      <c r="AC5">
        <v>125</v>
      </c>
      <c r="AD5">
        <v>1</v>
      </c>
      <c r="AE5">
        <v>78</v>
      </c>
      <c r="AF5" s="2">
        <v>128</v>
      </c>
      <c r="AG5" s="2">
        <v>128</v>
      </c>
      <c r="AM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5" t="s">
        <v>1533</v>
      </c>
      <c r="AO5">
        <v>1E-3</v>
      </c>
      <c r="AP5">
        <v>0.1</v>
      </c>
      <c r="AQ5">
        <v>21</v>
      </c>
      <c r="AR5">
        <v>500</v>
      </c>
      <c r="AS5" s="2" t="b">
        <v>1</v>
      </c>
      <c r="AT5">
        <v>8</v>
      </c>
      <c r="AU5">
        <v>5</v>
      </c>
      <c r="AV5">
        <v>420</v>
      </c>
      <c r="AW5">
        <v>1000</v>
      </c>
      <c r="AX5">
        <v>4</v>
      </c>
      <c r="AY5">
        <v>5</v>
      </c>
      <c r="AZ5">
        <v>465</v>
      </c>
      <c r="BA5">
        <v>12</v>
      </c>
      <c r="BB5">
        <v>5</v>
      </c>
      <c r="BC5">
        <v>125</v>
      </c>
      <c r="BD5">
        <v>1</v>
      </c>
      <c r="BE5">
        <v>78</v>
      </c>
      <c r="BF5" s="2">
        <v>128</v>
      </c>
      <c r="BG5" s="2">
        <v>128</v>
      </c>
      <c r="BH5" s="2">
        <v>128</v>
      </c>
      <c r="BM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5" t="s">
        <v>1843</v>
      </c>
      <c r="BO5">
        <v>1E-3</v>
      </c>
      <c r="BP5">
        <v>0.1</v>
      </c>
      <c r="BQ5">
        <v>100</v>
      </c>
      <c r="BR5">
        <v>100</v>
      </c>
      <c r="BS5" s="2" t="b">
        <v>0</v>
      </c>
      <c r="BT5">
        <v>8</v>
      </c>
      <c r="BU5">
        <v>5</v>
      </c>
      <c r="BV5">
        <v>420</v>
      </c>
      <c r="BW5">
        <v>1000</v>
      </c>
      <c r="BX5">
        <v>4</v>
      </c>
      <c r="BY5">
        <v>15</v>
      </c>
      <c r="BZ5">
        <v>455</v>
      </c>
      <c r="CA5">
        <v>12</v>
      </c>
      <c r="CB5">
        <v>15</v>
      </c>
      <c r="CC5">
        <v>115</v>
      </c>
      <c r="CD5">
        <v>1</v>
      </c>
      <c r="CE5">
        <v>78</v>
      </c>
      <c r="CF5" s="2">
        <v>128</v>
      </c>
      <c r="CG5" s="2">
        <v>128</v>
      </c>
    </row>
    <row r="6" spans="1:85" x14ac:dyDescent="0.2">
      <c r="A6">
        <v>5</v>
      </c>
      <c r="B6">
        <v>0.4</v>
      </c>
      <c r="M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6" t="s">
        <v>744</v>
      </c>
      <c r="O6">
        <v>1E-3</v>
      </c>
      <c r="P6">
        <v>0.5</v>
      </c>
      <c r="Q6">
        <v>256</v>
      </c>
      <c r="R6">
        <v>500</v>
      </c>
      <c r="S6" s="2" t="b">
        <v>0</v>
      </c>
      <c r="T6">
        <v>8</v>
      </c>
      <c r="U6">
        <v>5</v>
      </c>
      <c r="V6">
        <v>128</v>
      </c>
      <c r="W6">
        <v>1000</v>
      </c>
      <c r="X6">
        <v>4</v>
      </c>
      <c r="Y6">
        <v>5</v>
      </c>
      <c r="Z6">
        <v>465</v>
      </c>
      <c r="AA6">
        <v>12</v>
      </c>
      <c r="AB6">
        <v>5</v>
      </c>
      <c r="AC6">
        <v>125</v>
      </c>
      <c r="AD6">
        <v>1</v>
      </c>
      <c r="AE6">
        <v>78</v>
      </c>
      <c r="AF6" s="2">
        <v>128</v>
      </c>
      <c r="AG6" s="2">
        <v>128</v>
      </c>
      <c r="AM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6" t="s">
        <v>1414</v>
      </c>
      <c r="AO6">
        <v>1E-3</v>
      </c>
      <c r="AP6">
        <v>0.5</v>
      </c>
      <c r="AQ6">
        <v>23</v>
      </c>
      <c r="AR6">
        <v>500</v>
      </c>
      <c r="AS6" s="2" t="b">
        <v>1</v>
      </c>
      <c r="AT6">
        <v>8</v>
      </c>
      <c r="AU6">
        <v>5</v>
      </c>
      <c r="AV6">
        <v>64</v>
      </c>
      <c r="AW6">
        <v>1000</v>
      </c>
      <c r="AX6">
        <v>4</v>
      </c>
      <c r="AY6">
        <v>5</v>
      </c>
      <c r="AZ6">
        <v>465</v>
      </c>
      <c r="BA6">
        <v>12</v>
      </c>
      <c r="BB6">
        <v>5</v>
      </c>
      <c r="BC6">
        <v>125</v>
      </c>
      <c r="BD6">
        <v>1</v>
      </c>
      <c r="BE6">
        <v>78</v>
      </c>
      <c r="BF6" s="2">
        <v>128</v>
      </c>
      <c r="BG6" s="2">
        <v>128</v>
      </c>
      <c r="BH6" s="2">
        <v>64</v>
      </c>
      <c r="BM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6" t="s">
        <v>1833</v>
      </c>
      <c r="BO6">
        <v>1E-3</v>
      </c>
      <c r="BP6">
        <v>0.1</v>
      </c>
      <c r="BQ6">
        <v>100</v>
      </c>
      <c r="BR6">
        <v>100</v>
      </c>
      <c r="BS6" s="2" t="b">
        <v>0</v>
      </c>
      <c r="BT6">
        <v>8</v>
      </c>
      <c r="BU6">
        <v>5</v>
      </c>
      <c r="BV6">
        <v>420</v>
      </c>
      <c r="BW6">
        <v>1000</v>
      </c>
      <c r="BX6">
        <v>4</v>
      </c>
      <c r="BY6">
        <v>20</v>
      </c>
      <c r="BZ6">
        <v>450</v>
      </c>
      <c r="CA6">
        <v>12</v>
      </c>
      <c r="CB6">
        <v>20</v>
      </c>
      <c r="CC6">
        <v>110</v>
      </c>
      <c r="CD6">
        <v>1</v>
      </c>
      <c r="CE6">
        <v>78</v>
      </c>
      <c r="CF6" s="2">
        <v>128</v>
      </c>
      <c r="CG6" s="2">
        <v>128</v>
      </c>
    </row>
    <row r="7" spans="1:85" x14ac:dyDescent="0.2">
      <c r="M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7" t="s">
        <v>982</v>
      </c>
      <c r="O7">
        <v>1E-3</v>
      </c>
      <c r="P7">
        <v>0.5</v>
      </c>
      <c r="Q7">
        <v>256</v>
      </c>
      <c r="R7">
        <v>500</v>
      </c>
      <c r="S7" s="2" t="b">
        <v>0</v>
      </c>
      <c r="T7">
        <v>8</v>
      </c>
      <c r="U7">
        <v>5</v>
      </c>
      <c r="V7">
        <v>256</v>
      </c>
      <c r="W7">
        <v>1000</v>
      </c>
      <c r="X7">
        <v>4</v>
      </c>
      <c r="Y7">
        <v>5</v>
      </c>
      <c r="Z7">
        <v>465</v>
      </c>
      <c r="AA7">
        <v>12</v>
      </c>
      <c r="AB7">
        <v>5</v>
      </c>
      <c r="AC7">
        <v>125</v>
      </c>
      <c r="AD7">
        <v>1</v>
      </c>
      <c r="AE7">
        <v>78</v>
      </c>
      <c r="AF7" s="2">
        <v>64</v>
      </c>
      <c r="AG7" s="2">
        <v>64</v>
      </c>
      <c r="AM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7" t="s">
        <v>804</v>
      </c>
      <c r="AO7">
        <v>1E-3</v>
      </c>
      <c r="AP7">
        <v>0.1</v>
      </c>
      <c r="AQ7">
        <v>256</v>
      </c>
      <c r="AR7">
        <v>500</v>
      </c>
      <c r="AS7" s="2" t="b">
        <v>1</v>
      </c>
      <c r="AT7">
        <v>8</v>
      </c>
      <c r="AU7">
        <v>5</v>
      </c>
      <c r="AV7">
        <v>64</v>
      </c>
      <c r="AW7">
        <v>1000</v>
      </c>
      <c r="AX7">
        <v>4</v>
      </c>
      <c r="AY7">
        <v>5</v>
      </c>
      <c r="AZ7">
        <v>465</v>
      </c>
      <c r="BA7">
        <v>12</v>
      </c>
      <c r="BB7">
        <v>5</v>
      </c>
      <c r="BC7">
        <v>125</v>
      </c>
      <c r="BD7">
        <v>1</v>
      </c>
      <c r="BE7">
        <v>78</v>
      </c>
      <c r="BF7" s="2">
        <v>64</v>
      </c>
      <c r="BG7" s="2">
        <v>128</v>
      </c>
      <c r="BH7" s="2">
        <v>128</v>
      </c>
      <c r="BM7"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7" t="s">
        <v>1829</v>
      </c>
      <c r="BO7">
        <v>1E-3</v>
      </c>
      <c r="BP7">
        <v>0.1</v>
      </c>
      <c r="BQ7">
        <v>100</v>
      </c>
      <c r="BR7">
        <v>100</v>
      </c>
      <c r="BS7" s="2" t="b">
        <v>0</v>
      </c>
      <c r="BT7">
        <v>8</v>
      </c>
      <c r="BU7">
        <v>5</v>
      </c>
      <c r="BV7">
        <v>420</v>
      </c>
      <c r="BW7">
        <v>1000</v>
      </c>
      <c r="BX7">
        <v>4</v>
      </c>
      <c r="BY7">
        <v>25</v>
      </c>
      <c r="BZ7">
        <v>445</v>
      </c>
      <c r="CA7">
        <v>12</v>
      </c>
      <c r="CB7">
        <v>25</v>
      </c>
      <c r="CC7">
        <v>105</v>
      </c>
      <c r="CD7">
        <v>1</v>
      </c>
      <c r="CE7">
        <v>78</v>
      </c>
      <c r="CF7" s="2">
        <v>128</v>
      </c>
      <c r="CG7" s="2">
        <v>128</v>
      </c>
    </row>
    <row r="8" spans="1:85" x14ac:dyDescent="0.2">
      <c r="M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N8" t="s">
        <v>820</v>
      </c>
      <c r="O8">
        <v>1E-3</v>
      </c>
      <c r="P8">
        <v>0.1</v>
      </c>
      <c r="Q8">
        <v>256</v>
      </c>
      <c r="R8">
        <v>100</v>
      </c>
      <c r="S8" s="2" t="b">
        <v>0</v>
      </c>
      <c r="T8">
        <v>8</v>
      </c>
      <c r="U8">
        <v>5</v>
      </c>
      <c r="V8">
        <v>420</v>
      </c>
      <c r="W8">
        <v>1000</v>
      </c>
      <c r="X8">
        <v>4</v>
      </c>
      <c r="Y8">
        <v>5</v>
      </c>
      <c r="Z8">
        <v>465</v>
      </c>
      <c r="AA8">
        <v>12</v>
      </c>
      <c r="AB8">
        <v>5</v>
      </c>
      <c r="AC8">
        <v>125</v>
      </c>
      <c r="AD8">
        <v>1</v>
      </c>
      <c r="AE8">
        <v>78</v>
      </c>
      <c r="AF8" s="2">
        <v>128</v>
      </c>
      <c r="AG8" s="2">
        <v>128</v>
      </c>
      <c r="AM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8" s="22" t="s">
        <v>1014</v>
      </c>
      <c r="AO8">
        <v>1E-3</v>
      </c>
      <c r="AP8" s="22">
        <v>0.5</v>
      </c>
      <c r="AQ8" s="22">
        <v>79</v>
      </c>
      <c r="AR8" s="22">
        <v>100</v>
      </c>
      <c r="AS8" s="23" t="b">
        <v>1</v>
      </c>
      <c r="AT8" s="22">
        <v>8</v>
      </c>
      <c r="AU8" s="22">
        <v>5</v>
      </c>
      <c r="AV8" s="22">
        <v>128</v>
      </c>
      <c r="AW8" s="22">
        <v>1000</v>
      </c>
      <c r="AX8" s="22">
        <v>4</v>
      </c>
      <c r="AY8" s="22">
        <v>5</v>
      </c>
      <c r="AZ8" s="22">
        <v>465</v>
      </c>
      <c r="BA8" s="22">
        <v>12</v>
      </c>
      <c r="BB8" s="22">
        <v>5</v>
      </c>
      <c r="BC8" s="22">
        <v>125</v>
      </c>
      <c r="BD8" s="22">
        <v>1</v>
      </c>
      <c r="BE8" s="22">
        <v>78</v>
      </c>
      <c r="BF8" s="25">
        <v>64</v>
      </c>
      <c r="BG8" s="25">
        <v>64</v>
      </c>
      <c r="BH8" s="25">
        <v>64</v>
      </c>
      <c r="BM8"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8" t="s">
        <v>1849</v>
      </c>
      <c r="BO8">
        <v>1E-3</v>
      </c>
      <c r="BP8">
        <v>0.1</v>
      </c>
      <c r="BQ8">
        <v>100</v>
      </c>
      <c r="BR8">
        <v>100</v>
      </c>
      <c r="BS8" s="2" t="b">
        <v>0</v>
      </c>
      <c r="BT8">
        <v>8</v>
      </c>
      <c r="BU8">
        <v>5</v>
      </c>
      <c r="BV8">
        <v>420</v>
      </c>
      <c r="BW8">
        <v>1000</v>
      </c>
      <c r="BX8">
        <v>4</v>
      </c>
      <c r="BY8">
        <v>10</v>
      </c>
      <c r="BZ8">
        <v>460</v>
      </c>
      <c r="CA8">
        <v>12</v>
      </c>
      <c r="CB8">
        <v>10</v>
      </c>
      <c r="CC8">
        <v>120</v>
      </c>
      <c r="CD8">
        <v>1</v>
      </c>
      <c r="CE8">
        <v>78</v>
      </c>
      <c r="CF8" s="2">
        <v>128</v>
      </c>
      <c r="CG8" s="2">
        <v>128</v>
      </c>
    </row>
    <row r="9" spans="1:85" x14ac:dyDescent="0.2">
      <c r="M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9" t="s">
        <v>936</v>
      </c>
      <c r="O9">
        <v>1E-3</v>
      </c>
      <c r="P9">
        <v>0.5</v>
      </c>
      <c r="Q9">
        <v>256</v>
      </c>
      <c r="R9">
        <v>100</v>
      </c>
      <c r="S9" s="2" t="b">
        <v>0</v>
      </c>
      <c r="T9">
        <v>8</v>
      </c>
      <c r="U9">
        <v>5</v>
      </c>
      <c r="V9">
        <v>256</v>
      </c>
      <c r="W9">
        <v>1000</v>
      </c>
      <c r="X9">
        <v>4</v>
      </c>
      <c r="Y9">
        <v>5</v>
      </c>
      <c r="Z9">
        <v>465</v>
      </c>
      <c r="AA9">
        <v>12</v>
      </c>
      <c r="AB9">
        <v>5</v>
      </c>
      <c r="AC9">
        <v>125</v>
      </c>
      <c r="AD9">
        <v>1</v>
      </c>
      <c r="AE9">
        <v>78</v>
      </c>
      <c r="AF9" s="2">
        <v>64</v>
      </c>
      <c r="AG9" s="2">
        <v>64</v>
      </c>
      <c r="AM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5 --meta_test_query_count 465 --meta_test_episode_count 1000 --early_stop_change_acc_threshold 0.00022 --early_stop_acc_window_length 5 --early_stop_train_max_acc 0.98</v>
      </c>
      <c r="AN9" s="22" t="s">
        <v>1178</v>
      </c>
      <c r="AO9">
        <v>1E-3</v>
      </c>
      <c r="AP9" s="22">
        <v>0.1</v>
      </c>
      <c r="AQ9" s="22">
        <v>25</v>
      </c>
      <c r="AR9" s="22">
        <v>500</v>
      </c>
      <c r="AS9" s="23" t="b">
        <v>1</v>
      </c>
      <c r="AT9" s="22">
        <v>8</v>
      </c>
      <c r="AU9" s="22">
        <v>5</v>
      </c>
      <c r="AV9" s="22">
        <v>64</v>
      </c>
      <c r="AW9" s="22">
        <v>1000</v>
      </c>
      <c r="AX9" s="22">
        <v>4</v>
      </c>
      <c r="AY9" s="22">
        <v>5</v>
      </c>
      <c r="AZ9" s="22">
        <v>465</v>
      </c>
      <c r="BA9" s="22">
        <v>12</v>
      </c>
      <c r="BB9" s="22">
        <v>5</v>
      </c>
      <c r="BC9" s="22">
        <v>125</v>
      </c>
      <c r="BD9" s="22">
        <v>1</v>
      </c>
      <c r="BE9" s="22">
        <v>78</v>
      </c>
      <c r="BF9" s="24">
        <v>128</v>
      </c>
      <c r="BG9" s="25">
        <v>64</v>
      </c>
      <c r="BH9" s="25">
        <v>64</v>
      </c>
      <c r="BM9"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9" t="s">
        <v>1854</v>
      </c>
      <c r="BO9">
        <v>1E-3</v>
      </c>
      <c r="BP9">
        <v>0.1</v>
      </c>
      <c r="BQ9">
        <v>100</v>
      </c>
      <c r="BR9">
        <v>100</v>
      </c>
      <c r="BS9" s="2" t="b">
        <v>0</v>
      </c>
      <c r="BT9">
        <v>8</v>
      </c>
      <c r="BU9">
        <v>10</v>
      </c>
      <c r="BV9">
        <v>420</v>
      </c>
      <c r="BW9">
        <v>1000</v>
      </c>
      <c r="BX9">
        <v>4</v>
      </c>
      <c r="BY9">
        <v>10</v>
      </c>
      <c r="BZ9">
        <v>460</v>
      </c>
      <c r="CA9">
        <v>12</v>
      </c>
      <c r="CB9">
        <v>10</v>
      </c>
      <c r="CC9">
        <v>120</v>
      </c>
      <c r="CD9">
        <v>1</v>
      </c>
      <c r="CE9">
        <v>78</v>
      </c>
      <c r="CF9" s="2">
        <v>128</v>
      </c>
      <c r="CG9" s="2">
        <v>128</v>
      </c>
    </row>
    <row r="10" spans="1:85" x14ac:dyDescent="0.2">
      <c r="M1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100 --dataset_dir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10" t="s">
        <v>746</v>
      </c>
      <c r="O10">
        <v>1E-3</v>
      </c>
      <c r="P10">
        <v>0.5</v>
      </c>
      <c r="Q10">
        <v>256</v>
      </c>
      <c r="R10">
        <v>100</v>
      </c>
      <c r="S10" s="2" t="b">
        <v>0</v>
      </c>
      <c r="T10">
        <v>8</v>
      </c>
      <c r="U10">
        <v>5</v>
      </c>
      <c r="V10">
        <v>64</v>
      </c>
      <c r="W10">
        <v>1000</v>
      </c>
      <c r="X10">
        <v>4</v>
      </c>
      <c r="Y10">
        <v>5</v>
      </c>
      <c r="Z10">
        <v>465</v>
      </c>
      <c r="AA10">
        <v>12</v>
      </c>
      <c r="AB10">
        <v>5</v>
      </c>
      <c r="AC10">
        <v>125</v>
      </c>
      <c r="AD10">
        <v>1</v>
      </c>
      <c r="AE10">
        <v>78</v>
      </c>
      <c r="AF10" s="2">
        <v>128</v>
      </c>
      <c r="AG10" s="2">
        <v>128</v>
      </c>
      <c r="AM1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10" s="22" t="s">
        <v>1180</v>
      </c>
      <c r="AO10">
        <v>1E-3</v>
      </c>
      <c r="AP10" s="22">
        <v>0.5</v>
      </c>
      <c r="AQ10" s="22">
        <v>24</v>
      </c>
      <c r="AR10" s="22">
        <v>500</v>
      </c>
      <c r="AS10" s="23" t="b">
        <v>1</v>
      </c>
      <c r="AT10" s="22">
        <v>8</v>
      </c>
      <c r="AU10" s="22">
        <v>5</v>
      </c>
      <c r="AV10" s="22">
        <v>64</v>
      </c>
      <c r="AW10" s="22">
        <v>1000</v>
      </c>
      <c r="AX10" s="22">
        <v>4</v>
      </c>
      <c r="AY10" s="22">
        <v>5</v>
      </c>
      <c r="AZ10" s="22">
        <v>465</v>
      </c>
      <c r="BA10" s="22">
        <v>12</v>
      </c>
      <c r="BB10" s="22">
        <v>5</v>
      </c>
      <c r="BC10" s="22">
        <v>125</v>
      </c>
      <c r="BD10" s="22">
        <v>1</v>
      </c>
      <c r="BE10" s="22">
        <v>78</v>
      </c>
      <c r="BF10" s="25">
        <v>64</v>
      </c>
      <c r="BG10" s="24">
        <v>128</v>
      </c>
      <c r="BH10" s="25">
        <v>64</v>
      </c>
      <c r="BM10"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10" t="s">
        <v>1733</v>
      </c>
      <c r="BO10">
        <v>1E-3</v>
      </c>
      <c r="BP10">
        <v>0.1</v>
      </c>
      <c r="BQ10">
        <v>100</v>
      </c>
      <c r="BR10">
        <v>100</v>
      </c>
      <c r="BS10" s="2" t="b">
        <v>0</v>
      </c>
      <c r="BT10">
        <v>8</v>
      </c>
      <c r="BU10">
        <v>10</v>
      </c>
      <c r="BV10">
        <v>420</v>
      </c>
      <c r="BW10">
        <v>1000</v>
      </c>
      <c r="BX10">
        <v>4</v>
      </c>
      <c r="BY10">
        <v>5</v>
      </c>
      <c r="BZ10">
        <v>465</v>
      </c>
      <c r="CA10">
        <v>12</v>
      </c>
      <c r="CB10">
        <v>5</v>
      </c>
      <c r="CC10">
        <v>125</v>
      </c>
      <c r="CD10">
        <v>1</v>
      </c>
      <c r="CE10">
        <v>78</v>
      </c>
      <c r="CF10" s="2">
        <v>128</v>
      </c>
      <c r="CG10" s="2">
        <v>128</v>
      </c>
    </row>
    <row r="11" spans="1:85" x14ac:dyDescent="0.2">
      <c r="M1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11" t="s">
        <v>958</v>
      </c>
      <c r="O11">
        <v>1E-3</v>
      </c>
      <c r="P11">
        <v>0.5</v>
      </c>
      <c r="Q11">
        <v>256</v>
      </c>
      <c r="R11">
        <v>100</v>
      </c>
      <c r="S11" s="2" t="b">
        <v>0</v>
      </c>
      <c r="T11">
        <v>8</v>
      </c>
      <c r="U11">
        <v>5</v>
      </c>
      <c r="V11">
        <v>128</v>
      </c>
      <c r="W11">
        <v>1000</v>
      </c>
      <c r="X11">
        <v>4</v>
      </c>
      <c r="Y11">
        <v>5</v>
      </c>
      <c r="Z11">
        <v>465</v>
      </c>
      <c r="AA11">
        <v>12</v>
      </c>
      <c r="AB11">
        <v>5</v>
      </c>
      <c r="AC11">
        <v>125</v>
      </c>
      <c r="AD11">
        <v>1</v>
      </c>
      <c r="AE11">
        <v>78</v>
      </c>
      <c r="AF11" s="2">
        <v>64</v>
      </c>
      <c r="AG11" s="2">
        <v>64</v>
      </c>
      <c r="AM1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11" t="s">
        <v>1205</v>
      </c>
      <c r="AO11">
        <v>1E-3</v>
      </c>
      <c r="AP11">
        <v>0.1</v>
      </c>
      <c r="AQ11">
        <v>78</v>
      </c>
      <c r="AR11">
        <v>100</v>
      </c>
      <c r="AS11" s="2" t="b">
        <v>1</v>
      </c>
      <c r="AT11">
        <v>8</v>
      </c>
      <c r="AU11">
        <v>5</v>
      </c>
      <c r="AV11">
        <v>64</v>
      </c>
      <c r="AW11">
        <v>1000</v>
      </c>
      <c r="AX11">
        <v>4</v>
      </c>
      <c r="AY11">
        <v>5</v>
      </c>
      <c r="AZ11">
        <v>465</v>
      </c>
      <c r="BA11">
        <v>12</v>
      </c>
      <c r="BB11">
        <v>5</v>
      </c>
      <c r="BC11">
        <v>125</v>
      </c>
      <c r="BD11">
        <v>1</v>
      </c>
      <c r="BE11">
        <v>78</v>
      </c>
      <c r="BF11" s="2">
        <v>64</v>
      </c>
      <c r="BG11" s="2">
        <v>64</v>
      </c>
      <c r="BH11" s="2">
        <v>128</v>
      </c>
      <c r="BM11"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11" t="s">
        <v>1831</v>
      </c>
      <c r="BO11">
        <v>1E-3</v>
      </c>
      <c r="BP11">
        <v>0.1</v>
      </c>
      <c r="BQ11">
        <v>100</v>
      </c>
      <c r="BR11">
        <v>100</v>
      </c>
      <c r="BS11" s="2" t="b">
        <v>0</v>
      </c>
      <c r="BT11">
        <v>8</v>
      </c>
      <c r="BU11">
        <v>10</v>
      </c>
      <c r="BV11">
        <v>420</v>
      </c>
      <c r="BW11">
        <v>1000</v>
      </c>
      <c r="BX11">
        <v>4</v>
      </c>
      <c r="BY11">
        <v>50</v>
      </c>
      <c r="BZ11">
        <v>420</v>
      </c>
      <c r="CA11">
        <v>12</v>
      </c>
      <c r="CB11">
        <v>50</v>
      </c>
      <c r="CC11">
        <v>80</v>
      </c>
      <c r="CD11">
        <v>1</v>
      </c>
      <c r="CE11">
        <v>78</v>
      </c>
      <c r="CF11" s="2">
        <v>128</v>
      </c>
      <c r="CG11" s="2">
        <v>128</v>
      </c>
    </row>
    <row r="12" spans="1:85" x14ac:dyDescent="0.2">
      <c r="M1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12" t="s">
        <v>842</v>
      </c>
      <c r="O12">
        <v>1E-3</v>
      </c>
      <c r="P12">
        <v>0.5</v>
      </c>
      <c r="Q12">
        <v>256</v>
      </c>
      <c r="R12">
        <v>500</v>
      </c>
      <c r="S12" s="2" t="b">
        <v>0</v>
      </c>
      <c r="T12">
        <v>8</v>
      </c>
      <c r="U12">
        <v>5</v>
      </c>
      <c r="V12">
        <v>420</v>
      </c>
      <c r="W12">
        <v>1000</v>
      </c>
      <c r="X12">
        <v>4</v>
      </c>
      <c r="Y12">
        <v>5</v>
      </c>
      <c r="Z12">
        <v>465</v>
      </c>
      <c r="AA12">
        <v>12</v>
      </c>
      <c r="AB12">
        <v>5</v>
      </c>
      <c r="AC12">
        <v>125</v>
      </c>
      <c r="AD12">
        <v>1</v>
      </c>
      <c r="AE12">
        <v>78</v>
      </c>
      <c r="AF12" s="2">
        <v>128</v>
      </c>
      <c r="AG12" s="2">
        <v>128</v>
      </c>
      <c r="AM1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5 --meta_test_query_count 465 --meta_test_episode_count 1000 --early_stop_change_acc_threshold 0.00022 --early_stop_acc_window_length 5 --early_stop_train_max_acc 0.98</v>
      </c>
      <c r="AN12" t="s">
        <v>816</v>
      </c>
      <c r="AO12">
        <v>1E-3</v>
      </c>
      <c r="AP12">
        <v>0.5</v>
      </c>
      <c r="AQ12">
        <v>256</v>
      </c>
      <c r="AR12">
        <v>100</v>
      </c>
      <c r="AS12" s="2" t="b">
        <v>1</v>
      </c>
      <c r="AT12">
        <v>8</v>
      </c>
      <c r="AU12">
        <v>5</v>
      </c>
      <c r="AV12">
        <v>64</v>
      </c>
      <c r="AW12">
        <v>1000</v>
      </c>
      <c r="AX12">
        <v>4</v>
      </c>
      <c r="AY12">
        <v>5</v>
      </c>
      <c r="AZ12">
        <v>465</v>
      </c>
      <c r="BA12">
        <v>12</v>
      </c>
      <c r="BB12">
        <v>5</v>
      </c>
      <c r="BC12">
        <v>125</v>
      </c>
      <c r="BD12">
        <v>1</v>
      </c>
      <c r="BE12">
        <v>78</v>
      </c>
      <c r="BF12" s="2">
        <v>64</v>
      </c>
      <c r="BG12" s="2">
        <v>128</v>
      </c>
      <c r="BH12" s="2">
        <v>128</v>
      </c>
      <c r="BM12"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12" t="s">
        <v>1835</v>
      </c>
      <c r="BO12">
        <v>1E-3</v>
      </c>
      <c r="BP12">
        <v>0.1</v>
      </c>
      <c r="BQ12">
        <v>100</v>
      </c>
      <c r="BR12">
        <v>100</v>
      </c>
      <c r="BS12" s="2" t="b">
        <v>0</v>
      </c>
      <c r="BT12">
        <v>8</v>
      </c>
      <c r="BU12">
        <v>10</v>
      </c>
      <c r="BV12">
        <v>420</v>
      </c>
      <c r="BW12">
        <v>1000</v>
      </c>
      <c r="BX12">
        <v>4</v>
      </c>
      <c r="BY12">
        <v>20</v>
      </c>
      <c r="BZ12">
        <v>450</v>
      </c>
      <c r="CA12">
        <v>12</v>
      </c>
      <c r="CB12">
        <v>20</v>
      </c>
      <c r="CC12">
        <v>110</v>
      </c>
      <c r="CD12">
        <v>1</v>
      </c>
      <c r="CE12">
        <v>78</v>
      </c>
      <c r="CF12" s="2">
        <v>128</v>
      </c>
      <c r="CG12" s="2">
        <v>128</v>
      </c>
    </row>
    <row r="13" spans="1:85" x14ac:dyDescent="0.2">
      <c r="M1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3" t="s">
        <v>823</v>
      </c>
      <c r="O13">
        <v>1E-3</v>
      </c>
      <c r="P13">
        <v>0.5</v>
      </c>
      <c r="Q13">
        <v>256</v>
      </c>
      <c r="R13">
        <v>500</v>
      </c>
      <c r="S13" s="2" t="b">
        <v>1</v>
      </c>
      <c r="T13">
        <v>8</v>
      </c>
      <c r="U13">
        <v>10</v>
      </c>
      <c r="V13">
        <v>256</v>
      </c>
      <c r="W13">
        <v>1000</v>
      </c>
      <c r="X13">
        <v>4</v>
      </c>
      <c r="Y13">
        <v>10</v>
      </c>
      <c r="Z13">
        <v>460</v>
      </c>
      <c r="AA13">
        <v>12</v>
      </c>
      <c r="AB13">
        <v>10</v>
      </c>
      <c r="AC13">
        <v>120</v>
      </c>
      <c r="AD13">
        <v>1</v>
      </c>
      <c r="AE13">
        <v>78</v>
      </c>
      <c r="AF13" s="2">
        <v>128</v>
      </c>
      <c r="AG13" s="2">
        <v>128</v>
      </c>
      <c r="AM1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13" t="s">
        <v>1322</v>
      </c>
      <c r="AO13">
        <v>1E-3</v>
      </c>
      <c r="AP13">
        <v>0.1</v>
      </c>
      <c r="AQ13">
        <v>20</v>
      </c>
      <c r="AR13">
        <v>500</v>
      </c>
      <c r="AS13" s="2" t="b">
        <v>1</v>
      </c>
      <c r="AT13">
        <v>8</v>
      </c>
      <c r="AU13">
        <v>5</v>
      </c>
      <c r="AV13">
        <v>128</v>
      </c>
      <c r="AW13">
        <v>1000</v>
      </c>
      <c r="AX13">
        <v>4</v>
      </c>
      <c r="AY13">
        <v>5</v>
      </c>
      <c r="AZ13">
        <v>465</v>
      </c>
      <c r="BA13">
        <v>12</v>
      </c>
      <c r="BB13">
        <v>5</v>
      </c>
      <c r="BC13">
        <v>125</v>
      </c>
      <c r="BD13">
        <v>1</v>
      </c>
      <c r="BE13">
        <v>78</v>
      </c>
      <c r="BF13" s="2">
        <v>64</v>
      </c>
      <c r="BG13" s="2">
        <v>64</v>
      </c>
      <c r="BH13" s="2">
        <v>128</v>
      </c>
      <c r="BM1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13" t="s">
        <v>1836</v>
      </c>
      <c r="BO13">
        <v>1E-3</v>
      </c>
      <c r="BP13">
        <v>0.1</v>
      </c>
      <c r="BQ13">
        <v>100</v>
      </c>
      <c r="BR13">
        <v>100</v>
      </c>
      <c r="BS13" s="2" t="b">
        <v>0</v>
      </c>
      <c r="BT13">
        <v>8</v>
      </c>
      <c r="BU13">
        <v>10</v>
      </c>
      <c r="BV13">
        <v>420</v>
      </c>
      <c r="BW13">
        <v>1000</v>
      </c>
      <c r="BX13">
        <v>4</v>
      </c>
      <c r="BY13">
        <v>15</v>
      </c>
      <c r="BZ13">
        <v>455</v>
      </c>
      <c r="CA13">
        <v>12</v>
      </c>
      <c r="CB13">
        <v>15</v>
      </c>
      <c r="CC13">
        <v>115</v>
      </c>
      <c r="CD13">
        <v>1</v>
      </c>
      <c r="CE13">
        <v>78</v>
      </c>
      <c r="CF13" s="2">
        <v>128</v>
      </c>
      <c r="CG13" s="2">
        <v>128</v>
      </c>
    </row>
    <row r="14" spans="1:85" x14ac:dyDescent="0.2">
      <c r="M1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14" t="s">
        <v>934</v>
      </c>
      <c r="O14">
        <v>1E-3</v>
      </c>
      <c r="P14">
        <v>0.5</v>
      </c>
      <c r="Q14">
        <v>27</v>
      </c>
      <c r="R14">
        <v>500</v>
      </c>
      <c r="S14" s="2" t="b">
        <v>1</v>
      </c>
      <c r="T14">
        <v>8</v>
      </c>
      <c r="U14">
        <v>10</v>
      </c>
      <c r="V14">
        <v>128</v>
      </c>
      <c r="W14">
        <v>1000</v>
      </c>
      <c r="X14">
        <v>4</v>
      </c>
      <c r="Y14">
        <v>10</v>
      </c>
      <c r="Z14">
        <v>460</v>
      </c>
      <c r="AA14">
        <v>12</v>
      </c>
      <c r="AB14">
        <v>10</v>
      </c>
      <c r="AC14">
        <v>120</v>
      </c>
      <c r="AD14">
        <v>1</v>
      </c>
      <c r="AE14">
        <v>78</v>
      </c>
      <c r="AF14" s="2">
        <v>64</v>
      </c>
      <c r="AG14" s="2">
        <v>64</v>
      </c>
      <c r="AM1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420 --meta_train_max_epoch 256 --meta_train_epoch_size 100 --dataset_dir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14" t="s">
        <v>1225</v>
      </c>
      <c r="AO14">
        <v>1E-3</v>
      </c>
      <c r="AP14">
        <v>0.5</v>
      </c>
      <c r="AQ14">
        <v>81</v>
      </c>
      <c r="AR14">
        <v>100</v>
      </c>
      <c r="AS14" s="2" t="b">
        <v>1</v>
      </c>
      <c r="AT14">
        <v>8</v>
      </c>
      <c r="AU14">
        <v>5</v>
      </c>
      <c r="AV14">
        <v>420</v>
      </c>
      <c r="AW14">
        <v>1000</v>
      </c>
      <c r="AX14">
        <v>4</v>
      </c>
      <c r="AY14">
        <v>5</v>
      </c>
      <c r="AZ14">
        <v>465</v>
      </c>
      <c r="BA14">
        <v>12</v>
      </c>
      <c r="BB14">
        <v>5</v>
      </c>
      <c r="BC14">
        <v>125</v>
      </c>
      <c r="BD14">
        <v>1</v>
      </c>
      <c r="BE14">
        <v>78</v>
      </c>
      <c r="BF14" s="2">
        <v>64</v>
      </c>
      <c r="BG14" s="2">
        <v>128</v>
      </c>
      <c r="BH14" s="2">
        <v>64</v>
      </c>
      <c r="BM1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14" t="s">
        <v>1844</v>
      </c>
      <c r="BO14">
        <v>1E-3</v>
      </c>
      <c r="BP14">
        <v>0.1</v>
      </c>
      <c r="BQ14">
        <v>100</v>
      </c>
      <c r="BR14">
        <v>100</v>
      </c>
      <c r="BS14" s="2" t="b">
        <v>0</v>
      </c>
      <c r="BT14">
        <v>8</v>
      </c>
      <c r="BU14">
        <v>10</v>
      </c>
      <c r="BV14">
        <v>420</v>
      </c>
      <c r="BW14">
        <v>1000</v>
      </c>
      <c r="BX14">
        <v>4</v>
      </c>
      <c r="BY14">
        <v>25</v>
      </c>
      <c r="BZ14">
        <v>445</v>
      </c>
      <c r="CA14">
        <v>12</v>
      </c>
      <c r="CB14">
        <v>25</v>
      </c>
      <c r="CC14">
        <v>105</v>
      </c>
      <c r="CD14">
        <v>1</v>
      </c>
      <c r="CE14">
        <v>78</v>
      </c>
      <c r="CF14" s="2">
        <v>128</v>
      </c>
      <c r="CG14" s="2">
        <v>128</v>
      </c>
    </row>
    <row r="15" spans="1:85" x14ac:dyDescent="0.2">
      <c r="M1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5" t="s">
        <v>739</v>
      </c>
      <c r="O15">
        <v>1E-3</v>
      </c>
      <c r="P15">
        <v>0.5</v>
      </c>
      <c r="Q15">
        <v>256</v>
      </c>
      <c r="R15">
        <v>500</v>
      </c>
      <c r="S15" s="2" t="b">
        <v>1</v>
      </c>
      <c r="T15">
        <v>8</v>
      </c>
      <c r="U15">
        <v>10</v>
      </c>
      <c r="V15">
        <v>128</v>
      </c>
      <c r="W15">
        <v>1000</v>
      </c>
      <c r="X15">
        <v>4</v>
      </c>
      <c r="Y15">
        <v>10</v>
      </c>
      <c r="Z15">
        <v>460</v>
      </c>
      <c r="AA15">
        <v>12</v>
      </c>
      <c r="AB15">
        <v>10</v>
      </c>
      <c r="AC15">
        <v>120</v>
      </c>
      <c r="AD15">
        <v>1</v>
      </c>
      <c r="AE15">
        <v>78</v>
      </c>
      <c r="AF15" s="2">
        <v>128</v>
      </c>
      <c r="AG15" s="2">
        <v>128</v>
      </c>
      <c r="AM1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15" t="s">
        <v>1326</v>
      </c>
      <c r="AO15">
        <v>1E-3</v>
      </c>
      <c r="AP15">
        <v>0.5</v>
      </c>
      <c r="AQ15">
        <v>59</v>
      </c>
      <c r="AR15">
        <v>100</v>
      </c>
      <c r="AS15" s="2" t="b">
        <v>1</v>
      </c>
      <c r="AT15">
        <v>8</v>
      </c>
      <c r="AU15">
        <v>5</v>
      </c>
      <c r="AV15">
        <v>420</v>
      </c>
      <c r="AW15">
        <v>1000</v>
      </c>
      <c r="AX15">
        <v>4</v>
      </c>
      <c r="AY15">
        <v>5</v>
      </c>
      <c r="AZ15">
        <v>465</v>
      </c>
      <c r="BA15">
        <v>12</v>
      </c>
      <c r="BB15">
        <v>5</v>
      </c>
      <c r="BC15">
        <v>125</v>
      </c>
      <c r="BD15">
        <v>1</v>
      </c>
      <c r="BE15">
        <v>78</v>
      </c>
      <c r="BF15" s="2">
        <v>128</v>
      </c>
      <c r="BG15" s="2">
        <v>64</v>
      </c>
      <c r="BH15" s="2">
        <v>128</v>
      </c>
      <c r="BM1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15" t="s">
        <v>1746</v>
      </c>
      <c r="BO15">
        <v>1E-3</v>
      </c>
      <c r="BP15">
        <v>0.1</v>
      </c>
      <c r="BQ15">
        <v>100</v>
      </c>
      <c r="BR15">
        <v>100</v>
      </c>
      <c r="BS15" s="2" t="b">
        <v>0</v>
      </c>
      <c r="BT15">
        <v>8</v>
      </c>
      <c r="BU15">
        <v>15</v>
      </c>
      <c r="BV15">
        <v>420</v>
      </c>
      <c r="BW15">
        <v>1000</v>
      </c>
      <c r="BX15">
        <v>4</v>
      </c>
      <c r="BY15">
        <v>5</v>
      </c>
      <c r="BZ15">
        <v>465</v>
      </c>
      <c r="CA15">
        <v>12</v>
      </c>
      <c r="CB15">
        <v>5</v>
      </c>
      <c r="CC15">
        <v>125</v>
      </c>
      <c r="CD15">
        <v>1</v>
      </c>
      <c r="CE15">
        <v>78</v>
      </c>
      <c r="CF15" s="2">
        <v>128</v>
      </c>
      <c r="CG15" s="2">
        <v>128</v>
      </c>
    </row>
    <row r="16" spans="1:85" x14ac:dyDescent="0.2">
      <c r="M1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6" t="s">
        <v>750</v>
      </c>
      <c r="O16">
        <v>1E-3</v>
      </c>
      <c r="P16">
        <v>0.5</v>
      </c>
      <c r="Q16">
        <v>256</v>
      </c>
      <c r="R16">
        <v>500</v>
      </c>
      <c r="S16" s="2" t="b">
        <v>1</v>
      </c>
      <c r="T16">
        <v>8</v>
      </c>
      <c r="U16">
        <v>10</v>
      </c>
      <c r="V16">
        <v>64</v>
      </c>
      <c r="W16">
        <v>1000</v>
      </c>
      <c r="X16">
        <v>4</v>
      </c>
      <c r="Y16">
        <v>10</v>
      </c>
      <c r="Z16">
        <v>460</v>
      </c>
      <c r="AA16">
        <v>12</v>
      </c>
      <c r="AB16">
        <v>10</v>
      </c>
      <c r="AC16">
        <v>120</v>
      </c>
      <c r="AD16">
        <v>1</v>
      </c>
      <c r="AE16">
        <v>78</v>
      </c>
      <c r="AF16" s="2">
        <v>128</v>
      </c>
      <c r="AG16" s="2">
        <v>128</v>
      </c>
      <c r="AM1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16" t="s">
        <v>1450</v>
      </c>
      <c r="AO16">
        <v>1E-3</v>
      </c>
      <c r="AP16">
        <v>0.5</v>
      </c>
      <c r="AQ16">
        <v>20</v>
      </c>
      <c r="AR16">
        <v>500</v>
      </c>
      <c r="AS16" s="2" t="b">
        <v>1</v>
      </c>
      <c r="AT16">
        <v>8</v>
      </c>
      <c r="AU16">
        <v>10</v>
      </c>
      <c r="AV16">
        <v>256</v>
      </c>
      <c r="AW16">
        <v>1000</v>
      </c>
      <c r="AX16">
        <v>4</v>
      </c>
      <c r="AY16">
        <v>10</v>
      </c>
      <c r="AZ16">
        <v>460</v>
      </c>
      <c r="BA16">
        <v>12</v>
      </c>
      <c r="BB16">
        <v>10</v>
      </c>
      <c r="BC16">
        <v>120</v>
      </c>
      <c r="BD16">
        <v>1</v>
      </c>
      <c r="BE16">
        <v>78</v>
      </c>
      <c r="BF16" s="2">
        <v>128</v>
      </c>
      <c r="BG16" s="2">
        <v>64</v>
      </c>
      <c r="BH16" s="2">
        <v>128</v>
      </c>
      <c r="BM1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16" t="s">
        <v>1847</v>
      </c>
      <c r="BO16">
        <v>1E-3</v>
      </c>
      <c r="BP16">
        <v>0.1</v>
      </c>
      <c r="BQ16">
        <v>100</v>
      </c>
      <c r="BR16">
        <v>100</v>
      </c>
      <c r="BS16" s="2" t="b">
        <v>0</v>
      </c>
      <c r="BT16">
        <v>8</v>
      </c>
      <c r="BU16">
        <v>15</v>
      </c>
      <c r="BV16">
        <v>420</v>
      </c>
      <c r="BW16">
        <v>1000</v>
      </c>
      <c r="BX16">
        <v>4</v>
      </c>
      <c r="BY16">
        <v>15</v>
      </c>
      <c r="BZ16">
        <v>455</v>
      </c>
      <c r="CA16">
        <v>12</v>
      </c>
      <c r="CB16">
        <v>15</v>
      </c>
      <c r="CC16">
        <v>115</v>
      </c>
      <c r="CD16">
        <v>1</v>
      </c>
      <c r="CE16">
        <v>78</v>
      </c>
      <c r="CF16" s="2">
        <v>128</v>
      </c>
      <c r="CG16" s="2">
        <v>128</v>
      </c>
    </row>
    <row r="17" spans="13:85" x14ac:dyDescent="0.2">
      <c r="M1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17" t="s">
        <v>843</v>
      </c>
      <c r="O17">
        <v>1E-3</v>
      </c>
      <c r="P17">
        <v>0.5</v>
      </c>
      <c r="Q17">
        <v>256</v>
      </c>
      <c r="R17">
        <v>500</v>
      </c>
      <c r="S17" s="2" t="b">
        <v>1</v>
      </c>
      <c r="T17">
        <v>8</v>
      </c>
      <c r="U17">
        <v>10</v>
      </c>
      <c r="V17">
        <v>420</v>
      </c>
      <c r="W17">
        <v>1000</v>
      </c>
      <c r="X17">
        <v>4</v>
      </c>
      <c r="Y17">
        <v>10</v>
      </c>
      <c r="Z17">
        <v>460</v>
      </c>
      <c r="AA17">
        <v>12</v>
      </c>
      <c r="AB17">
        <v>10</v>
      </c>
      <c r="AC17">
        <v>120</v>
      </c>
      <c r="AD17">
        <v>1</v>
      </c>
      <c r="AE17">
        <v>78</v>
      </c>
      <c r="AF17" s="2">
        <v>128</v>
      </c>
      <c r="AG17" s="2">
        <v>128</v>
      </c>
      <c r="AM1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17" t="s">
        <v>1122</v>
      </c>
      <c r="AO17">
        <v>1E-3</v>
      </c>
      <c r="AP17">
        <v>0.1</v>
      </c>
      <c r="AQ17">
        <v>15</v>
      </c>
      <c r="AR17">
        <v>500</v>
      </c>
      <c r="AS17" s="2" t="b">
        <v>1</v>
      </c>
      <c r="AT17">
        <v>8</v>
      </c>
      <c r="AU17">
        <v>10</v>
      </c>
      <c r="AV17">
        <v>420</v>
      </c>
      <c r="AW17">
        <v>1000</v>
      </c>
      <c r="AX17">
        <v>4</v>
      </c>
      <c r="AY17">
        <v>10</v>
      </c>
      <c r="AZ17">
        <v>460</v>
      </c>
      <c r="BA17">
        <v>12</v>
      </c>
      <c r="BB17">
        <v>10</v>
      </c>
      <c r="BC17">
        <v>120</v>
      </c>
      <c r="BD17">
        <v>1</v>
      </c>
      <c r="BE17">
        <v>78</v>
      </c>
      <c r="BF17" s="2">
        <v>64</v>
      </c>
      <c r="BG17" s="2">
        <v>128</v>
      </c>
      <c r="BH17" s="2">
        <v>64</v>
      </c>
      <c r="BM17"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17" t="s">
        <v>1842</v>
      </c>
      <c r="BO17">
        <v>1E-3</v>
      </c>
      <c r="BP17">
        <v>0.1</v>
      </c>
      <c r="BQ17">
        <v>100</v>
      </c>
      <c r="BR17">
        <v>100</v>
      </c>
      <c r="BS17" s="2" t="b">
        <v>0</v>
      </c>
      <c r="BT17">
        <v>8</v>
      </c>
      <c r="BU17">
        <v>15</v>
      </c>
      <c r="BV17">
        <v>420</v>
      </c>
      <c r="BW17">
        <v>1000</v>
      </c>
      <c r="BX17">
        <v>4</v>
      </c>
      <c r="BY17">
        <v>25</v>
      </c>
      <c r="BZ17">
        <v>445</v>
      </c>
      <c r="CA17">
        <v>12</v>
      </c>
      <c r="CB17">
        <v>25</v>
      </c>
      <c r="CC17">
        <v>105</v>
      </c>
      <c r="CD17">
        <v>1</v>
      </c>
      <c r="CE17">
        <v>78</v>
      </c>
      <c r="CF17" s="2">
        <v>128</v>
      </c>
      <c r="CG17" s="2">
        <v>128</v>
      </c>
    </row>
    <row r="18" spans="13:85" x14ac:dyDescent="0.2">
      <c r="M1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N18" t="s">
        <v>734</v>
      </c>
      <c r="O18">
        <v>1E-3</v>
      </c>
      <c r="P18">
        <v>0.1</v>
      </c>
      <c r="Q18">
        <v>256</v>
      </c>
      <c r="R18">
        <v>100</v>
      </c>
      <c r="S18" s="2" t="b">
        <v>0</v>
      </c>
      <c r="T18">
        <v>8</v>
      </c>
      <c r="U18">
        <v>10</v>
      </c>
      <c r="V18">
        <v>128</v>
      </c>
      <c r="W18">
        <v>1000</v>
      </c>
      <c r="X18">
        <v>4</v>
      </c>
      <c r="Y18">
        <v>10</v>
      </c>
      <c r="Z18">
        <v>460</v>
      </c>
      <c r="AA18">
        <v>12</v>
      </c>
      <c r="AB18">
        <v>10</v>
      </c>
      <c r="AC18">
        <v>120</v>
      </c>
      <c r="AD18">
        <v>1</v>
      </c>
      <c r="AE18">
        <v>78</v>
      </c>
      <c r="AF18" s="2">
        <v>128</v>
      </c>
      <c r="AG18" s="2">
        <v>128</v>
      </c>
      <c r="AM1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18" t="s">
        <v>1354</v>
      </c>
      <c r="AO18">
        <v>1E-3</v>
      </c>
      <c r="AP18">
        <v>0.5</v>
      </c>
      <c r="AQ18">
        <v>19</v>
      </c>
      <c r="AR18">
        <v>500</v>
      </c>
      <c r="AS18" s="2" t="b">
        <v>1</v>
      </c>
      <c r="AT18">
        <v>8</v>
      </c>
      <c r="AU18">
        <v>10</v>
      </c>
      <c r="AV18">
        <v>420</v>
      </c>
      <c r="AW18">
        <v>1000</v>
      </c>
      <c r="AX18">
        <v>4</v>
      </c>
      <c r="AY18">
        <v>10</v>
      </c>
      <c r="AZ18">
        <v>460</v>
      </c>
      <c r="BA18">
        <v>12</v>
      </c>
      <c r="BB18">
        <v>10</v>
      </c>
      <c r="BC18">
        <v>120</v>
      </c>
      <c r="BD18">
        <v>1</v>
      </c>
      <c r="BE18">
        <v>78</v>
      </c>
      <c r="BF18" s="2">
        <v>128</v>
      </c>
      <c r="BG18" s="2">
        <v>64</v>
      </c>
      <c r="BH18" s="2">
        <v>128</v>
      </c>
      <c r="BM18"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18" t="s">
        <v>1832</v>
      </c>
      <c r="BO18">
        <v>1E-3</v>
      </c>
      <c r="BP18">
        <v>0.1</v>
      </c>
      <c r="BQ18">
        <v>100</v>
      </c>
      <c r="BR18">
        <v>100</v>
      </c>
      <c r="BS18" s="2" t="b">
        <v>0</v>
      </c>
      <c r="BT18">
        <v>8</v>
      </c>
      <c r="BU18">
        <v>15</v>
      </c>
      <c r="BV18">
        <v>420</v>
      </c>
      <c r="BW18">
        <v>1000</v>
      </c>
      <c r="BX18">
        <v>4</v>
      </c>
      <c r="BY18">
        <v>50</v>
      </c>
      <c r="BZ18">
        <v>420</v>
      </c>
      <c r="CA18">
        <v>12</v>
      </c>
      <c r="CB18">
        <v>50</v>
      </c>
      <c r="CC18">
        <v>80</v>
      </c>
      <c r="CD18">
        <v>1</v>
      </c>
      <c r="CE18">
        <v>78</v>
      </c>
      <c r="CF18" s="2">
        <v>128</v>
      </c>
      <c r="CG18" s="2">
        <v>128</v>
      </c>
    </row>
    <row r="19" spans="13:85" x14ac:dyDescent="0.2">
      <c r="M1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19" t="s">
        <v>935</v>
      </c>
      <c r="O19">
        <v>1E-3</v>
      </c>
      <c r="P19">
        <v>0.5</v>
      </c>
      <c r="Q19">
        <v>192</v>
      </c>
      <c r="R19">
        <v>500</v>
      </c>
      <c r="S19" s="2" t="b">
        <v>1</v>
      </c>
      <c r="T19">
        <v>8</v>
      </c>
      <c r="U19">
        <v>10</v>
      </c>
      <c r="V19">
        <v>256</v>
      </c>
      <c r="W19">
        <v>1000</v>
      </c>
      <c r="X19">
        <v>4</v>
      </c>
      <c r="Y19">
        <v>10</v>
      </c>
      <c r="Z19">
        <v>460</v>
      </c>
      <c r="AA19">
        <v>12</v>
      </c>
      <c r="AB19">
        <v>10</v>
      </c>
      <c r="AC19">
        <v>120</v>
      </c>
      <c r="AD19">
        <v>1</v>
      </c>
      <c r="AE19">
        <v>78</v>
      </c>
      <c r="AF19" s="2">
        <v>64</v>
      </c>
      <c r="AG19" s="2">
        <v>64</v>
      </c>
      <c r="AM1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10 --meta_test_query_count 460 --meta_test_episode_count 1000 --early_stop_change_acc_threshold 0.00022 --early_stop_acc_window_length 5 --early_stop_train_max_acc 0.98</v>
      </c>
      <c r="AN19" t="s">
        <v>925</v>
      </c>
      <c r="AO19">
        <v>1E-3</v>
      </c>
      <c r="AP19">
        <v>0.5</v>
      </c>
      <c r="AQ19">
        <v>256</v>
      </c>
      <c r="AR19">
        <v>500</v>
      </c>
      <c r="AS19" s="2" t="b">
        <v>1</v>
      </c>
      <c r="AT19">
        <v>8</v>
      </c>
      <c r="AU19">
        <v>10</v>
      </c>
      <c r="AV19">
        <v>420</v>
      </c>
      <c r="AW19">
        <v>1000</v>
      </c>
      <c r="AX19">
        <v>4</v>
      </c>
      <c r="AY19">
        <v>10</v>
      </c>
      <c r="AZ19">
        <v>460</v>
      </c>
      <c r="BA19">
        <v>12</v>
      </c>
      <c r="BB19">
        <v>10</v>
      </c>
      <c r="BC19">
        <v>120</v>
      </c>
      <c r="BD19">
        <v>1</v>
      </c>
      <c r="BE19">
        <v>78</v>
      </c>
      <c r="BF19" s="2">
        <v>64</v>
      </c>
      <c r="BG19" s="2">
        <v>128</v>
      </c>
      <c r="BH19" s="2">
        <v>128</v>
      </c>
      <c r="BM19"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15 --meta_train_query_count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19" t="s">
        <v>1839</v>
      </c>
      <c r="BO19">
        <v>1E-3</v>
      </c>
      <c r="BP19">
        <v>0.1</v>
      </c>
      <c r="BQ19">
        <v>100</v>
      </c>
      <c r="BR19">
        <v>100</v>
      </c>
      <c r="BS19" s="2" t="b">
        <v>0</v>
      </c>
      <c r="BT19">
        <v>8</v>
      </c>
      <c r="BU19">
        <v>15</v>
      </c>
      <c r="BV19">
        <v>420</v>
      </c>
      <c r="BW19">
        <v>1000</v>
      </c>
      <c r="BX19">
        <v>4</v>
      </c>
      <c r="BY19">
        <v>20</v>
      </c>
      <c r="BZ19">
        <v>450</v>
      </c>
      <c r="CA19">
        <v>12</v>
      </c>
      <c r="CB19">
        <v>20</v>
      </c>
      <c r="CC19">
        <v>110</v>
      </c>
      <c r="CD19">
        <v>1</v>
      </c>
      <c r="CE19">
        <v>78</v>
      </c>
      <c r="CF19" s="2">
        <v>128</v>
      </c>
      <c r="CG19" s="2">
        <v>128</v>
      </c>
    </row>
    <row r="20" spans="13:85" x14ac:dyDescent="0.2">
      <c r="M2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20" t="s">
        <v>937</v>
      </c>
      <c r="O20">
        <v>1E-3</v>
      </c>
      <c r="P20">
        <v>0.5</v>
      </c>
      <c r="Q20">
        <v>256</v>
      </c>
      <c r="R20">
        <v>100</v>
      </c>
      <c r="S20" s="2" t="b">
        <v>0</v>
      </c>
      <c r="T20">
        <v>8</v>
      </c>
      <c r="U20">
        <v>10</v>
      </c>
      <c r="V20">
        <v>256</v>
      </c>
      <c r="W20">
        <v>1000</v>
      </c>
      <c r="X20">
        <v>4</v>
      </c>
      <c r="Y20">
        <v>10</v>
      </c>
      <c r="Z20">
        <v>460</v>
      </c>
      <c r="AA20">
        <v>12</v>
      </c>
      <c r="AB20">
        <v>10</v>
      </c>
      <c r="AC20">
        <v>120</v>
      </c>
      <c r="AD20">
        <v>1</v>
      </c>
      <c r="AE20">
        <v>78</v>
      </c>
      <c r="AF20" s="2">
        <v>64</v>
      </c>
      <c r="AG20" s="2">
        <v>64</v>
      </c>
      <c r="AM2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64 --model_encoder_out_dim 64 --model_rel_net_hid_dim 64 --learning_rate 0.001 --learning_rate_decay 0.1 --meta_test_n_way 4 --meta_test_k_shot 10 --meta_test_query_count 460 --meta_test_episode_count 1000 --early_stop_change_acc_threshold 0.00022 --early_stop_acc_window_length 5 --early_stop_train_max_acc 0.98</v>
      </c>
      <c r="AN20" t="s">
        <v>1077</v>
      </c>
      <c r="AO20">
        <v>1E-3</v>
      </c>
      <c r="AP20">
        <v>0.1</v>
      </c>
      <c r="AQ20">
        <v>13</v>
      </c>
      <c r="AR20">
        <v>500</v>
      </c>
      <c r="AS20" s="2" t="b">
        <v>1</v>
      </c>
      <c r="AT20">
        <v>8</v>
      </c>
      <c r="AU20">
        <v>10</v>
      </c>
      <c r="AV20">
        <v>256</v>
      </c>
      <c r="AW20">
        <v>1000</v>
      </c>
      <c r="AX20">
        <v>4</v>
      </c>
      <c r="AY20">
        <v>10</v>
      </c>
      <c r="AZ20">
        <v>460</v>
      </c>
      <c r="BA20">
        <v>12</v>
      </c>
      <c r="BB20">
        <v>10</v>
      </c>
      <c r="BC20">
        <v>120</v>
      </c>
      <c r="BD20">
        <v>1</v>
      </c>
      <c r="BE20">
        <v>78</v>
      </c>
      <c r="BF20" s="2">
        <v>64</v>
      </c>
      <c r="BG20" s="2">
        <v>64</v>
      </c>
      <c r="BH20" s="2">
        <v>64</v>
      </c>
      <c r="BM20"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20" t="s">
        <v>1731</v>
      </c>
      <c r="BO20">
        <v>1E-3</v>
      </c>
      <c r="BP20">
        <v>0.1</v>
      </c>
      <c r="BQ20">
        <v>100</v>
      </c>
      <c r="BR20">
        <v>100</v>
      </c>
      <c r="BS20" s="2" t="b">
        <v>0</v>
      </c>
      <c r="BT20">
        <v>8</v>
      </c>
      <c r="BU20">
        <v>20</v>
      </c>
      <c r="BV20">
        <v>420</v>
      </c>
      <c r="BW20">
        <v>1000</v>
      </c>
      <c r="BX20">
        <v>4</v>
      </c>
      <c r="BY20">
        <v>5</v>
      </c>
      <c r="BZ20">
        <v>465</v>
      </c>
      <c r="CA20">
        <v>12</v>
      </c>
      <c r="CB20">
        <v>5</v>
      </c>
      <c r="CC20">
        <v>125</v>
      </c>
      <c r="CD20">
        <v>1</v>
      </c>
      <c r="CE20">
        <v>78</v>
      </c>
      <c r="CF20" s="2">
        <v>128</v>
      </c>
      <c r="CG20" s="2">
        <v>128</v>
      </c>
    </row>
    <row r="21" spans="13:85" x14ac:dyDescent="0.2">
      <c r="M2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21" t="s">
        <v>944</v>
      </c>
      <c r="O21">
        <v>1E-3</v>
      </c>
      <c r="P21">
        <v>0.5</v>
      </c>
      <c r="Q21">
        <v>22</v>
      </c>
      <c r="R21">
        <v>500</v>
      </c>
      <c r="S21" s="2" t="b">
        <v>1</v>
      </c>
      <c r="T21">
        <v>8</v>
      </c>
      <c r="U21">
        <v>10</v>
      </c>
      <c r="V21">
        <v>64</v>
      </c>
      <c r="W21">
        <v>1000</v>
      </c>
      <c r="X21">
        <v>4</v>
      </c>
      <c r="Y21">
        <v>10</v>
      </c>
      <c r="Z21">
        <v>460</v>
      </c>
      <c r="AA21">
        <v>12</v>
      </c>
      <c r="AB21">
        <v>10</v>
      </c>
      <c r="AC21">
        <v>120</v>
      </c>
      <c r="AD21">
        <v>1</v>
      </c>
      <c r="AE21">
        <v>78</v>
      </c>
      <c r="AF21" s="2">
        <v>64</v>
      </c>
      <c r="AG21" s="2">
        <v>64</v>
      </c>
      <c r="AM2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21" t="s">
        <v>1009</v>
      </c>
      <c r="AO21">
        <v>1E-3</v>
      </c>
      <c r="AP21">
        <v>0.5</v>
      </c>
      <c r="AQ21">
        <v>116</v>
      </c>
      <c r="AR21">
        <v>100</v>
      </c>
      <c r="AS21" s="2" t="b">
        <v>1</v>
      </c>
      <c r="AT21">
        <v>8</v>
      </c>
      <c r="AU21">
        <v>10</v>
      </c>
      <c r="AV21">
        <v>128</v>
      </c>
      <c r="AW21">
        <v>1000</v>
      </c>
      <c r="AX21">
        <v>4</v>
      </c>
      <c r="AY21">
        <v>10</v>
      </c>
      <c r="AZ21">
        <v>460</v>
      </c>
      <c r="BA21">
        <v>12</v>
      </c>
      <c r="BB21">
        <v>10</v>
      </c>
      <c r="BC21">
        <v>120</v>
      </c>
      <c r="BD21">
        <v>1</v>
      </c>
      <c r="BE21">
        <v>78</v>
      </c>
      <c r="BF21" s="2">
        <v>64</v>
      </c>
      <c r="BG21" s="2">
        <v>64</v>
      </c>
      <c r="BH21" s="2">
        <v>64</v>
      </c>
      <c r="BM21"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21" t="s">
        <v>1851</v>
      </c>
      <c r="BO21">
        <v>1E-3</v>
      </c>
      <c r="BP21">
        <v>0.1</v>
      </c>
      <c r="BQ21">
        <v>100</v>
      </c>
      <c r="BR21">
        <v>100</v>
      </c>
      <c r="BS21" s="2" t="b">
        <v>0</v>
      </c>
      <c r="BT21">
        <v>8</v>
      </c>
      <c r="BU21">
        <v>20</v>
      </c>
      <c r="BV21">
        <v>420</v>
      </c>
      <c r="BW21">
        <v>1000</v>
      </c>
      <c r="BX21">
        <v>4</v>
      </c>
      <c r="BY21">
        <v>10</v>
      </c>
      <c r="BZ21">
        <v>460</v>
      </c>
      <c r="CA21">
        <v>12</v>
      </c>
      <c r="CB21">
        <v>10</v>
      </c>
      <c r="CC21">
        <v>120</v>
      </c>
      <c r="CD21">
        <v>1</v>
      </c>
      <c r="CE21">
        <v>78</v>
      </c>
      <c r="CF21" s="2">
        <v>128</v>
      </c>
      <c r="CG21" s="2">
        <v>128</v>
      </c>
    </row>
    <row r="22" spans="13:85" x14ac:dyDescent="0.2">
      <c r="M2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22" t="s">
        <v>950</v>
      </c>
      <c r="O22">
        <v>1E-3</v>
      </c>
      <c r="P22">
        <v>0.5</v>
      </c>
      <c r="Q22">
        <v>29</v>
      </c>
      <c r="R22">
        <v>500</v>
      </c>
      <c r="S22" s="2" t="b">
        <v>1</v>
      </c>
      <c r="T22">
        <v>8</v>
      </c>
      <c r="U22">
        <v>10</v>
      </c>
      <c r="V22">
        <v>420</v>
      </c>
      <c r="W22">
        <v>1000</v>
      </c>
      <c r="X22">
        <v>4</v>
      </c>
      <c r="Y22">
        <v>10</v>
      </c>
      <c r="Z22">
        <v>460</v>
      </c>
      <c r="AA22">
        <v>12</v>
      </c>
      <c r="AB22">
        <v>10</v>
      </c>
      <c r="AC22">
        <v>120</v>
      </c>
      <c r="AD22">
        <v>1</v>
      </c>
      <c r="AE22">
        <v>78</v>
      </c>
      <c r="AF22" s="2">
        <v>64</v>
      </c>
      <c r="AG22" s="2">
        <v>64</v>
      </c>
      <c r="AM2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22" t="s">
        <v>1127</v>
      </c>
      <c r="AO22">
        <v>1E-3</v>
      </c>
      <c r="AP22">
        <v>0.1</v>
      </c>
      <c r="AQ22">
        <v>17</v>
      </c>
      <c r="AR22">
        <v>500</v>
      </c>
      <c r="AS22" s="2" t="b">
        <v>1</v>
      </c>
      <c r="AT22">
        <v>8</v>
      </c>
      <c r="AU22">
        <v>10</v>
      </c>
      <c r="AV22">
        <v>64</v>
      </c>
      <c r="AW22">
        <v>1000</v>
      </c>
      <c r="AX22">
        <v>4</v>
      </c>
      <c r="AY22">
        <v>10</v>
      </c>
      <c r="AZ22">
        <v>460</v>
      </c>
      <c r="BA22">
        <v>12</v>
      </c>
      <c r="BB22">
        <v>10</v>
      </c>
      <c r="BC22">
        <v>120</v>
      </c>
      <c r="BD22">
        <v>1</v>
      </c>
      <c r="BE22">
        <v>78</v>
      </c>
      <c r="BF22" s="2">
        <v>64</v>
      </c>
      <c r="BG22" s="2">
        <v>64</v>
      </c>
      <c r="BH22" s="2">
        <v>128</v>
      </c>
      <c r="BM22"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22" t="s">
        <v>1838</v>
      </c>
      <c r="BO22">
        <v>1E-3</v>
      </c>
      <c r="BP22">
        <v>0.1</v>
      </c>
      <c r="BQ22">
        <v>100</v>
      </c>
      <c r="BR22">
        <v>100</v>
      </c>
      <c r="BS22" s="2" t="b">
        <v>0</v>
      </c>
      <c r="BT22">
        <v>8</v>
      </c>
      <c r="BU22">
        <v>20</v>
      </c>
      <c r="BV22">
        <v>420</v>
      </c>
      <c r="BW22">
        <v>1000</v>
      </c>
      <c r="BX22">
        <v>4</v>
      </c>
      <c r="BY22">
        <v>50</v>
      </c>
      <c r="BZ22">
        <v>420</v>
      </c>
      <c r="CA22">
        <v>12</v>
      </c>
      <c r="CB22">
        <v>50</v>
      </c>
      <c r="CC22">
        <v>80</v>
      </c>
      <c r="CD22">
        <v>1</v>
      </c>
      <c r="CE22">
        <v>78</v>
      </c>
      <c r="CF22" s="2">
        <v>128</v>
      </c>
      <c r="CG22" s="2">
        <v>128</v>
      </c>
    </row>
    <row r="23" spans="13:85" x14ac:dyDescent="0.2">
      <c r="M2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23" t="s">
        <v>747</v>
      </c>
      <c r="O23">
        <v>1E-3</v>
      </c>
      <c r="P23">
        <v>0.5</v>
      </c>
      <c r="Q23">
        <v>256</v>
      </c>
      <c r="R23">
        <v>500</v>
      </c>
      <c r="S23" s="2" t="b">
        <v>1</v>
      </c>
      <c r="T23">
        <v>8</v>
      </c>
      <c r="U23">
        <v>15</v>
      </c>
      <c r="V23">
        <v>128</v>
      </c>
      <c r="W23">
        <v>1000</v>
      </c>
      <c r="X23">
        <v>4</v>
      </c>
      <c r="Y23">
        <v>15</v>
      </c>
      <c r="Z23">
        <v>455</v>
      </c>
      <c r="AA23">
        <v>12</v>
      </c>
      <c r="AB23">
        <v>15</v>
      </c>
      <c r="AC23">
        <v>115</v>
      </c>
      <c r="AD23">
        <v>1</v>
      </c>
      <c r="AE23">
        <v>78</v>
      </c>
      <c r="AF23" s="2">
        <v>128</v>
      </c>
      <c r="AG23" s="2">
        <v>128</v>
      </c>
      <c r="AM2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23" t="s">
        <v>1139</v>
      </c>
      <c r="AO23">
        <v>1E-3</v>
      </c>
      <c r="AP23">
        <v>0.1</v>
      </c>
      <c r="AQ23">
        <v>24</v>
      </c>
      <c r="AR23">
        <v>500</v>
      </c>
      <c r="AS23" s="2" t="b">
        <v>1</v>
      </c>
      <c r="AT23">
        <v>8</v>
      </c>
      <c r="AU23">
        <v>10</v>
      </c>
      <c r="AV23">
        <v>64</v>
      </c>
      <c r="AW23">
        <v>1000</v>
      </c>
      <c r="AX23">
        <v>4</v>
      </c>
      <c r="AY23">
        <v>10</v>
      </c>
      <c r="AZ23">
        <v>460</v>
      </c>
      <c r="BA23">
        <v>12</v>
      </c>
      <c r="BB23">
        <v>10</v>
      </c>
      <c r="BC23">
        <v>120</v>
      </c>
      <c r="BD23">
        <v>1</v>
      </c>
      <c r="BE23">
        <v>78</v>
      </c>
      <c r="BF23" s="2">
        <v>128</v>
      </c>
      <c r="BG23" s="2">
        <v>128</v>
      </c>
      <c r="BH23" s="2">
        <v>64</v>
      </c>
      <c r="BM2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23" t="s">
        <v>1846</v>
      </c>
      <c r="BO23">
        <v>1E-3</v>
      </c>
      <c r="BP23">
        <v>0.1</v>
      </c>
      <c r="BQ23">
        <v>100</v>
      </c>
      <c r="BR23">
        <v>100</v>
      </c>
      <c r="BS23" s="2" t="b">
        <v>0</v>
      </c>
      <c r="BT23">
        <v>8</v>
      </c>
      <c r="BU23">
        <v>20</v>
      </c>
      <c r="BV23">
        <v>420</v>
      </c>
      <c r="BW23">
        <v>1000</v>
      </c>
      <c r="BX23">
        <v>4</v>
      </c>
      <c r="BY23">
        <v>25</v>
      </c>
      <c r="BZ23">
        <v>445</v>
      </c>
      <c r="CA23">
        <v>12</v>
      </c>
      <c r="CB23">
        <v>25</v>
      </c>
      <c r="CC23">
        <v>105</v>
      </c>
      <c r="CD23">
        <v>1</v>
      </c>
      <c r="CE23">
        <v>78</v>
      </c>
      <c r="CF23" s="2">
        <v>128</v>
      </c>
      <c r="CG23" s="2">
        <v>128</v>
      </c>
    </row>
    <row r="24" spans="13:85" x14ac:dyDescent="0.2">
      <c r="M2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24" t="s">
        <v>838</v>
      </c>
      <c r="O24">
        <v>1E-3</v>
      </c>
      <c r="P24">
        <v>0.5</v>
      </c>
      <c r="Q24">
        <v>256</v>
      </c>
      <c r="R24">
        <v>500</v>
      </c>
      <c r="S24" s="2" t="b">
        <v>1</v>
      </c>
      <c r="T24">
        <v>8</v>
      </c>
      <c r="U24">
        <v>15</v>
      </c>
      <c r="V24">
        <v>420</v>
      </c>
      <c r="W24">
        <v>1000</v>
      </c>
      <c r="X24">
        <v>4</v>
      </c>
      <c r="Y24">
        <v>15</v>
      </c>
      <c r="Z24">
        <v>455</v>
      </c>
      <c r="AA24">
        <v>12</v>
      </c>
      <c r="AB24">
        <v>15</v>
      </c>
      <c r="AC24">
        <v>115</v>
      </c>
      <c r="AD24">
        <v>1</v>
      </c>
      <c r="AE24">
        <v>78</v>
      </c>
      <c r="AF24" s="2">
        <v>128</v>
      </c>
      <c r="AG24" s="2">
        <v>128</v>
      </c>
      <c r="AM2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10 --meta_test_query_count 460 --meta_test_episode_count 1000 --early_stop_change_acc_threshold 0.00022 --early_stop_acc_window_length 5 --early_stop_train_max_acc 0.98</v>
      </c>
      <c r="AN24" t="s">
        <v>775</v>
      </c>
      <c r="AO24">
        <v>1E-3</v>
      </c>
      <c r="AP24">
        <v>0.1</v>
      </c>
      <c r="AQ24">
        <v>256</v>
      </c>
      <c r="AR24">
        <v>500</v>
      </c>
      <c r="AS24" s="2" t="b">
        <v>1</v>
      </c>
      <c r="AT24">
        <v>8</v>
      </c>
      <c r="AU24">
        <v>10</v>
      </c>
      <c r="AV24">
        <v>64</v>
      </c>
      <c r="AW24">
        <v>1000</v>
      </c>
      <c r="AX24">
        <v>4</v>
      </c>
      <c r="AY24">
        <v>10</v>
      </c>
      <c r="AZ24">
        <v>460</v>
      </c>
      <c r="BA24">
        <v>12</v>
      </c>
      <c r="BB24">
        <v>10</v>
      </c>
      <c r="BC24">
        <v>120</v>
      </c>
      <c r="BD24">
        <v>1</v>
      </c>
      <c r="BE24">
        <v>78</v>
      </c>
      <c r="BF24" s="2">
        <v>64</v>
      </c>
      <c r="BG24" s="2">
        <v>128</v>
      </c>
      <c r="BH24" s="2">
        <v>128</v>
      </c>
      <c r="BM2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24" t="s">
        <v>1856</v>
      </c>
      <c r="BO24">
        <v>1E-3</v>
      </c>
      <c r="BP24">
        <v>0.1</v>
      </c>
      <c r="BQ24">
        <v>18</v>
      </c>
      <c r="BR24">
        <v>100</v>
      </c>
      <c r="BS24" s="2" t="b">
        <v>1</v>
      </c>
      <c r="BT24">
        <v>8</v>
      </c>
      <c r="BU24">
        <v>20</v>
      </c>
      <c r="BV24">
        <v>420</v>
      </c>
      <c r="BW24">
        <v>1000</v>
      </c>
      <c r="BX24">
        <v>4</v>
      </c>
      <c r="BY24">
        <v>5</v>
      </c>
      <c r="BZ24">
        <v>465</v>
      </c>
      <c r="CA24">
        <v>12</v>
      </c>
      <c r="CB24">
        <v>5</v>
      </c>
      <c r="CC24">
        <v>125</v>
      </c>
      <c r="CD24">
        <v>1</v>
      </c>
      <c r="CE24">
        <v>78</v>
      </c>
      <c r="CF24" s="2">
        <v>128</v>
      </c>
      <c r="CG24" s="2">
        <v>128</v>
      </c>
    </row>
    <row r="25" spans="13:85" x14ac:dyDescent="0.2">
      <c r="M2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25" t="s">
        <v>819</v>
      </c>
      <c r="O25">
        <v>1E-3</v>
      </c>
      <c r="P25">
        <v>0.5</v>
      </c>
      <c r="Q25">
        <v>256</v>
      </c>
      <c r="R25">
        <v>500</v>
      </c>
      <c r="S25" s="2" t="b">
        <v>1</v>
      </c>
      <c r="T25">
        <v>8</v>
      </c>
      <c r="U25">
        <v>15</v>
      </c>
      <c r="V25">
        <v>256</v>
      </c>
      <c r="W25">
        <v>1000</v>
      </c>
      <c r="X25">
        <v>4</v>
      </c>
      <c r="Y25">
        <v>15</v>
      </c>
      <c r="Z25">
        <v>455</v>
      </c>
      <c r="AA25">
        <v>12</v>
      </c>
      <c r="AB25">
        <v>15</v>
      </c>
      <c r="AC25">
        <v>115</v>
      </c>
      <c r="AD25">
        <v>1</v>
      </c>
      <c r="AE25">
        <v>78</v>
      </c>
      <c r="AF25" s="2">
        <v>128</v>
      </c>
      <c r="AG25" s="2">
        <v>128</v>
      </c>
      <c r="AM2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10 --meta_test_query_count 460 --meta_test_episode_count 1000 --early_stop_change_acc_threshold 0.00022 --early_stop_acc_window_length 5 --early_stop_train_max_acc 0.98</v>
      </c>
      <c r="AN25" t="s">
        <v>1167</v>
      </c>
      <c r="AO25">
        <v>1E-3</v>
      </c>
      <c r="AP25">
        <v>0.5</v>
      </c>
      <c r="AQ25">
        <v>108</v>
      </c>
      <c r="AR25">
        <v>100</v>
      </c>
      <c r="AS25" s="2" t="b">
        <v>1</v>
      </c>
      <c r="AT25">
        <v>8</v>
      </c>
      <c r="AU25">
        <v>10</v>
      </c>
      <c r="AV25">
        <v>128</v>
      </c>
      <c r="AW25">
        <v>1000</v>
      </c>
      <c r="AX25">
        <v>4</v>
      </c>
      <c r="AY25">
        <v>10</v>
      </c>
      <c r="AZ25">
        <v>460</v>
      </c>
      <c r="BA25">
        <v>12</v>
      </c>
      <c r="BB25">
        <v>10</v>
      </c>
      <c r="BC25">
        <v>120</v>
      </c>
      <c r="BD25">
        <v>1</v>
      </c>
      <c r="BE25">
        <v>78</v>
      </c>
      <c r="BF25" s="2">
        <v>128</v>
      </c>
      <c r="BG25" s="2">
        <v>128</v>
      </c>
      <c r="BH25" s="2">
        <v>64</v>
      </c>
      <c r="BM2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25" t="s">
        <v>1830</v>
      </c>
      <c r="BO25">
        <v>1E-3</v>
      </c>
      <c r="BP25">
        <v>0.1</v>
      </c>
      <c r="BQ25">
        <v>100</v>
      </c>
      <c r="BR25">
        <v>100</v>
      </c>
      <c r="BS25" s="2" t="b">
        <v>0</v>
      </c>
      <c r="BT25">
        <v>8</v>
      </c>
      <c r="BU25">
        <v>25</v>
      </c>
      <c r="BV25">
        <v>420</v>
      </c>
      <c r="BW25">
        <v>1000</v>
      </c>
      <c r="BX25">
        <v>4</v>
      </c>
      <c r="BY25">
        <v>50</v>
      </c>
      <c r="BZ25">
        <v>420</v>
      </c>
      <c r="CA25">
        <v>12</v>
      </c>
      <c r="CB25">
        <v>50</v>
      </c>
      <c r="CC25">
        <v>80</v>
      </c>
      <c r="CD25">
        <v>1</v>
      </c>
      <c r="CE25">
        <v>78</v>
      </c>
      <c r="CF25" s="2">
        <v>128</v>
      </c>
      <c r="CG25" s="2">
        <v>128</v>
      </c>
    </row>
    <row r="26" spans="13:85" x14ac:dyDescent="0.2">
      <c r="M2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26" t="s">
        <v>948</v>
      </c>
      <c r="O26">
        <v>1E-3</v>
      </c>
      <c r="P26">
        <v>0.5</v>
      </c>
      <c r="Q26">
        <v>77</v>
      </c>
      <c r="R26">
        <v>500</v>
      </c>
      <c r="S26" s="2" t="b">
        <v>1</v>
      </c>
      <c r="T26">
        <v>8</v>
      </c>
      <c r="U26">
        <v>15</v>
      </c>
      <c r="V26">
        <v>256</v>
      </c>
      <c r="W26">
        <v>1000</v>
      </c>
      <c r="X26">
        <v>4</v>
      </c>
      <c r="Y26">
        <v>15</v>
      </c>
      <c r="Z26">
        <v>455</v>
      </c>
      <c r="AA26">
        <v>12</v>
      </c>
      <c r="AB26">
        <v>15</v>
      </c>
      <c r="AC26">
        <v>115</v>
      </c>
      <c r="AD26">
        <v>1</v>
      </c>
      <c r="AE26">
        <v>78</v>
      </c>
      <c r="AF26" s="2">
        <v>64</v>
      </c>
      <c r="AG26" s="2">
        <v>64</v>
      </c>
      <c r="AM2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26" t="s">
        <v>1226</v>
      </c>
      <c r="AO26">
        <v>1E-3</v>
      </c>
      <c r="AP26">
        <v>0.1</v>
      </c>
      <c r="AQ26">
        <v>20</v>
      </c>
      <c r="AR26">
        <v>500</v>
      </c>
      <c r="AS26" s="2" t="b">
        <v>1</v>
      </c>
      <c r="AT26">
        <v>8</v>
      </c>
      <c r="AU26">
        <v>10</v>
      </c>
      <c r="AV26">
        <v>128</v>
      </c>
      <c r="AW26">
        <v>1000</v>
      </c>
      <c r="AX26">
        <v>4</v>
      </c>
      <c r="AY26">
        <v>10</v>
      </c>
      <c r="AZ26">
        <v>460</v>
      </c>
      <c r="BA26">
        <v>12</v>
      </c>
      <c r="BB26">
        <v>10</v>
      </c>
      <c r="BC26">
        <v>120</v>
      </c>
      <c r="BD26">
        <v>1</v>
      </c>
      <c r="BE26">
        <v>78</v>
      </c>
      <c r="BF26" s="2">
        <v>64</v>
      </c>
      <c r="BG26" s="2">
        <v>128</v>
      </c>
      <c r="BH26" s="2">
        <v>64</v>
      </c>
      <c r="BM2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26" t="s">
        <v>1724</v>
      </c>
      <c r="BO26">
        <v>1E-3</v>
      </c>
      <c r="BP26">
        <v>0.1</v>
      </c>
      <c r="BQ26">
        <v>100</v>
      </c>
      <c r="BR26">
        <v>100</v>
      </c>
      <c r="BS26" s="2" t="b">
        <v>0</v>
      </c>
      <c r="BT26">
        <v>8</v>
      </c>
      <c r="BU26">
        <v>25</v>
      </c>
      <c r="BV26">
        <v>420</v>
      </c>
      <c r="BW26">
        <v>1000</v>
      </c>
      <c r="BX26">
        <v>4</v>
      </c>
      <c r="BY26">
        <v>5</v>
      </c>
      <c r="BZ26">
        <v>465</v>
      </c>
      <c r="CA26">
        <v>12</v>
      </c>
      <c r="CB26">
        <v>5</v>
      </c>
      <c r="CC26">
        <v>125</v>
      </c>
      <c r="CD26">
        <v>1</v>
      </c>
      <c r="CE26">
        <v>78</v>
      </c>
      <c r="CF26" s="2">
        <v>128</v>
      </c>
      <c r="CG26" s="2">
        <v>128</v>
      </c>
    </row>
    <row r="27" spans="13:85" x14ac:dyDescent="0.2">
      <c r="M2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27" t="s">
        <v>980</v>
      </c>
      <c r="O27">
        <v>1E-3</v>
      </c>
      <c r="P27">
        <v>0.5</v>
      </c>
      <c r="Q27">
        <v>45</v>
      </c>
      <c r="R27">
        <v>500</v>
      </c>
      <c r="S27" s="2" t="b">
        <v>1</v>
      </c>
      <c r="T27">
        <v>8</v>
      </c>
      <c r="U27">
        <v>15</v>
      </c>
      <c r="V27">
        <v>420</v>
      </c>
      <c r="W27">
        <v>1000</v>
      </c>
      <c r="X27">
        <v>4</v>
      </c>
      <c r="Y27">
        <v>15</v>
      </c>
      <c r="Z27">
        <v>455</v>
      </c>
      <c r="AA27">
        <v>12</v>
      </c>
      <c r="AB27">
        <v>15</v>
      </c>
      <c r="AC27">
        <v>115</v>
      </c>
      <c r="AD27">
        <v>1</v>
      </c>
      <c r="AE27">
        <v>78</v>
      </c>
      <c r="AF27" s="2">
        <v>64</v>
      </c>
      <c r="AG27" s="2">
        <v>64</v>
      </c>
      <c r="AM2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27" t="s">
        <v>1058</v>
      </c>
      <c r="AO27">
        <v>1E-3</v>
      </c>
      <c r="AP27">
        <v>0.5</v>
      </c>
      <c r="AQ27">
        <v>71</v>
      </c>
      <c r="AR27">
        <v>100</v>
      </c>
      <c r="AS27" s="2" t="b">
        <v>1</v>
      </c>
      <c r="AT27">
        <v>8</v>
      </c>
      <c r="AU27">
        <v>10</v>
      </c>
      <c r="AV27">
        <v>64</v>
      </c>
      <c r="AW27">
        <v>1000</v>
      </c>
      <c r="AX27">
        <v>4</v>
      </c>
      <c r="AY27">
        <v>10</v>
      </c>
      <c r="AZ27">
        <v>460</v>
      </c>
      <c r="BA27">
        <v>12</v>
      </c>
      <c r="BB27">
        <v>10</v>
      </c>
      <c r="BC27">
        <v>120</v>
      </c>
      <c r="BD27">
        <v>1</v>
      </c>
      <c r="BE27">
        <v>78</v>
      </c>
      <c r="BF27" s="2">
        <v>64</v>
      </c>
      <c r="BG27" s="2">
        <v>64</v>
      </c>
      <c r="BH27" s="2">
        <v>64</v>
      </c>
      <c r="BM27"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27" t="s">
        <v>1837</v>
      </c>
      <c r="BO27">
        <v>1E-3</v>
      </c>
      <c r="BP27">
        <v>0.1</v>
      </c>
      <c r="BQ27">
        <v>64</v>
      </c>
      <c r="BR27">
        <v>100</v>
      </c>
      <c r="BS27" s="2" t="b">
        <v>1</v>
      </c>
      <c r="BT27">
        <v>8</v>
      </c>
      <c r="BU27">
        <v>25</v>
      </c>
      <c r="BV27">
        <v>420</v>
      </c>
      <c r="BW27">
        <v>1000</v>
      </c>
      <c r="BX27">
        <v>4</v>
      </c>
      <c r="BY27">
        <v>25</v>
      </c>
      <c r="BZ27">
        <v>445</v>
      </c>
      <c r="CA27">
        <v>12</v>
      </c>
      <c r="CB27">
        <v>25</v>
      </c>
      <c r="CC27">
        <v>105</v>
      </c>
      <c r="CD27">
        <v>1</v>
      </c>
      <c r="CE27">
        <v>78</v>
      </c>
      <c r="CF27" s="2">
        <v>128</v>
      </c>
      <c r="CG27" s="2">
        <v>128</v>
      </c>
    </row>
    <row r="28" spans="13:85" x14ac:dyDescent="0.2">
      <c r="M2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100 --dataset_dir ../../datasets/CIC_IDS_2017/cic_ids_2017_8t470_4t470_12v130_PS-B-FP-SP --model_x_dim0 1 --model_x_dim1 78 --model_hid_dim 64 --model_z_dim 64 --learning_rate 0.001 --learning_rate_decay 0.1 --meta_test_n_way 4 --meta_test_k_shot 15 --meta_test_query_count 455 --meta_test_episode_count 1000 --early_stop_change_acc_threshold 0.00022 --early_stop_acc_window_length 5 --early_stop_train_max_acc 0.98</v>
      </c>
      <c r="N28" t="s">
        <v>940</v>
      </c>
      <c r="O28">
        <v>1E-3</v>
      </c>
      <c r="P28">
        <v>0.1</v>
      </c>
      <c r="Q28">
        <v>256</v>
      </c>
      <c r="R28">
        <v>100</v>
      </c>
      <c r="S28" s="2" t="b">
        <v>0</v>
      </c>
      <c r="T28">
        <v>8</v>
      </c>
      <c r="U28">
        <v>15</v>
      </c>
      <c r="V28">
        <v>420</v>
      </c>
      <c r="W28">
        <v>1000</v>
      </c>
      <c r="X28">
        <v>4</v>
      </c>
      <c r="Y28">
        <v>15</v>
      </c>
      <c r="Z28">
        <v>455</v>
      </c>
      <c r="AA28">
        <v>12</v>
      </c>
      <c r="AB28">
        <v>15</v>
      </c>
      <c r="AC28">
        <v>115</v>
      </c>
      <c r="AD28">
        <v>1</v>
      </c>
      <c r="AE28">
        <v>78</v>
      </c>
      <c r="AF28" s="2">
        <v>64</v>
      </c>
      <c r="AG28" s="2">
        <v>64</v>
      </c>
      <c r="AM2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28" t="s">
        <v>1286</v>
      </c>
      <c r="AO28">
        <v>1E-3</v>
      </c>
      <c r="AP28">
        <v>0.1</v>
      </c>
      <c r="AQ28">
        <v>73</v>
      </c>
      <c r="AR28">
        <v>100</v>
      </c>
      <c r="AS28" s="2" t="b">
        <v>1</v>
      </c>
      <c r="AT28">
        <v>8</v>
      </c>
      <c r="AU28">
        <v>10</v>
      </c>
      <c r="AV28">
        <v>64</v>
      </c>
      <c r="AW28">
        <v>1000</v>
      </c>
      <c r="AX28">
        <v>4</v>
      </c>
      <c r="AY28">
        <v>10</v>
      </c>
      <c r="AZ28">
        <v>460</v>
      </c>
      <c r="BA28">
        <v>12</v>
      </c>
      <c r="BB28">
        <v>10</v>
      </c>
      <c r="BC28">
        <v>120</v>
      </c>
      <c r="BD28">
        <v>1</v>
      </c>
      <c r="BE28">
        <v>78</v>
      </c>
      <c r="BF28" s="2">
        <v>64</v>
      </c>
      <c r="BG28" s="2">
        <v>64</v>
      </c>
      <c r="BH28" s="2">
        <v>128</v>
      </c>
      <c r="BM28"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28" t="s">
        <v>1845</v>
      </c>
      <c r="BO28">
        <v>1E-3</v>
      </c>
      <c r="BP28">
        <v>0.1</v>
      </c>
      <c r="BQ28">
        <v>100</v>
      </c>
      <c r="BR28">
        <v>100</v>
      </c>
      <c r="BS28" s="2" t="b">
        <v>0</v>
      </c>
      <c r="BT28">
        <v>8</v>
      </c>
      <c r="BU28">
        <v>25</v>
      </c>
      <c r="BV28">
        <v>420</v>
      </c>
      <c r="BW28">
        <v>1000</v>
      </c>
      <c r="BX28">
        <v>4</v>
      </c>
      <c r="BY28">
        <v>20</v>
      </c>
      <c r="BZ28">
        <v>450</v>
      </c>
      <c r="CA28">
        <v>12</v>
      </c>
      <c r="CB28">
        <v>20</v>
      </c>
      <c r="CC28">
        <v>110</v>
      </c>
      <c r="CD28">
        <v>1</v>
      </c>
      <c r="CE28">
        <v>78</v>
      </c>
      <c r="CF28" s="2">
        <v>128</v>
      </c>
      <c r="CG28" s="2">
        <v>128</v>
      </c>
    </row>
    <row r="29" spans="13:85" x14ac:dyDescent="0.2">
      <c r="M2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29" t="s">
        <v>942</v>
      </c>
      <c r="O29">
        <v>1E-3</v>
      </c>
      <c r="P29">
        <v>0.5</v>
      </c>
      <c r="Q29">
        <v>188</v>
      </c>
      <c r="R29">
        <v>500</v>
      </c>
      <c r="S29" s="2" t="b">
        <v>1</v>
      </c>
      <c r="T29">
        <v>8</v>
      </c>
      <c r="U29">
        <v>15</v>
      </c>
      <c r="V29">
        <v>128</v>
      </c>
      <c r="W29">
        <v>1000</v>
      </c>
      <c r="X29">
        <v>4</v>
      </c>
      <c r="Y29">
        <v>15</v>
      </c>
      <c r="Z29">
        <v>455</v>
      </c>
      <c r="AA29">
        <v>12</v>
      </c>
      <c r="AB29">
        <v>15</v>
      </c>
      <c r="AC29">
        <v>115</v>
      </c>
      <c r="AD29">
        <v>1</v>
      </c>
      <c r="AE29">
        <v>78</v>
      </c>
      <c r="AF29" s="2">
        <v>64</v>
      </c>
      <c r="AG29" s="2">
        <v>64</v>
      </c>
      <c r="AM2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29" t="s">
        <v>1377</v>
      </c>
      <c r="AO29">
        <v>1E-3</v>
      </c>
      <c r="AP29">
        <v>0.1</v>
      </c>
      <c r="AQ29">
        <v>17</v>
      </c>
      <c r="AR29">
        <v>500</v>
      </c>
      <c r="AS29" s="2" t="b">
        <v>1</v>
      </c>
      <c r="AT29">
        <v>8</v>
      </c>
      <c r="AU29">
        <v>15</v>
      </c>
      <c r="AV29">
        <v>256</v>
      </c>
      <c r="AW29">
        <v>1000</v>
      </c>
      <c r="AX29">
        <v>4</v>
      </c>
      <c r="AY29">
        <v>15</v>
      </c>
      <c r="AZ29">
        <v>455</v>
      </c>
      <c r="BA29">
        <v>12</v>
      </c>
      <c r="BB29">
        <v>15</v>
      </c>
      <c r="BC29">
        <v>115</v>
      </c>
      <c r="BD29">
        <v>1</v>
      </c>
      <c r="BE29">
        <v>78</v>
      </c>
      <c r="BF29" s="2">
        <v>128</v>
      </c>
      <c r="BG29" s="2">
        <v>128</v>
      </c>
      <c r="BH29" s="2">
        <v>64</v>
      </c>
      <c r="BM29"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25 --meta_train_query_count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29" t="s">
        <v>1852</v>
      </c>
      <c r="BO29">
        <v>1E-3</v>
      </c>
      <c r="BP29">
        <v>0.1</v>
      </c>
      <c r="BQ29">
        <v>100</v>
      </c>
      <c r="BR29">
        <v>100</v>
      </c>
      <c r="BS29" s="2" t="b">
        <v>0</v>
      </c>
      <c r="BT29">
        <v>8</v>
      </c>
      <c r="BU29">
        <v>25</v>
      </c>
      <c r="BV29">
        <v>420</v>
      </c>
      <c r="BW29">
        <v>1000</v>
      </c>
      <c r="BX29">
        <v>4</v>
      </c>
      <c r="BY29">
        <v>15</v>
      </c>
      <c r="BZ29">
        <v>455</v>
      </c>
      <c r="CA29">
        <v>12</v>
      </c>
      <c r="CB29">
        <v>15</v>
      </c>
      <c r="CC29">
        <v>115</v>
      </c>
      <c r="CD29">
        <v>1</v>
      </c>
      <c r="CE29">
        <v>78</v>
      </c>
      <c r="CF29" s="2">
        <v>128</v>
      </c>
      <c r="CG29" s="2">
        <v>128</v>
      </c>
    </row>
    <row r="30" spans="13:85" x14ac:dyDescent="0.2">
      <c r="M3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30" t="s">
        <v>749</v>
      </c>
      <c r="O30">
        <v>1E-3</v>
      </c>
      <c r="P30">
        <v>0.5</v>
      </c>
      <c r="Q30">
        <v>256</v>
      </c>
      <c r="R30">
        <v>500</v>
      </c>
      <c r="S30" s="2" t="b">
        <v>1</v>
      </c>
      <c r="T30">
        <v>8</v>
      </c>
      <c r="U30">
        <v>15</v>
      </c>
      <c r="V30">
        <v>64</v>
      </c>
      <c r="W30">
        <v>1000</v>
      </c>
      <c r="X30">
        <v>4</v>
      </c>
      <c r="Y30">
        <v>15</v>
      </c>
      <c r="Z30">
        <v>455</v>
      </c>
      <c r="AA30">
        <v>12</v>
      </c>
      <c r="AB30">
        <v>15</v>
      </c>
      <c r="AC30">
        <v>115</v>
      </c>
      <c r="AD30">
        <v>1</v>
      </c>
      <c r="AE30">
        <v>78</v>
      </c>
      <c r="AF30" s="2">
        <v>128</v>
      </c>
      <c r="AG30" s="2">
        <v>128</v>
      </c>
      <c r="AM3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15 --meta_test_query_count 455 --meta_test_episode_count 1000 --early_stop_change_acc_threshold 0.00022 --early_stop_acc_window_length 5 --early_stop_train_max_acc 0.98</v>
      </c>
      <c r="AN30" t="s">
        <v>1192</v>
      </c>
      <c r="AO30">
        <v>1E-3</v>
      </c>
      <c r="AP30">
        <v>0.1</v>
      </c>
      <c r="AQ30">
        <v>20</v>
      </c>
      <c r="AR30">
        <v>500</v>
      </c>
      <c r="AS30" s="2" t="b">
        <v>1</v>
      </c>
      <c r="AT30">
        <v>8</v>
      </c>
      <c r="AU30">
        <v>15</v>
      </c>
      <c r="AV30">
        <v>128</v>
      </c>
      <c r="AW30">
        <v>1000</v>
      </c>
      <c r="AX30">
        <v>4</v>
      </c>
      <c r="AY30">
        <v>15</v>
      </c>
      <c r="AZ30">
        <v>455</v>
      </c>
      <c r="BA30">
        <v>12</v>
      </c>
      <c r="BB30">
        <v>15</v>
      </c>
      <c r="BC30">
        <v>115</v>
      </c>
      <c r="BD30">
        <v>1</v>
      </c>
      <c r="BE30">
        <v>78</v>
      </c>
      <c r="BF30" s="2">
        <v>128</v>
      </c>
      <c r="BG30" s="2">
        <v>128</v>
      </c>
      <c r="BH30" s="2">
        <v>128</v>
      </c>
      <c r="BM30"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25 --meta_test_query_count 445 --meta_test_episode_count 1000 --early_stop_change_acc_threshold 0.00022 --early_stop_acc_window_length 5 --early_stop_train_max_acc 0.98</v>
      </c>
      <c r="BN30" t="s">
        <v>1840</v>
      </c>
      <c r="BO30">
        <v>1E-3</v>
      </c>
      <c r="BP30">
        <v>0.1</v>
      </c>
      <c r="BQ30">
        <v>100</v>
      </c>
      <c r="BR30">
        <v>100</v>
      </c>
      <c r="BS30" s="2" t="b">
        <v>0</v>
      </c>
      <c r="BT30">
        <v>8</v>
      </c>
      <c r="BU30">
        <v>50</v>
      </c>
      <c r="BV30">
        <v>420</v>
      </c>
      <c r="BW30">
        <v>1000</v>
      </c>
      <c r="BX30">
        <v>4</v>
      </c>
      <c r="BY30">
        <v>25</v>
      </c>
      <c r="BZ30">
        <v>445</v>
      </c>
      <c r="CA30">
        <v>12</v>
      </c>
      <c r="CB30">
        <v>25</v>
      </c>
      <c r="CC30">
        <v>105</v>
      </c>
      <c r="CD30">
        <v>1</v>
      </c>
      <c r="CE30">
        <v>78</v>
      </c>
      <c r="CF30" s="2">
        <v>128</v>
      </c>
      <c r="CG30" s="2">
        <v>128</v>
      </c>
    </row>
    <row r="31" spans="13:85" x14ac:dyDescent="0.2">
      <c r="M3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31" t="s">
        <v>1678</v>
      </c>
      <c r="O31">
        <v>1E-3</v>
      </c>
      <c r="P31">
        <v>0.5</v>
      </c>
      <c r="Q31">
        <v>23</v>
      </c>
      <c r="R31">
        <v>500</v>
      </c>
      <c r="S31" s="2" t="b">
        <v>1</v>
      </c>
      <c r="T31">
        <v>8</v>
      </c>
      <c r="U31">
        <v>20</v>
      </c>
      <c r="V31">
        <v>256</v>
      </c>
      <c r="W31">
        <v>1000</v>
      </c>
      <c r="X31">
        <v>4</v>
      </c>
      <c r="Y31">
        <v>20</v>
      </c>
      <c r="Z31">
        <v>450</v>
      </c>
      <c r="AA31">
        <v>12</v>
      </c>
      <c r="AB31">
        <v>20</v>
      </c>
      <c r="AC31">
        <v>110</v>
      </c>
      <c r="AD31">
        <v>1</v>
      </c>
      <c r="AE31">
        <v>78</v>
      </c>
      <c r="AF31" s="2">
        <v>64</v>
      </c>
      <c r="AG31" s="2">
        <v>64</v>
      </c>
      <c r="AM3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31" t="s">
        <v>1344</v>
      </c>
      <c r="AO31">
        <v>1E-3</v>
      </c>
      <c r="AP31">
        <v>0.1</v>
      </c>
      <c r="AQ31">
        <v>23</v>
      </c>
      <c r="AR31">
        <v>500</v>
      </c>
      <c r="AS31" s="2" t="b">
        <v>1</v>
      </c>
      <c r="AT31">
        <v>8</v>
      </c>
      <c r="AU31">
        <v>15</v>
      </c>
      <c r="AV31">
        <v>420</v>
      </c>
      <c r="AW31">
        <v>1000</v>
      </c>
      <c r="AX31">
        <v>4</v>
      </c>
      <c r="AY31">
        <v>15</v>
      </c>
      <c r="AZ31">
        <v>455</v>
      </c>
      <c r="BA31">
        <v>12</v>
      </c>
      <c r="BB31">
        <v>15</v>
      </c>
      <c r="BC31">
        <v>115</v>
      </c>
      <c r="BD31">
        <v>1</v>
      </c>
      <c r="BE31">
        <v>78</v>
      </c>
      <c r="BF31" s="2">
        <v>128</v>
      </c>
      <c r="BG31" s="2">
        <v>128</v>
      </c>
      <c r="BH31" s="2">
        <v>64</v>
      </c>
      <c r="BM31"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BN31" t="s">
        <v>1747</v>
      </c>
      <c r="BO31">
        <v>1E-3</v>
      </c>
      <c r="BP31">
        <v>0.1</v>
      </c>
      <c r="BQ31">
        <v>100</v>
      </c>
      <c r="BR31">
        <v>100</v>
      </c>
      <c r="BS31" s="2" t="b">
        <v>0</v>
      </c>
      <c r="BT31">
        <v>8</v>
      </c>
      <c r="BU31">
        <v>50</v>
      </c>
      <c r="BV31">
        <v>420</v>
      </c>
      <c r="BW31">
        <v>1000</v>
      </c>
      <c r="BX31">
        <v>4</v>
      </c>
      <c r="BY31">
        <v>5</v>
      </c>
      <c r="BZ31">
        <v>465</v>
      </c>
      <c r="CA31">
        <v>12</v>
      </c>
      <c r="CB31">
        <v>5</v>
      </c>
      <c r="CC31">
        <v>125</v>
      </c>
      <c r="CD31">
        <v>1</v>
      </c>
      <c r="CE31">
        <v>78</v>
      </c>
      <c r="CF31" s="2">
        <v>128</v>
      </c>
      <c r="CG31" s="2">
        <v>128</v>
      </c>
    </row>
    <row r="32" spans="13:85" x14ac:dyDescent="0.2">
      <c r="M3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2" t="s">
        <v>1674</v>
      </c>
      <c r="O32">
        <v>1E-3</v>
      </c>
      <c r="P32">
        <v>0.5</v>
      </c>
      <c r="Q32">
        <v>100</v>
      </c>
      <c r="R32">
        <v>500</v>
      </c>
      <c r="S32" s="2" t="b">
        <v>1</v>
      </c>
      <c r="T32">
        <v>8</v>
      </c>
      <c r="U32">
        <v>20</v>
      </c>
      <c r="V32">
        <v>256</v>
      </c>
      <c r="W32">
        <v>1000</v>
      </c>
      <c r="X32">
        <v>4</v>
      </c>
      <c r="Y32">
        <v>20</v>
      </c>
      <c r="Z32">
        <v>450</v>
      </c>
      <c r="AA32">
        <v>12</v>
      </c>
      <c r="AB32">
        <v>20</v>
      </c>
      <c r="AC32">
        <v>110</v>
      </c>
      <c r="AD32">
        <v>1</v>
      </c>
      <c r="AE32">
        <v>78</v>
      </c>
      <c r="AF32" s="2">
        <v>128</v>
      </c>
      <c r="AG32" s="2">
        <v>128</v>
      </c>
      <c r="AM3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15 --meta_test_query_count 455 --meta_test_episode_count 1000 --early_stop_change_acc_threshold 0.00022 --early_stop_acc_window_length 5 --early_stop_train_max_acc 0.98</v>
      </c>
      <c r="AN32" t="s">
        <v>1251</v>
      </c>
      <c r="AO32">
        <v>1E-3</v>
      </c>
      <c r="AP32">
        <v>0.5</v>
      </c>
      <c r="AQ32">
        <v>21</v>
      </c>
      <c r="AR32">
        <v>500</v>
      </c>
      <c r="AS32" s="2" t="b">
        <v>1</v>
      </c>
      <c r="AT32">
        <v>8</v>
      </c>
      <c r="AU32">
        <v>15</v>
      </c>
      <c r="AV32">
        <v>64</v>
      </c>
      <c r="AW32">
        <v>1000</v>
      </c>
      <c r="AX32">
        <v>4</v>
      </c>
      <c r="AY32">
        <v>15</v>
      </c>
      <c r="AZ32">
        <v>455</v>
      </c>
      <c r="BA32">
        <v>12</v>
      </c>
      <c r="BB32">
        <v>15</v>
      </c>
      <c r="BC32">
        <v>115</v>
      </c>
      <c r="BD32">
        <v>1</v>
      </c>
      <c r="BE32">
        <v>78</v>
      </c>
      <c r="BF32" s="2">
        <v>128</v>
      </c>
      <c r="BG32" s="2">
        <v>64</v>
      </c>
      <c r="BH32" s="2">
        <v>64</v>
      </c>
      <c r="BM32"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BN32" t="s">
        <v>1858</v>
      </c>
      <c r="BO32">
        <v>1E-3</v>
      </c>
      <c r="BP32">
        <v>0.1</v>
      </c>
      <c r="BQ32">
        <v>11</v>
      </c>
      <c r="BR32">
        <v>100</v>
      </c>
      <c r="BS32" s="2" t="b">
        <v>1</v>
      </c>
      <c r="BT32">
        <v>8</v>
      </c>
      <c r="BU32">
        <v>50</v>
      </c>
      <c r="BV32">
        <v>420</v>
      </c>
      <c r="BW32">
        <v>1000</v>
      </c>
      <c r="BX32">
        <v>4</v>
      </c>
      <c r="BY32">
        <v>10</v>
      </c>
      <c r="BZ32">
        <v>460</v>
      </c>
      <c r="CA32">
        <v>12</v>
      </c>
      <c r="CB32">
        <v>10</v>
      </c>
      <c r="CC32">
        <v>120</v>
      </c>
      <c r="CD32">
        <v>1</v>
      </c>
      <c r="CE32">
        <v>78</v>
      </c>
      <c r="CF32" s="2">
        <v>128</v>
      </c>
      <c r="CG32" s="2">
        <v>128</v>
      </c>
    </row>
    <row r="33" spans="13:85" x14ac:dyDescent="0.2">
      <c r="M3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3" t="s">
        <v>1671</v>
      </c>
      <c r="O33">
        <v>1E-3</v>
      </c>
      <c r="P33">
        <v>0.5</v>
      </c>
      <c r="Q33">
        <v>27</v>
      </c>
      <c r="R33">
        <v>500</v>
      </c>
      <c r="S33" s="2" t="b">
        <v>1</v>
      </c>
      <c r="T33">
        <v>8</v>
      </c>
      <c r="U33">
        <v>20</v>
      </c>
      <c r="V33">
        <v>420</v>
      </c>
      <c r="W33">
        <v>1000</v>
      </c>
      <c r="X33">
        <v>4</v>
      </c>
      <c r="Y33">
        <v>20</v>
      </c>
      <c r="Z33">
        <v>450</v>
      </c>
      <c r="AA33">
        <v>12</v>
      </c>
      <c r="AB33">
        <v>20</v>
      </c>
      <c r="AC33">
        <v>110</v>
      </c>
      <c r="AD33">
        <v>1</v>
      </c>
      <c r="AE33">
        <v>78</v>
      </c>
      <c r="AF33" s="2">
        <v>128</v>
      </c>
      <c r="AG33" s="2">
        <v>128</v>
      </c>
      <c r="AM3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33" t="s">
        <v>1079</v>
      </c>
      <c r="AO33">
        <v>1E-3</v>
      </c>
      <c r="AP33">
        <v>0.1</v>
      </c>
      <c r="AQ33">
        <v>112</v>
      </c>
      <c r="AR33">
        <v>100</v>
      </c>
      <c r="AS33" s="2" t="b">
        <v>1</v>
      </c>
      <c r="AT33">
        <v>8</v>
      </c>
      <c r="AU33">
        <v>15</v>
      </c>
      <c r="AV33">
        <v>128</v>
      </c>
      <c r="AW33">
        <v>1000</v>
      </c>
      <c r="AX33">
        <v>4</v>
      </c>
      <c r="AY33">
        <v>15</v>
      </c>
      <c r="AZ33">
        <v>455</v>
      </c>
      <c r="BA33">
        <v>12</v>
      </c>
      <c r="BB33">
        <v>15</v>
      </c>
      <c r="BC33">
        <v>115</v>
      </c>
      <c r="BD33">
        <v>1</v>
      </c>
      <c r="BE33">
        <v>78</v>
      </c>
      <c r="BF33" s="2">
        <v>64</v>
      </c>
      <c r="BG33" s="2">
        <v>64</v>
      </c>
      <c r="BH33" s="2">
        <v>64</v>
      </c>
      <c r="BM33"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15 --meta_test_query_count 455 --meta_test_episode_count 1000 --early_stop_change_acc_threshold 0.00022 --early_stop_acc_window_length 5 --early_stop_train_max_acc 0.98</v>
      </c>
      <c r="BN33" t="s">
        <v>1853</v>
      </c>
      <c r="BO33">
        <v>1E-3</v>
      </c>
      <c r="BP33">
        <v>0.1</v>
      </c>
      <c r="BQ33">
        <v>100</v>
      </c>
      <c r="BR33">
        <v>100</v>
      </c>
      <c r="BS33" s="2" t="b">
        <v>0</v>
      </c>
      <c r="BT33">
        <v>8</v>
      </c>
      <c r="BU33">
        <v>50</v>
      </c>
      <c r="BV33">
        <v>420</v>
      </c>
      <c r="BW33">
        <v>1000</v>
      </c>
      <c r="BX33">
        <v>4</v>
      </c>
      <c r="BY33">
        <v>15</v>
      </c>
      <c r="BZ33">
        <v>455</v>
      </c>
      <c r="CA33">
        <v>12</v>
      </c>
      <c r="CB33">
        <v>15</v>
      </c>
      <c r="CC33">
        <v>115</v>
      </c>
      <c r="CD33">
        <v>1</v>
      </c>
      <c r="CE33">
        <v>78</v>
      </c>
      <c r="CF33" s="2">
        <v>128</v>
      </c>
      <c r="CG33" s="2">
        <v>128</v>
      </c>
    </row>
    <row r="34" spans="13:85" x14ac:dyDescent="0.2">
      <c r="M3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34" t="s">
        <v>1670</v>
      </c>
      <c r="O34">
        <v>1E-3</v>
      </c>
      <c r="P34">
        <v>0.5</v>
      </c>
      <c r="Q34">
        <v>14</v>
      </c>
      <c r="R34">
        <v>500</v>
      </c>
      <c r="S34" s="2" t="b">
        <v>1</v>
      </c>
      <c r="T34">
        <v>8</v>
      </c>
      <c r="U34">
        <v>20</v>
      </c>
      <c r="V34">
        <v>420</v>
      </c>
      <c r="W34">
        <v>1000</v>
      </c>
      <c r="X34">
        <v>4</v>
      </c>
      <c r="Y34">
        <v>20</v>
      </c>
      <c r="Z34">
        <v>450</v>
      </c>
      <c r="AA34">
        <v>12</v>
      </c>
      <c r="AB34">
        <v>20</v>
      </c>
      <c r="AC34">
        <v>110</v>
      </c>
      <c r="AD34">
        <v>1</v>
      </c>
      <c r="AE34">
        <v>78</v>
      </c>
      <c r="AF34" s="2">
        <v>64</v>
      </c>
      <c r="AG34" s="2">
        <v>64</v>
      </c>
      <c r="AM3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34" t="s">
        <v>1008</v>
      </c>
      <c r="AO34">
        <v>1E-3</v>
      </c>
      <c r="AP34">
        <v>0.1</v>
      </c>
      <c r="AQ34">
        <v>93</v>
      </c>
      <c r="AR34">
        <v>100</v>
      </c>
      <c r="AS34" s="2" t="b">
        <v>1</v>
      </c>
      <c r="AT34">
        <v>8</v>
      </c>
      <c r="AU34">
        <v>15</v>
      </c>
      <c r="AV34">
        <v>64</v>
      </c>
      <c r="AW34">
        <v>1000</v>
      </c>
      <c r="AX34">
        <v>4</v>
      </c>
      <c r="AY34">
        <v>15</v>
      </c>
      <c r="AZ34">
        <v>455</v>
      </c>
      <c r="BA34">
        <v>12</v>
      </c>
      <c r="BB34">
        <v>15</v>
      </c>
      <c r="BC34">
        <v>115</v>
      </c>
      <c r="BD34">
        <v>1</v>
      </c>
      <c r="BE34">
        <v>78</v>
      </c>
      <c r="BF34" s="2">
        <v>64</v>
      </c>
      <c r="BG34" s="2">
        <v>64</v>
      </c>
      <c r="BH34" s="2">
        <v>64</v>
      </c>
      <c r="BM34"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50 --meta_test_query_count 420 --meta_test_episode_count 1000 --early_stop_change_acc_threshold 0.00022 --early_stop_acc_window_length 5 --early_stop_train_max_acc 0.98</v>
      </c>
      <c r="BN34" t="s">
        <v>1841</v>
      </c>
      <c r="BO34">
        <v>1E-3</v>
      </c>
      <c r="BP34">
        <v>0.1</v>
      </c>
      <c r="BQ34">
        <v>100</v>
      </c>
      <c r="BR34">
        <v>100</v>
      </c>
      <c r="BS34" s="2" t="b">
        <v>0</v>
      </c>
      <c r="BT34">
        <v>8</v>
      </c>
      <c r="BU34">
        <v>50</v>
      </c>
      <c r="BV34">
        <v>420</v>
      </c>
      <c r="BW34">
        <v>1000</v>
      </c>
      <c r="BX34">
        <v>4</v>
      </c>
      <c r="BY34">
        <v>50</v>
      </c>
      <c r="BZ34">
        <v>420</v>
      </c>
      <c r="CA34">
        <v>12</v>
      </c>
      <c r="CB34">
        <v>50</v>
      </c>
      <c r="CC34">
        <v>80</v>
      </c>
      <c r="CD34">
        <v>1</v>
      </c>
      <c r="CE34">
        <v>78</v>
      </c>
      <c r="CF34" s="2">
        <v>128</v>
      </c>
      <c r="CG34" s="2">
        <v>128</v>
      </c>
    </row>
    <row r="35" spans="13:85" x14ac:dyDescent="0.2">
      <c r="M3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5" t="s">
        <v>1672</v>
      </c>
      <c r="O35">
        <v>1E-3</v>
      </c>
      <c r="P35">
        <v>0.5</v>
      </c>
      <c r="Q35">
        <v>128</v>
      </c>
      <c r="R35">
        <v>500</v>
      </c>
      <c r="S35" s="2" t="b">
        <v>1</v>
      </c>
      <c r="T35">
        <v>8</v>
      </c>
      <c r="U35">
        <v>20</v>
      </c>
      <c r="V35">
        <v>128</v>
      </c>
      <c r="W35">
        <v>1000</v>
      </c>
      <c r="X35">
        <v>4</v>
      </c>
      <c r="Y35">
        <v>20</v>
      </c>
      <c r="Z35">
        <v>450</v>
      </c>
      <c r="AA35">
        <v>12</v>
      </c>
      <c r="AB35">
        <v>20</v>
      </c>
      <c r="AC35">
        <v>110</v>
      </c>
      <c r="AD35">
        <v>1</v>
      </c>
      <c r="AE35">
        <v>78</v>
      </c>
      <c r="AF35" s="2">
        <v>128</v>
      </c>
      <c r="AG35" s="2">
        <v>128</v>
      </c>
      <c r="AM3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15 --meta_test_query_count 455 --meta_test_episode_count 1000 --early_stop_change_acc_threshold 0.00022 --early_stop_acc_window_length 5 --early_stop_train_max_acc 0.98</v>
      </c>
      <c r="AN35" t="s">
        <v>1119</v>
      </c>
      <c r="AO35">
        <v>1E-3</v>
      </c>
      <c r="AP35">
        <v>0.5</v>
      </c>
      <c r="AQ35">
        <v>15</v>
      </c>
      <c r="AR35">
        <v>500</v>
      </c>
      <c r="AS35" s="2" t="b">
        <v>1</v>
      </c>
      <c r="AT35">
        <v>8</v>
      </c>
      <c r="AU35">
        <v>15</v>
      </c>
      <c r="AV35">
        <v>420</v>
      </c>
      <c r="AW35">
        <v>1000</v>
      </c>
      <c r="AX35">
        <v>4</v>
      </c>
      <c r="AY35">
        <v>15</v>
      </c>
      <c r="AZ35">
        <v>455</v>
      </c>
      <c r="BA35">
        <v>12</v>
      </c>
      <c r="BB35">
        <v>15</v>
      </c>
      <c r="BC35">
        <v>115</v>
      </c>
      <c r="BD35">
        <v>1</v>
      </c>
      <c r="BE35">
        <v>78</v>
      </c>
      <c r="BF35" s="2">
        <v>64</v>
      </c>
      <c r="BG35" s="2">
        <v>128</v>
      </c>
      <c r="BH35" s="2">
        <v>64</v>
      </c>
      <c r="BM35"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50 --meta_train_query_count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35" t="s">
        <v>1865</v>
      </c>
      <c r="BO35">
        <v>1E-3</v>
      </c>
      <c r="BP35">
        <v>0.1</v>
      </c>
      <c r="BQ35">
        <v>100</v>
      </c>
      <c r="BR35">
        <v>100</v>
      </c>
      <c r="BS35" s="2" t="b">
        <v>0</v>
      </c>
      <c r="BT35">
        <v>8</v>
      </c>
      <c r="BU35">
        <v>50</v>
      </c>
      <c r="BV35">
        <v>420</v>
      </c>
      <c r="BW35">
        <v>1000</v>
      </c>
      <c r="BX35">
        <v>4</v>
      </c>
      <c r="BY35">
        <v>20</v>
      </c>
      <c r="BZ35">
        <v>450</v>
      </c>
      <c r="CA35">
        <v>12</v>
      </c>
      <c r="CB35">
        <v>20</v>
      </c>
      <c r="CC35">
        <v>110</v>
      </c>
      <c r="CD35">
        <v>1</v>
      </c>
      <c r="CE35">
        <v>78</v>
      </c>
      <c r="CF35" s="2">
        <v>128</v>
      </c>
      <c r="CG35" s="2">
        <v>128</v>
      </c>
    </row>
    <row r="36" spans="13:85" x14ac:dyDescent="0.2">
      <c r="M3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36" t="s">
        <v>1673</v>
      </c>
      <c r="O36">
        <v>1E-3</v>
      </c>
      <c r="P36">
        <v>0.5</v>
      </c>
      <c r="Q36">
        <v>76</v>
      </c>
      <c r="R36">
        <v>500</v>
      </c>
      <c r="S36" s="2" t="b">
        <v>1</v>
      </c>
      <c r="T36">
        <v>8</v>
      </c>
      <c r="U36">
        <v>20</v>
      </c>
      <c r="V36">
        <v>64</v>
      </c>
      <c r="W36">
        <v>1000</v>
      </c>
      <c r="X36">
        <v>4</v>
      </c>
      <c r="Y36">
        <v>20</v>
      </c>
      <c r="Z36">
        <v>450</v>
      </c>
      <c r="AA36">
        <v>12</v>
      </c>
      <c r="AB36">
        <v>20</v>
      </c>
      <c r="AC36">
        <v>110</v>
      </c>
      <c r="AD36">
        <v>1</v>
      </c>
      <c r="AE36">
        <v>78</v>
      </c>
      <c r="AF36" s="2">
        <v>128</v>
      </c>
      <c r="AG36" s="2">
        <v>128</v>
      </c>
      <c r="AM3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36" t="s">
        <v>1123</v>
      </c>
      <c r="AO36">
        <v>1E-3</v>
      </c>
      <c r="AP36">
        <v>0.5</v>
      </c>
      <c r="AQ36">
        <v>15</v>
      </c>
      <c r="AR36">
        <v>500</v>
      </c>
      <c r="AS36" s="2" t="b">
        <v>1</v>
      </c>
      <c r="AT36">
        <v>8</v>
      </c>
      <c r="AU36">
        <v>15</v>
      </c>
      <c r="AV36">
        <v>256</v>
      </c>
      <c r="AW36">
        <v>1000</v>
      </c>
      <c r="AX36">
        <v>4</v>
      </c>
      <c r="AY36">
        <v>15</v>
      </c>
      <c r="AZ36">
        <v>455</v>
      </c>
      <c r="BA36">
        <v>12</v>
      </c>
      <c r="BB36">
        <v>15</v>
      </c>
      <c r="BC36">
        <v>115</v>
      </c>
      <c r="BD36">
        <v>1</v>
      </c>
      <c r="BE36">
        <v>78</v>
      </c>
      <c r="BF36" s="2">
        <v>128</v>
      </c>
      <c r="BG36" s="2">
        <v>128</v>
      </c>
      <c r="BH36" s="2">
        <v>128</v>
      </c>
      <c r="BM36" t="str">
        <f xml:space="preserve">
" --experiment_dir_prefix " &amp; $BN$1 &amp;
" --meta_train_n_way " &amp; Table38[[#This Row],[MetaTrain/n]] &amp;
" --meta_train_k_shot " &amp; Table38[[#This Row],[MetaTrain/k]] &amp;
" --meta_train_query_count " &amp; Table38[[#This Row],[MetaTrain/q]] &amp;
" --meta_train_max_epoch " &amp; $BR$1 &amp;
" --meta_train_epoch_size " &amp; Table38[[#This Row],[MetaTrain/epoch_size]] &amp;
" --dataset_dir ../../datasets/CIC_IDS_2017/" &amp; $BL$1 &amp;
" --model_x_dim0 " &amp; Table38[[#This Row],[model_x_dim_0]] &amp;
" --model_x_dim1 " &amp; Table38[[#This Row],[model_x_dim_1]] &amp;
" --model_hid_dim " &amp; Table38[[#This Row],[model_hid_dim]] &amp;
" --model_z_dim " &amp; Table38[[#This Row],[model_z_dim]] &amp;
" --learning_rate " &amp; Table38[[#This Row],[MetaTrain/learning_rate]] &amp;
" --learning_rate_decay " &amp; Table38[[#This Row],[MetaTrain/learning_rate_decay]] &amp;
" --meta_test_n_way " &amp; Table38[[#This Row],[MetaTest/n]] &amp;
" --meta_test_k_shot " &amp; Table38[[#This Row],[MetaTest/k]] &amp;
" --meta_test_query_count " &amp; Table38[[#This Row],[MetaTest/q]] &amp;
" --meta_test_episode_count " &amp; Table38[[#This Row],[MetaTest/episode]] &amp;
" --early_stop_change_acc_threshold " &amp; $BO$1 &amp;
" --early_stop_acc_window_length " &amp; $BP$1 &amp;
" --early_stop_train_max_acc " &amp; $BQ$1</f>
        <v xml:space="preserve"> --experiment_dir_prefix pn_ann_k_test_PS_B_FP_SP --meta_train_n_way 8 --meta_train_k_shot 20 --meta_train_query_count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20 --meta_test_query_count 450 --meta_test_episode_count 1000 --early_stop_change_acc_threshold 0.00022 --early_stop_acc_window_length 5 --early_stop_train_max_acc 0.98</v>
      </c>
      <c r="BN36" t="s">
        <v>1865</v>
      </c>
      <c r="BO36">
        <v>1E-3</v>
      </c>
      <c r="BP36">
        <v>0.1</v>
      </c>
      <c r="BQ36">
        <v>100</v>
      </c>
      <c r="BR36">
        <v>100</v>
      </c>
      <c r="BS36" s="2" t="b">
        <v>0</v>
      </c>
      <c r="BT36">
        <v>8</v>
      </c>
      <c r="BU36">
        <v>20</v>
      </c>
      <c r="BV36">
        <v>420</v>
      </c>
      <c r="BW36">
        <v>1000</v>
      </c>
      <c r="BX36">
        <v>4</v>
      </c>
      <c r="BY36">
        <v>20</v>
      </c>
      <c r="BZ36">
        <v>450</v>
      </c>
      <c r="CA36">
        <v>12</v>
      </c>
      <c r="CB36">
        <v>20</v>
      </c>
      <c r="CC36">
        <v>110</v>
      </c>
      <c r="CD36">
        <v>1</v>
      </c>
      <c r="CE36">
        <v>78</v>
      </c>
      <c r="CF36" s="2">
        <v>128</v>
      </c>
      <c r="CG36" s="2">
        <v>128</v>
      </c>
    </row>
    <row r="37" spans="13:85" x14ac:dyDescent="0.2">
      <c r="M3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37" t="s">
        <v>1685</v>
      </c>
      <c r="O37">
        <v>1E-3</v>
      </c>
      <c r="P37">
        <v>0.5</v>
      </c>
      <c r="Q37">
        <v>15</v>
      </c>
      <c r="R37">
        <v>500</v>
      </c>
      <c r="S37" s="2" t="b">
        <v>1</v>
      </c>
      <c r="T37">
        <v>8</v>
      </c>
      <c r="U37">
        <v>20</v>
      </c>
      <c r="V37">
        <v>128</v>
      </c>
      <c r="W37">
        <v>1000</v>
      </c>
      <c r="X37">
        <v>4</v>
      </c>
      <c r="Y37">
        <v>20</v>
      </c>
      <c r="Z37">
        <v>450</v>
      </c>
      <c r="AA37">
        <v>12</v>
      </c>
      <c r="AB37">
        <v>20</v>
      </c>
      <c r="AC37">
        <v>110</v>
      </c>
      <c r="AD37">
        <v>1</v>
      </c>
      <c r="AE37">
        <v>78</v>
      </c>
      <c r="AF37" s="2">
        <v>64</v>
      </c>
      <c r="AG37" s="2">
        <v>64</v>
      </c>
      <c r="AM3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37" t="s">
        <v>1126</v>
      </c>
      <c r="AO37">
        <v>1E-3</v>
      </c>
      <c r="AP37">
        <v>0.5</v>
      </c>
      <c r="AQ37">
        <v>20</v>
      </c>
      <c r="AR37">
        <v>500</v>
      </c>
      <c r="AS37" s="2" t="b">
        <v>1</v>
      </c>
      <c r="AT37">
        <v>8</v>
      </c>
      <c r="AU37">
        <v>15</v>
      </c>
      <c r="AV37">
        <v>64</v>
      </c>
      <c r="AW37">
        <v>1000</v>
      </c>
      <c r="AX37">
        <v>4</v>
      </c>
      <c r="AY37">
        <v>15</v>
      </c>
      <c r="AZ37">
        <v>455</v>
      </c>
      <c r="BA37">
        <v>12</v>
      </c>
      <c r="BB37">
        <v>15</v>
      </c>
      <c r="BC37">
        <v>115</v>
      </c>
      <c r="BD37">
        <v>1</v>
      </c>
      <c r="BE37">
        <v>78</v>
      </c>
      <c r="BF37" s="2">
        <v>64</v>
      </c>
      <c r="BG37" s="2">
        <v>64</v>
      </c>
      <c r="BH37" s="2">
        <v>128</v>
      </c>
    </row>
    <row r="38" spans="13:85" x14ac:dyDescent="0.2">
      <c r="M3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38" t="s">
        <v>828</v>
      </c>
      <c r="O38">
        <v>1E-3</v>
      </c>
      <c r="P38">
        <v>0.5</v>
      </c>
      <c r="Q38">
        <v>256</v>
      </c>
      <c r="R38">
        <v>500</v>
      </c>
      <c r="S38" s="2" t="b">
        <v>1</v>
      </c>
      <c r="T38">
        <v>8</v>
      </c>
      <c r="U38">
        <v>25</v>
      </c>
      <c r="V38">
        <v>420</v>
      </c>
      <c r="W38">
        <v>1000</v>
      </c>
      <c r="X38">
        <v>4</v>
      </c>
      <c r="Y38">
        <v>25</v>
      </c>
      <c r="Z38">
        <v>445</v>
      </c>
      <c r="AA38">
        <v>12</v>
      </c>
      <c r="AB38">
        <v>25</v>
      </c>
      <c r="AC38">
        <v>105</v>
      </c>
      <c r="AD38">
        <v>1</v>
      </c>
      <c r="AE38">
        <v>78</v>
      </c>
      <c r="AF38" s="2">
        <v>128</v>
      </c>
      <c r="AG38" s="2">
        <v>128</v>
      </c>
      <c r="AM3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38" t="s">
        <v>1136</v>
      </c>
      <c r="AO38">
        <v>1E-3</v>
      </c>
      <c r="AP38">
        <v>0.5</v>
      </c>
      <c r="AQ38">
        <v>60</v>
      </c>
      <c r="AR38">
        <v>100</v>
      </c>
      <c r="AS38" s="2" t="b">
        <v>1</v>
      </c>
      <c r="AT38">
        <v>8</v>
      </c>
      <c r="AU38">
        <v>15</v>
      </c>
      <c r="AV38">
        <v>256</v>
      </c>
      <c r="AW38">
        <v>1000</v>
      </c>
      <c r="AX38">
        <v>4</v>
      </c>
      <c r="AY38">
        <v>15</v>
      </c>
      <c r="AZ38">
        <v>455</v>
      </c>
      <c r="BA38">
        <v>12</v>
      </c>
      <c r="BB38">
        <v>15</v>
      </c>
      <c r="BC38">
        <v>115</v>
      </c>
      <c r="BD38">
        <v>1</v>
      </c>
      <c r="BE38">
        <v>78</v>
      </c>
      <c r="BF38" s="2">
        <v>128</v>
      </c>
      <c r="BG38" s="2">
        <v>128</v>
      </c>
      <c r="BH38" s="2">
        <v>128</v>
      </c>
    </row>
    <row r="39" spans="13:85" x14ac:dyDescent="0.2">
      <c r="M3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39" t="s">
        <v>731</v>
      </c>
      <c r="O39">
        <v>1E-3</v>
      </c>
      <c r="P39">
        <v>0.5</v>
      </c>
      <c r="Q39">
        <v>256</v>
      </c>
      <c r="R39">
        <v>500</v>
      </c>
      <c r="S39" s="2" t="b">
        <v>1</v>
      </c>
      <c r="T39">
        <v>8</v>
      </c>
      <c r="U39">
        <v>25</v>
      </c>
      <c r="V39">
        <v>128</v>
      </c>
      <c r="W39">
        <v>1000</v>
      </c>
      <c r="X39">
        <v>4</v>
      </c>
      <c r="Y39">
        <v>25</v>
      </c>
      <c r="Z39">
        <v>445</v>
      </c>
      <c r="AA39">
        <v>12</v>
      </c>
      <c r="AB39">
        <v>25</v>
      </c>
      <c r="AC39">
        <v>105</v>
      </c>
      <c r="AD39">
        <v>1</v>
      </c>
      <c r="AE39">
        <v>78</v>
      </c>
      <c r="AF39" s="2">
        <v>128</v>
      </c>
      <c r="AG39" s="2">
        <v>128</v>
      </c>
      <c r="AM3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256 --meta_train_max_epoch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39" t="s">
        <v>1227</v>
      </c>
      <c r="AO39">
        <v>1E-3</v>
      </c>
      <c r="AP39">
        <v>0.5</v>
      </c>
      <c r="AQ39">
        <v>53</v>
      </c>
      <c r="AR39">
        <v>100</v>
      </c>
      <c r="AS39" s="2" t="b">
        <v>1</v>
      </c>
      <c r="AT39">
        <v>8</v>
      </c>
      <c r="AU39">
        <v>15</v>
      </c>
      <c r="AV39">
        <v>256</v>
      </c>
      <c r="AW39">
        <v>1000</v>
      </c>
      <c r="AX39">
        <v>4</v>
      </c>
      <c r="AY39">
        <v>15</v>
      </c>
      <c r="AZ39">
        <v>455</v>
      </c>
      <c r="BA39">
        <v>12</v>
      </c>
      <c r="BB39">
        <v>15</v>
      </c>
      <c r="BC39">
        <v>115</v>
      </c>
      <c r="BD39">
        <v>1</v>
      </c>
      <c r="BE39">
        <v>78</v>
      </c>
      <c r="BF39" s="2">
        <v>64</v>
      </c>
      <c r="BG39" s="2">
        <v>64</v>
      </c>
      <c r="BH39" s="2">
        <v>128</v>
      </c>
    </row>
    <row r="40" spans="13:85" x14ac:dyDescent="0.2">
      <c r="M4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40" t="s">
        <v>835</v>
      </c>
      <c r="O40">
        <v>1E-3</v>
      </c>
      <c r="P40">
        <v>0.5</v>
      </c>
      <c r="Q40">
        <v>256</v>
      </c>
      <c r="R40">
        <v>500</v>
      </c>
      <c r="S40" s="2" t="b">
        <v>1</v>
      </c>
      <c r="T40">
        <v>8</v>
      </c>
      <c r="U40">
        <v>25</v>
      </c>
      <c r="V40">
        <v>256</v>
      </c>
      <c r="W40">
        <v>1000</v>
      </c>
      <c r="X40">
        <v>4</v>
      </c>
      <c r="Y40">
        <v>25</v>
      </c>
      <c r="Z40">
        <v>445</v>
      </c>
      <c r="AA40">
        <v>12</v>
      </c>
      <c r="AB40">
        <v>25</v>
      </c>
      <c r="AC40">
        <v>105</v>
      </c>
      <c r="AD40">
        <v>1</v>
      </c>
      <c r="AE40">
        <v>78</v>
      </c>
      <c r="AF40" s="2">
        <v>128</v>
      </c>
      <c r="AG40" s="2">
        <v>128</v>
      </c>
      <c r="AM4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40" t="s">
        <v>1184</v>
      </c>
      <c r="AO40">
        <v>1E-3</v>
      </c>
      <c r="AP40">
        <v>0.1</v>
      </c>
      <c r="AQ40">
        <v>80</v>
      </c>
      <c r="AR40">
        <v>100</v>
      </c>
      <c r="AS40" s="2" t="b">
        <v>1</v>
      </c>
      <c r="AT40">
        <v>8</v>
      </c>
      <c r="AU40">
        <v>15</v>
      </c>
      <c r="AV40">
        <v>64</v>
      </c>
      <c r="AW40">
        <v>1000</v>
      </c>
      <c r="AX40">
        <v>4</v>
      </c>
      <c r="AY40">
        <v>15</v>
      </c>
      <c r="AZ40">
        <v>455</v>
      </c>
      <c r="BA40">
        <v>12</v>
      </c>
      <c r="BB40">
        <v>15</v>
      </c>
      <c r="BC40">
        <v>115</v>
      </c>
      <c r="BD40">
        <v>1</v>
      </c>
      <c r="BE40">
        <v>78</v>
      </c>
      <c r="BF40" s="2">
        <v>128</v>
      </c>
      <c r="BG40" s="2">
        <v>128</v>
      </c>
      <c r="BH40" s="2">
        <v>64</v>
      </c>
    </row>
    <row r="41" spans="13:85" x14ac:dyDescent="0.2">
      <c r="M4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41" t="s">
        <v>730</v>
      </c>
      <c r="O41">
        <v>1E-3</v>
      </c>
      <c r="P41">
        <v>0.5</v>
      </c>
      <c r="Q41">
        <v>256</v>
      </c>
      <c r="R41">
        <v>500</v>
      </c>
      <c r="S41" s="2" t="b">
        <v>1</v>
      </c>
      <c r="T41">
        <v>8</v>
      </c>
      <c r="U41">
        <v>25</v>
      </c>
      <c r="V41">
        <v>64</v>
      </c>
      <c r="W41">
        <v>1000</v>
      </c>
      <c r="X41">
        <v>4</v>
      </c>
      <c r="Y41">
        <v>25</v>
      </c>
      <c r="Z41">
        <v>445</v>
      </c>
      <c r="AA41">
        <v>12</v>
      </c>
      <c r="AB41">
        <v>25</v>
      </c>
      <c r="AC41">
        <v>105</v>
      </c>
      <c r="AD41">
        <v>1</v>
      </c>
      <c r="AE41">
        <v>78</v>
      </c>
      <c r="AF41" s="2">
        <v>128</v>
      </c>
      <c r="AG41" s="2">
        <v>128</v>
      </c>
      <c r="AM4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41" t="s">
        <v>793</v>
      </c>
      <c r="AO41">
        <v>1E-3</v>
      </c>
      <c r="AP41">
        <v>0.5</v>
      </c>
      <c r="AQ41">
        <v>256</v>
      </c>
      <c r="AR41">
        <v>100</v>
      </c>
      <c r="AS41" s="2" t="b">
        <v>1</v>
      </c>
      <c r="AT41">
        <v>8</v>
      </c>
      <c r="AU41">
        <v>15</v>
      </c>
      <c r="AV41">
        <v>64</v>
      </c>
      <c r="AW41">
        <v>1000</v>
      </c>
      <c r="AX41">
        <v>4</v>
      </c>
      <c r="AY41">
        <v>15</v>
      </c>
      <c r="AZ41">
        <v>455</v>
      </c>
      <c r="BA41">
        <v>12</v>
      </c>
      <c r="BB41">
        <v>15</v>
      </c>
      <c r="BC41">
        <v>115</v>
      </c>
      <c r="BD41">
        <v>1</v>
      </c>
      <c r="BE41">
        <v>78</v>
      </c>
      <c r="BF41" s="2">
        <v>64</v>
      </c>
      <c r="BG41" s="2">
        <v>128</v>
      </c>
      <c r="BH41" s="2">
        <v>128</v>
      </c>
    </row>
    <row r="42" spans="13:85" x14ac:dyDescent="0.2">
      <c r="M4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42" t="s">
        <v>939</v>
      </c>
      <c r="O42">
        <v>1E-3</v>
      </c>
      <c r="P42">
        <v>0.5</v>
      </c>
      <c r="Q42">
        <v>14</v>
      </c>
      <c r="R42">
        <v>500</v>
      </c>
      <c r="S42" s="2" t="b">
        <v>1</v>
      </c>
      <c r="T42">
        <v>8</v>
      </c>
      <c r="U42">
        <v>25</v>
      </c>
      <c r="V42">
        <v>420</v>
      </c>
      <c r="W42">
        <v>1000</v>
      </c>
      <c r="X42">
        <v>4</v>
      </c>
      <c r="Y42">
        <v>25</v>
      </c>
      <c r="Z42">
        <v>445</v>
      </c>
      <c r="AA42">
        <v>12</v>
      </c>
      <c r="AB42">
        <v>25</v>
      </c>
      <c r="AC42">
        <v>105</v>
      </c>
      <c r="AD42">
        <v>1</v>
      </c>
      <c r="AE42">
        <v>78</v>
      </c>
      <c r="AF42" s="2">
        <v>64</v>
      </c>
      <c r="AG42" s="2">
        <v>64</v>
      </c>
      <c r="AM4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42" t="s">
        <v>1402</v>
      </c>
      <c r="AO42">
        <v>1E-3</v>
      </c>
      <c r="AP42">
        <v>0.5</v>
      </c>
      <c r="AQ42">
        <v>26</v>
      </c>
      <c r="AR42">
        <v>500</v>
      </c>
      <c r="AS42" s="2" t="b">
        <v>1</v>
      </c>
      <c r="AT42">
        <v>8</v>
      </c>
      <c r="AU42">
        <v>20</v>
      </c>
      <c r="AV42">
        <v>256</v>
      </c>
      <c r="AW42">
        <v>1000</v>
      </c>
      <c r="AX42">
        <v>4</v>
      </c>
      <c r="AY42">
        <v>20</v>
      </c>
      <c r="AZ42">
        <v>450</v>
      </c>
      <c r="BA42">
        <v>12</v>
      </c>
      <c r="BB42">
        <v>20</v>
      </c>
      <c r="BC42">
        <v>110</v>
      </c>
      <c r="BD42">
        <v>1</v>
      </c>
      <c r="BE42">
        <v>78</v>
      </c>
      <c r="BF42" s="2">
        <v>128</v>
      </c>
      <c r="BG42" s="2">
        <v>128</v>
      </c>
      <c r="BH42" s="2">
        <v>128</v>
      </c>
    </row>
    <row r="43" spans="13:85" x14ac:dyDescent="0.2">
      <c r="M4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43" t="s">
        <v>931</v>
      </c>
      <c r="O43">
        <v>1E-3</v>
      </c>
      <c r="P43">
        <v>0.5</v>
      </c>
      <c r="Q43">
        <v>38</v>
      </c>
      <c r="R43">
        <v>500</v>
      </c>
      <c r="S43" s="2" t="b">
        <v>1</v>
      </c>
      <c r="T43">
        <v>8</v>
      </c>
      <c r="U43">
        <v>25</v>
      </c>
      <c r="V43">
        <v>256</v>
      </c>
      <c r="W43">
        <v>1000</v>
      </c>
      <c r="X43">
        <v>4</v>
      </c>
      <c r="Y43">
        <v>25</v>
      </c>
      <c r="Z43">
        <v>445</v>
      </c>
      <c r="AA43">
        <v>12</v>
      </c>
      <c r="AB43">
        <v>25</v>
      </c>
      <c r="AC43">
        <v>105</v>
      </c>
      <c r="AD43">
        <v>1</v>
      </c>
      <c r="AE43">
        <v>78</v>
      </c>
      <c r="AF43" s="2">
        <v>64</v>
      </c>
      <c r="AG43" s="2">
        <v>64</v>
      </c>
      <c r="AM4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43" t="s">
        <v>1776</v>
      </c>
      <c r="AO43">
        <v>1E-3</v>
      </c>
      <c r="AP43">
        <v>0.1</v>
      </c>
      <c r="AQ43">
        <v>16</v>
      </c>
      <c r="AR43">
        <v>500</v>
      </c>
      <c r="AS43" s="2" t="b">
        <v>1</v>
      </c>
      <c r="AT43">
        <v>8</v>
      </c>
      <c r="AU43">
        <v>20</v>
      </c>
      <c r="AV43">
        <v>420</v>
      </c>
      <c r="AW43">
        <v>1000</v>
      </c>
      <c r="AX43">
        <v>4</v>
      </c>
      <c r="AY43">
        <v>20</v>
      </c>
      <c r="AZ43">
        <v>450</v>
      </c>
      <c r="BA43">
        <v>12</v>
      </c>
      <c r="BB43">
        <v>20</v>
      </c>
      <c r="BC43">
        <v>110</v>
      </c>
      <c r="BD43">
        <v>1</v>
      </c>
      <c r="BE43">
        <v>78</v>
      </c>
      <c r="BF43" s="2">
        <v>128</v>
      </c>
      <c r="BG43" s="2">
        <v>128</v>
      </c>
      <c r="BH43" s="2">
        <v>128</v>
      </c>
    </row>
    <row r="44" spans="13:85" x14ac:dyDescent="0.2">
      <c r="M4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100 --dataset_dir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44" t="s">
        <v>822</v>
      </c>
      <c r="O44">
        <v>1E-3</v>
      </c>
      <c r="P44">
        <v>0.5</v>
      </c>
      <c r="Q44">
        <v>256</v>
      </c>
      <c r="R44">
        <v>100</v>
      </c>
      <c r="S44" s="2" t="b">
        <v>1</v>
      </c>
      <c r="T44">
        <v>8</v>
      </c>
      <c r="U44">
        <v>25</v>
      </c>
      <c r="V44">
        <v>256</v>
      </c>
      <c r="W44">
        <v>1000</v>
      </c>
      <c r="X44">
        <v>4</v>
      </c>
      <c r="Y44">
        <v>25</v>
      </c>
      <c r="Z44">
        <v>445</v>
      </c>
      <c r="AA44">
        <v>12</v>
      </c>
      <c r="AB44">
        <v>25</v>
      </c>
      <c r="AC44">
        <v>105</v>
      </c>
      <c r="AD44">
        <v>1</v>
      </c>
      <c r="AE44">
        <v>78</v>
      </c>
      <c r="AF44" s="2">
        <v>128</v>
      </c>
      <c r="AG44" s="2">
        <v>128</v>
      </c>
      <c r="AM4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44" t="s">
        <v>789</v>
      </c>
      <c r="AO44">
        <v>1E-3</v>
      </c>
      <c r="AP44">
        <v>0.1</v>
      </c>
      <c r="AQ44">
        <v>256</v>
      </c>
      <c r="AR44">
        <v>500</v>
      </c>
      <c r="AS44" s="2" t="b">
        <v>1</v>
      </c>
      <c r="AT44">
        <v>8</v>
      </c>
      <c r="AU44">
        <v>20</v>
      </c>
      <c r="AV44">
        <v>64</v>
      </c>
      <c r="AW44">
        <v>1000</v>
      </c>
      <c r="AX44">
        <v>4</v>
      </c>
      <c r="AY44">
        <v>20</v>
      </c>
      <c r="AZ44">
        <v>450</v>
      </c>
      <c r="BA44">
        <v>12</v>
      </c>
      <c r="BB44">
        <v>20</v>
      </c>
      <c r="BC44">
        <v>110</v>
      </c>
      <c r="BD44">
        <v>1</v>
      </c>
      <c r="BE44">
        <v>78</v>
      </c>
      <c r="BF44" s="2">
        <v>64</v>
      </c>
      <c r="BG44" s="2">
        <v>128</v>
      </c>
      <c r="BH44" s="2">
        <v>128</v>
      </c>
    </row>
    <row r="45" spans="13:85" x14ac:dyDescent="0.2">
      <c r="M4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45" s="22" t="s">
        <v>997</v>
      </c>
      <c r="O45" s="22">
        <v>1E-3</v>
      </c>
      <c r="P45" s="22">
        <v>0.5</v>
      </c>
      <c r="Q45" s="22">
        <v>23</v>
      </c>
      <c r="R45" s="22">
        <v>500</v>
      </c>
      <c r="S45" s="23" t="b">
        <v>1</v>
      </c>
      <c r="T45" s="22">
        <v>8</v>
      </c>
      <c r="U45" s="22">
        <v>25</v>
      </c>
      <c r="V45" s="22">
        <v>128</v>
      </c>
      <c r="W45" s="22">
        <v>1000</v>
      </c>
      <c r="X45" s="22">
        <v>4</v>
      </c>
      <c r="Y45" s="22">
        <v>25</v>
      </c>
      <c r="Z45" s="22">
        <v>445</v>
      </c>
      <c r="AA45" s="22">
        <v>12</v>
      </c>
      <c r="AB45" s="22">
        <v>25</v>
      </c>
      <c r="AC45" s="22">
        <v>105</v>
      </c>
      <c r="AD45" s="22">
        <v>1</v>
      </c>
      <c r="AE45" s="22">
        <v>78</v>
      </c>
      <c r="AF45" s="25">
        <v>64</v>
      </c>
      <c r="AG45" s="25">
        <v>64</v>
      </c>
      <c r="AM4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45" t="s">
        <v>1220</v>
      </c>
      <c r="AO45">
        <v>1E-3</v>
      </c>
      <c r="AP45">
        <v>0.1</v>
      </c>
      <c r="AQ45">
        <v>32</v>
      </c>
      <c r="AR45">
        <v>500</v>
      </c>
      <c r="AS45" s="2" t="b">
        <v>1</v>
      </c>
      <c r="AT45">
        <v>8</v>
      </c>
      <c r="AU45">
        <v>20</v>
      </c>
      <c r="AV45">
        <v>256</v>
      </c>
      <c r="AW45">
        <v>1000</v>
      </c>
      <c r="AX45">
        <v>4</v>
      </c>
      <c r="AY45">
        <v>20</v>
      </c>
      <c r="AZ45">
        <v>450</v>
      </c>
      <c r="BA45">
        <v>12</v>
      </c>
      <c r="BB45">
        <v>20</v>
      </c>
      <c r="BC45">
        <v>110</v>
      </c>
      <c r="BD45">
        <v>1</v>
      </c>
      <c r="BE45">
        <v>78</v>
      </c>
      <c r="BF45" s="2">
        <v>128</v>
      </c>
      <c r="BG45" s="2">
        <v>64</v>
      </c>
      <c r="BH45" s="2">
        <v>64</v>
      </c>
    </row>
    <row r="46" spans="13:85" x14ac:dyDescent="0.2">
      <c r="M4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46" t="s">
        <v>733</v>
      </c>
      <c r="O46">
        <v>1E-3</v>
      </c>
      <c r="P46">
        <v>0.5</v>
      </c>
      <c r="Q46">
        <v>256</v>
      </c>
      <c r="R46">
        <v>500</v>
      </c>
      <c r="S46" s="2" t="b">
        <v>1</v>
      </c>
      <c r="T46">
        <v>8</v>
      </c>
      <c r="U46">
        <v>50</v>
      </c>
      <c r="V46">
        <v>128</v>
      </c>
      <c r="W46">
        <v>1000</v>
      </c>
      <c r="X46">
        <v>4</v>
      </c>
      <c r="Y46">
        <v>50</v>
      </c>
      <c r="Z46">
        <v>420</v>
      </c>
      <c r="AA46">
        <v>12</v>
      </c>
      <c r="AB46">
        <v>50</v>
      </c>
      <c r="AC46">
        <v>80</v>
      </c>
      <c r="AD46">
        <v>1</v>
      </c>
      <c r="AE46">
        <v>78</v>
      </c>
      <c r="AF46" s="2">
        <v>128</v>
      </c>
      <c r="AG46" s="2">
        <v>128</v>
      </c>
      <c r="AM4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46" t="s">
        <v>1177</v>
      </c>
      <c r="AO46">
        <v>1E-3</v>
      </c>
      <c r="AP46">
        <v>0.1</v>
      </c>
      <c r="AQ46">
        <v>24</v>
      </c>
      <c r="AR46">
        <v>500</v>
      </c>
      <c r="AS46" s="2" t="b">
        <v>1</v>
      </c>
      <c r="AT46">
        <v>8</v>
      </c>
      <c r="AU46">
        <v>20</v>
      </c>
      <c r="AV46">
        <v>64</v>
      </c>
      <c r="AW46">
        <v>1000</v>
      </c>
      <c r="AX46">
        <v>4</v>
      </c>
      <c r="AY46">
        <v>20</v>
      </c>
      <c r="AZ46">
        <v>450</v>
      </c>
      <c r="BA46">
        <v>12</v>
      </c>
      <c r="BB46">
        <v>20</v>
      </c>
      <c r="BC46">
        <v>110</v>
      </c>
      <c r="BD46">
        <v>1</v>
      </c>
      <c r="BE46">
        <v>78</v>
      </c>
      <c r="BF46" s="2">
        <v>128</v>
      </c>
      <c r="BG46" s="2">
        <v>64</v>
      </c>
      <c r="BH46" s="2">
        <v>64</v>
      </c>
    </row>
    <row r="47" spans="13:85" x14ac:dyDescent="0.2">
      <c r="M4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47" t="s">
        <v>943</v>
      </c>
      <c r="O47">
        <v>1E-3</v>
      </c>
      <c r="P47">
        <v>0.5</v>
      </c>
      <c r="Q47">
        <v>39</v>
      </c>
      <c r="R47">
        <v>500</v>
      </c>
      <c r="S47" s="2" t="b">
        <v>1</v>
      </c>
      <c r="T47">
        <v>8</v>
      </c>
      <c r="U47">
        <v>50</v>
      </c>
      <c r="V47">
        <v>128</v>
      </c>
      <c r="W47">
        <v>1000</v>
      </c>
      <c r="X47">
        <v>4</v>
      </c>
      <c r="Y47">
        <v>50</v>
      </c>
      <c r="Z47">
        <v>420</v>
      </c>
      <c r="AA47">
        <v>12</v>
      </c>
      <c r="AB47">
        <v>50</v>
      </c>
      <c r="AC47">
        <v>80</v>
      </c>
      <c r="AD47">
        <v>1</v>
      </c>
      <c r="AE47">
        <v>78</v>
      </c>
      <c r="AF47" s="2">
        <v>64</v>
      </c>
      <c r="AG47" s="2">
        <v>64</v>
      </c>
      <c r="AM4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47" t="s">
        <v>1757</v>
      </c>
      <c r="AO47">
        <v>1E-3</v>
      </c>
      <c r="AP47">
        <v>0.5</v>
      </c>
      <c r="AQ47">
        <v>22</v>
      </c>
      <c r="AR47">
        <v>500</v>
      </c>
      <c r="AS47" s="2" t="b">
        <v>1</v>
      </c>
      <c r="AT47">
        <v>8</v>
      </c>
      <c r="AU47">
        <v>20</v>
      </c>
      <c r="AV47">
        <v>64</v>
      </c>
      <c r="AW47">
        <v>1000</v>
      </c>
      <c r="AX47">
        <v>4</v>
      </c>
      <c r="AY47">
        <v>20</v>
      </c>
      <c r="AZ47">
        <v>450</v>
      </c>
      <c r="BA47">
        <v>12</v>
      </c>
      <c r="BB47">
        <v>20</v>
      </c>
      <c r="BC47">
        <v>110</v>
      </c>
      <c r="BD47">
        <v>1</v>
      </c>
      <c r="BE47">
        <v>78</v>
      </c>
      <c r="BF47" s="2">
        <v>128</v>
      </c>
      <c r="BG47" s="2">
        <v>128</v>
      </c>
      <c r="BH47" s="2">
        <v>128</v>
      </c>
    </row>
    <row r="48" spans="13:85" x14ac:dyDescent="0.2">
      <c r="M4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48" t="s">
        <v>818</v>
      </c>
      <c r="O48">
        <v>1E-3</v>
      </c>
      <c r="P48">
        <v>0.5</v>
      </c>
      <c r="Q48">
        <v>256</v>
      </c>
      <c r="R48">
        <v>500</v>
      </c>
      <c r="S48" s="2" t="b">
        <v>1</v>
      </c>
      <c r="T48">
        <v>8</v>
      </c>
      <c r="U48">
        <v>50</v>
      </c>
      <c r="V48">
        <v>256</v>
      </c>
      <c r="W48">
        <v>1000</v>
      </c>
      <c r="X48">
        <v>4</v>
      </c>
      <c r="Y48">
        <v>50</v>
      </c>
      <c r="Z48">
        <v>420</v>
      </c>
      <c r="AA48">
        <v>12</v>
      </c>
      <c r="AB48">
        <v>50</v>
      </c>
      <c r="AC48">
        <v>80</v>
      </c>
      <c r="AD48">
        <v>1</v>
      </c>
      <c r="AE48">
        <v>78</v>
      </c>
      <c r="AF48" s="2">
        <v>128</v>
      </c>
      <c r="AG48" s="2">
        <v>128</v>
      </c>
      <c r="AM4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48" t="s">
        <v>1120</v>
      </c>
      <c r="AO48">
        <v>1E-3</v>
      </c>
      <c r="AP48">
        <v>0.5</v>
      </c>
      <c r="AQ48">
        <v>17</v>
      </c>
      <c r="AR48">
        <v>500</v>
      </c>
      <c r="AS48" s="2" t="b">
        <v>1</v>
      </c>
      <c r="AT48">
        <v>8</v>
      </c>
      <c r="AU48">
        <v>20</v>
      </c>
      <c r="AV48">
        <v>256</v>
      </c>
      <c r="AW48">
        <v>1000</v>
      </c>
      <c r="AX48">
        <v>4</v>
      </c>
      <c r="AY48">
        <v>20</v>
      </c>
      <c r="AZ48">
        <v>450</v>
      </c>
      <c r="BA48">
        <v>12</v>
      </c>
      <c r="BB48">
        <v>20</v>
      </c>
      <c r="BC48">
        <v>110</v>
      </c>
      <c r="BD48">
        <v>1</v>
      </c>
      <c r="BE48">
        <v>78</v>
      </c>
      <c r="BF48" s="2">
        <v>128</v>
      </c>
      <c r="BG48" s="2">
        <v>64</v>
      </c>
      <c r="BH48" s="2">
        <v>128</v>
      </c>
    </row>
    <row r="49" spans="13:60" x14ac:dyDescent="0.2">
      <c r="M4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49" t="s">
        <v>824</v>
      </c>
      <c r="O49">
        <v>1E-3</v>
      </c>
      <c r="P49">
        <v>0.5</v>
      </c>
      <c r="Q49">
        <v>256</v>
      </c>
      <c r="R49">
        <v>500</v>
      </c>
      <c r="S49" s="2" t="b">
        <v>1</v>
      </c>
      <c r="T49">
        <v>8</v>
      </c>
      <c r="U49">
        <v>50</v>
      </c>
      <c r="V49">
        <v>420</v>
      </c>
      <c r="W49">
        <v>1000</v>
      </c>
      <c r="X49">
        <v>4</v>
      </c>
      <c r="Y49">
        <v>50</v>
      </c>
      <c r="Z49">
        <v>420</v>
      </c>
      <c r="AA49">
        <v>12</v>
      </c>
      <c r="AB49">
        <v>50</v>
      </c>
      <c r="AC49">
        <v>80</v>
      </c>
      <c r="AD49">
        <v>1</v>
      </c>
      <c r="AE49">
        <v>78</v>
      </c>
      <c r="AF49" s="2">
        <v>128</v>
      </c>
      <c r="AG49" s="2">
        <v>128</v>
      </c>
      <c r="AM4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20 --meta_test_query_count 450 --meta_test_episode_count 1000 --early_stop_change_acc_threshold 0.00022 --early_stop_acc_window_length 5 --early_stop_train_max_acc 0.98</v>
      </c>
      <c r="AN49" t="s">
        <v>1125</v>
      </c>
      <c r="AO49">
        <v>1E-3</v>
      </c>
      <c r="AP49">
        <v>0.1</v>
      </c>
      <c r="AQ49">
        <v>11</v>
      </c>
      <c r="AR49">
        <v>500</v>
      </c>
      <c r="AS49" s="2" t="b">
        <v>1</v>
      </c>
      <c r="AT49">
        <v>8</v>
      </c>
      <c r="AU49">
        <v>20</v>
      </c>
      <c r="AV49">
        <v>128</v>
      </c>
      <c r="AW49">
        <v>1000</v>
      </c>
      <c r="AX49">
        <v>4</v>
      </c>
      <c r="AY49">
        <v>20</v>
      </c>
      <c r="AZ49">
        <v>450</v>
      </c>
      <c r="BA49">
        <v>12</v>
      </c>
      <c r="BB49">
        <v>20</v>
      </c>
      <c r="BC49">
        <v>110</v>
      </c>
      <c r="BD49">
        <v>1</v>
      </c>
      <c r="BE49">
        <v>78</v>
      </c>
      <c r="BF49" s="2">
        <v>64</v>
      </c>
      <c r="BG49" s="2">
        <v>128</v>
      </c>
      <c r="BH49" s="2">
        <v>64</v>
      </c>
    </row>
    <row r="50" spans="13:60" x14ac:dyDescent="0.2">
      <c r="M5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50" t="s">
        <v>930</v>
      </c>
      <c r="O50">
        <v>1E-3</v>
      </c>
      <c r="P50">
        <v>0.5</v>
      </c>
      <c r="Q50">
        <v>21</v>
      </c>
      <c r="R50">
        <v>500</v>
      </c>
      <c r="S50" s="2" t="b">
        <v>1</v>
      </c>
      <c r="T50">
        <v>8</v>
      </c>
      <c r="U50">
        <v>50</v>
      </c>
      <c r="V50">
        <v>256</v>
      </c>
      <c r="W50">
        <v>1000</v>
      </c>
      <c r="X50">
        <v>4</v>
      </c>
      <c r="Y50">
        <v>50</v>
      </c>
      <c r="Z50">
        <v>420</v>
      </c>
      <c r="AA50">
        <v>12</v>
      </c>
      <c r="AB50">
        <v>50</v>
      </c>
      <c r="AC50">
        <v>80</v>
      </c>
      <c r="AD50">
        <v>1</v>
      </c>
      <c r="AE50">
        <v>78</v>
      </c>
      <c r="AF50" s="2">
        <v>64</v>
      </c>
      <c r="AG50" s="2">
        <v>64</v>
      </c>
      <c r="AM5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50" t="s">
        <v>1128</v>
      </c>
      <c r="AO50">
        <v>1E-3</v>
      </c>
      <c r="AP50">
        <v>0.1</v>
      </c>
      <c r="AQ50">
        <v>108</v>
      </c>
      <c r="AR50">
        <v>100</v>
      </c>
      <c r="AS50" s="2" t="b">
        <v>1</v>
      </c>
      <c r="AT50">
        <v>8</v>
      </c>
      <c r="AU50">
        <v>20</v>
      </c>
      <c r="AV50">
        <v>128</v>
      </c>
      <c r="AW50">
        <v>1000</v>
      </c>
      <c r="AX50">
        <v>4</v>
      </c>
      <c r="AY50">
        <v>20</v>
      </c>
      <c r="AZ50">
        <v>450</v>
      </c>
      <c r="BA50">
        <v>12</v>
      </c>
      <c r="BB50">
        <v>20</v>
      </c>
      <c r="BC50">
        <v>110</v>
      </c>
      <c r="BD50">
        <v>1</v>
      </c>
      <c r="BE50">
        <v>78</v>
      </c>
      <c r="BF50" s="2">
        <v>128</v>
      </c>
      <c r="BG50" s="2">
        <v>64</v>
      </c>
      <c r="BH50" s="2">
        <v>128</v>
      </c>
    </row>
    <row r="51" spans="13:60" x14ac:dyDescent="0.2">
      <c r="M5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64 --model_z_dim 64 --learning_rate 0.001 --learning_rate_decay 0.1 --meta_test_n_way 4 --meta_test_k_shot 50 --meta_test_query_count 420 --meta_test_episode_count 1000 --early_stop_change_acc_threshold 0.00022 --early_stop_acc_window_length 5 --early_stop_train_max_acc 0.98</v>
      </c>
      <c r="N51" t="s">
        <v>929</v>
      </c>
      <c r="O51">
        <v>1E-3</v>
      </c>
      <c r="P51">
        <v>0.1</v>
      </c>
      <c r="Q51">
        <v>127</v>
      </c>
      <c r="R51">
        <v>500</v>
      </c>
      <c r="S51" s="2" t="b">
        <v>1</v>
      </c>
      <c r="T51">
        <v>8</v>
      </c>
      <c r="U51">
        <v>50</v>
      </c>
      <c r="V51">
        <v>256</v>
      </c>
      <c r="W51">
        <v>1000</v>
      </c>
      <c r="X51">
        <v>4</v>
      </c>
      <c r="Y51">
        <v>50</v>
      </c>
      <c r="Z51">
        <v>420</v>
      </c>
      <c r="AA51">
        <v>12</v>
      </c>
      <c r="AB51">
        <v>50</v>
      </c>
      <c r="AC51">
        <v>80</v>
      </c>
      <c r="AD51">
        <v>1</v>
      </c>
      <c r="AE51">
        <v>78</v>
      </c>
      <c r="AF51" s="2">
        <v>64</v>
      </c>
      <c r="AG51" s="2">
        <v>64</v>
      </c>
      <c r="AM5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51" t="s">
        <v>1131</v>
      </c>
      <c r="AO51">
        <v>1E-3</v>
      </c>
      <c r="AP51">
        <v>0.5</v>
      </c>
      <c r="AQ51">
        <v>85</v>
      </c>
      <c r="AR51">
        <v>100</v>
      </c>
      <c r="AS51" s="2" t="b">
        <v>1</v>
      </c>
      <c r="AT51">
        <v>8</v>
      </c>
      <c r="AU51">
        <v>20</v>
      </c>
      <c r="AV51">
        <v>420</v>
      </c>
      <c r="AW51">
        <v>1000</v>
      </c>
      <c r="AX51">
        <v>4</v>
      </c>
      <c r="AY51">
        <v>20</v>
      </c>
      <c r="AZ51">
        <v>450</v>
      </c>
      <c r="BA51">
        <v>12</v>
      </c>
      <c r="BB51">
        <v>20</v>
      </c>
      <c r="BC51">
        <v>110</v>
      </c>
      <c r="BD51">
        <v>1</v>
      </c>
      <c r="BE51">
        <v>78</v>
      </c>
      <c r="BF51" s="2">
        <v>128</v>
      </c>
      <c r="BG51" s="2">
        <v>64</v>
      </c>
      <c r="BH51" s="2">
        <v>128</v>
      </c>
    </row>
    <row r="52" spans="13:60" x14ac:dyDescent="0.2">
      <c r="M5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52" t="s">
        <v>932</v>
      </c>
      <c r="O52">
        <v>1E-3</v>
      </c>
      <c r="P52">
        <v>0.5</v>
      </c>
      <c r="Q52">
        <v>33</v>
      </c>
      <c r="R52">
        <v>500</v>
      </c>
      <c r="S52" s="2" t="b">
        <v>1</v>
      </c>
      <c r="T52">
        <v>8</v>
      </c>
      <c r="U52">
        <v>50</v>
      </c>
      <c r="V52">
        <v>420</v>
      </c>
      <c r="W52">
        <v>1000</v>
      </c>
      <c r="X52">
        <v>4</v>
      </c>
      <c r="Y52">
        <v>50</v>
      </c>
      <c r="Z52">
        <v>420</v>
      </c>
      <c r="AA52">
        <v>12</v>
      </c>
      <c r="AB52">
        <v>50</v>
      </c>
      <c r="AC52">
        <v>80</v>
      </c>
      <c r="AD52">
        <v>1</v>
      </c>
      <c r="AE52">
        <v>78</v>
      </c>
      <c r="AF52" s="2">
        <v>64</v>
      </c>
      <c r="AG52" s="2">
        <v>64</v>
      </c>
      <c r="AM5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52" t="s">
        <v>1160</v>
      </c>
      <c r="AO52">
        <v>1E-3</v>
      </c>
      <c r="AP52">
        <v>0.5</v>
      </c>
      <c r="AQ52">
        <v>16</v>
      </c>
      <c r="AR52">
        <v>500</v>
      </c>
      <c r="AS52" s="2" t="b">
        <v>1</v>
      </c>
      <c r="AT52">
        <v>8</v>
      </c>
      <c r="AU52">
        <v>20</v>
      </c>
      <c r="AV52">
        <v>128</v>
      </c>
      <c r="AW52">
        <v>1000</v>
      </c>
      <c r="AX52">
        <v>4</v>
      </c>
      <c r="AY52">
        <v>20</v>
      </c>
      <c r="AZ52">
        <v>450</v>
      </c>
      <c r="BA52">
        <v>12</v>
      </c>
      <c r="BB52">
        <v>20</v>
      </c>
      <c r="BC52">
        <v>110</v>
      </c>
      <c r="BD52">
        <v>1</v>
      </c>
      <c r="BE52">
        <v>78</v>
      </c>
      <c r="BF52" s="2">
        <v>128</v>
      </c>
      <c r="BG52" s="2">
        <v>64</v>
      </c>
      <c r="BH52" s="2">
        <v>128</v>
      </c>
    </row>
    <row r="53" spans="13:60" x14ac:dyDescent="0.2">
      <c r="M5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53" t="s">
        <v>938</v>
      </c>
      <c r="O53">
        <v>1E-3</v>
      </c>
      <c r="P53">
        <v>0.5</v>
      </c>
      <c r="Q53">
        <v>21</v>
      </c>
      <c r="R53">
        <v>500</v>
      </c>
      <c r="S53" s="2" t="b">
        <v>1</v>
      </c>
      <c r="T53">
        <v>8</v>
      </c>
      <c r="U53">
        <v>50</v>
      </c>
      <c r="V53">
        <v>64</v>
      </c>
      <c r="W53">
        <v>1000</v>
      </c>
      <c r="X53">
        <v>4</v>
      </c>
      <c r="Y53">
        <v>50</v>
      </c>
      <c r="Z53">
        <v>420</v>
      </c>
      <c r="AA53">
        <v>12</v>
      </c>
      <c r="AB53">
        <v>50</v>
      </c>
      <c r="AC53">
        <v>80</v>
      </c>
      <c r="AD53">
        <v>1</v>
      </c>
      <c r="AE53">
        <v>78</v>
      </c>
      <c r="AF53" s="2">
        <v>64</v>
      </c>
      <c r="AG53" s="2">
        <v>64</v>
      </c>
      <c r="AM5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53" t="s">
        <v>1163</v>
      </c>
      <c r="AO53">
        <v>1E-3</v>
      </c>
      <c r="AP53">
        <v>0.1</v>
      </c>
      <c r="AQ53">
        <v>13</v>
      </c>
      <c r="AR53">
        <v>500</v>
      </c>
      <c r="AS53" s="2" t="b">
        <v>1</v>
      </c>
      <c r="AT53">
        <v>8</v>
      </c>
      <c r="AU53">
        <v>20</v>
      </c>
      <c r="AV53">
        <v>64</v>
      </c>
      <c r="AW53">
        <v>1000</v>
      </c>
      <c r="AX53">
        <v>4</v>
      </c>
      <c r="AY53">
        <v>20</v>
      </c>
      <c r="AZ53">
        <v>450</v>
      </c>
      <c r="BA53">
        <v>12</v>
      </c>
      <c r="BB53">
        <v>20</v>
      </c>
      <c r="BC53">
        <v>110</v>
      </c>
      <c r="BD53">
        <v>1</v>
      </c>
      <c r="BE53">
        <v>78</v>
      </c>
      <c r="BF53" s="2">
        <v>64</v>
      </c>
      <c r="BG53" s="2">
        <v>64</v>
      </c>
      <c r="BH53" s="2">
        <v>128</v>
      </c>
    </row>
    <row r="54" spans="13:60" x14ac:dyDescent="0.2">
      <c r="M5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54" s="21">
        <v>1</v>
      </c>
      <c r="O54">
        <v>1E-3</v>
      </c>
      <c r="P54">
        <v>0.5</v>
      </c>
      <c r="Q54">
        <v>256</v>
      </c>
      <c r="R54">
        <v>500</v>
      </c>
      <c r="S54" s="2" t="b">
        <v>0</v>
      </c>
      <c r="T54">
        <v>8</v>
      </c>
      <c r="U54">
        <v>10</v>
      </c>
      <c r="V54">
        <v>64</v>
      </c>
      <c r="W54">
        <v>1000</v>
      </c>
      <c r="X54">
        <v>4</v>
      </c>
      <c r="Y54">
        <v>5</v>
      </c>
      <c r="Z54">
        <v>465</v>
      </c>
      <c r="AA54">
        <v>12</v>
      </c>
      <c r="AB54">
        <v>5</v>
      </c>
      <c r="AC54">
        <v>125</v>
      </c>
      <c r="AD54">
        <v>1</v>
      </c>
      <c r="AE54">
        <v>78</v>
      </c>
      <c r="AF54" s="2">
        <v>64</v>
      </c>
      <c r="AG54" s="2">
        <v>64</v>
      </c>
      <c r="AM5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54" t="s">
        <v>1333</v>
      </c>
      <c r="AO54">
        <v>1E-3</v>
      </c>
      <c r="AP54">
        <v>0.5</v>
      </c>
      <c r="AQ54">
        <v>19</v>
      </c>
      <c r="AR54">
        <v>500</v>
      </c>
      <c r="AS54" s="2" t="b">
        <v>1</v>
      </c>
      <c r="AT54">
        <v>8</v>
      </c>
      <c r="AU54">
        <v>20</v>
      </c>
      <c r="AV54">
        <v>128</v>
      </c>
      <c r="AW54">
        <v>1000</v>
      </c>
      <c r="AX54">
        <v>4</v>
      </c>
      <c r="AY54">
        <v>20</v>
      </c>
      <c r="AZ54">
        <v>450</v>
      </c>
      <c r="BA54">
        <v>12</v>
      </c>
      <c r="BB54">
        <v>20</v>
      </c>
      <c r="BC54">
        <v>110</v>
      </c>
      <c r="BD54">
        <v>1</v>
      </c>
      <c r="BE54">
        <v>78</v>
      </c>
      <c r="BF54" s="2">
        <v>128</v>
      </c>
      <c r="BG54" s="2">
        <v>64</v>
      </c>
      <c r="BH54" s="2">
        <v>64</v>
      </c>
    </row>
    <row r="55" spans="13:60" x14ac:dyDescent="0.2">
      <c r="M5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55">
        <v>2</v>
      </c>
      <c r="O55">
        <v>1E-3</v>
      </c>
      <c r="P55">
        <v>0.5</v>
      </c>
      <c r="Q55">
        <v>78</v>
      </c>
      <c r="R55">
        <v>500</v>
      </c>
      <c r="S55" s="2" t="b">
        <v>1</v>
      </c>
      <c r="T55">
        <v>8</v>
      </c>
      <c r="U55">
        <v>15</v>
      </c>
      <c r="V55">
        <v>420</v>
      </c>
      <c r="W55">
        <v>1000</v>
      </c>
      <c r="X55">
        <v>4</v>
      </c>
      <c r="Y55">
        <v>5</v>
      </c>
      <c r="Z55">
        <v>465</v>
      </c>
      <c r="AA55">
        <v>12</v>
      </c>
      <c r="AB55">
        <v>5</v>
      </c>
      <c r="AC55">
        <v>125</v>
      </c>
      <c r="AD55">
        <v>1</v>
      </c>
      <c r="AE55">
        <v>78</v>
      </c>
      <c r="AF55" s="2">
        <v>64</v>
      </c>
      <c r="AG55" s="2">
        <v>64</v>
      </c>
      <c r="AM5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55" t="s">
        <v>1021</v>
      </c>
      <c r="AO55">
        <v>1E-3</v>
      </c>
      <c r="AP55">
        <v>0.5</v>
      </c>
      <c r="AQ55">
        <v>20</v>
      </c>
      <c r="AR55">
        <v>500</v>
      </c>
      <c r="AS55" s="2" t="b">
        <v>1</v>
      </c>
      <c r="AT55">
        <v>8</v>
      </c>
      <c r="AU55">
        <v>20</v>
      </c>
      <c r="AV55">
        <v>128</v>
      </c>
      <c r="AW55">
        <v>1000</v>
      </c>
      <c r="AX55">
        <v>4</v>
      </c>
      <c r="AY55">
        <v>20</v>
      </c>
      <c r="AZ55">
        <v>450</v>
      </c>
      <c r="BA55">
        <v>12</v>
      </c>
      <c r="BB55">
        <v>20</v>
      </c>
      <c r="BC55">
        <v>110</v>
      </c>
      <c r="BD55">
        <v>1</v>
      </c>
      <c r="BE55">
        <v>78</v>
      </c>
      <c r="BF55" s="2">
        <v>64</v>
      </c>
      <c r="BG55" s="2">
        <v>64</v>
      </c>
      <c r="BH55" s="2">
        <v>64</v>
      </c>
    </row>
    <row r="56" spans="13:60" x14ac:dyDescent="0.2">
      <c r="M5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56">
        <v>3</v>
      </c>
      <c r="O56">
        <v>1E-3</v>
      </c>
      <c r="P56">
        <v>0.5</v>
      </c>
      <c r="Q56">
        <v>256</v>
      </c>
      <c r="R56">
        <v>500</v>
      </c>
      <c r="S56" s="2" t="b">
        <v>0</v>
      </c>
      <c r="T56">
        <v>8</v>
      </c>
      <c r="U56">
        <v>20</v>
      </c>
      <c r="V56">
        <v>64</v>
      </c>
      <c r="W56">
        <v>1000</v>
      </c>
      <c r="X56">
        <v>4</v>
      </c>
      <c r="Y56">
        <v>5</v>
      </c>
      <c r="Z56">
        <v>465</v>
      </c>
      <c r="AA56">
        <v>12</v>
      </c>
      <c r="AB56">
        <v>5</v>
      </c>
      <c r="AC56">
        <v>125</v>
      </c>
      <c r="AD56">
        <v>1</v>
      </c>
      <c r="AE56">
        <v>78</v>
      </c>
      <c r="AF56" s="2">
        <v>128</v>
      </c>
      <c r="AG56" s="2">
        <v>128</v>
      </c>
      <c r="AM5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56" t="s">
        <v>873</v>
      </c>
      <c r="AO56">
        <v>1E-3</v>
      </c>
      <c r="AP56">
        <v>0.5</v>
      </c>
      <c r="AQ56">
        <v>256</v>
      </c>
      <c r="AR56">
        <v>500</v>
      </c>
      <c r="AS56" s="2" t="b">
        <v>1</v>
      </c>
      <c r="AT56">
        <v>8</v>
      </c>
      <c r="AU56">
        <v>25</v>
      </c>
      <c r="AV56">
        <v>128</v>
      </c>
      <c r="AW56">
        <v>1000</v>
      </c>
      <c r="AX56">
        <v>4</v>
      </c>
      <c r="AY56">
        <v>25</v>
      </c>
      <c r="AZ56">
        <v>445</v>
      </c>
      <c r="BA56">
        <v>12</v>
      </c>
      <c r="BB56">
        <v>25</v>
      </c>
      <c r="BC56">
        <v>105</v>
      </c>
      <c r="BD56">
        <v>1</v>
      </c>
      <c r="BE56">
        <v>78</v>
      </c>
      <c r="BF56" s="2">
        <v>64</v>
      </c>
      <c r="BG56" s="2">
        <v>128</v>
      </c>
      <c r="BH56" s="2">
        <v>128</v>
      </c>
    </row>
    <row r="57" spans="13:60" x14ac:dyDescent="0.2">
      <c r="M5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57" s="21">
        <v>4</v>
      </c>
      <c r="O57">
        <v>1E-3</v>
      </c>
      <c r="P57">
        <v>0.5</v>
      </c>
      <c r="Q57">
        <v>256</v>
      </c>
      <c r="R57">
        <v>500</v>
      </c>
      <c r="S57" s="2" t="b">
        <v>0</v>
      </c>
      <c r="T57">
        <v>8</v>
      </c>
      <c r="U57">
        <v>25</v>
      </c>
      <c r="V57">
        <v>128</v>
      </c>
      <c r="W57">
        <v>1000</v>
      </c>
      <c r="X57">
        <v>4</v>
      </c>
      <c r="Y57">
        <v>5</v>
      </c>
      <c r="Z57">
        <v>465</v>
      </c>
      <c r="AA57">
        <v>12</v>
      </c>
      <c r="AB57">
        <v>5</v>
      </c>
      <c r="AC57">
        <v>125</v>
      </c>
      <c r="AD57">
        <v>1</v>
      </c>
      <c r="AE57">
        <v>78</v>
      </c>
      <c r="AF57" s="2">
        <v>128</v>
      </c>
      <c r="AG57" s="2">
        <v>128</v>
      </c>
      <c r="AM5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57" t="s">
        <v>1092</v>
      </c>
      <c r="AO57">
        <v>1E-3</v>
      </c>
      <c r="AP57">
        <v>0.5</v>
      </c>
      <c r="AQ57">
        <v>18</v>
      </c>
      <c r="AR57">
        <v>500</v>
      </c>
      <c r="AS57" s="2" t="b">
        <v>1</v>
      </c>
      <c r="AT57">
        <v>8</v>
      </c>
      <c r="AU57">
        <v>25</v>
      </c>
      <c r="AV57">
        <v>64</v>
      </c>
      <c r="AW57">
        <v>1000</v>
      </c>
      <c r="AX57">
        <v>4</v>
      </c>
      <c r="AY57">
        <v>25</v>
      </c>
      <c r="AZ57">
        <v>445</v>
      </c>
      <c r="BA57">
        <v>12</v>
      </c>
      <c r="BB57">
        <v>25</v>
      </c>
      <c r="BC57">
        <v>105</v>
      </c>
      <c r="BD57">
        <v>1</v>
      </c>
      <c r="BE57">
        <v>78</v>
      </c>
      <c r="BF57" s="2">
        <v>64</v>
      </c>
      <c r="BG57" s="2">
        <v>64</v>
      </c>
      <c r="BH57" s="2">
        <v>64</v>
      </c>
    </row>
    <row r="58" spans="13:60" x14ac:dyDescent="0.2">
      <c r="M5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58">
        <v>5</v>
      </c>
      <c r="O58">
        <v>1E-3</v>
      </c>
      <c r="P58">
        <v>0.5</v>
      </c>
      <c r="Q58">
        <v>256</v>
      </c>
      <c r="R58">
        <v>500</v>
      </c>
      <c r="S58" s="2" t="b">
        <v>0</v>
      </c>
      <c r="T58">
        <v>8</v>
      </c>
      <c r="U58">
        <v>50</v>
      </c>
      <c r="V58">
        <v>256</v>
      </c>
      <c r="W58">
        <v>1000</v>
      </c>
      <c r="X58">
        <v>4</v>
      </c>
      <c r="Y58">
        <v>5</v>
      </c>
      <c r="Z58">
        <v>465</v>
      </c>
      <c r="AA58">
        <v>12</v>
      </c>
      <c r="AB58">
        <v>5</v>
      </c>
      <c r="AC58">
        <v>125</v>
      </c>
      <c r="AD58">
        <v>1</v>
      </c>
      <c r="AE58">
        <v>78</v>
      </c>
      <c r="AF58" s="2">
        <v>64</v>
      </c>
      <c r="AG58" s="2">
        <v>64</v>
      </c>
      <c r="AM5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58" t="s">
        <v>798</v>
      </c>
      <c r="AO58">
        <v>1E-3</v>
      </c>
      <c r="AP58">
        <v>0.1</v>
      </c>
      <c r="AQ58">
        <v>256</v>
      </c>
      <c r="AR58">
        <v>100</v>
      </c>
      <c r="AS58" s="2" t="b">
        <v>1</v>
      </c>
      <c r="AT58">
        <v>8</v>
      </c>
      <c r="AU58">
        <v>25</v>
      </c>
      <c r="AV58">
        <v>64</v>
      </c>
      <c r="AW58">
        <v>1000</v>
      </c>
      <c r="AX58">
        <v>4</v>
      </c>
      <c r="AY58">
        <v>25</v>
      </c>
      <c r="AZ58">
        <v>445</v>
      </c>
      <c r="BA58">
        <v>12</v>
      </c>
      <c r="BB58">
        <v>25</v>
      </c>
      <c r="BC58">
        <v>105</v>
      </c>
      <c r="BD58">
        <v>1</v>
      </c>
      <c r="BE58">
        <v>78</v>
      </c>
      <c r="BF58" s="2">
        <v>64</v>
      </c>
      <c r="BG58" s="2">
        <v>128</v>
      </c>
      <c r="BH58" s="2">
        <v>128</v>
      </c>
    </row>
    <row r="59" spans="13:60" x14ac:dyDescent="0.2">
      <c r="M5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100 --dataset_dir ../../datasets/CIC_IDS_2017/cic_ids_2017_8t470_4t470_12v130_PS-B-FP-SP --model_x_dim0 1 --model_x_dim1 78 --model_hid_dim 128 --model_z_dim 128 --learning_rate 0.001 --learning_rate_decay 0.1 --meta_test_n_way 4 --meta_test_k_shot 5 --meta_test_query_count 465 --meta_test_episode_count 1000 --early_stop_change_acc_threshold 0.00022 --early_stop_acc_window_length 5 --early_stop_train_max_acc 0.98</v>
      </c>
      <c r="N59">
        <v>6</v>
      </c>
      <c r="O59">
        <v>1E-3</v>
      </c>
      <c r="P59">
        <v>0.1</v>
      </c>
      <c r="Q59">
        <v>256</v>
      </c>
      <c r="R59">
        <v>100</v>
      </c>
      <c r="S59" s="2" t="b">
        <v>0</v>
      </c>
      <c r="T59">
        <v>8</v>
      </c>
      <c r="U59">
        <v>10</v>
      </c>
      <c r="V59">
        <v>420</v>
      </c>
      <c r="W59">
        <v>1000</v>
      </c>
      <c r="X59">
        <v>4</v>
      </c>
      <c r="Y59">
        <v>5</v>
      </c>
      <c r="Z59">
        <v>465</v>
      </c>
      <c r="AA59">
        <v>12</v>
      </c>
      <c r="AB59">
        <v>5</v>
      </c>
      <c r="AC59">
        <v>125</v>
      </c>
      <c r="AD59">
        <v>1</v>
      </c>
      <c r="AE59">
        <v>78</v>
      </c>
      <c r="AF59" s="2">
        <v>128</v>
      </c>
      <c r="AG59" s="2">
        <v>128</v>
      </c>
      <c r="AM5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59" t="s">
        <v>1573</v>
      </c>
      <c r="AO59">
        <v>1E-3</v>
      </c>
      <c r="AP59">
        <v>0.5</v>
      </c>
      <c r="AQ59">
        <v>20</v>
      </c>
      <c r="AR59">
        <v>500</v>
      </c>
      <c r="AS59" s="2" t="b">
        <v>1</v>
      </c>
      <c r="AT59">
        <v>8</v>
      </c>
      <c r="AU59">
        <v>25</v>
      </c>
      <c r="AV59">
        <v>256</v>
      </c>
      <c r="AW59">
        <v>1000</v>
      </c>
      <c r="AX59">
        <v>4</v>
      </c>
      <c r="AY59">
        <v>25</v>
      </c>
      <c r="AZ59">
        <v>445</v>
      </c>
      <c r="BA59">
        <v>12</v>
      </c>
      <c r="BB59">
        <v>25</v>
      </c>
      <c r="BC59">
        <v>105</v>
      </c>
      <c r="BD59">
        <v>1</v>
      </c>
      <c r="BE59">
        <v>78</v>
      </c>
      <c r="BF59" s="2">
        <v>128</v>
      </c>
      <c r="BG59" s="2">
        <v>128</v>
      </c>
      <c r="BH59" s="2">
        <v>128</v>
      </c>
    </row>
    <row r="60" spans="13:60" x14ac:dyDescent="0.2">
      <c r="M6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60" s="21">
        <v>7</v>
      </c>
      <c r="O60">
        <v>1E-3</v>
      </c>
      <c r="P60">
        <v>0.5</v>
      </c>
      <c r="Q60">
        <v>256</v>
      </c>
      <c r="R60">
        <v>100</v>
      </c>
      <c r="S60" s="2" t="b">
        <v>0</v>
      </c>
      <c r="T60">
        <v>8</v>
      </c>
      <c r="U60">
        <v>15</v>
      </c>
      <c r="V60">
        <v>256</v>
      </c>
      <c r="W60">
        <v>1000</v>
      </c>
      <c r="X60">
        <v>4</v>
      </c>
      <c r="Y60">
        <v>5</v>
      </c>
      <c r="Z60">
        <v>465</v>
      </c>
      <c r="AA60">
        <v>12</v>
      </c>
      <c r="AB60">
        <v>5</v>
      </c>
      <c r="AC60">
        <v>125</v>
      </c>
      <c r="AD60">
        <v>1</v>
      </c>
      <c r="AE60">
        <v>78</v>
      </c>
      <c r="AF60" s="2">
        <v>64</v>
      </c>
      <c r="AG60" s="2">
        <v>64</v>
      </c>
      <c r="AM6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60" t="s">
        <v>870</v>
      </c>
      <c r="AO60">
        <v>1E-3</v>
      </c>
      <c r="AP60">
        <v>0.5</v>
      </c>
      <c r="AQ60">
        <v>256</v>
      </c>
      <c r="AR60">
        <v>500</v>
      </c>
      <c r="AS60" s="2" t="b">
        <v>1</v>
      </c>
      <c r="AT60">
        <v>8</v>
      </c>
      <c r="AU60">
        <v>25</v>
      </c>
      <c r="AV60">
        <v>420</v>
      </c>
      <c r="AW60">
        <v>1000</v>
      </c>
      <c r="AX60">
        <v>4</v>
      </c>
      <c r="AY60">
        <v>25</v>
      </c>
      <c r="AZ60">
        <v>445</v>
      </c>
      <c r="BA60">
        <v>12</v>
      </c>
      <c r="BB60">
        <v>25</v>
      </c>
      <c r="BC60">
        <v>105</v>
      </c>
      <c r="BD60">
        <v>1</v>
      </c>
      <c r="BE60">
        <v>78</v>
      </c>
      <c r="BF60" s="2">
        <v>64</v>
      </c>
      <c r="BG60" s="2">
        <v>128</v>
      </c>
      <c r="BH60" s="2">
        <v>128</v>
      </c>
    </row>
    <row r="61" spans="13:60" x14ac:dyDescent="0.2">
      <c r="M6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100 --dataset_dir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61">
        <v>8</v>
      </c>
      <c r="O61">
        <v>1E-3</v>
      </c>
      <c r="P61">
        <v>0.5</v>
      </c>
      <c r="Q61">
        <v>256</v>
      </c>
      <c r="R61">
        <v>100</v>
      </c>
      <c r="S61" s="2" t="b">
        <v>0</v>
      </c>
      <c r="T61">
        <v>8</v>
      </c>
      <c r="U61">
        <v>20</v>
      </c>
      <c r="V61">
        <v>64</v>
      </c>
      <c r="W61">
        <v>1000</v>
      </c>
      <c r="X61">
        <v>4</v>
      </c>
      <c r="Y61">
        <v>5</v>
      </c>
      <c r="Z61">
        <v>465</v>
      </c>
      <c r="AA61">
        <v>12</v>
      </c>
      <c r="AB61">
        <v>5</v>
      </c>
      <c r="AC61">
        <v>125</v>
      </c>
      <c r="AD61">
        <v>1</v>
      </c>
      <c r="AE61">
        <v>78</v>
      </c>
      <c r="AF61" s="2">
        <v>128</v>
      </c>
      <c r="AG61" s="2">
        <v>128</v>
      </c>
      <c r="AM6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61" t="s">
        <v>769</v>
      </c>
      <c r="AO61">
        <v>1E-3</v>
      </c>
      <c r="AP61">
        <v>0.1</v>
      </c>
      <c r="AQ61">
        <v>256</v>
      </c>
      <c r="AR61">
        <v>500</v>
      </c>
      <c r="AS61" s="2" t="b">
        <v>1</v>
      </c>
      <c r="AT61">
        <v>8</v>
      </c>
      <c r="AU61">
        <v>25</v>
      </c>
      <c r="AV61">
        <v>64</v>
      </c>
      <c r="AW61">
        <v>1000</v>
      </c>
      <c r="AX61">
        <v>4</v>
      </c>
      <c r="AY61">
        <v>25</v>
      </c>
      <c r="AZ61">
        <v>445</v>
      </c>
      <c r="BA61">
        <v>12</v>
      </c>
      <c r="BB61">
        <v>25</v>
      </c>
      <c r="BC61">
        <v>105</v>
      </c>
      <c r="BD61">
        <v>1</v>
      </c>
      <c r="BE61">
        <v>78</v>
      </c>
      <c r="BF61" s="2">
        <v>64</v>
      </c>
      <c r="BG61" s="2">
        <v>128</v>
      </c>
      <c r="BH61" s="2">
        <v>128</v>
      </c>
    </row>
    <row r="62" spans="13:60" x14ac:dyDescent="0.2">
      <c r="M6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128 --meta_train_max_epoch 256 --meta_train_epoch_size 100 --dataset_dir ../../datasets/CIC_IDS_2017/cic_ids_2017_8t470_4t470_12v130_PS-B-FP-SP --model_x_dim0 1 --model_x_dim1 78 --model_hid_dim 64 --model_z_dim 64 --learning_rate 0.001 --learning_rate_decay 0.5 --meta_test_n_way 4 --meta_test_k_shot 5 --meta_test_query_count 465 --meta_test_episode_count 1000 --early_stop_change_acc_threshold 0.00022 --early_stop_acc_window_length 5 --early_stop_train_max_acc 0.98</v>
      </c>
      <c r="N62">
        <v>9</v>
      </c>
      <c r="O62">
        <v>1E-3</v>
      </c>
      <c r="P62">
        <v>0.5</v>
      </c>
      <c r="Q62">
        <v>256</v>
      </c>
      <c r="R62">
        <v>100</v>
      </c>
      <c r="S62" s="2" t="b">
        <v>0</v>
      </c>
      <c r="T62">
        <v>8</v>
      </c>
      <c r="U62">
        <v>25</v>
      </c>
      <c r="V62">
        <v>128</v>
      </c>
      <c r="W62">
        <v>1000</v>
      </c>
      <c r="X62">
        <v>4</v>
      </c>
      <c r="Y62">
        <v>5</v>
      </c>
      <c r="Z62">
        <v>465</v>
      </c>
      <c r="AA62">
        <v>12</v>
      </c>
      <c r="AB62">
        <v>5</v>
      </c>
      <c r="AC62">
        <v>125</v>
      </c>
      <c r="AD62">
        <v>1</v>
      </c>
      <c r="AE62">
        <v>78</v>
      </c>
      <c r="AF62" s="2">
        <v>64</v>
      </c>
      <c r="AG62" s="2">
        <v>64</v>
      </c>
      <c r="AM6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62" t="s">
        <v>871</v>
      </c>
      <c r="AO62">
        <v>1E-3</v>
      </c>
      <c r="AP62">
        <v>0.1</v>
      </c>
      <c r="AQ62">
        <v>256</v>
      </c>
      <c r="AR62">
        <v>100</v>
      </c>
      <c r="AS62" s="2" t="b">
        <v>1</v>
      </c>
      <c r="AT62">
        <v>8</v>
      </c>
      <c r="AU62">
        <v>25</v>
      </c>
      <c r="AV62">
        <v>256</v>
      </c>
      <c r="AW62">
        <v>1000</v>
      </c>
      <c r="AX62">
        <v>4</v>
      </c>
      <c r="AY62">
        <v>25</v>
      </c>
      <c r="AZ62">
        <v>445</v>
      </c>
      <c r="BA62">
        <v>12</v>
      </c>
      <c r="BB62">
        <v>25</v>
      </c>
      <c r="BC62">
        <v>105</v>
      </c>
      <c r="BD62">
        <v>1</v>
      </c>
      <c r="BE62">
        <v>78</v>
      </c>
      <c r="BF62" s="2">
        <v>64</v>
      </c>
      <c r="BG62" s="2">
        <v>128</v>
      </c>
      <c r="BH62" s="2">
        <v>128</v>
      </c>
    </row>
    <row r="63" spans="13:60" x14ac:dyDescent="0.2">
      <c r="M6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5 --meta_test_query_count 465 --meta_test_episode_count 1000 --early_stop_change_acc_threshold 0.00022 --early_stop_acc_window_length 5 --early_stop_train_max_acc 0.98</v>
      </c>
      <c r="N63" s="21">
        <v>10</v>
      </c>
      <c r="O63">
        <v>1E-3</v>
      </c>
      <c r="P63">
        <v>0.5</v>
      </c>
      <c r="Q63">
        <v>256</v>
      </c>
      <c r="R63">
        <v>500</v>
      </c>
      <c r="S63" s="2" t="b">
        <v>0</v>
      </c>
      <c r="T63">
        <v>8</v>
      </c>
      <c r="U63">
        <v>50</v>
      </c>
      <c r="V63">
        <v>420</v>
      </c>
      <c r="W63">
        <v>1000</v>
      </c>
      <c r="X63">
        <v>4</v>
      </c>
      <c r="Y63">
        <v>5</v>
      </c>
      <c r="Z63">
        <v>465</v>
      </c>
      <c r="AA63">
        <v>12</v>
      </c>
      <c r="AB63">
        <v>5</v>
      </c>
      <c r="AC63">
        <v>125</v>
      </c>
      <c r="AD63">
        <v>1</v>
      </c>
      <c r="AE63">
        <v>78</v>
      </c>
      <c r="AF63" s="2">
        <v>128</v>
      </c>
      <c r="AG63" s="2">
        <v>128</v>
      </c>
      <c r="AM6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63" t="s">
        <v>1129</v>
      </c>
      <c r="AO63">
        <v>1E-3</v>
      </c>
      <c r="AP63">
        <v>0.1</v>
      </c>
      <c r="AQ63">
        <v>32</v>
      </c>
      <c r="AR63">
        <v>500</v>
      </c>
      <c r="AS63" s="2" t="b">
        <v>1</v>
      </c>
      <c r="AT63">
        <v>8</v>
      </c>
      <c r="AU63">
        <v>25</v>
      </c>
      <c r="AV63">
        <v>420</v>
      </c>
      <c r="AW63">
        <v>1000</v>
      </c>
      <c r="AX63">
        <v>4</v>
      </c>
      <c r="AY63">
        <v>25</v>
      </c>
      <c r="AZ63">
        <v>445</v>
      </c>
      <c r="BA63">
        <v>12</v>
      </c>
      <c r="BB63">
        <v>25</v>
      </c>
      <c r="BC63">
        <v>105</v>
      </c>
      <c r="BD63">
        <v>1</v>
      </c>
      <c r="BE63">
        <v>78</v>
      </c>
      <c r="BF63" s="2">
        <v>128</v>
      </c>
      <c r="BG63" s="2">
        <v>64</v>
      </c>
      <c r="BH63" s="2">
        <v>64</v>
      </c>
    </row>
    <row r="64" spans="13:60" x14ac:dyDescent="0.2">
      <c r="M6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4">
        <v>11</v>
      </c>
      <c r="O64">
        <v>1E-3</v>
      </c>
      <c r="P64">
        <v>0.5</v>
      </c>
      <c r="Q64">
        <v>256</v>
      </c>
      <c r="R64">
        <v>500</v>
      </c>
      <c r="S64" s="2" t="b">
        <v>1</v>
      </c>
      <c r="T64">
        <v>8</v>
      </c>
      <c r="U64">
        <v>5</v>
      </c>
      <c r="V64">
        <v>256</v>
      </c>
      <c r="W64">
        <v>1000</v>
      </c>
      <c r="X64">
        <v>4</v>
      </c>
      <c r="Y64">
        <v>10</v>
      </c>
      <c r="Z64">
        <v>460</v>
      </c>
      <c r="AA64">
        <v>12</v>
      </c>
      <c r="AB64">
        <v>10</v>
      </c>
      <c r="AC64">
        <v>120</v>
      </c>
      <c r="AD64">
        <v>1</v>
      </c>
      <c r="AE64">
        <v>78</v>
      </c>
      <c r="AF64" s="2">
        <v>128</v>
      </c>
      <c r="AG64" s="2">
        <v>128</v>
      </c>
      <c r="AM6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100 --dataset_dir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64" t="s">
        <v>1130</v>
      </c>
      <c r="AO64">
        <v>1E-3</v>
      </c>
      <c r="AP64">
        <v>0.1</v>
      </c>
      <c r="AQ64">
        <v>78</v>
      </c>
      <c r="AR64">
        <v>100</v>
      </c>
      <c r="AS64" s="2" t="b">
        <v>1</v>
      </c>
      <c r="AT64">
        <v>8</v>
      </c>
      <c r="AU64">
        <v>25</v>
      </c>
      <c r="AV64">
        <v>256</v>
      </c>
      <c r="AW64">
        <v>1000</v>
      </c>
      <c r="AX64">
        <v>4</v>
      </c>
      <c r="AY64">
        <v>25</v>
      </c>
      <c r="AZ64">
        <v>445</v>
      </c>
      <c r="BA64">
        <v>12</v>
      </c>
      <c r="BB64">
        <v>25</v>
      </c>
      <c r="BC64">
        <v>105</v>
      </c>
      <c r="BD64">
        <v>1</v>
      </c>
      <c r="BE64">
        <v>78</v>
      </c>
      <c r="BF64" s="2">
        <v>128</v>
      </c>
      <c r="BG64" s="2">
        <v>64</v>
      </c>
      <c r="BH64" s="2">
        <v>64</v>
      </c>
    </row>
    <row r="65" spans="13:60" x14ac:dyDescent="0.2">
      <c r="M6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65">
        <v>12</v>
      </c>
      <c r="O65">
        <v>1E-3</v>
      </c>
      <c r="P65">
        <v>0.5</v>
      </c>
      <c r="Q65">
        <v>27</v>
      </c>
      <c r="R65">
        <v>500</v>
      </c>
      <c r="S65" s="2" t="b">
        <v>1</v>
      </c>
      <c r="T65">
        <v>8</v>
      </c>
      <c r="U65">
        <v>15</v>
      </c>
      <c r="V65">
        <v>128</v>
      </c>
      <c r="W65">
        <v>1000</v>
      </c>
      <c r="X65">
        <v>4</v>
      </c>
      <c r="Y65">
        <v>10</v>
      </c>
      <c r="Z65">
        <v>460</v>
      </c>
      <c r="AA65">
        <v>12</v>
      </c>
      <c r="AB65">
        <v>10</v>
      </c>
      <c r="AC65">
        <v>120</v>
      </c>
      <c r="AD65">
        <v>1</v>
      </c>
      <c r="AE65">
        <v>78</v>
      </c>
      <c r="AF65" s="2">
        <v>64</v>
      </c>
      <c r="AG65" s="2">
        <v>64</v>
      </c>
      <c r="AM6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65" t="s">
        <v>1142</v>
      </c>
      <c r="AO65">
        <v>1E-3</v>
      </c>
      <c r="AP65">
        <v>0.5</v>
      </c>
      <c r="AQ65">
        <v>15</v>
      </c>
      <c r="AR65">
        <v>500</v>
      </c>
      <c r="AS65" s="2" t="b">
        <v>1</v>
      </c>
      <c r="AT65">
        <v>8</v>
      </c>
      <c r="AU65">
        <v>25</v>
      </c>
      <c r="AV65">
        <v>128</v>
      </c>
      <c r="AW65">
        <v>1000</v>
      </c>
      <c r="AX65">
        <v>4</v>
      </c>
      <c r="AY65">
        <v>25</v>
      </c>
      <c r="AZ65">
        <v>445</v>
      </c>
      <c r="BA65">
        <v>12</v>
      </c>
      <c r="BB65">
        <v>25</v>
      </c>
      <c r="BC65">
        <v>105</v>
      </c>
      <c r="BD65">
        <v>1</v>
      </c>
      <c r="BE65">
        <v>78</v>
      </c>
      <c r="BF65" s="2">
        <v>128</v>
      </c>
      <c r="BG65" s="2">
        <v>64</v>
      </c>
      <c r="BH65" s="2">
        <v>64</v>
      </c>
    </row>
    <row r="66" spans="13:60" x14ac:dyDescent="0.2">
      <c r="M6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6" s="21">
        <v>13</v>
      </c>
      <c r="O66">
        <v>1E-3</v>
      </c>
      <c r="P66">
        <v>0.5</v>
      </c>
      <c r="Q66">
        <v>256</v>
      </c>
      <c r="R66">
        <v>500</v>
      </c>
      <c r="S66" s="2" t="b">
        <v>1</v>
      </c>
      <c r="T66">
        <v>8</v>
      </c>
      <c r="U66">
        <v>20</v>
      </c>
      <c r="V66">
        <v>128</v>
      </c>
      <c r="W66">
        <v>1000</v>
      </c>
      <c r="X66">
        <v>4</v>
      </c>
      <c r="Y66">
        <v>10</v>
      </c>
      <c r="Z66">
        <v>460</v>
      </c>
      <c r="AA66">
        <v>12</v>
      </c>
      <c r="AB66">
        <v>10</v>
      </c>
      <c r="AC66">
        <v>120</v>
      </c>
      <c r="AD66">
        <v>1</v>
      </c>
      <c r="AE66">
        <v>78</v>
      </c>
      <c r="AF66" s="2">
        <v>128</v>
      </c>
      <c r="AG66" s="2">
        <v>128</v>
      </c>
      <c r="AM6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66" t="s">
        <v>1164</v>
      </c>
      <c r="AO66">
        <v>1E-3</v>
      </c>
      <c r="AP66">
        <v>0.5</v>
      </c>
      <c r="AQ66">
        <v>51</v>
      </c>
      <c r="AR66">
        <v>100</v>
      </c>
      <c r="AS66" s="2" t="b">
        <v>1</v>
      </c>
      <c r="AT66">
        <v>8</v>
      </c>
      <c r="AU66">
        <v>25</v>
      </c>
      <c r="AV66">
        <v>128</v>
      </c>
      <c r="AW66">
        <v>1000</v>
      </c>
      <c r="AX66">
        <v>4</v>
      </c>
      <c r="AY66">
        <v>25</v>
      </c>
      <c r="AZ66">
        <v>445</v>
      </c>
      <c r="BA66">
        <v>12</v>
      </c>
      <c r="BB66">
        <v>25</v>
      </c>
      <c r="BC66">
        <v>105</v>
      </c>
      <c r="BD66">
        <v>1</v>
      </c>
      <c r="BE66">
        <v>78</v>
      </c>
      <c r="BF66" s="2">
        <v>64</v>
      </c>
      <c r="BG66" s="2">
        <v>64</v>
      </c>
      <c r="BH66" s="2">
        <v>128</v>
      </c>
    </row>
    <row r="67" spans="13:60" x14ac:dyDescent="0.2">
      <c r="M6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7">
        <v>14</v>
      </c>
      <c r="O67">
        <v>1E-3</v>
      </c>
      <c r="P67">
        <v>0.5</v>
      </c>
      <c r="Q67">
        <v>256</v>
      </c>
      <c r="R67">
        <v>500</v>
      </c>
      <c r="S67" s="2" t="b">
        <v>1</v>
      </c>
      <c r="T67">
        <v>8</v>
      </c>
      <c r="U67">
        <v>25</v>
      </c>
      <c r="V67">
        <v>64</v>
      </c>
      <c r="W67">
        <v>1000</v>
      </c>
      <c r="X67">
        <v>4</v>
      </c>
      <c r="Y67">
        <v>10</v>
      </c>
      <c r="Z67">
        <v>460</v>
      </c>
      <c r="AA67">
        <v>12</v>
      </c>
      <c r="AB67">
        <v>10</v>
      </c>
      <c r="AC67">
        <v>120</v>
      </c>
      <c r="AD67">
        <v>1</v>
      </c>
      <c r="AE67">
        <v>78</v>
      </c>
      <c r="AF67" s="2">
        <v>128</v>
      </c>
      <c r="AG67" s="2">
        <v>128</v>
      </c>
      <c r="AM6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25 --meta_test_query_count 445 --meta_test_episode_count 1000 --early_stop_change_acc_threshold 0.00022 --early_stop_acc_window_length 5 --early_stop_train_max_acc 0.98</v>
      </c>
      <c r="AN67" t="s">
        <v>1464</v>
      </c>
      <c r="AO67">
        <v>1E-3</v>
      </c>
      <c r="AP67">
        <v>0.1</v>
      </c>
      <c r="AQ67">
        <v>75</v>
      </c>
      <c r="AR67">
        <v>100</v>
      </c>
      <c r="AS67" s="2" t="b">
        <v>1</v>
      </c>
      <c r="AT67">
        <v>8</v>
      </c>
      <c r="AU67">
        <v>25</v>
      </c>
      <c r="AV67">
        <v>64</v>
      </c>
      <c r="AW67">
        <v>1000</v>
      </c>
      <c r="AX67">
        <v>4</v>
      </c>
      <c r="AY67">
        <v>25</v>
      </c>
      <c r="AZ67">
        <v>445</v>
      </c>
      <c r="BA67">
        <v>12</v>
      </c>
      <c r="BB67">
        <v>25</v>
      </c>
      <c r="BC67">
        <v>105</v>
      </c>
      <c r="BD67">
        <v>1</v>
      </c>
      <c r="BE67">
        <v>78</v>
      </c>
      <c r="BF67" s="2">
        <v>128</v>
      </c>
      <c r="BG67" s="2">
        <v>128</v>
      </c>
      <c r="BH67" s="2">
        <v>64</v>
      </c>
    </row>
    <row r="68" spans="13:60" x14ac:dyDescent="0.2">
      <c r="M6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10 --meta_test_query_count 460 --meta_test_episode_count 1000 --early_stop_change_acc_threshold 0.00022 --early_stop_acc_window_length 5 --early_stop_train_max_acc 0.98</v>
      </c>
      <c r="N68">
        <v>15</v>
      </c>
      <c r="O68">
        <v>1E-3</v>
      </c>
      <c r="P68">
        <v>0.5</v>
      </c>
      <c r="Q68">
        <v>256</v>
      </c>
      <c r="R68">
        <v>500</v>
      </c>
      <c r="S68" s="2" t="b">
        <v>1</v>
      </c>
      <c r="T68">
        <v>8</v>
      </c>
      <c r="U68">
        <v>50</v>
      </c>
      <c r="V68">
        <v>420</v>
      </c>
      <c r="W68">
        <v>1000</v>
      </c>
      <c r="X68">
        <v>4</v>
      </c>
      <c r="Y68">
        <v>10</v>
      </c>
      <c r="Z68">
        <v>460</v>
      </c>
      <c r="AA68">
        <v>12</v>
      </c>
      <c r="AB68">
        <v>10</v>
      </c>
      <c r="AC68">
        <v>120</v>
      </c>
      <c r="AD68">
        <v>1</v>
      </c>
      <c r="AE68">
        <v>78</v>
      </c>
      <c r="AF68" s="2">
        <v>128</v>
      </c>
      <c r="AG68" s="2">
        <v>128</v>
      </c>
      <c r="AM6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68" t="s">
        <v>1015</v>
      </c>
      <c r="AO68">
        <v>1E-3</v>
      </c>
      <c r="AP68">
        <v>0.1</v>
      </c>
      <c r="AQ68">
        <v>77</v>
      </c>
      <c r="AR68">
        <v>100</v>
      </c>
      <c r="AS68" s="2" t="b">
        <v>1</v>
      </c>
      <c r="AT68">
        <v>8</v>
      </c>
      <c r="AU68">
        <v>25</v>
      </c>
      <c r="AV68">
        <v>128</v>
      </c>
      <c r="AW68">
        <v>1000</v>
      </c>
      <c r="AX68">
        <v>4</v>
      </c>
      <c r="AY68">
        <v>25</v>
      </c>
      <c r="AZ68">
        <v>445</v>
      </c>
      <c r="BA68">
        <v>12</v>
      </c>
      <c r="BB68">
        <v>25</v>
      </c>
      <c r="BC68">
        <v>105</v>
      </c>
      <c r="BD68">
        <v>1</v>
      </c>
      <c r="BE68">
        <v>78</v>
      </c>
      <c r="BF68" s="2">
        <v>64</v>
      </c>
      <c r="BG68" s="2">
        <v>64</v>
      </c>
      <c r="BH68" s="2">
        <v>64</v>
      </c>
    </row>
    <row r="69" spans="13:60" x14ac:dyDescent="0.2">
      <c r="M6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100 --dataset_dir ../../datasets/CIC_IDS_2017/cic_ids_2017_8t470_4t470_12v130_PS-B-FP-SP --model_x_dim0 1 --model_x_dim1 78 --model_hid_dim 128 --model_z_dim 128 --learning_rate 0.001 --learning_rate_decay 0.1 --meta_test_n_way 4 --meta_test_k_shot 10 --meta_test_query_count 460 --meta_test_episode_count 1000 --early_stop_change_acc_threshold 0.00022 --early_stop_acc_window_length 5 --early_stop_train_max_acc 0.98</v>
      </c>
      <c r="N69" s="21">
        <v>16</v>
      </c>
      <c r="O69">
        <v>1E-3</v>
      </c>
      <c r="P69">
        <v>0.1</v>
      </c>
      <c r="Q69">
        <v>256</v>
      </c>
      <c r="R69">
        <v>100</v>
      </c>
      <c r="S69" s="2" t="b">
        <v>0</v>
      </c>
      <c r="T69">
        <v>8</v>
      </c>
      <c r="U69">
        <v>5</v>
      </c>
      <c r="V69">
        <v>128</v>
      </c>
      <c r="W69">
        <v>1000</v>
      </c>
      <c r="X69">
        <v>4</v>
      </c>
      <c r="Y69">
        <v>10</v>
      </c>
      <c r="Z69">
        <v>460</v>
      </c>
      <c r="AA69">
        <v>12</v>
      </c>
      <c r="AB69">
        <v>10</v>
      </c>
      <c r="AC69">
        <v>120</v>
      </c>
      <c r="AD69">
        <v>1</v>
      </c>
      <c r="AE69">
        <v>78</v>
      </c>
      <c r="AF69" s="2">
        <v>128</v>
      </c>
      <c r="AG69" s="2">
        <v>128</v>
      </c>
      <c r="AM6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69" t="s">
        <v>1159</v>
      </c>
      <c r="AO69">
        <v>1E-3</v>
      </c>
      <c r="AP69">
        <v>0.5</v>
      </c>
      <c r="AQ69">
        <v>35</v>
      </c>
      <c r="AR69">
        <v>500</v>
      </c>
      <c r="AS69" s="2" t="b">
        <v>1</v>
      </c>
      <c r="AT69">
        <v>8</v>
      </c>
      <c r="AU69">
        <v>25</v>
      </c>
      <c r="AV69">
        <v>420</v>
      </c>
      <c r="AW69">
        <v>1000</v>
      </c>
      <c r="AX69">
        <v>4</v>
      </c>
      <c r="AY69">
        <v>25</v>
      </c>
      <c r="AZ69">
        <v>445</v>
      </c>
      <c r="BA69">
        <v>12</v>
      </c>
      <c r="BB69">
        <v>25</v>
      </c>
      <c r="BC69">
        <v>105</v>
      </c>
      <c r="BD69">
        <v>1</v>
      </c>
      <c r="BE69">
        <v>78</v>
      </c>
      <c r="BF69" s="2">
        <v>64</v>
      </c>
      <c r="BG69" s="2">
        <v>64</v>
      </c>
      <c r="BH69" s="2">
        <v>128</v>
      </c>
    </row>
    <row r="70" spans="13:60" x14ac:dyDescent="0.2">
      <c r="M7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0">
        <v>17</v>
      </c>
      <c r="O70">
        <v>1E-3</v>
      </c>
      <c r="P70">
        <v>0.5</v>
      </c>
      <c r="Q70">
        <v>192</v>
      </c>
      <c r="R70">
        <v>500</v>
      </c>
      <c r="S70" s="2" t="b">
        <v>1</v>
      </c>
      <c r="T70">
        <v>8</v>
      </c>
      <c r="U70">
        <v>15</v>
      </c>
      <c r="V70">
        <v>256</v>
      </c>
      <c r="W70">
        <v>1000</v>
      </c>
      <c r="X70">
        <v>4</v>
      </c>
      <c r="Y70">
        <v>10</v>
      </c>
      <c r="Z70">
        <v>460</v>
      </c>
      <c r="AA70">
        <v>12</v>
      </c>
      <c r="AB70">
        <v>10</v>
      </c>
      <c r="AC70">
        <v>120</v>
      </c>
      <c r="AD70">
        <v>1</v>
      </c>
      <c r="AE70">
        <v>78</v>
      </c>
      <c r="AF70" s="2">
        <v>64</v>
      </c>
      <c r="AG70" s="2">
        <v>64</v>
      </c>
      <c r="AM7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70" t="s">
        <v>1589</v>
      </c>
      <c r="AO70">
        <v>1E-3</v>
      </c>
      <c r="AP70">
        <v>0.5</v>
      </c>
      <c r="AQ70">
        <v>22</v>
      </c>
      <c r="AR70">
        <v>500</v>
      </c>
      <c r="AS70" s="2" t="b">
        <v>1</v>
      </c>
      <c r="AT70">
        <v>8</v>
      </c>
      <c r="AU70">
        <v>50</v>
      </c>
      <c r="AV70">
        <v>256</v>
      </c>
      <c r="AW70">
        <v>1000</v>
      </c>
      <c r="AX70">
        <v>4</v>
      </c>
      <c r="AY70">
        <v>50</v>
      </c>
      <c r="AZ70">
        <v>420</v>
      </c>
      <c r="BA70">
        <v>12</v>
      </c>
      <c r="BB70">
        <v>50</v>
      </c>
      <c r="BC70">
        <v>80</v>
      </c>
      <c r="BD70">
        <v>1</v>
      </c>
      <c r="BE70">
        <v>78</v>
      </c>
      <c r="BF70" s="2">
        <v>128</v>
      </c>
      <c r="BG70" s="2">
        <v>64</v>
      </c>
      <c r="BH70" s="2">
        <v>128</v>
      </c>
    </row>
    <row r="71" spans="13:60" x14ac:dyDescent="0.2">
      <c r="M7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100 --dataset_dir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1">
        <v>18</v>
      </c>
      <c r="O71">
        <v>1E-3</v>
      </c>
      <c r="P71">
        <v>0.5</v>
      </c>
      <c r="Q71">
        <v>256</v>
      </c>
      <c r="R71">
        <v>100</v>
      </c>
      <c r="S71" s="2" t="b">
        <v>0</v>
      </c>
      <c r="T71">
        <v>8</v>
      </c>
      <c r="U71">
        <v>25</v>
      </c>
      <c r="V71">
        <v>256</v>
      </c>
      <c r="W71">
        <v>1000</v>
      </c>
      <c r="X71">
        <v>4</v>
      </c>
      <c r="Y71">
        <v>10</v>
      </c>
      <c r="Z71">
        <v>460</v>
      </c>
      <c r="AA71">
        <v>12</v>
      </c>
      <c r="AB71">
        <v>10</v>
      </c>
      <c r="AC71">
        <v>120</v>
      </c>
      <c r="AD71">
        <v>1</v>
      </c>
      <c r="AE71">
        <v>78</v>
      </c>
      <c r="AF71" s="2">
        <v>64</v>
      </c>
      <c r="AG71" s="2">
        <v>64</v>
      </c>
      <c r="AM7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71" t="s">
        <v>892</v>
      </c>
      <c r="AO71">
        <v>1E-3</v>
      </c>
      <c r="AP71">
        <v>0.1</v>
      </c>
      <c r="AQ71">
        <v>256</v>
      </c>
      <c r="AR71">
        <v>100</v>
      </c>
      <c r="AS71" s="2" t="b">
        <v>1</v>
      </c>
      <c r="AT71">
        <v>8</v>
      </c>
      <c r="AU71">
        <v>50</v>
      </c>
      <c r="AV71">
        <v>256</v>
      </c>
      <c r="AW71">
        <v>1000</v>
      </c>
      <c r="AX71">
        <v>4</v>
      </c>
      <c r="AY71">
        <v>50</v>
      </c>
      <c r="AZ71">
        <v>420</v>
      </c>
      <c r="BA71">
        <v>12</v>
      </c>
      <c r="BB71">
        <v>50</v>
      </c>
      <c r="BC71">
        <v>80</v>
      </c>
      <c r="BD71">
        <v>1</v>
      </c>
      <c r="BE71">
        <v>78</v>
      </c>
      <c r="BF71" s="2">
        <v>64</v>
      </c>
      <c r="BG71" s="2">
        <v>128</v>
      </c>
      <c r="BH71" s="2">
        <v>128</v>
      </c>
    </row>
    <row r="72" spans="13:60" x14ac:dyDescent="0.2">
      <c r="M7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2" s="21">
        <v>19</v>
      </c>
      <c r="O72">
        <v>1E-3</v>
      </c>
      <c r="P72">
        <v>0.5</v>
      </c>
      <c r="Q72">
        <v>22</v>
      </c>
      <c r="R72">
        <v>500</v>
      </c>
      <c r="S72" s="2" t="b">
        <v>1</v>
      </c>
      <c r="T72">
        <v>8</v>
      </c>
      <c r="U72">
        <v>50</v>
      </c>
      <c r="V72">
        <v>64</v>
      </c>
      <c r="W72">
        <v>1000</v>
      </c>
      <c r="X72">
        <v>4</v>
      </c>
      <c r="Y72">
        <v>10</v>
      </c>
      <c r="Z72">
        <v>460</v>
      </c>
      <c r="AA72">
        <v>12</v>
      </c>
      <c r="AB72">
        <v>10</v>
      </c>
      <c r="AC72">
        <v>120</v>
      </c>
      <c r="AD72">
        <v>1</v>
      </c>
      <c r="AE72">
        <v>78</v>
      </c>
      <c r="AF72" s="2">
        <v>64</v>
      </c>
      <c r="AG72" s="2">
        <v>64</v>
      </c>
      <c r="AM7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72" t="s">
        <v>802</v>
      </c>
      <c r="AO72">
        <v>1E-3</v>
      </c>
      <c r="AP72">
        <v>0.5</v>
      </c>
      <c r="AQ72">
        <v>256</v>
      </c>
      <c r="AR72">
        <v>500</v>
      </c>
      <c r="AS72" s="2" t="b">
        <v>1</v>
      </c>
      <c r="AT72">
        <v>8</v>
      </c>
      <c r="AU72">
        <v>50</v>
      </c>
      <c r="AV72">
        <v>64</v>
      </c>
      <c r="AW72">
        <v>1000</v>
      </c>
      <c r="AX72">
        <v>4</v>
      </c>
      <c r="AY72">
        <v>50</v>
      </c>
      <c r="AZ72">
        <v>420</v>
      </c>
      <c r="BA72">
        <v>12</v>
      </c>
      <c r="BB72">
        <v>50</v>
      </c>
      <c r="BC72">
        <v>80</v>
      </c>
      <c r="BD72">
        <v>1</v>
      </c>
      <c r="BE72">
        <v>78</v>
      </c>
      <c r="BF72" s="2">
        <v>64</v>
      </c>
      <c r="BG72" s="2">
        <v>128</v>
      </c>
      <c r="BH72" s="2">
        <v>128</v>
      </c>
    </row>
    <row r="73" spans="13:60" x14ac:dyDescent="0.2">
      <c r="M7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10 --meta_test_query_count 460 --meta_test_episode_count 1000 --early_stop_change_acc_threshold 0.00022 --early_stop_acc_window_length 5 --early_stop_train_max_acc 0.98</v>
      </c>
      <c r="N73">
        <v>20</v>
      </c>
      <c r="O73">
        <v>1E-3</v>
      </c>
      <c r="P73">
        <v>0.5</v>
      </c>
      <c r="Q73">
        <v>29</v>
      </c>
      <c r="R73">
        <v>500</v>
      </c>
      <c r="S73" s="2" t="b">
        <v>1</v>
      </c>
      <c r="T73">
        <v>8</v>
      </c>
      <c r="U73">
        <v>5</v>
      </c>
      <c r="V73">
        <v>420</v>
      </c>
      <c r="W73">
        <v>1000</v>
      </c>
      <c r="X73">
        <v>4</v>
      </c>
      <c r="Y73">
        <v>10</v>
      </c>
      <c r="Z73">
        <v>460</v>
      </c>
      <c r="AA73">
        <v>12</v>
      </c>
      <c r="AB73">
        <v>10</v>
      </c>
      <c r="AC73">
        <v>120</v>
      </c>
      <c r="AD73">
        <v>1</v>
      </c>
      <c r="AE73">
        <v>78</v>
      </c>
      <c r="AF73" s="2">
        <v>64</v>
      </c>
      <c r="AG73" s="2">
        <v>64</v>
      </c>
      <c r="AM7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73" t="s">
        <v>901</v>
      </c>
      <c r="AO73">
        <v>1E-3</v>
      </c>
      <c r="AP73">
        <v>0.5</v>
      </c>
      <c r="AQ73">
        <v>256</v>
      </c>
      <c r="AR73">
        <v>500</v>
      </c>
      <c r="AS73" s="2" t="b">
        <v>1</v>
      </c>
      <c r="AT73">
        <v>8</v>
      </c>
      <c r="AU73">
        <v>50</v>
      </c>
      <c r="AV73">
        <v>128</v>
      </c>
      <c r="AW73">
        <v>1000</v>
      </c>
      <c r="AX73">
        <v>4</v>
      </c>
      <c r="AY73">
        <v>50</v>
      </c>
      <c r="AZ73">
        <v>420</v>
      </c>
      <c r="BA73">
        <v>12</v>
      </c>
      <c r="BB73">
        <v>50</v>
      </c>
      <c r="BC73">
        <v>80</v>
      </c>
      <c r="BD73">
        <v>1</v>
      </c>
      <c r="BE73">
        <v>78</v>
      </c>
      <c r="BF73" s="2">
        <v>64</v>
      </c>
      <c r="BG73" s="2">
        <v>128</v>
      </c>
      <c r="BH73" s="2">
        <v>128</v>
      </c>
    </row>
    <row r="74" spans="13:60" x14ac:dyDescent="0.2">
      <c r="M7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74">
        <v>21</v>
      </c>
      <c r="O74">
        <v>1E-3</v>
      </c>
      <c r="P74">
        <v>0.5</v>
      </c>
      <c r="Q74">
        <v>256</v>
      </c>
      <c r="R74">
        <v>500</v>
      </c>
      <c r="S74" s="2" t="b">
        <v>1</v>
      </c>
      <c r="T74">
        <v>8</v>
      </c>
      <c r="U74">
        <v>5</v>
      </c>
      <c r="V74">
        <v>128</v>
      </c>
      <c r="W74">
        <v>1000</v>
      </c>
      <c r="X74">
        <v>4</v>
      </c>
      <c r="Y74">
        <v>15</v>
      </c>
      <c r="Z74">
        <v>455</v>
      </c>
      <c r="AA74">
        <v>12</v>
      </c>
      <c r="AB74">
        <v>15</v>
      </c>
      <c r="AC74">
        <v>115</v>
      </c>
      <c r="AD74">
        <v>1</v>
      </c>
      <c r="AE74">
        <v>78</v>
      </c>
      <c r="AF74" s="2">
        <v>128</v>
      </c>
      <c r="AG74" s="2">
        <v>128</v>
      </c>
      <c r="AM7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74" t="s">
        <v>1187</v>
      </c>
      <c r="AO74">
        <v>1E-3</v>
      </c>
      <c r="AP74">
        <v>0.5</v>
      </c>
      <c r="AQ74">
        <v>22</v>
      </c>
      <c r="AR74">
        <v>500</v>
      </c>
      <c r="AS74" s="2" t="b">
        <v>1</v>
      </c>
      <c r="AT74">
        <v>8</v>
      </c>
      <c r="AU74">
        <v>50</v>
      </c>
      <c r="AV74">
        <v>64</v>
      </c>
      <c r="AW74">
        <v>1000</v>
      </c>
      <c r="AX74">
        <v>4</v>
      </c>
      <c r="AY74">
        <v>50</v>
      </c>
      <c r="AZ74">
        <v>420</v>
      </c>
      <c r="BA74">
        <v>12</v>
      </c>
      <c r="BB74">
        <v>50</v>
      </c>
      <c r="BC74">
        <v>80</v>
      </c>
      <c r="BD74">
        <v>1</v>
      </c>
      <c r="BE74">
        <v>78</v>
      </c>
      <c r="BF74" s="2">
        <v>128</v>
      </c>
      <c r="BG74" s="2">
        <v>128</v>
      </c>
      <c r="BH74" s="2">
        <v>64</v>
      </c>
    </row>
    <row r="75" spans="13:60" x14ac:dyDescent="0.2">
      <c r="M7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75" s="21">
        <v>22</v>
      </c>
      <c r="O75">
        <v>1E-3</v>
      </c>
      <c r="P75">
        <v>0.5</v>
      </c>
      <c r="Q75">
        <v>256</v>
      </c>
      <c r="R75">
        <v>500</v>
      </c>
      <c r="S75" s="2" t="b">
        <v>1</v>
      </c>
      <c r="T75">
        <v>8</v>
      </c>
      <c r="U75">
        <v>10</v>
      </c>
      <c r="V75">
        <v>420</v>
      </c>
      <c r="W75">
        <v>1000</v>
      </c>
      <c r="X75">
        <v>4</v>
      </c>
      <c r="Y75">
        <v>15</v>
      </c>
      <c r="Z75">
        <v>455</v>
      </c>
      <c r="AA75">
        <v>12</v>
      </c>
      <c r="AB75">
        <v>15</v>
      </c>
      <c r="AC75">
        <v>115</v>
      </c>
      <c r="AD75">
        <v>1</v>
      </c>
      <c r="AE75">
        <v>78</v>
      </c>
      <c r="AF75" s="2">
        <v>128</v>
      </c>
      <c r="AG75" s="2">
        <v>128</v>
      </c>
      <c r="AM7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75" t="s">
        <v>1758</v>
      </c>
      <c r="AO75">
        <v>1E-3</v>
      </c>
      <c r="AP75">
        <v>0.5</v>
      </c>
      <c r="AQ75">
        <v>88</v>
      </c>
      <c r="AR75">
        <v>100</v>
      </c>
      <c r="AS75" s="2" t="b">
        <v>1</v>
      </c>
      <c r="AT75">
        <v>8</v>
      </c>
      <c r="AU75">
        <v>50</v>
      </c>
      <c r="AV75">
        <v>64</v>
      </c>
      <c r="AW75">
        <v>1000</v>
      </c>
      <c r="AX75">
        <v>4</v>
      </c>
      <c r="AY75">
        <v>50</v>
      </c>
      <c r="AZ75">
        <v>420</v>
      </c>
      <c r="BA75">
        <v>12</v>
      </c>
      <c r="BB75">
        <v>50</v>
      </c>
      <c r="BC75">
        <v>80</v>
      </c>
      <c r="BD75">
        <v>1</v>
      </c>
      <c r="BE75">
        <v>78</v>
      </c>
      <c r="BF75" s="2">
        <v>128</v>
      </c>
      <c r="BG75" s="2">
        <v>128</v>
      </c>
      <c r="BH75" s="2">
        <v>128</v>
      </c>
    </row>
    <row r="76" spans="13:60" x14ac:dyDescent="0.2">
      <c r="M7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76">
        <v>23</v>
      </c>
      <c r="O76">
        <v>1E-3</v>
      </c>
      <c r="P76">
        <v>0.5</v>
      </c>
      <c r="Q76">
        <v>256</v>
      </c>
      <c r="R76">
        <v>500</v>
      </c>
      <c r="S76" s="2" t="b">
        <v>1</v>
      </c>
      <c r="T76">
        <v>8</v>
      </c>
      <c r="U76">
        <v>20</v>
      </c>
      <c r="V76">
        <v>256</v>
      </c>
      <c r="W76">
        <v>1000</v>
      </c>
      <c r="X76">
        <v>4</v>
      </c>
      <c r="Y76">
        <v>15</v>
      </c>
      <c r="Z76">
        <v>455</v>
      </c>
      <c r="AA76">
        <v>12</v>
      </c>
      <c r="AB76">
        <v>15</v>
      </c>
      <c r="AC76">
        <v>115</v>
      </c>
      <c r="AD76">
        <v>1</v>
      </c>
      <c r="AE76">
        <v>78</v>
      </c>
      <c r="AF76" s="2">
        <v>128</v>
      </c>
      <c r="AG76" s="2">
        <v>128</v>
      </c>
      <c r="AM7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50 --meta_test_query_count 420 --meta_test_episode_count 1000 --early_stop_change_acc_threshold 0.00022 --early_stop_acc_window_length 5 --early_stop_train_max_acc 0.98</v>
      </c>
      <c r="AN76" t="s">
        <v>1117</v>
      </c>
      <c r="AO76">
        <v>1E-3</v>
      </c>
      <c r="AP76">
        <v>0.5</v>
      </c>
      <c r="AQ76">
        <v>52</v>
      </c>
      <c r="AR76">
        <v>500</v>
      </c>
      <c r="AS76" s="2" t="b">
        <v>1</v>
      </c>
      <c r="AT76">
        <v>8</v>
      </c>
      <c r="AU76">
        <v>50</v>
      </c>
      <c r="AV76">
        <v>420</v>
      </c>
      <c r="AW76">
        <v>1000</v>
      </c>
      <c r="AX76">
        <v>4</v>
      </c>
      <c r="AY76">
        <v>50</v>
      </c>
      <c r="AZ76">
        <v>420</v>
      </c>
      <c r="BA76">
        <v>12</v>
      </c>
      <c r="BB76">
        <v>50</v>
      </c>
      <c r="BC76">
        <v>80</v>
      </c>
      <c r="BD76">
        <v>1</v>
      </c>
      <c r="BE76">
        <v>78</v>
      </c>
      <c r="BF76" s="2">
        <v>128</v>
      </c>
      <c r="BG76" s="2">
        <v>64</v>
      </c>
      <c r="BH76" s="2">
        <v>64</v>
      </c>
    </row>
    <row r="77" spans="13:60" x14ac:dyDescent="0.2">
      <c r="M7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77">
        <v>24</v>
      </c>
      <c r="O77">
        <v>1E-3</v>
      </c>
      <c r="P77">
        <v>0.5</v>
      </c>
      <c r="Q77">
        <v>77</v>
      </c>
      <c r="R77">
        <v>500</v>
      </c>
      <c r="S77" s="2" t="b">
        <v>1</v>
      </c>
      <c r="T77">
        <v>8</v>
      </c>
      <c r="U77">
        <v>25</v>
      </c>
      <c r="V77">
        <v>256</v>
      </c>
      <c r="W77">
        <v>1000</v>
      </c>
      <c r="X77">
        <v>4</v>
      </c>
      <c r="Y77">
        <v>15</v>
      </c>
      <c r="Z77">
        <v>455</v>
      </c>
      <c r="AA77">
        <v>12</v>
      </c>
      <c r="AB77">
        <v>15</v>
      </c>
      <c r="AC77">
        <v>115</v>
      </c>
      <c r="AD77">
        <v>1</v>
      </c>
      <c r="AE77">
        <v>78</v>
      </c>
      <c r="AF77" s="2">
        <v>64</v>
      </c>
      <c r="AG77" s="2">
        <v>64</v>
      </c>
      <c r="AM7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50 --meta_test_query_count 420 --meta_test_episode_count 1000 --early_stop_change_acc_threshold 0.00022 --early_stop_acc_window_length 5 --early_stop_train_max_acc 0.98</v>
      </c>
      <c r="AN77" t="s">
        <v>1118</v>
      </c>
      <c r="AO77">
        <v>1E-3</v>
      </c>
      <c r="AP77">
        <v>0.1</v>
      </c>
      <c r="AQ77">
        <v>17</v>
      </c>
      <c r="AR77">
        <v>500</v>
      </c>
      <c r="AS77" s="2" t="b">
        <v>1</v>
      </c>
      <c r="AT77">
        <v>8</v>
      </c>
      <c r="AU77">
        <v>50</v>
      </c>
      <c r="AV77">
        <v>128</v>
      </c>
      <c r="AW77">
        <v>1000</v>
      </c>
      <c r="AX77">
        <v>4</v>
      </c>
      <c r="AY77">
        <v>50</v>
      </c>
      <c r="AZ77">
        <v>420</v>
      </c>
      <c r="BA77">
        <v>12</v>
      </c>
      <c r="BB77">
        <v>50</v>
      </c>
      <c r="BC77">
        <v>80</v>
      </c>
      <c r="BD77">
        <v>1</v>
      </c>
      <c r="BE77">
        <v>78</v>
      </c>
      <c r="BF77" s="2">
        <v>128</v>
      </c>
      <c r="BG77" s="2">
        <v>64</v>
      </c>
      <c r="BH77" s="2">
        <v>64</v>
      </c>
    </row>
    <row r="78" spans="13:60" x14ac:dyDescent="0.2">
      <c r="M7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78" s="21">
        <v>25</v>
      </c>
      <c r="O78">
        <v>1E-3</v>
      </c>
      <c r="P78">
        <v>0.5</v>
      </c>
      <c r="Q78">
        <v>45</v>
      </c>
      <c r="R78">
        <v>500</v>
      </c>
      <c r="S78" s="2" t="b">
        <v>1</v>
      </c>
      <c r="T78">
        <v>8</v>
      </c>
      <c r="U78">
        <v>50</v>
      </c>
      <c r="V78">
        <v>420</v>
      </c>
      <c r="W78">
        <v>1000</v>
      </c>
      <c r="X78">
        <v>4</v>
      </c>
      <c r="Y78">
        <v>15</v>
      </c>
      <c r="Z78">
        <v>455</v>
      </c>
      <c r="AA78">
        <v>12</v>
      </c>
      <c r="AB78">
        <v>15</v>
      </c>
      <c r="AC78">
        <v>115</v>
      </c>
      <c r="AD78">
        <v>1</v>
      </c>
      <c r="AE78">
        <v>78</v>
      </c>
      <c r="AF78" s="2">
        <v>64</v>
      </c>
      <c r="AG78" s="2">
        <v>64</v>
      </c>
      <c r="AM7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78" t="s">
        <v>771</v>
      </c>
      <c r="AO78">
        <v>1E-3</v>
      </c>
      <c r="AP78">
        <v>0.1</v>
      </c>
      <c r="AQ78">
        <v>256</v>
      </c>
      <c r="AR78">
        <v>100</v>
      </c>
      <c r="AS78" s="2" t="b">
        <v>1</v>
      </c>
      <c r="AT78">
        <v>8</v>
      </c>
      <c r="AU78">
        <v>50</v>
      </c>
      <c r="AV78">
        <v>64</v>
      </c>
      <c r="AW78">
        <v>1000</v>
      </c>
      <c r="AX78">
        <v>4</v>
      </c>
      <c r="AY78">
        <v>50</v>
      </c>
      <c r="AZ78">
        <v>420</v>
      </c>
      <c r="BA78">
        <v>12</v>
      </c>
      <c r="BB78">
        <v>50</v>
      </c>
      <c r="BC78">
        <v>80</v>
      </c>
      <c r="BD78">
        <v>1</v>
      </c>
      <c r="BE78">
        <v>78</v>
      </c>
      <c r="BF78" s="2">
        <v>64</v>
      </c>
      <c r="BG78" s="2">
        <v>128</v>
      </c>
      <c r="BH78" s="2">
        <v>128</v>
      </c>
    </row>
    <row r="79" spans="13:60" x14ac:dyDescent="0.2">
      <c r="M7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100 --dataset_dir ../../datasets/CIC_IDS_2017/cic_ids_2017_8t470_4t470_12v130_PS-B-FP-SP --model_x_dim0 1 --model_x_dim1 78 --model_hid_dim 64 --model_z_dim 64 --learning_rate 0.001 --learning_rate_decay 0.1 --meta_test_n_way 4 --meta_test_k_shot 15 --meta_test_query_count 455 --meta_test_episode_count 1000 --early_stop_change_acc_threshold 0.00022 --early_stop_acc_window_length 5 --early_stop_train_max_acc 0.98</v>
      </c>
      <c r="N79">
        <v>26</v>
      </c>
      <c r="O79">
        <v>1E-3</v>
      </c>
      <c r="P79">
        <v>0.1</v>
      </c>
      <c r="Q79">
        <v>256</v>
      </c>
      <c r="R79">
        <v>100</v>
      </c>
      <c r="S79" s="2" t="b">
        <v>0</v>
      </c>
      <c r="T79">
        <v>8</v>
      </c>
      <c r="U79">
        <v>5</v>
      </c>
      <c r="V79">
        <v>420</v>
      </c>
      <c r="W79">
        <v>1000</v>
      </c>
      <c r="X79">
        <v>4</v>
      </c>
      <c r="Y79">
        <v>15</v>
      </c>
      <c r="Z79">
        <v>455</v>
      </c>
      <c r="AA79">
        <v>12</v>
      </c>
      <c r="AB79">
        <v>15</v>
      </c>
      <c r="AC79">
        <v>115</v>
      </c>
      <c r="AD79">
        <v>1</v>
      </c>
      <c r="AE79">
        <v>78</v>
      </c>
      <c r="AF79" s="2">
        <v>64</v>
      </c>
      <c r="AG79" s="2">
        <v>64</v>
      </c>
      <c r="AM7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79" t="s">
        <v>1121</v>
      </c>
      <c r="AO79">
        <v>1E-3</v>
      </c>
      <c r="AP79">
        <v>0.5</v>
      </c>
      <c r="AQ79">
        <v>77</v>
      </c>
      <c r="AR79">
        <v>100</v>
      </c>
      <c r="AS79" s="2" t="b">
        <v>1</v>
      </c>
      <c r="AT79">
        <v>8</v>
      </c>
      <c r="AU79">
        <v>50</v>
      </c>
      <c r="AV79">
        <v>64</v>
      </c>
      <c r="AW79">
        <v>1000</v>
      </c>
      <c r="AX79">
        <v>4</v>
      </c>
      <c r="AY79">
        <v>50</v>
      </c>
      <c r="AZ79">
        <v>420</v>
      </c>
      <c r="BA79">
        <v>12</v>
      </c>
      <c r="BB79">
        <v>50</v>
      </c>
      <c r="BC79">
        <v>80</v>
      </c>
      <c r="BD79">
        <v>1</v>
      </c>
      <c r="BE79">
        <v>78</v>
      </c>
      <c r="BF79" s="2">
        <v>64</v>
      </c>
      <c r="BG79" s="2">
        <v>64</v>
      </c>
      <c r="BH79" s="2">
        <v>128</v>
      </c>
    </row>
    <row r="80" spans="13:60" x14ac:dyDescent="0.2">
      <c r="M8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15 --meta_test_query_count 455 --meta_test_episode_count 1000 --early_stop_change_acc_threshold 0.00022 --early_stop_acc_window_length 5 --early_stop_train_max_acc 0.98</v>
      </c>
      <c r="N80">
        <v>27</v>
      </c>
      <c r="O80">
        <v>1E-3</v>
      </c>
      <c r="P80">
        <v>0.5</v>
      </c>
      <c r="Q80">
        <v>188</v>
      </c>
      <c r="R80">
        <v>500</v>
      </c>
      <c r="S80" s="2" t="b">
        <v>1</v>
      </c>
      <c r="T80">
        <v>8</v>
      </c>
      <c r="U80">
        <v>10</v>
      </c>
      <c r="V80">
        <v>128</v>
      </c>
      <c r="W80">
        <v>1000</v>
      </c>
      <c r="X80">
        <v>4</v>
      </c>
      <c r="Y80">
        <v>15</v>
      </c>
      <c r="Z80">
        <v>455</v>
      </c>
      <c r="AA80">
        <v>12</v>
      </c>
      <c r="AB80">
        <v>15</v>
      </c>
      <c r="AC80">
        <v>115</v>
      </c>
      <c r="AD80">
        <v>1</v>
      </c>
      <c r="AE80">
        <v>78</v>
      </c>
      <c r="AF80" s="2">
        <v>64</v>
      </c>
      <c r="AG80" s="2">
        <v>64</v>
      </c>
      <c r="AM8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50 --meta_test_query_count 420 --meta_test_episode_count 1000 --early_stop_change_acc_threshold 0.00022 --early_stop_acc_window_length 5 --early_stop_train_max_acc 0.98</v>
      </c>
      <c r="AN80" t="s">
        <v>1303</v>
      </c>
      <c r="AO80">
        <v>1E-3</v>
      </c>
      <c r="AP80">
        <v>0.1</v>
      </c>
      <c r="AQ80">
        <v>69</v>
      </c>
      <c r="AR80">
        <v>100</v>
      </c>
      <c r="AS80" s="2" t="b">
        <v>1</v>
      </c>
      <c r="AT80">
        <v>8</v>
      </c>
      <c r="AU80">
        <v>50</v>
      </c>
      <c r="AV80">
        <v>128</v>
      </c>
      <c r="AW80">
        <v>1000</v>
      </c>
      <c r="AX80">
        <v>4</v>
      </c>
      <c r="AY80">
        <v>50</v>
      </c>
      <c r="AZ80">
        <v>420</v>
      </c>
      <c r="BA80">
        <v>12</v>
      </c>
      <c r="BB80">
        <v>50</v>
      </c>
      <c r="BC80">
        <v>80</v>
      </c>
      <c r="BD80">
        <v>1</v>
      </c>
      <c r="BE80">
        <v>78</v>
      </c>
      <c r="BF80" s="2">
        <v>128</v>
      </c>
      <c r="BG80" s="2">
        <v>64</v>
      </c>
      <c r="BH80" s="2">
        <v>128</v>
      </c>
    </row>
    <row r="81" spans="13:60" x14ac:dyDescent="0.2">
      <c r="M8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15 --meta_test_query_count 455 --meta_test_episode_count 1000 --early_stop_change_acc_threshold 0.00022 --early_stop_acc_window_length 5 --early_stop_train_max_acc 0.98</v>
      </c>
      <c r="N81" s="21">
        <v>28</v>
      </c>
      <c r="O81">
        <v>1E-3</v>
      </c>
      <c r="P81">
        <v>0.5</v>
      </c>
      <c r="Q81">
        <v>256</v>
      </c>
      <c r="R81">
        <v>500</v>
      </c>
      <c r="S81" s="2" t="b">
        <v>1</v>
      </c>
      <c r="T81">
        <v>8</v>
      </c>
      <c r="U81">
        <v>20</v>
      </c>
      <c r="V81">
        <v>64</v>
      </c>
      <c r="W81">
        <v>1000</v>
      </c>
      <c r="X81">
        <v>4</v>
      </c>
      <c r="Y81">
        <v>15</v>
      </c>
      <c r="Z81">
        <v>455</v>
      </c>
      <c r="AA81">
        <v>12</v>
      </c>
      <c r="AB81">
        <v>15</v>
      </c>
      <c r="AC81">
        <v>115</v>
      </c>
      <c r="AD81">
        <v>1</v>
      </c>
      <c r="AE81">
        <v>78</v>
      </c>
      <c r="AF81" s="2">
        <v>128</v>
      </c>
      <c r="AG81" s="2">
        <v>128</v>
      </c>
      <c r="AM8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50 --meta_test_query_count 420 --meta_test_episode_count 1000 --early_stop_change_acc_threshold 0.00022 --early_stop_acc_window_length 5 --early_stop_train_max_acc 0.98</v>
      </c>
      <c r="AN81" t="s">
        <v>1148</v>
      </c>
      <c r="AO81">
        <v>1E-3</v>
      </c>
      <c r="AP81">
        <v>0.1</v>
      </c>
      <c r="AQ81">
        <v>41</v>
      </c>
      <c r="AR81">
        <v>100</v>
      </c>
      <c r="AS81" s="2" t="b">
        <v>1</v>
      </c>
      <c r="AT81">
        <v>8</v>
      </c>
      <c r="AU81">
        <v>50</v>
      </c>
      <c r="AV81">
        <v>420</v>
      </c>
      <c r="AW81">
        <v>1000</v>
      </c>
      <c r="AX81">
        <v>4</v>
      </c>
      <c r="AY81">
        <v>50</v>
      </c>
      <c r="AZ81">
        <v>420</v>
      </c>
      <c r="BA81">
        <v>12</v>
      </c>
      <c r="BB81">
        <v>50</v>
      </c>
      <c r="BC81">
        <v>80</v>
      </c>
      <c r="BD81">
        <v>1</v>
      </c>
      <c r="BE81">
        <v>78</v>
      </c>
      <c r="BF81" s="2">
        <v>128</v>
      </c>
      <c r="BG81" s="2">
        <v>128</v>
      </c>
      <c r="BH81" s="2">
        <v>64</v>
      </c>
    </row>
    <row r="82" spans="13:60" x14ac:dyDescent="0.2">
      <c r="M8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82">
        <v>29</v>
      </c>
      <c r="O82">
        <v>1E-3</v>
      </c>
      <c r="P82">
        <v>0.5</v>
      </c>
      <c r="Q82">
        <v>23</v>
      </c>
      <c r="R82">
        <v>500</v>
      </c>
      <c r="S82" s="2" t="b">
        <v>1</v>
      </c>
      <c r="T82">
        <v>8</v>
      </c>
      <c r="U82">
        <v>5</v>
      </c>
      <c r="V82">
        <v>256</v>
      </c>
      <c r="W82">
        <v>1000</v>
      </c>
      <c r="X82">
        <v>4</v>
      </c>
      <c r="Y82">
        <v>20</v>
      </c>
      <c r="Z82">
        <v>450</v>
      </c>
      <c r="AA82">
        <v>12</v>
      </c>
      <c r="AB82">
        <v>20</v>
      </c>
      <c r="AC82">
        <v>110</v>
      </c>
      <c r="AD82">
        <v>1</v>
      </c>
      <c r="AE82">
        <v>78</v>
      </c>
      <c r="AF82" s="2">
        <v>64</v>
      </c>
      <c r="AG82" s="2">
        <v>64</v>
      </c>
      <c r="AM8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82" t="s">
        <v>1165</v>
      </c>
      <c r="AO82">
        <v>1E-3</v>
      </c>
      <c r="AP82">
        <v>0.5</v>
      </c>
      <c r="AQ82">
        <v>74</v>
      </c>
      <c r="AR82">
        <v>100</v>
      </c>
      <c r="AS82" s="2" t="b">
        <v>1</v>
      </c>
      <c r="AT82">
        <v>8</v>
      </c>
      <c r="AU82">
        <v>50</v>
      </c>
      <c r="AV82">
        <v>128</v>
      </c>
      <c r="AW82">
        <v>1000</v>
      </c>
      <c r="AX82">
        <v>4</v>
      </c>
      <c r="AY82">
        <v>50</v>
      </c>
      <c r="AZ82">
        <v>420</v>
      </c>
      <c r="BA82">
        <v>12</v>
      </c>
      <c r="BB82">
        <v>50</v>
      </c>
      <c r="BC82">
        <v>80</v>
      </c>
      <c r="BD82">
        <v>1</v>
      </c>
      <c r="BE82">
        <v>78</v>
      </c>
      <c r="BF82" s="2">
        <v>128</v>
      </c>
      <c r="BG82" s="2">
        <v>128</v>
      </c>
      <c r="BH82" s="2">
        <v>64</v>
      </c>
    </row>
    <row r="83" spans="13:60" x14ac:dyDescent="0.2">
      <c r="M8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3">
        <v>30</v>
      </c>
      <c r="O83">
        <v>1E-3</v>
      </c>
      <c r="P83">
        <v>0.5</v>
      </c>
      <c r="Q83">
        <v>100</v>
      </c>
      <c r="R83">
        <v>500</v>
      </c>
      <c r="S83" s="2" t="b">
        <v>1</v>
      </c>
      <c r="T83">
        <v>8</v>
      </c>
      <c r="U83">
        <v>10</v>
      </c>
      <c r="V83">
        <v>256</v>
      </c>
      <c r="W83">
        <v>1000</v>
      </c>
      <c r="X83">
        <v>4</v>
      </c>
      <c r="Y83">
        <v>20</v>
      </c>
      <c r="Z83">
        <v>450</v>
      </c>
      <c r="AA83">
        <v>12</v>
      </c>
      <c r="AB83">
        <v>20</v>
      </c>
      <c r="AC83">
        <v>110</v>
      </c>
      <c r="AD83">
        <v>1</v>
      </c>
      <c r="AE83">
        <v>78</v>
      </c>
      <c r="AF83" s="2">
        <v>128</v>
      </c>
      <c r="AG83" s="2">
        <v>128</v>
      </c>
      <c r="AM8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83" t="s">
        <v>1174</v>
      </c>
      <c r="AO83">
        <v>1E-3</v>
      </c>
      <c r="AP83">
        <v>0.5</v>
      </c>
      <c r="AQ83">
        <v>55</v>
      </c>
      <c r="AR83">
        <v>100</v>
      </c>
      <c r="AS83" s="2" t="b">
        <v>1</v>
      </c>
      <c r="AT83">
        <v>8</v>
      </c>
      <c r="AU83">
        <v>50</v>
      </c>
      <c r="AV83">
        <v>256</v>
      </c>
      <c r="AW83">
        <v>1000</v>
      </c>
      <c r="AX83">
        <v>4</v>
      </c>
      <c r="AY83">
        <v>50</v>
      </c>
      <c r="AZ83">
        <v>420</v>
      </c>
      <c r="BA83">
        <v>12</v>
      </c>
      <c r="BB83">
        <v>50</v>
      </c>
      <c r="BC83">
        <v>80</v>
      </c>
      <c r="BD83">
        <v>1</v>
      </c>
      <c r="BE83">
        <v>78</v>
      </c>
      <c r="BF83" s="2">
        <v>128</v>
      </c>
      <c r="BG83" s="2">
        <v>128</v>
      </c>
      <c r="BH83" s="2">
        <v>64</v>
      </c>
    </row>
    <row r="84" spans="13:60" x14ac:dyDescent="0.2">
      <c r="M8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4" s="21">
        <v>31</v>
      </c>
      <c r="O84">
        <v>1E-3</v>
      </c>
      <c r="P84">
        <v>0.5</v>
      </c>
      <c r="Q84">
        <v>27</v>
      </c>
      <c r="R84">
        <v>500</v>
      </c>
      <c r="S84" s="2" t="b">
        <v>1</v>
      </c>
      <c r="T84">
        <v>8</v>
      </c>
      <c r="U84">
        <v>15</v>
      </c>
      <c r="V84">
        <v>420</v>
      </c>
      <c r="W84">
        <v>1000</v>
      </c>
      <c r="X84">
        <v>4</v>
      </c>
      <c r="Y84">
        <v>20</v>
      </c>
      <c r="Z84">
        <v>450</v>
      </c>
      <c r="AA84">
        <v>12</v>
      </c>
      <c r="AB84">
        <v>20</v>
      </c>
      <c r="AC84">
        <v>110</v>
      </c>
      <c r="AD84">
        <v>1</v>
      </c>
      <c r="AE84">
        <v>78</v>
      </c>
      <c r="AF84" s="2">
        <v>128</v>
      </c>
      <c r="AG84" s="2">
        <v>128</v>
      </c>
      <c r="AM8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84" t="s">
        <v>1271</v>
      </c>
      <c r="AO84">
        <v>1E-3</v>
      </c>
      <c r="AP84">
        <v>0.1</v>
      </c>
      <c r="AQ84">
        <v>128</v>
      </c>
      <c r="AR84">
        <v>100</v>
      </c>
      <c r="AS84" s="2" t="b">
        <v>1</v>
      </c>
      <c r="AT84">
        <v>8</v>
      </c>
      <c r="AU84">
        <v>50</v>
      </c>
      <c r="AV84">
        <v>256</v>
      </c>
      <c r="AW84">
        <v>1000</v>
      </c>
      <c r="AX84">
        <v>4</v>
      </c>
      <c r="AY84">
        <v>50</v>
      </c>
      <c r="AZ84">
        <v>420</v>
      </c>
      <c r="BA84">
        <v>12</v>
      </c>
      <c r="BB84">
        <v>50</v>
      </c>
      <c r="BC84">
        <v>80</v>
      </c>
      <c r="BD84">
        <v>1</v>
      </c>
      <c r="BE84">
        <v>78</v>
      </c>
      <c r="BF84" s="2">
        <v>128</v>
      </c>
      <c r="BG84" s="2">
        <v>128</v>
      </c>
      <c r="BH84" s="2">
        <v>128</v>
      </c>
    </row>
    <row r="85" spans="13:60" x14ac:dyDescent="0.2">
      <c r="M8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85">
        <v>32</v>
      </c>
      <c r="O85">
        <v>1E-3</v>
      </c>
      <c r="P85">
        <v>0.5</v>
      </c>
      <c r="Q85">
        <v>14</v>
      </c>
      <c r="R85">
        <v>500</v>
      </c>
      <c r="S85" s="2" t="b">
        <v>1</v>
      </c>
      <c r="T85">
        <v>8</v>
      </c>
      <c r="U85">
        <v>25</v>
      </c>
      <c r="V85">
        <v>420</v>
      </c>
      <c r="W85">
        <v>1000</v>
      </c>
      <c r="X85">
        <v>4</v>
      </c>
      <c r="Y85">
        <v>20</v>
      </c>
      <c r="Z85">
        <v>450</v>
      </c>
      <c r="AA85">
        <v>12</v>
      </c>
      <c r="AB85">
        <v>20</v>
      </c>
      <c r="AC85">
        <v>110</v>
      </c>
      <c r="AD85">
        <v>1</v>
      </c>
      <c r="AE85">
        <v>78</v>
      </c>
      <c r="AF85" s="2">
        <v>64</v>
      </c>
      <c r="AG85" s="2">
        <v>64</v>
      </c>
      <c r="AM8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85">
        <v>1</v>
      </c>
      <c r="AO85">
        <v>1E-3</v>
      </c>
      <c r="AP85">
        <v>0.5</v>
      </c>
      <c r="AQ85">
        <v>19</v>
      </c>
      <c r="AR85">
        <v>500</v>
      </c>
      <c r="AS85" s="2" t="b">
        <v>1</v>
      </c>
      <c r="AT85">
        <v>8</v>
      </c>
      <c r="AU85">
        <v>10</v>
      </c>
      <c r="AV85">
        <v>256</v>
      </c>
      <c r="AW85">
        <v>1000</v>
      </c>
      <c r="AX85">
        <v>4</v>
      </c>
      <c r="AY85">
        <v>5</v>
      </c>
      <c r="AZ85">
        <v>465</v>
      </c>
      <c r="BA85">
        <v>12</v>
      </c>
      <c r="BB85">
        <v>5</v>
      </c>
      <c r="BC85">
        <v>125</v>
      </c>
      <c r="BD85">
        <v>1</v>
      </c>
      <c r="BE85">
        <v>78</v>
      </c>
      <c r="BF85" s="2">
        <v>128</v>
      </c>
      <c r="BG85" s="2">
        <v>64</v>
      </c>
      <c r="BH85" s="2">
        <v>128</v>
      </c>
    </row>
    <row r="86" spans="13:60" x14ac:dyDescent="0.2">
      <c r="M8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6">
        <v>33</v>
      </c>
      <c r="O86">
        <v>1E-3</v>
      </c>
      <c r="P86">
        <v>0.5</v>
      </c>
      <c r="Q86">
        <v>128</v>
      </c>
      <c r="R86">
        <v>500</v>
      </c>
      <c r="S86" s="2" t="b">
        <v>1</v>
      </c>
      <c r="T86">
        <v>8</v>
      </c>
      <c r="U86">
        <v>50</v>
      </c>
      <c r="V86">
        <v>128</v>
      </c>
      <c r="W86">
        <v>1000</v>
      </c>
      <c r="X86">
        <v>4</v>
      </c>
      <c r="Y86">
        <v>20</v>
      </c>
      <c r="Z86">
        <v>450</v>
      </c>
      <c r="AA86">
        <v>12</v>
      </c>
      <c r="AB86">
        <v>20</v>
      </c>
      <c r="AC86">
        <v>110</v>
      </c>
      <c r="AD86">
        <v>1</v>
      </c>
      <c r="AE86">
        <v>78</v>
      </c>
      <c r="AF86" s="2">
        <v>128</v>
      </c>
      <c r="AG86" s="2">
        <v>128</v>
      </c>
      <c r="AM8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86">
        <v>2</v>
      </c>
      <c r="AO86">
        <v>1E-3</v>
      </c>
      <c r="AP86">
        <v>0.5</v>
      </c>
      <c r="AQ86">
        <v>19</v>
      </c>
      <c r="AR86">
        <v>500</v>
      </c>
      <c r="AS86" s="2" t="b">
        <v>1</v>
      </c>
      <c r="AT86">
        <v>8</v>
      </c>
      <c r="AU86">
        <v>15</v>
      </c>
      <c r="AV86">
        <v>128</v>
      </c>
      <c r="AW86">
        <v>1000</v>
      </c>
      <c r="AX86">
        <v>4</v>
      </c>
      <c r="AY86">
        <v>5</v>
      </c>
      <c r="AZ86">
        <v>465</v>
      </c>
      <c r="BA86">
        <v>12</v>
      </c>
      <c r="BB86">
        <v>5</v>
      </c>
      <c r="BC86">
        <v>125</v>
      </c>
      <c r="BD86">
        <v>1</v>
      </c>
      <c r="BE86">
        <v>78</v>
      </c>
      <c r="BF86" s="2">
        <v>64</v>
      </c>
      <c r="BG86" s="2">
        <v>64</v>
      </c>
      <c r="BH86" s="2">
        <v>64</v>
      </c>
    </row>
    <row r="87" spans="13:60" x14ac:dyDescent="0.2">
      <c r="M8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20 --meta_test_query_count 450 --meta_test_episode_count 1000 --early_stop_change_acc_threshold 0.00022 --early_stop_acc_window_length 5 --early_stop_train_max_acc 0.98</v>
      </c>
      <c r="N87" s="21">
        <v>34</v>
      </c>
      <c r="O87">
        <v>1E-3</v>
      </c>
      <c r="P87">
        <v>0.5</v>
      </c>
      <c r="Q87">
        <v>76</v>
      </c>
      <c r="R87">
        <v>500</v>
      </c>
      <c r="S87" s="2" t="b">
        <v>1</v>
      </c>
      <c r="T87">
        <v>8</v>
      </c>
      <c r="U87">
        <v>5</v>
      </c>
      <c r="V87">
        <v>64</v>
      </c>
      <c r="W87">
        <v>1000</v>
      </c>
      <c r="X87">
        <v>4</v>
      </c>
      <c r="Y87">
        <v>20</v>
      </c>
      <c r="Z87">
        <v>450</v>
      </c>
      <c r="AA87">
        <v>12</v>
      </c>
      <c r="AB87">
        <v>20</v>
      </c>
      <c r="AC87">
        <v>110</v>
      </c>
      <c r="AD87">
        <v>1</v>
      </c>
      <c r="AE87">
        <v>78</v>
      </c>
      <c r="AF87" s="2">
        <v>128</v>
      </c>
      <c r="AG87" s="2">
        <v>128</v>
      </c>
      <c r="AM8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87">
        <v>3</v>
      </c>
      <c r="AO87">
        <v>1E-3</v>
      </c>
      <c r="AP87">
        <v>0.1</v>
      </c>
      <c r="AQ87">
        <v>21</v>
      </c>
      <c r="AR87">
        <v>500</v>
      </c>
      <c r="AS87" s="2" t="b">
        <v>1</v>
      </c>
      <c r="AT87">
        <v>8</v>
      </c>
      <c r="AU87">
        <v>20</v>
      </c>
      <c r="AV87">
        <v>420</v>
      </c>
      <c r="AW87">
        <v>1000</v>
      </c>
      <c r="AX87">
        <v>4</v>
      </c>
      <c r="AY87">
        <v>5</v>
      </c>
      <c r="AZ87">
        <v>465</v>
      </c>
      <c r="BA87">
        <v>12</v>
      </c>
      <c r="BB87">
        <v>5</v>
      </c>
      <c r="BC87">
        <v>125</v>
      </c>
      <c r="BD87">
        <v>1</v>
      </c>
      <c r="BE87">
        <v>78</v>
      </c>
      <c r="BF87" s="2">
        <v>128</v>
      </c>
      <c r="BG87" s="2">
        <v>128</v>
      </c>
      <c r="BH87" s="2">
        <v>128</v>
      </c>
    </row>
    <row r="88" spans="13:60" x14ac:dyDescent="0.2">
      <c r="M8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20 --meta_test_query_count 450 --meta_test_episode_count 1000 --early_stop_change_acc_threshold 0.00022 --early_stop_acc_window_length 5 --early_stop_train_max_acc 0.98</v>
      </c>
      <c r="N88">
        <v>35</v>
      </c>
      <c r="O88">
        <v>1E-3</v>
      </c>
      <c r="P88">
        <v>0.5</v>
      </c>
      <c r="Q88">
        <v>15</v>
      </c>
      <c r="R88">
        <v>500</v>
      </c>
      <c r="S88" s="2" t="b">
        <v>1</v>
      </c>
      <c r="T88">
        <v>8</v>
      </c>
      <c r="U88">
        <v>10</v>
      </c>
      <c r="V88">
        <v>128</v>
      </c>
      <c r="W88">
        <v>1000</v>
      </c>
      <c r="X88">
        <v>4</v>
      </c>
      <c r="Y88">
        <v>20</v>
      </c>
      <c r="Z88">
        <v>450</v>
      </c>
      <c r="AA88">
        <v>12</v>
      </c>
      <c r="AB88">
        <v>20</v>
      </c>
      <c r="AC88">
        <v>110</v>
      </c>
      <c r="AD88">
        <v>1</v>
      </c>
      <c r="AE88">
        <v>78</v>
      </c>
      <c r="AF88" s="2">
        <v>64</v>
      </c>
      <c r="AG88" s="2">
        <v>64</v>
      </c>
      <c r="AM8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88">
        <v>4</v>
      </c>
      <c r="AO88">
        <v>1E-3</v>
      </c>
      <c r="AP88">
        <v>0.5</v>
      </c>
      <c r="AQ88">
        <v>23</v>
      </c>
      <c r="AR88">
        <v>500</v>
      </c>
      <c r="AS88" s="2" t="b">
        <v>1</v>
      </c>
      <c r="AT88">
        <v>8</v>
      </c>
      <c r="AU88">
        <v>25</v>
      </c>
      <c r="AV88">
        <v>64</v>
      </c>
      <c r="AW88">
        <v>1000</v>
      </c>
      <c r="AX88">
        <v>4</v>
      </c>
      <c r="AY88">
        <v>5</v>
      </c>
      <c r="AZ88">
        <v>465</v>
      </c>
      <c r="BA88">
        <v>12</v>
      </c>
      <c r="BB88">
        <v>5</v>
      </c>
      <c r="BC88">
        <v>125</v>
      </c>
      <c r="BD88">
        <v>1</v>
      </c>
      <c r="BE88">
        <v>78</v>
      </c>
      <c r="BF88" s="2">
        <v>128</v>
      </c>
      <c r="BG88" s="2">
        <v>128</v>
      </c>
      <c r="BH88" s="2">
        <v>64</v>
      </c>
    </row>
    <row r="89" spans="13:60" x14ac:dyDescent="0.2">
      <c r="M8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89">
        <v>36</v>
      </c>
      <c r="O89">
        <v>1E-3</v>
      </c>
      <c r="P89">
        <v>0.5</v>
      </c>
      <c r="Q89">
        <v>256</v>
      </c>
      <c r="R89">
        <v>500</v>
      </c>
      <c r="S89" s="2" t="b">
        <v>1</v>
      </c>
      <c r="T89">
        <v>8</v>
      </c>
      <c r="U89">
        <v>5</v>
      </c>
      <c r="V89">
        <v>420</v>
      </c>
      <c r="W89">
        <v>1000</v>
      </c>
      <c r="X89">
        <v>4</v>
      </c>
      <c r="Y89">
        <v>25</v>
      </c>
      <c r="Z89">
        <v>445</v>
      </c>
      <c r="AA89">
        <v>12</v>
      </c>
      <c r="AB89">
        <v>25</v>
      </c>
      <c r="AC89">
        <v>105</v>
      </c>
      <c r="AD89">
        <v>1</v>
      </c>
      <c r="AE89">
        <v>78</v>
      </c>
      <c r="AF89" s="2">
        <v>128</v>
      </c>
      <c r="AG89" s="2">
        <v>128</v>
      </c>
      <c r="AM8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5 --meta_test_query_count 465 --meta_test_episode_count 1000 --early_stop_change_acc_threshold 0.00022 --early_stop_acc_window_length 5 --early_stop_train_max_acc 0.98</v>
      </c>
      <c r="AN89">
        <v>5</v>
      </c>
      <c r="AO89">
        <v>1E-3</v>
      </c>
      <c r="AP89">
        <v>0.1</v>
      </c>
      <c r="AQ89">
        <v>256</v>
      </c>
      <c r="AR89">
        <v>500</v>
      </c>
      <c r="AS89" s="2" t="b">
        <v>1</v>
      </c>
      <c r="AT89">
        <v>8</v>
      </c>
      <c r="AU89">
        <v>50</v>
      </c>
      <c r="AV89">
        <v>64</v>
      </c>
      <c r="AW89">
        <v>1000</v>
      </c>
      <c r="AX89">
        <v>4</v>
      </c>
      <c r="AY89">
        <v>5</v>
      </c>
      <c r="AZ89">
        <v>465</v>
      </c>
      <c r="BA89">
        <v>12</v>
      </c>
      <c r="BB89">
        <v>5</v>
      </c>
      <c r="BC89">
        <v>125</v>
      </c>
      <c r="BD89">
        <v>1</v>
      </c>
      <c r="BE89">
        <v>78</v>
      </c>
      <c r="BF89" s="2">
        <v>64</v>
      </c>
      <c r="BG89" s="2">
        <v>128</v>
      </c>
      <c r="BH89" s="2">
        <v>128</v>
      </c>
    </row>
    <row r="90" spans="13:60" x14ac:dyDescent="0.2">
      <c r="M9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0" s="21">
        <v>37</v>
      </c>
      <c r="O90">
        <v>1E-3</v>
      </c>
      <c r="P90">
        <v>0.5</v>
      </c>
      <c r="Q90">
        <v>256</v>
      </c>
      <c r="R90">
        <v>500</v>
      </c>
      <c r="S90" s="2" t="b">
        <v>1</v>
      </c>
      <c r="T90">
        <v>8</v>
      </c>
      <c r="U90">
        <v>10</v>
      </c>
      <c r="V90">
        <v>128</v>
      </c>
      <c r="W90">
        <v>1000</v>
      </c>
      <c r="X90">
        <v>4</v>
      </c>
      <c r="Y90">
        <v>25</v>
      </c>
      <c r="Z90">
        <v>445</v>
      </c>
      <c r="AA90">
        <v>12</v>
      </c>
      <c r="AB90">
        <v>25</v>
      </c>
      <c r="AC90">
        <v>105</v>
      </c>
      <c r="AD90">
        <v>1</v>
      </c>
      <c r="AE90">
        <v>78</v>
      </c>
      <c r="AF90" s="2">
        <v>128</v>
      </c>
      <c r="AG90" s="2">
        <v>128</v>
      </c>
      <c r="AM9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5 --meta_test_query_count 465 --meta_test_episode_count 1000 --early_stop_change_acc_threshold 0.00022 --early_stop_acc_window_length 5 --early_stop_train_max_acc 0.98</v>
      </c>
      <c r="AN90">
        <v>6</v>
      </c>
      <c r="AO90">
        <v>1E-3</v>
      </c>
      <c r="AP90" s="22">
        <v>0.5</v>
      </c>
      <c r="AQ90" s="22">
        <v>79</v>
      </c>
      <c r="AR90" s="22">
        <v>100</v>
      </c>
      <c r="AS90" s="23" t="b">
        <v>1</v>
      </c>
      <c r="AT90" s="22">
        <v>8</v>
      </c>
      <c r="AU90">
        <v>10</v>
      </c>
      <c r="AV90" s="22">
        <v>128</v>
      </c>
      <c r="AW90" s="22">
        <v>1000</v>
      </c>
      <c r="AX90" s="22">
        <v>4</v>
      </c>
      <c r="AY90" s="22">
        <v>5</v>
      </c>
      <c r="AZ90" s="22">
        <v>465</v>
      </c>
      <c r="BA90" s="22">
        <v>12</v>
      </c>
      <c r="BB90" s="22">
        <v>5</v>
      </c>
      <c r="BC90" s="22">
        <v>125</v>
      </c>
      <c r="BD90" s="22">
        <v>1</v>
      </c>
      <c r="BE90" s="22">
        <v>78</v>
      </c>
      <c r="BF90" s="25">
        <v>64</v>
      </c>
      <c r="BG90" s="25">
        <v>64</v>
      </c>
      <c r="BH90" s="25">
        <v>64</v>
      </c>
    </row>
    <row r="91" spans="13:60" x14ac:dyDescent="0.2">
      <c r="M9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1">
        <v>38</v>
      </c>
      <c r="O91">
        <v>1E-3</v>
      </c>
      <c r="P91">
        <v>0.5</v>
      </c>
      <c r="Q91">
        <v>256</v>
      </c>
      <c r="R91">
        <v>500</v>
      </c>
      <c r="S91" s="2" t="b">
        <v>1</v>
      </c>
      <c r="T91">
        <v>8</v>
      </c>
      <c r="U91">
        <v>15</v>
      </c>
      <c r="V91">
        <v>256</v>
      </c>
      <c r="W91">
        <v>1000</v>
      </c>
      <c r="X91">
        <v>4</v>
      </c>
      <c r="Y91">
        <v>25</v>
      </c>
      <c r="Z91">
        <v>445</v>
      </c>
      <c r="AA91">
        <v>12</v>
      </c>
      <c r="AB91">
        <v>25</v>
      </c>
      <c r="AC91">
        <v>105</v>
      </c>
      <c r="AD91">
        <v>1</v>
      </c>
      <c r="AE91">
        <v>78</v>
      </c>
      <c r="AF91" s="2">
        <v>128</v>
      </c>
      <c r="AG91" s="2">
        <v>128</v>
      </c>
      <c r="AM9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5 --meta_test_query_count 465 --meta_test_episode_count 1000 --early_stop_change_acc_threshold 0.00022 --early_stop_acc_window_length 5 --early_stop_train_max_acc 0.98</v>
      </c>
      <c r="AN91">
        <v>7</v>
      </c>
      <c r="AO91">
        <v>1E-3</v>
      </c>
      <c r="AP91" s="22">
        <v>0.1</v>
      </c>
      <c r="AQ91" s="22">
        <v>25</v>
      </c>
      <c r="AR91" s="22">
        <v>500</v>
      </c>
      <c r="AS91" s="23" t="b">
        <v>1</v>
      </c>
      <c r="AT91" s="22">
        <v>8</v>
      </c>
      <c r="AU91">
        <v>15</v>
      </c>
      <c r="AV91" s="22">
        <v>64</v>
      </c>
      <c r="AW91" s="22">
        <v>1000</v>
      </c>
      <c r="AX91" s="22">
        <v>4</v>
      </c>
      <c r="AY91" s="22">
        <v>5</v>
      </c>
      <c r="AZ91" s="22">
        <v>465</v>
      </c>
      <c r="BA91" s="22">
        <v>12</v>
      </c>
      <c r="BB91" s="22">
        <v>5</v>
      </c>
      <c r="BC91" s="22">
        <v>125</v>
      </c>
      <c r="BD91" s="22">
        <v>1</v>
      </c>
      <c r="BE91" s="22">
        <v>78</v>
      </c>
      <c r="BF91" s="24">
        <v>128</v>
      </c>
      <c r="BG91" s="25">
        <v>64</v>
      </c>
      <c r="BH91" s="25">
        <v>64</v>
      </c>
    </row>
    <row r="92" spans="13:60" x14ac:dyDescent="0.2">
      <c r="M9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50 --meta_train_query_count 64 --meta_train_max_epoch 256 --meta_train_epoch_size 500 --dataset_dir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2">
        <v>39</v>
      </c>
      <c r="O92">
        <v>1E-3</v>
      </c>
      <c r="P92">
        <v>0.5</v>
      </c>
      <c r="Q92">
        <v>256</v>
      </c>
      <c r="R92">
        <v>500</v>
      </c>
      <c r="S92" s="2" t="b">
        <v>1</v>
      </c>
      <c r="T92">
        <v>8</v>
      </c>
      <c r="U92">
        <v>50</v>
      </c>
      <c r="V92">
        <v>64</v>
      </c>
      <c r="W92">
        <v>1000</v>
      </c>
      <c r="X92">
        <v>4</v>
      </c>
      <c r="Y92">
        <v>25</v>
      </c>
      <c r="Z92">
        <v>445</v>
      </c>
      <c r="AA92">
        <v>12</v>
      </c>
      <c r="AB92">
        <v>25</v>
      </c>
      <c r="AC92">
        <v>105</v>
      </c>
      <c r="AD92">
        <v>1</v>
      </c>
      <c r="AE92">
        <v>78</v>
      </c>
      <c r="AF92" s="2">
        <v>128</v>
      </c>
      <c r="AG92" s="2">
        <v>128</v>
      </c>
      <c r="AM9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92">
        <v>8</v>
      </c>
      <c r="AO92">
        <v>1E-3</v>
      </c>
      <c r="AP92" s="22">
        <v>0.5</v>
      </c>
      <c r="AQ92" s="22">
        <v>24</v>
      </c>
      <c r="AR92" s="22">
        <v>500</v>
      </c>
      <c r="AS92" s="23" t="b">
        <v>1</v>
      </c>
      <c r="AT92" s="22">
        <v>8</v>
      </c>
      <c r="AU92">
        <v>20</v>
      </c>
      <c r="AV92" s="22">
        <v>64</v>
      </c>
      <c r="AW92" s="22">
        <v>1000</v>
      </c>
      <c r="AX92" s="22">
        <v>4</v>
      </c>
      <c r="AY92" s="22">
        <v>5</v>
      </c>
      <c r="AZ92" s="22">
        <v>465</v>
      </c>
      <c r="BA92" s="22">
        <v>12</v>
      </c>
      <c r="BB92" s="22">
        <v>5</v>
      </c>
      <c r="BC92" s="22">
        <v>125</v>
      </c>
      <c r="BD92" s="22">
        <v>1</v>
      </c>
      <c r="BE92" s="22">
        <v>78</v>
      </c>
      <c r="BF92" s="25">
        <v>64</v>
      </c>
      <c r="BG92" s="24">
        <v>128</v>
      </c>
      <c r="BH92" s="25">
        <v>64</v>
      </c>
    </row>
    <row r="93" spans="13:60" x14ac:dyDescent="0.2">
      <c r="M9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93" s="21">
        <v>40</v>
      </c>
      <c r="O93">
        <v>1E-3</v>
      </c>
      <c r="P93">
        <v>0.5</v>
      </c>
      <c r="Q93">
        <v>14</v>
      </c>
      <c r="R93">
        <v>500</v>
      </c>
      <c r="S93" s="2" t="b">
        <v>1</v>
      </c>
      <c r="T93">
        <v>8</v>
      </c>
      <c r="U93">
        <v>5</v>
      </c>
      <c r="V93">
        <v>420</v>
      </c>
      <c r="W93">
        <v>1000</v>
      </c>
      <c r="X93">
        <v>4</v>
      </c>
      <c r="Y93">
        <v>25</v>
      </c>
      <c r="Z93">
        <v>445</v>
      </c>
      <c r="AA93">
        <v>12</v>
      </c>
      <c r="AB93">
        <v>25</v>
      </c>
      <c r="AC93">
        <v>105</v>
      </c>
      <c r="AD93">
        <v>1</v>
      </c>
      <c r="AE93">
        <v>78</v>
      </c>
      <c r="AF93" s="2">
        <v>64</v>
      </c>
      <c r="AG93" s="2">
        <v>64</v>
      </c>
      <c r="AM9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93">
        <v>9</v>
      </c>
      <c r="AO93">
        <v>1E-3</v>
      </c>
      <c r="AP93">
        <v>0.1</v>
      </c>
      <c r="AQ93">
        <v>78</v>
      </c>
      <c r="AR93">
        <v>100</v>
      </c>
      <c r="AS93" s="2" t="b">
        <v>1</v>
      </c>
      <c r="AT93">
        <v>8</v>
      </c>
      <c r="AU93">
        <v>25</v>
      </c>
      <c r="AV93">
        <v>64</v>
      </c>
      <c r="AW93">
        <v>1000</v>
      </c>
      <c r="AX93">
        <v>4</v>
      </c>
      <c r="AY93">
        <v>5</v>
      </c>
      <c r="AZ93">
        <v>465</v>
      </c>
      <c r="BA93">
        <v>12</v>
      </c>
      <c r="BB93">
        <v>5</v>
      </c>
      <c r="BC93">
        <v>125</v>
      </c>
      <c r="BD93">
        <v>1</v>
      </c>
      <c r="BE93">
        <v>78</v>
      </c>
      <c r="BF93" s="2">
        <v>64</v>
      </c>
      <c r="BG93" s="2">
        <v>64</v>
      </c>
      <c r="BH93" s="2">
        <v>128</v>
      </c>
    </row>
    <row r="94" spans="13:60" x14ac:dyDescent="0.2">
      <c r="M9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94">
        <v>41</v>
      </c>
      <c r="O94">
        <v>1E-3</v>
      </c>
      <c r="P94">
        <v>0.5</v>
      </c>
      <c r="Q94">
        <v>38</v>
      </c>
      <c r="R94">
        <v>500</v>
      </c>
      <c r="S94" s="2" t="b">
        <v>1</v>
      </c>
      <c r="T94">
        <v>8</v>
      </c>
      <c r="U94">
        <v>10</v>
      </c>
      <c r="V94">
        <v>256</v>
      </c>
      <c r="W94">
        <v>1000</v>
      </c>
      <c r="X94">
        <v>4</v>
      </c>
      <c r="Y94">
        <v>25</v>
      </c>
      <c r="Z94">
        <v>445</v>
      </c>
      <c r="AA94">
        <v>12</v>
      </c>
      <c r="AB94">
        <v>25</v>
      </c>
      <c r="AC94">
        <v>105</v>
      </c>
      <c r="AD94">
        <v>1</v>
      </c>
      <c r="AE94">
        <v>78</v>
      </c>
      <c r="AF94" s="2">
        <v>64</v>
      </c>
      <c r="AG94" s="2">
        <v>64</v>
      </c>
      <c r="AM9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5 --meta_test_query_count 465 --meta_test_episode_count 1000 --early_stop_change_acc_threshold 0.00022 --early_stop_acc_window_length 5 --early_stop_train_max_acc 0.98</v>
      </c>
      <c r="AN94">
        <v>10</v>
      </c>
      <c r="AO94">
        <v>1E-3</v>
      </c>
      <c r="AP94">
        <v>0.5</v>
      </c>
      <c r="AQ94">
        <v>256</v>
      </c>
      <c r="AR94">
        <v>100</v>
      </c>
      <c r="AS94" s="2" t="b">
        <v>1</v>
      </c>
      <c r="AT94">
        <v>8</v>
      </c>
      <c r="AU94">
        <v>50</v>
      </c>
      <c r="AV94">
        <v>64</v>
      </c>
      <c r="AW94">
        <v>1000</v>
      </c>
      <c r="AX94">
        <v>4</v>
      </c>
      <c r="AY94">
        <v>5</v>
      </c>
      <c r="AZ94">
        <v>465</v>
      </c>
      <c r="BA94">
        <v>12</v>
      </c>
      <c r="BB94">
        <v>5</v>
      </c>
      <c r="BC94">
        <v>125</v>
      </c>
      <c r="BD94">
        <v>1</v>
      </c>
      <c r="BE94">
        <v>78</v>
      </c>
      <c r="BF94" s="2">
        <v>64</v>
      </c>
      <c r="BG94" s="2">
        <v>128</v>
      </c>
      <c r="BH94" s="2">
        <v>128</v>
      </c>
    </row>
    <row r="95" spans="13:60" x14ac:dyDescent="0.2">
      <c r="M95"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100 --dataset_dir ../../datasets/CIC_IDS_2017/cic_ids_2017_8t470_4t470_12v130_PS-B-FP-SP --model_x_dim0 1 --model_x_dim1 78 --model_hid_dim 128 --model_z_dim 128 --learning_rate 0.001 --learning_rate_decay 0.5 --meta_test_n_way 4 --meta_test_k_shot 25 --meta_test_query_count 445 --meta_test_episode_count 1000 --early_stop_change_acc_threshold 0.00022 --early_stop_acc_window_length 5 --early_stop_train_max_acc 0.98</v>
      </c>
      <c r="N95">
        <v>42</v>
      </c>
      <c r="O95">
        <v>1E-3</v>
      </c>
      <c r="P95">
        <v>0.5</v>
      </c>
      <c r="Q95">
        <v>256</v>
      </c>
      <c r="R95">
        <v>100</v>
      </c>
      <c r="S95" s="2" t="b">
        <v>1</v>
      </c>
      <c r="T95">
        <v>8</v>
      </c>
      <c r="U95">
        <v>15</v>
      </c>
      <c r="V95">
        <v>256</v>
      </c>
      <c r="W95">
        <v>1000</v>
      </c>
      <c r="X95">
        <v>4</v>
      </c>
      <c r="Y95">
        <v>25</v>
      </c>
      <c r="Z95">
        <v>445</v>
      </c>
      <c r="AA95">
        <v>12</v>
      </c>
      <c r="AB95">
        <v>25</v>
      </c>
      <c r="AC95">
        <v>105</v>
      </c>
      <c r="AD95">
        <v>1</v>
      </c>
      <c r="AE95">
        <v>78</v>
      </c>
      <c r="AF95" s="2">
        <v>128</v>
      </c>
      <c r="AG95" s="2">
        <v>128</v>
      </c>
      <c r="AM9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5 --meta_test_query_count 465 --meta_test_episode_count 1000 --early_stop_change_acc_threshold 0.00022 --early_stop_acc_window_length 5 --early_stop_train_max_acc 0.98</v>
      </c>
      <c r="AN95">
        <v>11</v>
      </c>
      <c r="AO95">
        <v>1E-3</v>
      </c>
      <c r="AP95">
        <v>0.1</v>
      </c>
      <c r="AQ95">
        <v>20</v>
      </c>
      <c r="AR95">
        <v>500</v>
      </c>
      <c r="AS95" s="2" t="b">
        <v>1</v>
      </c>
      <c r="AT95">
        <v>8</v>
      </c>
      <c r="AU95">
        <v>10</v>
      </c>
      <c r="AV95">
        <v>128</v>
      </c>
      <c r="AW95">
        <v>1000</v>
      </c>
      <c r="AX95">
        <v>4</v>
      </c>
      <c r="AY95">
        <v>5</v>
      </c>
      <c r="AZ95">
        <v>465</v>
      </c>
      <c r="BA95">
        <v>12</v>
      </c>
      <c r="BB95">
        <v>5</v>
      </c>
      <c r="BC95">
        <v>125</v>
      </c>
      <c r="BD95">
        <v>1</v>
      </c>
      <c r="BE95">
        <v>78</v>
      </c>
      <c r="BF95" s="2">
        <v>64</v>
      </c>
      <c r="BG95" s="2">
        <v>64</v>
      </c>
      <c r="BH95" s="2">
        <v>128</v>
      </c>
    </row>
    <row r="96" spans="13:60" x14ac:dyDescent="0.2">
      <c r="M96"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25 --meta_test_query_count 445 --meta_test_episode_count 1000 --early_stop_change_acc_threshold 0.00022 --early_stop_acc_window_length 5 --early_stop_train_max_acc 0.98</v>
      </c>
      <c r="N96" s="21">
        <v>43</v>
      </c>
      <c r="O96" s="22">
        <v>1E-3</v>
      </c>
      <c r="P96" s="22">
        <v>0.5</v>
      </c>
      <c r="Q96" s="22">
        <v>23</v>
      </c>
      <c r="R96" s="22">
        <v>500</v>
      </c>
      <c r="S96" s="23" t="b">
        <v>1</v>
      </c>
      <c r="T96" s="22">
        <v>8</v>
      </c>
      <c r="U96" s="22">
        <v>20</v>
      </c>
      <c r="V96" s="22">
        <v>128</v>
      </c>
      <c r="W96" s="22">
        <v>1000</v>
      </c>
      <c r="X96" s="22">
        <v>4</v>
      </c>
      <c r="Y96" s="22">
        <v>25</v>
      </c>
      <c r="Z96" s="22">
        <v>445</v>
      </c>
      <c r="AA96" s="22">
        <v>12</v>
      </c>
      <c r="AB96" s="22">
        <v>25</v>
      </c>
      <c r="AC96" s="22">
        <v>105</v>
      </c>
      <c r="AD96" s="22">
        <v>1</v>
      </c>
      <c r="AE96" s="22">
        <v>78</v>
      </c>
      <c r="AF96" s="25">
        <v>64</v>
      </c>
      <c r="AG96" s="25">
        <v>64</v>
      </c>
      <c r="AM9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100 --dataset_dir ../../datasets/CIC_IDS_2017/cic_ids_2017_8t470_4t470_12v130_PS-B-FP-SP --model_x_dim0 1 --model_x_dim1 78 --model_encoder_hid_dim 64 --model_encoder_out_dim 128 --model_rel_net_hid_dim 64 --learning_rate 0.001 --learning_rate_decay 0.5 --meta_test_n_way 4 --meta_test_k_shot 5 --meta_test_query_count 465 --meta_test_episode_count 1000 --early_stop_change_acc_threshold 0.00022 --early_stop_acc_window_length 5 --early_stop_train_max_acc 0.98</v>
      </c>
      <c r="AN96">
        <v>12</v>
      </c>
      <c r="AO96">
        <v>1E-3</v>
      </c>
      <c r="AP96">
        <v>0.5</v>
      </c>
      <c r="AQ96">
        <v>81</v>
      </c>
      <c r="AR96">
        <v>100</v>
      </c>
      <c r="AS96" s="2" t="b">
        <v>1</v>
      </c>
      <c r="AT96">
        <v>8</v>
      </c>
      <c r="AU96">
        <v>15</v>
      </c>
      <c r="AV96">
        <v>420</v>
      </c>
      <c r="AW96">
        <v>1000</v>
      </c>
      <c r="AX96">
        <v>4</v>
      </c>
      <c r="AY96">
        <v>5</v>
      </c>
      <c r="AZ96">
        <v>465</v>
      </c>
      <c r="BA96">
        <v>12</v>
      </c>
      <c r="BB96">
        <v>5</v>
      </c>
      <c r="BC96">
        <v>125</v>
      </c>
      <c r="BD96">
        <v>1</v>
      </c>
      <c r="BE96">
        <v>78</v>
      </c>
      <c r="BF96" s="2">
        <v>64</v>
      </c>
      <c r="BG96" s="2">
        <v>128</v>
      </c>
      <c r="BH96" s="2">
        <v>64</v>
      </c>
    </row>
    <row r="97" spans="13:60" x14ac:dyDescent="0.2">
      <c r="M97"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128 --meta_train_max_epoch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97">
        <v>44</v>
      </c>
      <c r="O97">
        <v>1E-3</v>
      </c>
      <c r="P97">
        <v>0.5</v>
      </c>
      <c r="Q97">
        <v>256</v>
      </c>
      <c r="R97">
        <v>500</v>
      </c>
      <c r="S97" s="2" t="b">
        <v>1</v>
      </c>
      <c r="T97">
        <v>8</v>
      </c>
      <c r="U97">
        <v>5</v>
      </c>
      <c r="V97">
        <v>128</v>
      </c>
      <c r="W97">
        <v>1000</v>
      </c>
      <c r="X97">
        <v>4</v>
      </c>
      <c r="Y97">
        <v>50</v>
      </c>
      <c r="Z97">
        <v>420</v>
      </c>
      <c r="AA97">
        <v>12</v>
      </c>
      <c r="AB97">
        <v>50</v>
      </c>
      <c r="AC97">
        <v>80</v>
      </c>
      <c r="AD97">
        <v>1</v>
      </c>
      <c r="AE97">
        <v>78</v>
      </c>
      <c r="AF97" s="2">
        <v>128</v>
      </c>
      <c r="AG97" s="2">
        <v>128</v>
      </c>
      <c r="AM9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5 --meta_test_query_count 465 --meta_test_episode_count 1000 --early_stop_change_acc_threshold 0.00022 --early_stop_acc_window_length 5 --early_stop_train_max_acc 0.98</v>
      </c>
      <c r="AN97">
        <v>13</v>
      </c>
      <c r="AO97">
        <v>1E-3</v>
      </c>
      <c r="AP97">
        <v>0.5</v>
      </c>
      <c r="AQ97">
        <v>59</v>
      </c>
      <c r="AR97">
        <v>100</v>
      </c>
      <c r="AS97" s="2" t="b">
        <v>1</v>
      </c>
      <c r="AT97">
        <v>8</v>
      </c>
      <c r="AU97">
        <v>20</v>
      </c>
      <c r="AV97">
        <v>420</v>
      </c>
      <c r="AW97">
        <v>1000</v>
      </c>
      <c r="AX97">
        <v>4</v>
      </c>
      <c r="AY97">
        <v>5</v>
      </c>
      <c r="AZ97">
        <v>465</v>
      </c>
      <c r="BA97">
        <v>12</v>
      </c>
      <c r="BB97">
        <v>5</v>
      </c>
      <c r="BC97">
        <v>125</v>
      </c>
      <c r="BD97">
        <v>1</v>
      </c>
      <c r="BE97">
        <v>78</v>
      </c>
      <c r="BF97" s="2">
        <v>128</v>
      </c>
      <c r="BG97" s="2">
        <v>64</v>
      </c>
      <c r="BH97" s="2">
        <v>128</v>
      </c>
    </row>
    <row r="98" spans="13:60" x14ac:dyDescent="0.2">
      <c r="M98"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128 --meta_train_max_epoch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98">
        <v>45</v>
      </c>
      <c r="O98">
        <v>1E-3</v>
      </c>
      <c r="P98">
        <v>0.5</v>
      </c>
      <c r="Q98">
        <v>39</v>
      </c>
      <c r="R98">
        <v>500</v>
      </c>
      <c r="S98" s="2" t="b">
        <v>1</v>
      </c>
      <c r="T98">
        <v>8</v>
      </c>
      <c r="U98">
        <v>10</v>
      </c>
      <c r="V98">
        <v>128</v>
      </c>
      <c r="W98">
        <v>1000</v>
      </c>
      <c r="X98">
        <v>4</v>
      </c>
      <c r="Y98">
        <v>50</v>
      </c>
      <c r="Z98">
        <v>420</v>
      </c>
      <c r="AA98">
        <v>12</v>
      </c>
      <c r="AB98">
        <v>50</v>
      </c>
      <c r="AC98">
        <v>80</v>
      </c>
      <c r="AD98">
        <v>1</v>
      </c>
      <c r="AE98">
        <v>78</v>
      </c>
      <c r="AF98" s="2">
        <v>64</v>
      </c>
      <c r="AG98" s="2">
        <v>64</v>
      </c>
      <c r="AM9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98">
        <v>14</v>
      </c>
      <c r="AO98">
        <v>1E-3</v>
      </c>
      <c r="AP98">
        <v>0.5</v>
      </c>
      <c r="AQ98">
        <v>20</v>
      </c>
      <c r="AR98">
        <v>500</v>
      </c>
      <c r="AS98" s="2" t="b">
        <v>1</v>
      </c>
      <c r="AT98">
        <v>8</v>
      </c>
      <c r="AU98">
        <v>5</v>
      </c>
      <c r="AV98">
        <v>256</v>
      </c>
      <c r="AW98">
        <v>1000</v>
      </c>
      <c r="AX98">
        <v>4</v>
      </c>
      <c r="AY98">
        <v>10</v>
      </c>
      <c r="AZ98">
        <v>460</v>
      </c>
      <c r="BA98">
        <v>12</v>
      </c>
      <c r="BB98">
        <v>10</v>
      </c>
      <c r="BC98">
        <v>120</v>
      </c>
      <c r="BD98">
        <v>1</v>
      </c>
      <c r="BE98">
        <v>78</v>
      </c>
      <c r="BF98" s="2">
        <v>128</v>
      </c>
      <c r="BG98" s="2">
        <v>64</v>
      </c>
      <c r="BH98" s="2">
        <v>128</v>
      </c>
    </row>
    <row r="99" spans="13:60" x14ac:dyDescent="0.2">
      <c r="M99"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256 --meta_train_max_epoch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99" s="21">
        <v>46</v>
      </c>
      <c r="O99">
        <v>1E-3</v>
      </c>
      <c r="P99">
        <v>0.5</v>
      </c>
      <c r="Q99">
        <v>256</v>
      </c>
      <c r="R99">
        <v>500</v>
      </c>
      <c r="S99" s="2" t="b">
        <v>1</v>
      </c>
      <c r="T99">
        <v>8</v>
      </c>
      <c r="U99">
        <v>15</v>
      </c>
      <c r="V99">
        <v>256</v>
      </c>
      <c r="W99">
        <v>1000</v>
      </c>
      <c r="X99">
        <v>4</v>
      </c>
      <c r="Y99">
        <v>50</v>
      </c>
      <c r="Z99">
        <v>420</v>
      </c>
      <c r="AA99">
        <v>12</v>
      </c>
      <c r="AB99">
        <v>50</v>
      </c>
      <c r="AC99">
        <v>80</v>
      </c>
      <c r="AD99">
        <v>1</v>
      </c>
      <c r="AE99">
        <v>78</v>
      </c>
      <c r="AF99" s="2">
        <v>128</v>
      </c>
      <c r="AG99" s="2">
        <v>128</v>
      </c>
      <c r="AM9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99">
        <v>15</v>
      </c>
      <c r="AO99">
        <v>1E-3</v>
      </c>
      <c r="AP99">
        <v>0.1</v>
      </c>
      <c r="AQ99">
        <v>15</v>
      </c>
      <c r="AR99">
        <v>500</v>
      </c>
      <c r="AS99" s="2" t="b">
        <v>1</v>
      </c>
      <c r="AT99">
        <v>8</v>
      </c>
      <c r="AU99">
        <v>15</v>
      </c>
      <c r="AV99">
        <v>420</v>
      </c>
      <c r="AW99">
        <v>1000</v>
      </c>
      <c r="AX99">
        <v>4</v>
      </c>
      <c r="AY99">
        <v>10</v>
      </c>
      <c r="AZ99">
        <v>460</v>
      </c>
      <c r="BA99">
        <v>12</v>
      </c>
      <c r="BB99">
        <v>10</v>
      </c>
      <c r="BC99">
        <v>120</v>
      </c>
      <c r="BD99">
        <v>1</v>
      </c>
      <c r="BE99">
        <v>78</v>
      </c>
      <c r="BF99" s="2">
        <v>64</v>
      </c>
      <c r="BG99" s="2">
        <v>128</v>
      </c>
      <c r="BH99" s="2">
        <v>64</v>
      </c>
    </row>
    <row r="100" spans="13:60" x14ac:dyDescent="0.2">
      <c r="M100"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20 --meta_train_query_count 420 --meta_train_max_epoch 256 --meta_train_epoch_size 500 --dataset_dir ../../datasets/CIC_IDS_2017/cic_ids_2017_8t470_4t470_12v130_PS-B-FP-SP --model_x_dim0 1 --model_x_dim1 78 --model_hid_dim 128 --model_z_dim 128 --learning_rate 0.001 --learning_rate_decay 0.5 --meta_test_n_way 4 --meta_test_k_shot 50 --meta_test_query_count 420 --meta_test_episode_count 1000 --early_stop_change_acc_threshold 0.00022 --early_stop_acc_window_length 5 --early_stop_train_max_acc 0.98</v>
      </c>
      <c r="N100">
        <v>47</v>
      </c>
      <c r="O100">
        <v>1E-3</v>
      </c>
      <c r="P100">
        <v>0.5</v>
      </c>
      <c r="Q100">
        <v>256</v>
      </c>
      <c r="R100">
        <v>500</v>
      </c>
      <c r="S100" s="2" t="b">
        <v>1</v>
      </c>
      <c r="T100">
        <v>8</v>
      </c>
      <c r="U100">
        <v>20</v>
      </c>
      <c r="V100">
        <v>420</v>
      </c>
      <c r="W100">
        <v>1000</v>
      </c>
      <c r="X100">
        <v>4</v>
      </c>
      <c r="Y100">
        <v>50</v>
      </c>
      <c r="Z100">
        <v>420</v>
      </c>
      <c r="AA100">
        <v>12</v>
      </c>
      <c r="AB100">
        <v>50</v>
      </c>
      <c r="AC100">
        <v>80</v>
      </c>
      <c r="AD100">
        <v>1</v>
      </c>
      <c r="AE100">
        <v>78</v>
      </c>
      <c r="AF100" s="2">
        <v>128</v>
      </c>
      <c r="AG100" s="2">
        <v>128</v>
      </c>
      <c r="AM10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10 --meta_test_query_count 460 --meta_test_episode_count 1000 --early_stop_change_acc_threshold 0.00022 --early_stop_acc_window_length 5 --early_stop_train_max_acc 0.98</v>
      </c>
      <c r="AN100">
        <v>16</v>
      </c>
      <c r="AO100">
        <v>1E-3</v>
      </c>
      <c r="AP100">
        <v>0.5</v>
      </c>
      <c r="AQ100">
        <v>19</v>
      </c>
      <c r="AR100">
        <v>500</v>
      </c>
      <c r="AS100" s="2" t="b">
        <v>1</v>
      </c>
      <c r="AT100">
        <v>8</v>
      </c>
      <c r="AU100">
        <v>20</v>
      </c>
      <c r="AV100">
        <v>420</v>
      </c>
      <c r="AW100">
        <v>1000</v>
      </c>
      <c r="AX100">
        <v>4</v>
      </c>
      <c r="AY100">
        <v>10</v>
      </c>
      <c r="AZ100">
        <v>460</v>
      </c>
      <c r="BA100">
        <v>12</v>
      </c>
      <c r="BB100">
        <v>10</v>
      </c>
      <c r="BC100">
        <v>120</v>
      </c>
      <c r="BD100">
        <v>1</v>
      </c>
      <c r="BE100">
        <v>78</v>
      </c>
      <c r="BF100" s="2">
        <v>128</v>
      </c>
      <c r="BG100" s="2">
        <v>64</v>
      </c>
      <c r="BH100" s="2">
        <v>128</v>
      </c>
    </row>
    <row r="101" spans="13:60" x14ac:dyDescent="0.2">
      <c r="M101"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25 --meta_train_query_count 256 --meta_train_max_epoch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101">
        <v>48</v>
      </c>
      <c r="O101">
        <v>1E-3</v>
      </c>
      <c r="P101">
        <v>0.5</v>
      </c>
      <c r="Q101">
        <v>21</v>
      </c>
      <c r="R101">
        <v>500</v>
      </c>
      <c r="S101" s="2" t="b">
        <v>1</v>
      </c>
      <c r="T101">
        <v>8</v>
      </c>
      <c r="U101">
        <v>25</v>
      </c>
      <c r="V101">
        <v>256</v>
      </c>
      <c r="W101">
        <v>1000</v>
      </c>
      <c r="X101">
        <v>4</v>
      </c>
      <c r="Y101">
        <v>50</v>
      </c>
      <c r="Z101">
        <v>420</v>
      </c>
      <c r="AA101">
        <v>12</v>
      </c>
      <c r="AB101">
        <v>50</v>
      </c>
      <c r="AC101">
        <v>80</v>
      </c>
      <c r="AD101">
        <v>1</v>
      </c>
      <c r="AE101">
        <v>78</v>
      </c>
      <c r="AF101" s="2">
        <v>64</v>
      </c>
      <c r="AG101" s="2">
        <v>64</v>
      </c>
      <c r="AM10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10 --meta_test_query_count 460 --meta_test_episode_count 1000 --early_stop_change_acc_threshold 0.00022 --early_stop_acc_window_length 5 --early_stop_train_max_acc 0.98</v>
      </c>
      <c r="AN101">
        <v>17</v>
      </c>
      <c r="AO101">
        <v>1E-3</v>
      </c>
      <c r="AP101">
        <v>0.5</v>
      </c>
      <c r="AQ101">
        <v>256</v>
      </c>
      <c r="AR101">
        <v>500</v>
      </c>
      <c r="AS101" s="2" t="b">
        <v>1</v>
      </c>
      <c r="AT101">
        <v>8</v>
      </c>
      <c r="AU101">
        <v>25</v>
      </c>
      <c r="AV101">
        <v>420</v>
      </c>
      <c r="AW101">
        <v>1000</v>
      </c>
      <c r="AX101">
        <v>4</v>
      </c>
      <c r="AY101">
        <v>10</v>
      </c>
      <c r="AZ101">
        <v>460</v>
      </c>
      <c r="BA101">
        <v>12</v>
      </c>
      <c r="BB101">
        <v>10</v>
      </c>
      <c r="BC101">
        <v>120</v>
      </c>
      <c r="BD101">
        <v>1</v>
      </c>
      <c r="BE101">
        <v>78</v>
      </c>
      <c r="BF101" s="2">
        <v>64</v>
      </c>
      <c r="BG101" s="2">
        <v>128</v>
      </c>
      <c r="BH101" s="2">
        <v>128</v>
      </c>
    </row>
    <row r="102" spans="13:60" x14ac:dyDescent="0.2">
      <c r="M102"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5 --meta_train_query_count 256 --meta_train_max_epoch 256 --meta_train_epoch_size 500 --dataset_dir ../../datasets/CIC_IDS_2017/cic_ids_2017_8t470_4t470_12v130_PS-B-FP-SP --model_x_dim0 1 --model_x_dim1 78 --model_hid_dim 64 --model_z_dim 64 --learning_rate 0.001 --learning_rate_decay 0.1 --meta_test_n_way 4 --meta_test_k_shot 50 --meta_test_query_count 420 --meta_test_episode_count 1000 --early_stop_change_acc_threshold 0.00022 --early_stop_acc_window_length 5 --early_stop_train_max_acc 0.98</v>
      </c>
      <c r="N102" s="21">
        <v>49</v>
      </c>
      <c r="O102">
        <v>1E-3</v>
      </c>
      <c r="P102">
        <v>0.1</v>
      </c>
      <c r="Q102">
        <v>127</v>
      </c>
      <c r="R102">
        <v>500</v>
      </c>
      <c r="S102" s="2" t="b">
        <v>1</v>
      </c>
      <c r="T102">
        <v>8</v>
      </c>
      <c r="U102">
        <v>5</v>
      </c>
      <c r="V102">
        <v>256</v>
      </c>
      <c r="W102">
        <v>1000</v>
      </c>
      <c r="X102">
        <v>4</v>
      </c>
      <c r="Y102">
        <v>50</v>
      </c>
      <c r="Z102">
        <v>420</v>
      </c>
      <c r="AA102">
        <v>12</v>
      </c>
      <c r="AB102">
        <v>50</v>
      </c>
      <c r="AC102">
        <v>80</v>
      </c>
      <c r="AD102">
        <v>1</v>
      </c>
      <c r="AE102">
        <v>78</v>
      </c>
      <c r="AF102" s="2">
        <v>64</v>
      </c>
      <c r="AG102" s="2">
        <v>64</v>
      </c>
      <c r="AM10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500 --dataset_dir ../../datasets/CIC_IDS_2017/cic_ids_2017_8t470_4t470_12v130_PS-B-FP-SP --model_x_dim0 1 --model_x_dim1 78 --model_encoder_hid_dim 64 --model_encoder_out_dim 64 --model_rel_net_hid_dim 64 --learning_rate 0.001 --learning_rate_decay 0.1 --meta_test_n_way 4 --meta_test_k_shot 10 --meta_test_query_count 460 --meta_test_episode_count 1000 --early_stop_change_acc_threshold 0.00022 --early_stop_acc_window_length 5 --early_stop_train_max_acc 0.98</v>
      </c>
      <c r="AN102">
        <v>18</v>
      </c>
      <c r="AO102">
        <v>1E-3</v>
      </c>
      <c r="AP102">
        <v>0.1</v>
      </c>
      <c r="AQ102">
        <v>13</v>
      </c>
      <c r="AR102">
        <v>500</v>
      </c>
      <c r="AS102" s="2" t="b">
        <v>1</v>
      </c>
      <c r="AT102">
        <v>8</v>
      </c>
      <c r="AU102">
        <v>50</v>
      </c>
      <c r="AV102">
        <v>256</v>
      </c>
      <c r="AW102">
        <v>1000</v>
      </c>
      <c r="AX102">
        <v>4</v>
      </c>
      <c r="AY102">
        <v>10</v>
      </c>
      <c r="AZ102">
        <v>460</v>
      </c>
      <c r="BA102">
        <v>12</v>
      </c>
      <c r="BB102">
        <v>10</v>
      </c>
      <c r="BC102">
        <v>120</v>
      </c>
      <c r="BD102">
        <v>1</v>
      </c>
      <c r="BE102">
        <v>78</v>
      </c>
      <c r="BF102" s="2">
        <v>64</v>
      </c>
      <c r="BG102" s="2">
        <v>64</v>
      </c>
      <c r="BH102" s="2">
        <v>64</v>
      </c>
    </row>
    <row r="103" spans="13:60" x14ac:dyDescent="0.2">
      <c r="M103"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10 --meta_train_query_count 420 --meta_train_max_epoch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103">
        <v>50</v>
      </c>
      <c r="O103">
        <v>1E-3</v>
      </c>
      <c r="P103">
        <v>0.5</v>
      </c>
      <c r="Q103">
        <v>33</v>
      </c>
      <c r="R103">
        <v>500</v>
      </c>
      <c r="S103" s="2" t="b">
        <v>1</v>
      </c>
      <c r="T103">
        <v>8</v>
      </c>
      <c r="U103">
        <v>10</v>
      </c>
      <c r="V103">
        <v>420</v>
      </c>
      <c r="W103">
        <v>1000</v>
      </c>
      <c r="X103">
        <v>4</v>
      </c>
      <c r="Y103">
        <v>50</v>
      </c>
      <c r="Z103">
        <v>420</v>
      </c>
      <c r="AA103">
        <v>12</v>
      </c>
      <c r="AB103">
        <v>50</v>
      </c>
      <c r="AC103">
        <v>80</v>
      </c>
      <c r="AD103">
        <v>1</v>
      </c>
      <c r="AE103">
        <v>78</v>
      </c>
      <c r="AF103" s="2">
        <v>64</v>
      </c>
      <c r="AG103" s="2">
        <v>64</v>
      </c>
      <c r="AM10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103">
        <v>19</v>
      </c>
      <c r="AO103">
        <v>1E-3</v>
      </c>
      <c r="AP103">
        <v>0.5</v>
      </c>
      <c r="AQ103">
        <v>116</v>
      </c>
      <c r="AR103">
        <v>100</v>
      </c>
      <c r="AS103" s="2" t="b">
        <v>1</v>
      </c>
      <c r="AT103">
        <v>8</v>
      </c>
      <c r="AU103">
        <v>5</v>
      </c>
      <c r="AV103">
        <v>128</v>
      </c>
      <c r="AW103">
        <v>1000</v>
      </c>
      <c r="AX103">
        <v>4</v>
      </c>
      <c r="AY103">
        <v>10</v>
      </c>
      <c r="AZ103">
        <v>460</v>
      </c>
      <c r="BA103">
        <v>12</v>
      </c>
      <c r="BB103">
        <v>10</v>
      </c>
      <c r="BC103">
        <v>120</v>
      </c>
      <c r="BD103">
        <v>1</v>
      </c>
      <c r="BE103">
        <v>78</v>
      </c>
      <c r="BF103" s="2">
        <v>64</v>
      </c>
      <c r="BG103" s="2">
        <v>64</v>
      </c>
      <c r="BH103" s="2">
        <v>64</v>
      </c>
    </row>
    <row r="104" spans="13:60" x14ac:dyDescent="0.2">
      <c r="M104" s="26" t="str">
        <f xml:space="preserve">
" --experiment_dir_prefix " &amp; $N$1 &amp;
" --meta_train_n_way " &amp; Table28[[#This Row],[MetaTrain/n]] &amp;
" --meta_train_k_shot " &amp; Table28[[#This Row],[MetaTrain/k]] &amp;
" --meta_train_query_count " &amp; Table28[[#This Row],[MetaTrain/q]] &amp;
" --meta_train_max_epoch " &amp; $R$1 &amp;
" --meta_train_epoch_size " &amp; Table28[[#This Row],[MetaTrain/epoch_size]] &amp;
" --dataset_dir ../../datasets/CIC_IDS_2017/" &amp; $L$1 &amp;
" --model_x_dim0 " &amp; Table28[[#This Row],[model_x_dim_0]] &amp;
" --model_x_dim1 " &amp; Table28[[#This Row],[model_x_dim_1]] &amp;
" --model_hid_dim " &amp; Table28[[#This Row],[model_hid_dim]] &amp;
" --model_z_dim " &amp; Table28[[#This Row],[model_z_dim]] &amp;
" --learning_rate " &amp; Table28[[#This Row],[MetaTrain/learning_rate]] &amp;
" --learning_rate_decay " &amp; Table28[[#This Row],[MetaTrain/learning_rate_decay]] &amp;
" --meta_test_n_way " &amp; Table28[[#This Row],[MetaTest/n]] &amp;
" --meta_test_k_shot " &amp; Table28[[#This Row],[MetaTest/k]] &amp;
" --meta_test_query_count " &amp; Table28[[#This Row],[MetaTest/q]] &amp;
" --meta_test_episode_count " &amp; Table28[[#This Row],[MetaTest/episode]] &amp;
" --early_stop_change_acc_threshold " &amp; $O$1 &amp;
" --early_stop_acc_window_length " &amp; $P$1 &amp;
" --early_stop_train_max_acc " &amp; $Q$1</f>
        <v xml:space="preserve"> --experiment_dir_prefix pn_k_test_PS_B_FP_SP --meta_train_n_way 8 --meta_train_k_shot 15 --meta_train_query_count 64 --meta_train_max_epoch 256 --meta_train_epoch_size 500 --dataset_dir ../../datasets/CIC_IDS_2017/cic_ids_2017_8t470_4t470_12v130_PS-B-FP-SP --model_x_dim0 1 --model_x_dim1 78 --model_hid_dim 64 --model_z_dim 64 --learning_rate 0.001 --learning_rate_decay 0.5 --meta_test_n_way 4 --meta_test_k_shot 50 --meta_test_query_count 420 --meta_test_episode_count 1000 --early_stop_change_acc_threshold 0.00022 --early_stop_acc_window_length 5 --early_stop_train_max_acc 0.98</v>
      </c>
      <c r="N104">
        <v>51</v>
      </c>
      <c r="O104">
        <v>1E-3</v>
      </c>
      <c r="P104">
        <v>0.5</v>
      </c>
      <c r="Q104">
        <v>21</v>
      </c>
      <c r="R104">
        <v>500</v>
      </c>
      <c r="S104" s="2" t="b">
        <v>1</v>
      </c>
      <c r="T104">
        <v>8</v>
      </c>
      <c r="U104">
        <v>15</v>
      </c>
      <c r="V104">
        <v>64</v>
      </c>
      <c r="W104">
        <v>1000</v>
      </c>
      <c r="X104">
        <v>4</v>
      </c>
      <c r="Y104">
        <v>50</v>
      </c>
      <c r="Z104">
        <v>420</v>
      </c>
      <c r="AA104">
        <v>12</v>
      </c>
      <c r="AB104">
        <v>50</v>
      </c>
      <c r="AC104">
        <v>80</v>
      </c>
      <c r="AD104">
        <v>1</v>
      </c>
      <c r="AE104">
        <v>78</v>
      </c>
      <c r="AF104" s="2">
        <v>64</v>
      </c>
      <c r="AG104" s="2">
        <v>64</v>
      </c>
      <c r="AM10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104">
        <v>20</v>
      </c>
      <c r="AO104">
        <v>1E-3</v>
      </c>
      <c r="AP104">
        <v>0.1</v>
      </c>
      <c r="AQ104">
        <v>17</v>
      </c>
      <c r="AR104">
        <v>500</v>
      </c>
      <c r="AS104" s="2" t="b">
        <v>1</v>
      </c>
      <c r="AT104">
        <v>8</v>
      </c>
      <c r="AU104">
        <v>15</v>
      </c>
      <c r="AV104">
        <v>64</v>
      </c>
      <c r="AW104">
        <v>1000</v>
      </c>
      <c r="AX104">
        <v>4</v>
      </c>
      <c r="AY104">
        <v>10</v>
      </c>
      <c r="AZ104">
        <v>460</v>
      </c>
      <c r="BA104">
        <v>12</v>
      </c>
      <c r="BB104">
        <v>10</v>
      </c>
      <c r="BC104">
        <v>120</v>
      </c>
      <c r="BD104">
        <v>1</v>
      </c>
      <c r="BE104">
        <v>78</v>
      </c>
      <c r="BF104" s="2">
        <v>64</v>
      </c>
      <c r="BG104" s="2">
        <v>64</v>
      </c>
      <c r="BH104" s="2">
        <v>128</v>
      </c>
    </row>
    <row r="105" spans="13:60" x14ac:dyDescent="0.2">
      <c r="AM10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105">
        <v>21</v>
      </c>
      <c r="AO105">
        <v>1E-3</v>
      </c>
      <c r="AP105">
        <v>0.1</v>
      </c>
      <c r="AQ105">
        <v>24</v>
      </c>
      <c r="AR105">
        <v>500</v>
      </c>
      <c r="AS105" s="2" t="b">
        <v>1</v>
      </c>
      <c r="AT105">
        <v>8</v>
      </c>
      <c r="AU105">
        <v>20</v>
      </c>
      <c r="AV105">
        <v>64</v>
      </c>
      <c r="AW105">
        <v>1000</v>
      </c>
      <c r="AX105">
        <v>4</v>
      </c>
      <c r="AY105">
        <v>10</v>
      </c>
      <c r="AZ105">
        <v>460</v>
      </c>
      <c r="BA105">
        <v>12</v>
      </c>
      <c r="BB105">
        <v>10</v>
      </c>
      <c r="BC105">
        <v>120</v>
      </c>
      <c r="BD105">
        <v>1</v>
      </c>
      <c r="BE105">
        <v>78</v>
      </c>
      <c r="BF105" s="2">
        <v>128</v>
      </c>
      <c r="BG105" s="2">
        <v>128</v>
      </c>
      <c r="BH105" s="2">
        <v>64</v>
      </c>
    </row>
    <row r="106" spans="13:60" x14ac:dyDescent="0.2">
      <c r="AM10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10 --meta_test_query_count 460 --meta_test_episode_count 1000 --early_stop_change_acc_threshold 0.00022 --early_stop_acc_window_length 5 --early_stop_train_max_acc 0.98</v>
      </c>
      <c r="AN106">
        <v>22</v>
      </c>
      <c r="AO106">
        <v>1E-3</v>
      </c>
      <c r="AP106">
        <v>0.1</v>
      </c>
      <c r="AQ106">
        <v>256</v>
      </c>
      <c r="AR106">
        <v>500</v>
      </c>
      <c r="AS106" s="2" t="b">
        <v>1</v>
      </c>
      <c r="AT106">
        <v>8</v>
      </c>
      <c r="AU106">
        <v>25</v>
      </c>
      <c r="AV106">
        <v>64</v>
      </c>
      <c r="AW106">
        <v>1000</v>
      </c>
      <c r="AX106">
        <v>4</v>
      </c>
      <c r="AY106">
        <v>10</v>
      </c>
      <c r="AZ106">
        <v>460</v>
      </c>
      <c r="BA106">
        <v>12</v>
      </c>
      <c r="BB106">
        <v>10</v>
      </c>
      <c r="BC106">
        <v>120</v>
      </c>
      <c r="BD106">
        <v>1</v>
      </c>
      <c r="BE106">
        <v>78</v>
      </c>
      <c r="BF106" s="2">
        <v>64</v>
      </c>
      <c r="BG106" s="2">
        <v>128</v>
      </c>
      <c r="BH106" s="2">
        <v>128</v>
      </c>
    </row>
    <row r="107" spans="13:60" x14ac:dyDescent="0.2">
      <c r="AM10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10 --meta_test_query_count 460 --meta_test_episode_count 1000 --early_stop_change_acc_threshold 0.00022 --early_stop_acc_window_length 5 --early_stop_train_max_acc 0.98</v>
      </c>
      <c r="AN107">
        <v>23</v>
      </c>
      <c r="AO107">
        <v>1E-3</v>
      </c>
      <c r="AP107">
        <v>0.5</v>
      </c>
      <c r="AQ107">
        <v>108</v>
      </c>
      <c r="AR107">
        <v>100</v>
      </c>
      <c r="AS107" s="2" t="b">
        <v>1</v>
      </c>
      <c r="AT107">
        <v>8</v>
      </c>
      <c r="AU107">
        <v>50</v>
      </c>
      <c r="AV107">
        <v>128</v>
      </c>
      <c r="AW107">
        <v>1000</v>
      </c>
      <c r="AX107">
        <v>4</v>
      </c>
      <c r="AY107">
        <v>10</v>
      </c>
      <c r="AZ107">
        <v>460</v>
      </c>
      <c r="BA107">
        <v>12</v>
      </c>
      <c r="BB107">
        <v>10</v>
      </c>
      <c r="BC107">
        <v>120</v>
      </c>
      <c r="BD107">
        <v>1</v>
      </c>
      <c r="BE107">
        <v>78</v>
      </c>
      <c r="BF107" s="2">
        <v>128</v>
      </c>
      <c r="BG107" s="2">
        <v>128</v>
      </c>
      <c r="BH107" s="2">
        <v>64</v>
      </c>
    </row>
    <row r="108" spans="13:60" x14ac:dyDescent="0.2">
      <c r="AM10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10 --meta_test_query_count 460 --meta_test_episode_count 1000 --early_stop_change_acc_threshold 0.00022 --early_stop_acc_window_length 5 --early_stop_train_max_acc 0.98</v>
      </c>
      <c r="AN108">
        <v>24</v>
      </c>
      <c r="AO108">
        <v>1E-3</v>
      </c>
      <c r="AP108">
        <v>0.1</v>
      </c>
      <c r="AQ108">
        <v>20</v>
      </c>
      <c r="AR108">
        <v>500</v>
      </c>
      <c r="AS108" s="2" t="b">
        <v>1</v>
      </c>
      <c r="AT108">
        <v>8</v>
      </c>
      <c r="AU108">
        <v>5</v>
      </c>
      <c r="AV108">
        <v>128</v>
      </c>
      <c r="AW108">
        <v>1000</v>
      </c>
      <c r="AX108">
        <v>4</v>
      </c>
      <c r="AY108">
        <v>10</v>
      </c>
      <c r="AZ108">
        <v>460</v>
      </c>
      <c r="BA108">
        <v>12</v>
      </c>
      <c r="BB108">
        <v>10</v>
      </c>
      <c r="BC108">
        <v>120</v>
      </c>
      <c r="BD108">
        <v>1</v>
      </c>
      <c r="BE108">
        <v>78</v>
      </c>
      <c r="BF108" s="2">
        <v>64</v>
      </c>
      <c r="BG108" s="2">
        <v>128</v>
      </c>
      <c r="BH108" s="2">
        <v>64</v>
      </c>
    </row>
    <row r="109" spans="13:60" x14ac:dyDescent="0.2">
      <c r="AM10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0.5 --meta_test_n_way 4 --meta_test_k_shot 10 --meta_test_query_count 460 --meta_test_episode_count 1000 --early_stop_change_acc_threshold 0.00022 --early_stop_acc_window_length 5 --early_stop_train_max_acc 0.98</v>
      </c>
      <c r="AN109">
        <v>25</v>
      </c>
      <c r="AO109">
        <v>1E-3</v>
      </c>
      <c r="AP109">
        <v>0.5</v>
      </c>
      <c r="AQ109">
        <v>71</v>
      </c>
      <c r="AR109">
        <v>100</v>
      </c>
      <c r="AS109" s="2" t="b">
        <v>1</v>
      </c>
      <c r="AT109">
        <v>8</v>
      </c>
      <c r="AU109">
        <v>15</v>
      </c>
      <c r="AV109">
        <v>64</v>
      </c>
      <c r="AW109">
        <v>1000</v>
      </c>
      <c r="AX109">
        <v>4</v>
      </c>
      <c r="AY109">
        <v>10</v>
      </c>
      <c r="AZ109">
        <v>460</v>
      </c>
      <c r="BA109">
        <v>12</v>
      </c>
      <c r="BB109">
        <v>10</v>
      </c>
      <c r="BC109">
        <v>120</v>
      </c>
      <c r="BD109">
        <v>1</v>
      </c>
      <c r="BE109">
        <v>78</v>
      </c>
      <c r="BF109" s="2">
        <v>64</v>
      </c>
      <c r="BG109" s="2">
        <v>64</v>
      </c>
      <c r="BH109" s="2">
        <v>64</v>
      </c>
    </row>
    <row r="110" spans="13:60" x14ac:dyDescent="0.2">
      <c r="AM11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0.1 --meta_test_n_way 4 --meta_test_k_shot 10 --meta_test_query_count 460 --meta_test_episode_count 1000 --early_stop_change_acc_threshold 0.00022 --early_stop_acc_window_length 5 --early_stop_train_max_acc 0.98</v>
      </c>
      <c r="AN110">
        <v>26</v>
      </c>
      <c r="AO110">
        <v>1E-3</v>
      </c>
      <c r="AP110">
        <v>0.1</v>
      </c>
      <c r="AQ110">
        <v>73</v>
      </c>
      <c r="AR110">
        <v>100</v>
      </c>
      <c r="AS110" s="2" t="b">
        <v>1</v>
      </c>
      <c r="AT110">
        <v>8</v>
      </c>
      <c r="AU110">
        <v>20</v>
      </c>
      <c r="AV110">
        <v>64</v>
      </c>
      <c r="AW110">
        <v>1000</v>
      </c>
      <c r="AX110">
        <v>4</v>
      </c>
      <c r="AY110">
        <v>10</v>
      </c>
      <c r="AZ110">
        <v>460</v>
      </c>
      <c r="BA110">
        <v>12</v>
      </c>
      <c r="BB110">
        <v>10</v>
      </c>
      <c r="BC110">
        <v>120</v>
      </c>
      <c r="BD110">
        <v>1</v>
      </c>
      <c r="BE110">
        <v>78</v>
      </c>
      <c r="BF110" s="2">
        <v>64</v>
      </c>
      <c r="BG110" s="2">
        <v>64</v>
      </c>
      <c r="BH110" s="2">
        <v>128</v>
      </c>
    </row>
    <row r="111" spans="13:60" x14ac:dyDescent="0.2">
      <c r="AM11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111">
        <v>27</v>
      </c>
      <c r="AO111">
        <v>1E-3</v>
      </c>
      <c r="AP111">
        <v>0.1</v>
      </c>
      <c r="AQ111">
        <v>17</v>
      </c>
      <c r="AR111">
        <v>500</v>
      </c>
      <c r="AS111" s="2" t="b">
        <v>1</v>
      </c>
      <c r="AT111">
        <v>8</v>
      </c>
      <c r="AU111">
        <v>5</v>
      </c>
      <c r="AV111">
        <v>256</v>
      </c>
      <c r="AW111">
        <v>1000</v>
      </c>
      <c r="AX111">
        <v>4</v>
      </c>
      <c r="AY111">
        <v>15</v>
      </c>
      <c r="AZ111">
        <v>455</v>
      </c>
      <c r="BA111">
        <v>12</v>
      </c>
      <c r="BB111">
        <v>15</v>
      </c>
      <c r="BC111">
        <v>115</v>
      </c>
      <c r="BD111">
        <v>1</v>
      </c>
      <c r="BE111">
        <v>78</v>
      </c>
      <c r="BF111" s="2">
        <v>128</v>
      </c>
      <c r="BG111" s="2">
        <v>128</v>
      </c>
      <c r="BH111" s="2">
        <v>64</v>
      </c>
    </row>
    <row r="112" spans="13:60" x14ac:dyDescent="0.2">
      <c r="AM11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128 --meta_train_max_epoch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15 --meta_test_query_count 455 --meta_test_episode_count 1000 --early_stop_change_acc_threshold 0.00022 --early_stop_acc_window_length 5 --early_stop_train_max_acc 0.98</v>
      </c>
      <c r="AN112">
        <v>28</v>
      </c>
      <c r="AO112">
        <v>1E-3</v>
      </c>
      <c r="AP112">
        <v>0.1</v>
      </c>
      <c r="AQ112">
        <v>20</v>
      </c>
      <c r="AR112">
        <v>500</v>
      </c>
      <c r="AS112" s="2" t="b">
        <v>1</v>
      </c>
      <c r="AT112">
        <v>8</v>
      </c>
      <c r="AU112">
        <v>10</v>
      </c>
      <c r="AV112">
        <v>128</v>
      </c>
      <c r="AW112">
        <v>1000</v>
      </c>
      <c r="AX112">
        <v>4</v>
      </c>
      <c r="AY112">
        <v>15</v>
      </c>
      <c r="AZ112">
        <v>455</v>
      </c>
      <c r="BA112">
        <v>12</v>
      </c>
      <c r="BB112">
        <v>15</v>
      </c>
      <c r="BC112">
        <v>115</v>
      </c>
      <c r="BD112">
        <v>1</v>
      </c>
      <c r="BE112">
        <v>78</v>
      </c>
      <c r="BF112" s="2">
        <v>128</v>
      </c>
      <c r="BG112" s="2">
        <v>128</v>
      </c>
      <c r="BH112" s="2">
        <v>128</v>
      </c>
    </row>
    <row r="113" spans="39:60" x14ac:dyDescent="0.2">
      <c r="AM11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113">
        <v>29</v>
      </c>
      <c r="AO113">
        <v>1E-3</v>
      </c>
      <c r="AP113">
        <v>0.1</v>
      </c>
      <c r="AQ113">
        <v>23</v>
      </c>
      <c r="AR113">
        <v>500</v>
      </c>
      <c r="AS113" s="2" t="b">
        <v>1</v>
      </c>
      <c r="AT113">
        <v>8</v>
      </c>
      <c r="AU113">
        <v>20</v>
      </c>
      <c r="AV113">
        <v>420</v>
      </c>
      <c r="AW113">
        <v>1000</v>
      </c>
      <c r="AX113">
        <v>4</v>
      </c>
      <c r="AY113">
        <v>15</v>
      </c>
      <c r="AZ113">
        <v>455</v>
      </c>
      <c r="BA113">
        <v>12</v>
      </c>
      <c r="BB113">
        <v>15</v>
      </c>
      <c r="BC113">
        <v>115</v>
      </c>
      <c r="BD113">
        <v>1</v>
      </c>
      <c r="BE113">
        <v>78</v>
      </c>
      <c r="BF113" s="2">
        <v>128</v>
      </c>
      <c r="BG113" s="2">
        <v>128</v>
      </c>
      <c r="BH113" s="2">
        <v>64</v>
      </c>
    </row>
    <row r="114" spans="39:60" x14ac:dyDescent="0.2">
      <c r="AM11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15 --meta_test_query_count 455 --meta_test_episode_count 1000 --early_stop_change_acc_threshold 0.00022 --early_stop_acc_window_length 5 --early_stop_train_max_acc 0.98</v>
      </c>
      <c r="AN114">
        <v>30</v>
      </c>
      <c r="AO114">
        <v>1E-3</v>
      </c>
      <c r="AP114">
        <v>0.5</v>
      </c>
      <c r="AQ114">
        <v>21</v>
      </c>
      <c r="AR114">
        <v>500</v>
      </c>
      <c r="AS114" s="2" t="b">
        <v>1</v>
      </c>
      <c r="AT114">
        <v>8</v>
      </c>
      <c r="AU114">
        <v>25</v>
      </c>
      <c r="AV114">
        <v>64</v>
      </c>
      <c r="AW114">
        <v>1000</v>
      </c>
      <c r="AX114">
        <v>4</v>
      </c>
      <c r="AY114">
        <v>15</v>
      </c>
      <c r="AZ114">
        <v>455</v>
      </c>
      <c r="BA114">
        <v>12</v>
      </c>
      <c r="BB114">
        <v>15</v>
      </c>
      <c r="BC114">
        <v>115</v>
      </c>
      <c r="BD114">
        <v>1</v>
      </c>
      <c r="BE114">
        <v>78</v>
      </c>
      <c r="BF114" s="2">
        <v>128</v>
      </c>
      <c r="BG114" s="2">
        <v>64</v>
      </c>
      <c r="BH114" s="2">
        <v>64</v>
      </c>
    </row>
    <row r="115" spans="39:60" x14ac:dyDescent="0.2">
      <c r="AM11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115">
        <v>31</v>
      </c>
      <c r="AO115">
        <v>1E-3</v>
      </c>
      <c r="AP115">
        <v>0.1</v>
      </c>
      <c r="AQ115">
        <v>112</v>
      </c>
      <c r="AR115">
        <v>100</v>
      </c>
      <c r="AS115" s="2" t="b">
        <v>1</v>
      </c>
      <c r="AT115">
        <v>8</v>
      </c>
      <c r="AU115">
        <v>50</v>
      </c>
      <c r="AV115">
        <v>128</v>
      </c>
      <c r="AW115">
        <v>1000</v>
      </c>
      <c r="AX115">
        <v>4</v>
      </c>
      <c r="AY115">
        <v>15</v>
      </c>
      <c r="AZ115">
        <v>455</v>
      </c>
      <c r="BA115">
        <v>12</v>
      </c>
      <c r="BB115">
        <v>15</v>
      </c>
      <c r="BC115">
        <v>115</v>
      </c>
      <c r="BD115">
        <v>1</v>
      </c>
      <c r="BE115">
        <v>78</v>
      </c>
      <c r="BF115" s="2">
        <v>64</v>
      </c>
      <c r="BG115" s="2">
        <v>64</v>
      </c>
      <c r="BH115" s="2">
        <v>64</v>
      </c>
    </row>
    <row r="116" spans="39:60" x14ac:dyDescent="0.2">
      <c r="AM11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15 --meta_test_query_count 455 --meta_test_episode_count 1000 --early_stop_change_acc_threshold 0.00022 --early_stop_acc_window_length 5 --early_stop_train_max_acc 0.98</v>
      </c>
      <c r="AN116">
        <v>32</v>
      </c>
      <c r="AO116">
        <v>1E-3</v>
      </c>
      <c r="AP116">
        <v>0.1</v>
      </c>
      <c r="AQ116">
        <v>93</v>
      </c>
      <c r="AR116">
        <v>100</v>
      </c>
      <c r="AS116" s="2" t="b">
        <v>1</v>
      </c>
      <c r="AT116">
        <v>8</v>
      </c>
      <c r="AU116">
        <v>5</v>
      </c>
      <c r="AV116">
        <v>64</v>
      </c>
      <c r="AW116">
        <v>1000</v>
      </c>
      <c r="AX116">
        <v>4</v>
      </c>
      <c r="AY116">
        <v>15</v>
      </c>
      <c r="AZ116">
        <v>455</v>
      </c>
      <c r="BA116">
        <v>12</v>
      </c>
      <c r="BB116">
        <v>15</v>
      </c>
      <c r="BC116">
        <v>115</v>
      </c>
      <c r="BD116">
        <v>1</v>
      </c>
      <c r="BE116">
        <v>78</v>
      </c>
      <c r="BF116" s="2">
        <v>64</v>
      </c>
      <c r="BG116" s="2">
        <v>64</v>
      </c>
      <c r="BH116" s="2">
        <v>64</v>
      </c>
    </row>
    <row r="117" spans="39:60" x14ac:dyDescent="0.2">
      <c r="AM11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64 --model_encoder_out_dim 128 --model_rel_net_hid_dim 64 --learning_rate 0.001 --learning_rate_decay 0.5 --meta_test_n_way 4 --meta_test_k_shot 15 --meta_test_query_count 455 --meta_test_episode_count 1000 --early_stop_change_acc_threshold 0.00022 --early_stop_acc_window_length 5 --early_stop_train_max_acc 0.98</v>
      </c>
      <c r="AN117">
        <v>33</v>
      </c>
      <c r="AO117">
        <v>1E-3</v>
      </c>
      <c r="AP117">
        <v>0.5</v>
      </c>
      <c r="AQ117">
        <v>15</v>
      </c>
      <c r="AR117">
        <v>500</v>
      </c>
      <c r="AS117" s="2" t="b">
        <v>1</v>
      </c>
      <c r="AT117">
        <v>8</v>
      </c>
      <c r="AU117">
        <v>10</v>
      </c>
      <c r="AV117">
        <v>420</v>
      </c>
      <c r="AW117">
        <v>1000</v>
      </c>
      <c r="AX117">
        <v>4</v>
      </c>
      <c r="AY117">
        <v>15</v>
      </c>
      <c r="AZ117">
        <v>455</v>
      </c>
      <c r="BA117">
        <v>12</v>
      </c>
      <c r="BB117">
        <v>15</v>
      </c>
      <c r="BC117">
        <v>115</v>
      </c>
      <c r="BD117">
        <v>1</v>
      </c>
      <c r="BE117">
        <v>78</v>
      </c>
      <c r="BF117" s="2">
        <v>64</v>
      </c>
      <c r="BG117" s="2">
        <v>128</v>
      </c>
      <c r="BH117" s="2">
        <v>64</v>
      </c>
    </row>
    <row r="118" spans="39:60" x14ac:dyDescent="0.2">
      <c r="AM11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118">
        <v>34</v>
      </c>
      <c r="AO118">
        <v>1E-3</v>
      </c>
      <c r="AP118">
        <v>0.5</v>
      </c>
      <c r="AQ118">
        <v>15</v>
      </c>
      <c r="AR118">
        <v>500</v>
      </c>
      <c r="AS118" s="2" t="b">
        <v>1</v>
      </c>
      <c r="AT118">
        <v>8</v>
      </c>
      <c r="AU118">
        <v>20</v>
      </c>
      <c r="AV118">
        <v>256</v>
      </c>
      <c r="AW118">
        <v>1000</v>
      </c>
      <c r="AX118">
        <v>4</v>
      </c>
      <c r="AY118">
        <v>15</v>
      </c>
      <c r="AZ118">
        <v>455</v>
      </c>
      <c r="BA118">
        <v>12</v>
      </c>
      <c r="BB118">
        <v>15</v>
      </c>
      <c r="BC118">
        <v>115</v>
      </c>
      <c r="BD118">
        <v>1</v>
      </c>
      <c r="BE118">
        <v>78</v>
      </c>
      <c r="BF118" s="2">
        <v>128</v>
      </c>
      <c r="BG118" s="2">
        <v>128</v>
      </c>
      <c r="BH118" s="2">
        <v>128</v>
      </c>
    </row>
    <row r="119" spans="39:60" x14ac:dyDescent="0.2">
      <c r="AM11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119">
        <v>35</v>
      </c>
      <c r="AO119">
        <v>1E-3</v>
      </c>
      <c r="AP119">
        <v>0.5</v>
      </c>
      <c r="AQ119">
        <v>20</v>
      </c>
      <c r="AR119">
        <v>500</v>
      </c>
      <c r="AS119" s="2" t="b">
        <v>1</v>
      </c>
      <c r="AT119">
        <v>8</v>
      </c>
      <c r="AU119">
        <v>25</v>
      </c>
      <c r="AV119">
        <v>64</v>
      </c>
      <c r="AW119">
        <v>1000</v>
      </c>
      <c r="AX119">
        <v>4</v>
      </c>
      <c r="AY119">
        <v>15</v>
      </c>
      <c r="AZ119">
        <v>455</v>
      </c>
      <c r="BA119">
        <v>12</v>
      </c>
      <c r="BB119">
        <v>15</v>
      </c>
      <c r="BC119">
        <v>115</v>
      </c>
      <c r="BD119">
        <v>1</v>
      </c>
      <c r="BE119">
        <v>78</v>
      </c>
      <c r="BF119" s="2">
        <v>64</v>
      </c>
      <c r="BG119" s="2">
        <v>64</v>
      </c>
      <c r="BH119" s="2">
        <v>128</v>
      </c>
    </row>
    <row r="120" spans="39:60" x14ac:dyDescent="0.2">
      <c r="AM12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120">
        <v>36</v>
      </c>
      <c r="AO120">
        <v>1E-3</v>
      </c>
      <c r="AP120">
        <v>0.5</v>
      </c>
      <c r="AQ120">
        <v>60</v>
      </c>
      <c r="AR120">
        <v>100</v>
      </c>
      <c r="AS120" s="2" t="b">
        <v>1</v>
      </c>
      <c r="AT120">
        <v>8</v>
      </c>
      <c r="AU120">
        <v>50</v>
      </c>
      <c r="AV120">
        <v>256</v>
      </c>
      <c r="AW120">
        <v>1000</v>
      </c>
      <c r="AX120">
        <v>4</v>
      </c>
      <c r="AY120">
        <v>15</v>
      </c>
      <c r="AZ120">
        <v>455</v>
      </c>
      <c r="BA120">
        <v>12</v>
      </c>
      <c r="BB120">
        <v>15</v>
      </c>
      <c r="BC120">
        <v>115</v>
      </c>
      <c r="BD120">
        <v>1</v>
      </c>
      <c r="BE120">
        <v>78</v>
      </c>
      <c r="BF120" s="2">
        <v>128</v>
      </c>
      <c r="BG120" s="2">
        <v>128</v>
      </c>
      <c r="BH120" s="2">
        <v>128</v>
      </c>
    </row>
    <row r="121" spans="39:60" x14ac:dyDescent="0.2">
      <c r="AM12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15 --meta_test_query_count 455 --meta_test_episode_count 1000 --early_stop_change_acc_threshold 0.00022 --early_stop_acc_window_length 5 --early_stop_train_max_acc 0.98</v>
      </c>
      <c r="AN121">
        <v>37</v>
      </c>
      <c r="AO121">
        <v>1E-3</v>
      </c>
      <c r="AP121">
        <v>0.5</v>
      </c>
      <c r="AQ121">
        <v>53</v>
      </c>
      <c r="AR121">
        <v>100</v>
      </c>
      <c r="AS121" s="2" t="b">
        <v>1</v>
      </c>
      <c r="AT121">
        <v>8</v>
      </c>
      <c r="AU121">
        <v>5</v>
      </c>
      <c r="AV121">
        <v>256</v>
      </c>
      <c r="AW121">
        <v>1000</v>
      </c>
      <c r="AX121">
        <v>4</v>
      </c>
      <c r="AY121">
        <v>15</v>
      </c>
      <c r="AZ121">
        <v>455</v>
      </c>
      <c r="BA121">
        <v>12</v>
      </c>
      <c r="BB121">
        <v>15</v>
      </c>
      <c r="BC121">
        <v>115</v>
      </c>
      <c r="BD121">
        <v>1</v>
      </c>
      <c r="BE121">
        <v>78</v>
      </c>
      <c r="BF121" s="2">
        <v>64</v>
      </c>
      <c r="BG121" s="2">
        <v>64</v>
      </c>
      <c r="BH121" s="2">
        <v>128</v>
      </c>
    </row>
    <row r="122" spans="39:60" x14ac:dyDescent="0.2">
      <c r="AM12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15 --meta_test_query_count 455 --meta_test_episode_count 1000 --early_stop_change_acc_threshold 0.00022 --early_stop_acc_window_length 5 --early_stop_train_max_acc 0.98</v>
      </c>
      <c r="AN122">
        <v>38</v>
      </c>
      <c r="AO122">
        <v>1E-3</v>
      </c>
      <c r="AP122">
        <v>0.1</v>
      </c>
      <c r="AQ122">
        <v>80</v>
      </c>
      <c r="AR122">
        <v>100</v>
      </c>
      <c r="AS122" s="2" t="b">
        <v>1</v>
      </c>
      <c r="AT122">
        <v>8</v>
      </c>
      <c r="AU122">
        <v>10</v>
      </c>
      <c r="AV122">
        <v>64</v>
      </c>
      <c r="AW122">
        <v>1000</v>
      </c>
      <c r="AX122">
        <v>4</v>
      </c>
      <c r="AY122">
        <v>15</v>
      </c>
      <c r="AZ122">
        <v>455</v>
      </c>
      <c r="BA122">
        <v>12</v>
      </c>
      <c r="BB122">
        <v>15</v>
      </c>
      <c r="BC122">
        <v>115</v>
      </c>
      <c r="BD122">
        <v>1</v>
      </c>
      <c r="BE122">
        <v>78</v>
      </c>
      <c r="BF122" s="2">
        <v>128</v>
      </c>
      <c r="BG122" s="2">
        <v>128</v>
      </c>
      <c r="BH122" s="2">
        <v>64</v>
      </c>
    </row>
    <row r="123" spans="39:60" x14ac:dyDescent="0.2">
      <c r="AM12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0.5 --meta_test_n_way 4 --meta_test_k_shot 15 --meta_test_query_count 455 --meta_test_episode_count 1000 --early_stop_change_acc_threshold 0.00022 --early_stop_acc_window_length 5 --early_stop_train_max_acc 0.98</v>
      </c>
      <c r="AN123">
        <v>39</v>
      </c>
      <c r="AO123">
        <v>1E-3</v>
      </c>
      <c r="AP123">
        <v>0.5</v>
      </c>
      <c r="AQ123">
        <v>256</v>
      </c>
      <c r="AR123">
        <v>100</v>
      </c>
      <c r="AS123" s="2" t="b">
        <v>1</v>
      </c>
      <c r="AT123">
        <v>8</v>
      </c>
      <c r="AU123">
        <v>20</v>
      </c>
      <c r="AV123">
        <v>64</v>
      </c>
      <c r="AW123">
        <v>1000</v>
      </c>
      <c r="AX123">
        <v>4</v>
      </c>
      <c r="AY123">
        <v>15</v>
      </c>
      <c r="AZ123">
        <v>455</v>
      </c>
      <c r="BA123">
        <v>12</v>
      </c>
      <c r="BB123">
        <v>15</v>
      </c>
      <c r="BC123">
        <v>115</v>
      </c>
      <c r="BD123">
        <v>1</v>
      </c>
      <c r="BE123">
        <v>78</v>
      </c>
      <c r="BF123" s="2">
        <v>64</v>
      </c>
      <c r="BG123" s="2">
        <v>128</v>
      </c>
      <c r="BH123" s="2">
        <v>128</v>
      </c>
    </row>
    <row r="124" spans="39:60" x14ac:dyDescent="0.2">
      <c r="AM12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124">
        <v>40</v>
      </c>
      <c r="AO124">
        <v>1E-3</v>
      </c>
      <c r="AP124">
        <v>0.5</v>
      </c>
      <c r="AQ124">
        <v>26</v>
      </c>
      <c r="AR124">
        <v>500</v>
      </c>
      <c r="AS124" s="2" t="b">
        <v>1</v>
      </c>
      <c r="AT124">
        <v>8</v>
      </c>
      <c r="AU124">
        <v>5</v>
      </c>
      <c r="AV124">
        <v>256</v>
      </c>
      <c r="AW124">
        <v>1000</v>
      </c>
      <c r="AX124">
        <v>4</v>
      </c>
      <c r="AY124">
        <v>20</v>
      </c>
      <c r="AZ124">
        <v>450</v>
      </c>
      <c r="BA124">
        <v>12</v>
      </c>
      <c r="BB124">
        <v>20</v>
      </c>
      <c r="BC124">
        <v>110</v>
      </c>
      <c r="BD124">
        <v>1</v>
      </c>
      <c r="BE124">
        <v>78</v>
      </c>
      <c r="BF124" s="2">
        <v>128</v>
      </c>
      <c r="BG124" s="2">
        <v>128</v>
      </c>
      <c r="BH124" s="2">
        <v>128</v>
      </c>
    </row>
    <row r="125" spans="39:60" x14ac:dyDescent="0.2">
      <c r="AM12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128 --model_encoder_out_dim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125">
        <v>41</v>
      </c>
      <c r="AO125">
        <v>1E-3</v>
      </c>
      <c r="AP125">
        <v>0.1</v>
      </c>
      <c r="AQ125">
        <v>16</v>
      </c>
      <c r="AR125">
        <v>500</v>
      </c>
      <c r="AS125" s="2" t="b">
        <v>1</v>
      </c>
      <c r="AT125">
        <v>8</v>
      </c>
      <c r="AU125">
        <v>10</v>
      </c>
      <c r="AV125">
        <v>420</v>
      </c>
      <c r="AW125">
        <v>1000</v>
      </c>
      <c r="AX125">
        <v>4</v>
      </c>
      <c r="AY125">
        <v>20</v>
      </c>
      <c r="AZ125">
        <v>450</v>
      </c>
      <c r="BA125">
        <v>12</v>
      </c>
      <c r="BB125">
        <v>20</v>
      </c>
      <c r="BC125">
        <v>110</v>
      </c>
      <c r="BD125">
        <v>1</v>
      </c>
      <c r="BE125">
        <v>78</v>
      </c>
      <c r="BF125" s="2">
        <v>128</v>
      </c>
      <c r="BG125" s="2">
        <v>128</v>
      </c>
      <c r="BH125" s="2">
        <v>128</v>
      </c>
    </row>
    <row r="126" spans="39:60" x14ac:dyDescent="0.2">
      <c r="AM12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20 --meta_test_query_count 450 --meta_test_episode_count 1000 --early_stop_change_acc_threshold 0.00022 --early_stop_acc_window_length 5 --early_stop_train_max_acc 0.98</v>
      </c>
      <c r="AN126">
        <v>42</v>
      </c>
      <c r="AO126">
        <v>1E-3</v>
      </c>
      <c r="AP126">
        <v>0.1</v>
      </c>
      <c r="AQ126">
        <v>256</v>
      </c>
      <c r="AR126">
        <v>500</v>
      </c>
      <c r="AS126" s="2" t="b">
        <v>1</v>
      </c>
      <c r="AT126">
        <v>8</v>
      </c>
      <c r="AU126">
        <v>15</v>
      </c>
      <c r="AV126">
        <v>64</v>
      </c>
      <c r="AW126">
        <v>1000</v>
      </c>
      <c r="AX126">
        <v>4</v>
      </c>
      <c r="AY126">
        <v>20</v>
      </c>
      <c r="AZ126">
        <v>450</v>
      </c>
      <c r="BA126">
        <v>12</v>
      </c>
      <c r="BB126">
        <v>20</v>
      </c>
      <c r="BC126">
        <v>110</v>
      </c>
      <c r="BD126">
        <v>1</v>
      </c>
      <c r="BE126">
        <v>78</v>
      </c>
      <c r="BF126" s="2">
        <v>64</v>
      </c>
      <c r="BG126" s="2">
        <v>128</v>
      </c>
      <c r="BH126" s="2">
        <v>128</v>
      </c>
    </row>
    <row r="127" spans="39:60" x14ac:dyDescent="0.2">
      <c r="AM12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127">
        <v>43</v>
      </c>
      <c r="AO127">
        <v>1E-3</v>
      </c>
      <c r="AP127">
        <v>0.1</v>
      </c>
      <c r="AQ127">
        <v>32</v>
      </c>
      <c r="AR127">
        <v>500</v>
      </c>
      <c r="AS127" s="2" t="b">
        <v>1</v>
      </c>
      <c r="AT127">
        <v>8</v>
      </c>
      <c r="AU127">
        <v>25</v>
      </c>
      <c r="AV127">
        <v>256</v>
      </c>
      <c r="AW127">
        <v>1000</v>
      </c>
      <c r="AX127">
        <v>4</v>
      </c>
      <c r="AY127">
        <v>20</v>
      </c>
      <c r="AZ127">
        <v>450</v>
      </c>
      <c r="BA127">
        <v>12</v>
      </c>
      <c r="BB127">
        <v>20</v>
      </c>
      <c r="BC127">
        <v>110</v>
      </c>
      <c r="BD127">
        <v>1</v>
      </c>
      <c r="BE127">
        <v>78</v>
      </c>
      <c r="BF127" s="2">
        <v>128</v>
      </c>
      <c r="BG127" s="2">
        <v>64</v>
      </c>
      <c r="BH127" s="2">
        <v>64</v>
      </c>
    </row>
    <row r="128" spans="39:60" x14ac:dyDescent="0.2">
      <c r="AM12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64 --meta_train_max_epoch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20 --meta_test_query_count 450 --meta_test_episode_count 1000 --early_stop_change_acc_threshold 0.00022 --early_stop_acc_window_length 5 --early_stop_train_max_acc 0.98</v>
      </c>
      <c r="AN128">
        <v>44</v>
      </c>
      <c r="AO128">
        <v>1E-3</v>
      </c>
      <c r="AP128">
        <v>0.1</v>
      </c>
      <c r="AQ128">
        <v>24</v>
      </c>
      <c r="AR128">
        <v>500</v>
      </c>
      <c r="AS128" s="2" t="b">
        <v>1</v>
      </c>
      <c r="AT128">
        <v>8</v>
      </c>
      <c r="AU128">
        <v>50</v>
      </c>
      <c r="AV128">
        <v>64</v>
      </c>
      <c r="AW128">
        <v>1000</v>
      </c>
      <c r="AX128">
        <v>4</v>
      </c>
      <c r="AY128">
        <v>20</v>
      </c>
      <c r="AZ128">
        <v>450</v>
      </c>
      <c r="BA128">
        <v>12</v>
      </c>
      <c r="BB128">
        <v>20</v>
      </c>
      <c r="BC128">
        <v>110</v>
      </c>
      <c r="BD128">
        <v>1</v>
      </c>
      <c r="BE128">
        <v>78</v>
      </c>
      <c r="BF128" s="2">
        <v>128</v>
      </c>
      <c r="BG128" s="2">
        <v>64</v>
      </c>
      <c r="BH128" s="2">
        <v>64</v>
      </c>
    </row>
    <row r="129" spans="39:60" x14ac:dyDescent="0.2">
      <c r="AM12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20 --meta_test_query_count 450 --meta_test_episode_count 1000 --early_stop_change_acc_threshold 0.00022 --early_stop_acc_window_length 5 --early_stop_train_max_acc 0.98</v>
      </c>
      <c r="AN129">
        <v>45</v>
      </c>
      <c r="AO129">
        <v>1E-3</v>
      </c>
      <c r="AP129">
        <v>0.5</v>
      </c>
      <c r="AQ129">
        <v>22</v>
      </c>
      <c r="AR129">
        <v>500</v>
      </c>
      <c r="AS129" s="2" t="b">
        <v>1</v>
      </c>
      <c r="AT129">
        <v>8</v>
      </c>
      <c r="AU129">
        <v>5</v>
      </c>
      <c r="AV129">
        <v>64</v>
      </c>
      <c r="AW129">
        <v>1000</v>
      </c>
      <c r="AX129">
        <v>4</v>
      </c>
      <c r="AY129">
        <v>20</v>
      </c>
      <c r="AZ129">
        <v>450</v>
      </c>
      <c r="BA129">
        <v>12</v>
      </c>
      <c r="BB129">
        <v>20</v>
      </c>
      <c r="BC129">
        <v>110</v>
      </c>
      <c r="BD129">
        <v>1</v>
      </c>
      <c r="BE129">
        <v>78</v>
      </c>
      <c r="BF129" s="2">
        <v>128</v>
      </c>
      <c r="BG129" s="2">
        <v>128</v>
      </c>
      <c r="BH129" s="2">
        <v>128</v>
      </c>
    </row>
    <row r="130" spans="39:60" x14ac:dyDescent="0.2">
      <c r="AM13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130">
        <v>46</v>
      </c>
      <c r="AO130">
        <v>1E-3</v>
      </c>
      <c r="AP130">
        <v>0.5</v>
      </c>
      <c r="AQ130">
        <v>17</v>
      </c>
      <c r="AR130">
        <v>500</v>
      </c>
      <c r="AS130" s="2" t="b">
        <v>1</v>
      </c>
      <c r="AT130">
        <v>8</v>
      </c>
      <c r="AU130">
        <v>10</v>
      </c>
      <c r="AV130">
        <v>256</v>
      </c>
      <c r="AW130">
        <v>1000</v>
      </c>
      <c r="AX130">
        <v>4</v>
      </c>
      <c r="AY130">
        <v>20</v>
      </c>
      <c r="AZ130">
        <v>450</v>
      </c>
      <c r="BA130">
        <v>12</v>
      </c>
      <c r="BB130">
        <v>20</v>
      </c>
      <c r="BC130">
        <v>110</v>
      </c>
      <c r="BD130">
        <v>1</v>
      </c>
      <c r="BE130">
        <v>78</v>
      </c>
      <c r="BF130" s="2">
        <v>128</v>
      </c>
      <c r="BG130" s="2">
        <v>64</v>
      </c>
      <c r="BH130" s="2">
        <v>128</v>
      </c>
    </row>
    <row r="131" spans="39:60" x14ac:dyDescent="0.2">
      <c r="AM13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64 --model_encoder_out_dim 128 --model_rel_net_hid_dim 64 --learning_rate 0.001 --learning_rate_decay 0.1 --meta_test_n_way 4 --meta_test_k_shot 20 --meta_test_query_count 450 --meta_test_episode_count 1000 --early_stop_change_acc_threshold 0.00022 --early_stop_acc_window_length 5 --early_stop_train_max_acc 0.98</v>
      </c>
      <c r="AN131">
        <v>47</v>
      </c>
      <c r="AO131">
        <v>1E-3</v>
      </c>
      <c r="AP131">
        <v>0.1</v>
      </c>
      <c r="AQ131">
        <v>11</v>
      </c>
      <c r="AR131">
        <v>500</v>
      </c>
      <c r="AS131" s="2" t="b">
        <v>1</v>
      </c>
      <c r="AT131">
        <v>8</v>
      </c>
      <c r="AU131">
        <v>15</v>
      </c>
      <c r="AV131">
        <v>128</v>
      </c>
      <c r="AW131">
        <v>1000</v>
      </c>
      <c r="AX131">
        <v>4</v>
      </c>
      <c r="AY131">
        <v>20</v>
      </c>
      <c r="AZ131">
        <v>450</v>
      </c>
      <c r="BA131">
        <v>12</v>
      </c>
      <c r="BB131">
        <v>20</v>
      </c>
      <c r="BC131">
        <v>110</v>
      </c>
      <c r="BD131">
        <v>1</v>
      </c>
      <c r="BE131">
        <v>78</v>
      </c>
      <c r="BF131" s="2">
        <v>64</v>
      </c>
      <c r="BG131" s="2">
        <v>128</v>
      </c>
      <c r="BH131" s="2">
        <v>64</v>
      </c>
    </row>
    <row r="132" spans="39:60" x14ac:dyDescent="0.2">
      <c r="AM13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132">
        <v>48</v>
      </c>
      <c r="AO132">
        <v>1E-3</v>
      </c>
      <c r="AP132">
        <v>0.1</v>
      </c>
      <c r="AQ132">
        <v>108</v>
      </c>
      <c r="AR132">
        <v>100</v>
      </c>
      <c r="AS132" s="2" t="b">
        <v>1</v>
      </c>
      <c r="AT132">
        <v>8</v>
      </c>
      <c r="AU132">
        <v>25</v>
      </c>
      <c r="AV132">
        <v>128</v>
      </c>
      <c r="AW132">
        <v>1000</v>
      </c>
      <c r="AX132">
        <v>4</v>
      </c>
      <c r="AY132">
        <v>20</v>
      </c>
      <c r="AZ132">
        <v>450</v>
      </c>
      <c r="BA132">
        <v>12</v>
      </c>
      <c r="BB132">
        <v>20</v>
      </c>
      <c r="BC132">
        <v>110</v>
      </c>
      <c r="BD132">
        <v>1</v>
      </c>
      <c r="BE132">
        <v>78</v>
      </c>
      <c r="BF132" s="2">
        <v>128</v>
      </c>
      <c r="BG132" s="2">
        <v>64</v>
      </c>
      <c r="BH132" s="2">
        <v>128</v>
      </c>
    </row>
    <row r="133" spans="39:60" x14ac:dyDescent="0.2">
      <c r="AM13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100 --dataset_dir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133">
        <v>49</v>
      </c>
      <c r="AO133">
        <v>1E-3</v>
      </c>
      <c r="AP133">
        <v>0.5</v>
      </c>
      <c r="AQ133">
        <v>85</v>
      </c>
      <c r="AR133">
        <v>100</v>
      </c>
      <c r="AS133" s="2" t="b">
        <v>1</v>
      </c>
      <c r="AT133">
        <v>8</v>
      </c>
      <c r="AU133">
        <v>50</v>
      </c>
      <c r="AV133">
        <v>420</v>
      </c>
      <c r="AW133">
        <v>1000</v>
      </c>
      <c r="AX133">
        <v>4</v>
      </c>
      <c r="AY133">
        <v>20</v>
      </c>
      <c r="AZ133">
        <v>450</v>
      </c>
      <c r="BA133">
        <v>12</v>
      </c>
      <c r="BB133">
        <v>20</v>
      </c>
      <c r="BC133">
        <v>110</v>
      </c>
      <c r="BD133">
        <v>1</v>
      </c>
      <c r="BE133">
        <v>78</v>
      </c>
      <c r="BF133" s="2">
        <v>128</v>
      </c>
      <c r="BG133" s="2">
        <v>64</v>
      </c>
      <c r="BH133" s="2">
        <v>128</v>
      </c>
    </row>
    <row r="134" spans="39:60" x14ac:dyDescent="0.2">
      <c r="AM13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20 --meta_test_query_count 450 --meta_test_episode_count 1000 --early_stop_change_acc_threshold 0.00022 --early_stop_acc_window_length 5 --early_stop_train_max_acc 0.98</v>
      </c>
      <c r="AN134">
        <v>50</v>
      </c>
      <c r="AO134">
        <v>1E-3</v>
      </c>
      <c r="AP134">
        <v>0.5</v>
      </c>
      <c r="AQ134">
        <v>16</v>
      </c>
      <c r="AR134">
        <v>500</v>
      </c>
      <c r="AS134" s="2" t="b">
        <v>1</v>
      </c>
      <c r="AT134">
        <v>8</v>
      </c>
      <c r="AU134">
        <v>5</v>
      </c>
      <c r="AV134">
        <v>128</v>
      </c>
      <c r="AW134">
        <v>1000</v>
      </c>
      <c r="AX134">
        <v>4</v>
      </c>
      <c r="AY134">
        <v>20</v>
      </c>
      <c r="AZ134">
        <v>450</v>
      </c>
      <c r="BA134">
        <v>12</v>
      </c>
      <c r="BB134">
        <v>20</v>
      </c>
      <c r="BC134">
        <v>110</v>
      </c>
      <c r="BD134">
        <v>1</v>
      </c>
      <c r="BE134">
        <v>78</v>
      </c>
      <c r="BF134" s="2">
        <v>128</v>
      </c>
      <c r="BG134" s="2">
        <v>64</v>
      </c>
      <c r="BH134" s="2">
        <v>128</v>
      </c>
    </row>
    <row r="135" spans="39:60" x14ac:dyDescent="0.2">
      <c r="AM13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64 --model_rel_net_hid_dim 128 --learning_rate 0.001 --learning_rate_decay 0.1 --meta_test_n_way 4 --meta_test_k_shot 20 --meta_test_query_count 450 --meta_test_episode_count 1000 --early_stop_change_acc_threshold 0.00022 --early_stop_acc_window_length 5 --early_stop_train_max_acc 0.98</v>
      </c>
      <c r="AN135">
        <v>51</v>
      </c>
      <c r="AO135">
        <v>1E-3</v>
      </c>
      <c r="AP135">
        <v>0.1</v>
      </c>
      <c r="AQ135">
        <v>13</v>
      </c>
      <c r="AR135">
        <v>500</v>
      </c>
      <c r="AS135" s="2" t="b">
        <v>1</v>
      </c>
      <c r="AT135">
        <v>8</v>
      </c>
      <c r="AU135">
        <v>10</v>
      </c>
      <c r="AV135">
        <v>64</v>
      </c>
      <c r="AW135">
        <v>1000</v>
      </c>
      <c r="AX135">
        <v>4</v>
      </c>
      <c r="AY135">
        <v>20</v>
      </c>
      <c r="AZ135">
        <v>450</v>
      </c>
      <c r="BA135">
        <v>12</v>
      </c>
      <c r="BB135">
        <v>20</v>
      </c>
      <c r="BC135">
        <v>110</v>
      </c>
      <c r="BD135">
        <v>1</v>
      </c>
      <c r="BE135">
        <v>78</v>
      </c>
      <c r="BF135" s="2">
        <v>64</v>
      </c>
      <c r="BG135" s="2">
        <v>64</v>
      </c>
      <c r="BH135" s="2">
        <v>128</v>
      </c>
    </row>
    <row r="136" spans="39:60" x14ac:dyDescent="0.2">
      <c r="AM13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136">
        <v>52</v>
      </c>
      <c r="AO136">
        <v>1E-3</v>
      </c>
      <c r="AP136">
        <v>0.5</v>
      </c>
      <c r="AQ136">
        <v>19</v>
      </c>
      <c r="AR136">
        <v>500</v>
      </c>
      <c r="AS136" s="2" t="b">
        <v>1</v>
      </c>
      <c r="AT136">
        <v>8</v>
      </c>
      <c r="AU136">
        <v>15</v>
      </c>
      <c r="AV136">
        <v>128</v>
      </c>
      <c r="AW136">
        <v>1000</v>
      </c>
      <c r="AX136">
        <v>4</v>
      </c>
      <c r="AY136">
        <v>20</v>
      </c>
      <c r="AZ136">
        <v>450</v>
      </c>
      <c r="BA136">
        <v>12</v>
      </c>
      <c r="BB136">
        <v>20</v>
      </c>
      <c r="BC136">
        <v>110</v>
      </c>
      <c r="BD136">
        <v>1</v>
      </c>
      <c r="BE136">
        <v>78</v>
      </c>
      <c r="BF136" s="2">
        <v>128</v>
      </c>
      <c r="BG136" s="2">
        <v>64</v>
      </c>
      <c r="BH136" s="2">
        <v>64</v>
      </c>
    </row>
    <row r="137" spans="39:60" x14ac:dyDescent="0.2">
      <c r="AM13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128 --meta_train_max_epoch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20 --meta_test_query_count 450 --meta_test_episode_count 1000 --early_stop_change_acc_threshold 0.00022 --early_stop_acc_window_length 5 --early_stop_train_max_acc 0.98</v>
      </c>
      <c r="AN137">
        <v>53</v>
      </c>
      <c r="AO137">
        <v>1E-3</v>
      </c>
      <c r="AP137">
        <v>0.5</v>
      </c>
      <c r="AQ137">
        <v>20</v>
      </c>
      <c r="AR137">
        <v>500</v>
      </c>
      <c r="AS137" s="2" t="b">
        <v>1</v>
      </c>
      <c r="AT137">
        <v>8</v>
      </c>
      <c r="AU137">
        <v>25</v>
      </c>
      <c r="AV137">
        <v>128</v>
      </c>
      <c r="AW137">
        <v>1000</v>
      </c>
      <c r="AX137">
        <v>4</v>
      </c>
      <c r="AY137">
        <v>20</v>
      </c>
      <c r="AZ137">
        <v>450</v>
      </c>
      <c r="BA137">
        <v>12</v>
      </c>
      <c r="BB137">
        <v>20</v>
      </c>
      <c r="BC137">
        <v>110</v>
      </c>
      <c r="BD137">
        <v>1</v>
      </c>
      <c r="BE137">
        <v>78</v>
      </c>
      <c r="BF137" s="2">
        <v>64</v>
      </c>
      <c r="BG137" s="2">
        <v>64</v>
      </c>
      <c r="BH137" s="2">
        <v>64</v>
      </c>
    </row>
    <row r="138" spans="39:60" x14ac:dyDescent="0.2">
      <c r="AM13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138">
        <v>54</v>
      </c>
      <c r="AO138">
        <v>1E-3</v>
      </c>
      <c r="AP138">
        <v>0.5</v>
      </c>
      <c r="AQ138">
        <v>256</v>
      </c>
      <c r="AR138">
        <v>500</v>
      </c>
      <c r="AS138" s="2" t="b">
        <v>1</v>
      </c>
      <c r="AT138">
        <v>8</v>
      </c>
      <c r="AU138">
        <v>5</v>
      </c>
      <c r="AV138">
        <v>128</v>
      </c>
      <c r="AW138">
        <v>1000</v>
      </c>
      <c r="AX138">
        <v>4</v>
      </c>
      <c r="AY138">
        <v>25</v>
      </c>
      <c r="AZ138">
        <v>445</v>
      </c>
      <c r="BA138">
        <v>12</v>
      </c>
      <c r="BB138">
        <v>25</v>
      </c>
      <c r="BC138">
        <v>105</v>
      </c>
      <c r="BD138">
        <v>1</v>
      </c>
      <c r="BE138">
        <v>78</v>
      </c>
      <c r="BF138" s="2">
        <v>64</v>
      </c>
      <c r="BG138" s="2">
        <v>128</v>
      </c>
      <c r="BH138" s="2">
        <v>128</v>
      </c>
    </row>
    <row r="139" spans="39:60" x14ac:dyDescent="0.2">
      <c r="AM13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500 --dataset_dir ../../datasets/CIC_IDS_2017/cic_ids_2017_8t470_4t470_12v130_PS-B-FP-SP --model_x_dim0 1 --model_x_dim1 78 --model_encoder_hid_dim 64 --model_encoder_out_dim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139">
        <v>55</v>
      </c>
      <c r="AO139">
        <v>1E-3</v>
      </c>
      <c r="AP139">
        <v>0.5</v>
      </c>
      <c r="AQ139">
        <v>18</v>
      </c>
      <c r="AR139">
        <v>500</v>
      </c>
      <c r="AS139" s="2" t="b">
        <v>1</v>
      </c>
      <c r="AT139">
        <v>8</v>
      </c>
      <c r="AU139">
        <v>10</v>
      </c>
      <c r="AV139">
        <v>64</v>
      </c>
      <c r="AW139">
        <v>1000</v>
      </c>
      <c r="AX139">
        <v>4</v>
      </c>
      <c r="AY139">
        <v>25</v>
      </c>
      <c r="AZ139">
        <v>445</v>
      </c>
      <c r="BA139">
        <v>12</v>
      </c>
      <c r="BB139">
        <v>25</v>
      </c>
      <c r="BC139">
        <v>105</v>
      </c>
      <c r="BD139">
        <v>1</v>
      </c>
      <c r="BE139">
        <v>78</v>
      </c>
      <c r="BF139" s="2">
        <v>64</v>
      </c>
      <c r="BG139" s="2">
        <v>64</v>
      </c>
      <c r="BH139" s="2">
        <v>64</v>
      </c>
    </row>
    <row r="140" spans="39:60" x14ac:dyDescent="0.2">
      <c r="AM14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140">
        <v>56</v>
      </c>
      <c r="AO140">
        <v>1E-3</v>
      </c>
      <c r="AP140">
        <v>0.1</v>
      </c>
      <c r="AQ140">
        <v>256</v>
      </c>
      <c r="AR140">
        <v>100</v>
      </c>
      <c r="AS140" s="2" t="b">
        <v>1</v>
      </c>
      <c r="AT140">
        <v>8</v>
      </c>
      <c r="AU140">
        <v>15</v>
      </c>
      <c r="AV140">
        <v>64</v>
      </c>
      <c r="AW140">
        <v>1000</v>
      </c>
      <c r="AX140">
        <v>4</v>
      </c>
      <c r="AY140">
        <v>25</v>
      </c>
      <c r="AZ140">
        <v>445</v>
      </c>
      <c r="BA140">
        <v>12</v>
      </c>
      <c r="BB140">
        <v>25</v>
      </c>
      <c r="BC140">
        <v>105</v>
      </c>
      <c r="BD140">
        <v>1</v>
      </c>
      <c r="BE140">
        <v>78</v>
      </c>
      <c r="BF140" s="2">
        <v>64</v>
      </c>
      <c r="BG140" s="2">
        <v>128</v>
      </c>
      <c r="BH140" s="2">
        <v>128</v>
      </c>
    </row>
    <row r="141" spans="39:60" x14ac:dyDescent="0.2">
      <c r="AM14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500 --dataset_dir ../../datasets/CIC_IDS_2017/cic_ids_2017_8t470_4t470_12v130_PS-B-FP-SP --model_x_dim0 1 --model_x_dim1 78 --model_encoder_hid_dim 128 --model_encoder_out_dim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141">
        <v>57</v>
      </c>
      <c r="AO141">
        <v>1E-3</v>
      </c>
      <c r="AP141">
        <v>0.5</v>
      </c>
      <c r="AQ141">
        <v>20</v>
      </c>
      <c r="AR141">
        <v>500</v>
      </c>
      <c r="AS141" s="2" t="b">
        <v>1</v>
      </c>
      <c r="AT141">
        <v>8</v>
      </c>
      <c r="AU141">
        <v>20</v>
      </c>
      <c r="AV141">
        <v>256</v>
      </c>
      <c r="AW141">
        <v>1000</v>
      </c>
      <c r="AX141">
        <v>4</v>
      </c>
      <c r="AY141">
        <v>25</v>
      </c>
      <c r="AZ141">
        <v>445</v>
      </c>
      <c r="BA141">
        <v>12</v>
      </c>
      <c r="BB141">
        <v>25</v>
      </c>
      <c r="BC141">
        <v>105</v>
      </c>
      <c r="BD141">
        <v>1</v>
      </c>
      <c r="BE141">
        <v>78</v>
      </c>
      <c r="BF141" s="2">
        <v>128</v>
      </c>
      <c r="BG141" s="2">
        <v>128</v>
      </c>
      <c r="BH141" s="2">
        <v>128</v>
      </c>
    </row>
    <row r="142" spans="39:60" x14ac:dyDescent="0.2">
      <c r="AM14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420 --meta_train_max_epoch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25 --meta_test_query_count 445 --meta_test_episode_count 1000 --early_stop_change_acc_threshold 0.00022 --early_stop_acc_window_length 5 --early_stop_train_max_acc 0.98</v>
      </c>
      <c r="AN142">
        <v>58</v>
      </c>
      <c r="AO142">
        <v>1E-3</v>
      </c>
      <c r="AP142">
        <v>0.5</v>
      </c>
      <c r="AQ142">
        <v>256</v>
      </c>
      <c r="AR142">
        <v>500</v>
      </c>
      <c r="AS142" s="2" t="b">
        <v>1</v>
      </c>
      <c r="AT142">
        <v>8</v>
      </c>
      <c r="AU142">
        <v>50</v>
      </c>
      <c r="AV142">
        <v>420</v>
      </c>
      <c r="AW142">
        <v>1000</v>
      </c>
      <c r="AX142">
        <v>4</v>
      </c>
      <c r="AY142">
        <v>25</v>
      </c>
      <c r="AZ142">
        <v>445</v>
      </c>
      <c r="BA142">
        <v>12</v>
      </c>
      <c r="BB142">
        <v>25</v>
      </c>
      <c r="BC142">
        <v>105</v>
      </c>
      <c r="BD142">
        <v>1</v>
      </c>
      <c r="BE142">
        <v>78</v>
      </c>
      <c r="BF142" s="2">
        <v>64</v>
      </c>
      <c r="BG142" s="2">
        <v>128</v>
      </c>
      <c r="BH142" s="2">
        <v>128</v>
      </c>
    </row>
    <row r="143" spans="39:60" x14ac:dyDescent="0.2">
      <c r="AM14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143">
        <v>59</v>
      </c>
      <c r="AO143">
        <v>1E-3</v>
      </c>
      <c r="AP143">
        <v>0.1</v>
      </c>
      <c r="AQ143">
        <v>256</v>
      </c>
      <c r="AR143">
        <v>500</v>
      </c>
      <c r="AS143" s="2" t="b">
        <v>1</v>
      </c>
      <c r="AT143">
        <v>8</v>
      </c>
      <c r="AU143">
        <v>5</v>
      </c>
      <c r="AV143">
        <v>64</v>
      </c>
      <c r="AW143">
        <v>1000</v>
      </c>
      <c r="AX143">
        <v>4</v>
      </c>
      <c r="AY143">
        <v>25</v>
      </c>
      <c r="AZ143">
        <v>445</v>
      </c>
      <c r="BA143">
        <v>12</v>
      </c>
      <c r="BB143">
        <v>25</v>
      </c>
      <c r="BC143">
        <v>105</v>
      </c>
      <c r="BD143">
        <v>1</v>
      </c>
      <c r="BE143">
        <v>78</v>
      </c>
      <c r="BF143" s="2">
        <v>64</v>
      </c>
      <c r="BG143" s="2">
        <v>128</v>
      </c>
      <c r="BH143" s="2">
        <v>128</v>
      </c>
    </row>
    <row r="144" spans="39:60" x14ac:dyDescent="0.2">
      <c r="AM14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25 --meta_test_query_count 445 --meta_test_episode_count 1000 --early_stop_change_acc_threshold 0.00022 --early_stop_acc_window_length 5 --early_stop_train_max_acc 0.98</v>
      </c>
      <c r="AN144">
        <v>60</v>
      </c>
      <c r="AO144">
        <v>1E-3</v>
      </c>
      <c r="AP144">
        <v>0.1</v>
      </c>
      <c r="AQ144">
        <v>256</v>
      </c>
      <c r="AR144">
        <v>100</v>
      </c>
      <c r="AS144" s="2" t="b">
        <v>1</v>
      </c>
      <c r="AT144">
        <v>8</v>
      </c>
      <c r="AU144">
        <v>10</v>
      </c>
      <c r="AV144">
        <v>256</v>
      </c>
      <c r="AW144">
        <v>1000</v>
      </c>
      <c r="AX144">
        <v>4</v>
      </c>
      <c r="AY144">
        <v>25</v>
      </c>
      <c r="AZ144">
        <v>445</v>
      </c>
      <c r="BA144">
        <v>12</v>
      </c>
      <c r="BB144">
        <v>25</v>
      </c>
      <c r="BC144">
        <v>105</v>
      </c>
      <c r="BD144">
        <v>1</v>
      </c>
      <c r="BE144">
        <v>78</v>
      </c>
      <c r="BF144" s="2">
        <v>64</v>
      </c>
      <c r="BG144" s="2">
        <v>128</v>
      </c>
      <c r="BH144" s="2">
        <v>128</v>
      </c>
    </row>
    <row r="145" spans="39:60" x14ac:dyDescent="0.2">
      <c r="AM14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145">
        <v>61</v>
      </c>
      <c r="AO145">
        <v>1E-3</v>
      </c>
      <c r="AP145">
        <v>0.1</v>
      </c>
      <c r="AQ145">
        <v>32</v>
      </c>
      <c r="AR145">
        <v>500</v>
      </c>
      <c r="AS145" s="2" t="b">
        <v>1</v>
      </c>
      <c r="AT145">
        <v>8</v>
      </c>
      <c r="AU145">
        <v>15</v>
      </c>
      <c r="AV145">
        <v>420</v>
      </c>
      <c r="AW145">
        <v>1000</v>
      </c>
      <c r="AX145">
        <v>4</v>
      </c>
      <c r="AY145">
        <v>25</v>
      </c>
      <c r="AZ145">
        <v>445</v>
      </c>
      <c r="BA145">
        <v>12</v>
      </c>
      <c r="BB145">
        <v>25</v>
      </c>
      <c r="BC145">
        <v>105</v>
      </c>
      <c r="BD145">
        <v>1</v>
      </c>
      <c r="BE145">
        <v>78</v>
      </c>
      <c r="BF145" s="2">
        <v>128</v>
      </c>
      <c r="BG145" s="2">
        <v>64</v>
      </c>
      <c r="BH145" s="2">
        <v>64</v>
      </c>
    </row>
    <row r="146" spans="39:60" x14ac:dyDescent="0.2">
      <c r="AM14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100 --dataset_dir ../../datasets/CIC_IDS_2017/cic_ids_2017_8t470_4t470_12v130_PS-B-FP-SP --model_x_dim0 1 --model_x_dim1 78 --model_encoder_hid_dim 128 --model_encoder_out_dim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146">
        <v>62</v>
      </c>
      <c r="AO146">
        <v>1E-3</v>
      </c>
      <c r="AP146">
        <v>0.1</v>
      </c>
      <c r="AQ146">
        <v>78</v>
      </c>
      <c r="AR146">
        <v>100</v>
      </c>
      <c r="AS146" s="2" t="b">
        <v>1</v>
      </c>
      <c r="AT146">
        <v>8</v>
      </c>
      <c r="AU146">
        <v>20</v>
      </c>
      <c r="AV146">
        <v>256</v>
      </c>
      <c r="AW146">
        <v>1000</v>
      </c>
      <c r="AX146">
        <v>4</v>
      </c>
      <c r="AY146">
        <v>25</v>
      </c>
      <c r="AZ146">
        <v>445</v>
      </c>
      <c r="BA146">
        <v>12</v>
      </c>
      <c r="BB146">
        <v>25</v>
      </c>
      <c r="BC146">
        <v>105</v>
      </c>
      <c r="BD146">
        <v>1</v>
      </c>
      <c r="BE146">
        <v>78</v>
      </c>
      <c r="BF146" s="2">
        <v>128</v>
      </c>
      <c r="BG146" s="2">
        <v>64</v>
      </c>
      <c r="BH146" s="2">
        <v>64</v>
      </c>
    </row>
    <row r="147" spans="39:60" x14ac:dyDescent="0.2">
      <c r="AM14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50 --meta_train_query_count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25 --meta_test_query_count 445 --meta_test_episode_count 1000 --early_stop_change_acc_threshold 0.00022 --early_stop_acc_window_length 5 --early_stop_train_max_acc 0.98</v>
      </c>
      <c r="AN147">
        <v>63</v>
      </c>
      <c r="AO147">
        <v>1E-3</v>
      </c>
      <c r="AP147">
        <v>0.5</v>
      </c>
      <c r="AQ147">
        <v>15</v>
      </c>
      <c r="AR147">
        <v>500</v>
      </c>
      <c r="AS147" s="2" t="b">
        <v>1</v>
      </c>
      <c r="AT147">
        <v>8</v>
      </c>
      <c r="AU147">
        <v>50</v>
      </c>
      <c r="AV147">
        <v>128</v>
      </c>
      <c r="AW147">
        <v>1000</v>
      </c>
      <c r="AX147">
        <v>4</v>
      </c>
      <c r="AY147">
        <v>25</v>
      </c>
      <c r="AZ147">
        <v>445</v>
      </c>
      <c r="BA147">
        <v>12</v>
      </c>
      <c r="BB147">
        <v>25</v>
      </c>
      <c r="BC147">
        <v>105</v>
      </c>
      <c r="BD147">
        <v>1</v>
      </c>
      <c r="BE147">
        <v>78</v>
      </c>
      <c r="BF147" s="2">
        <v>128</v>
      </c>
      <c r="BG147" s="2">
        <v>64</v>
      </c>
      <c r="BH147" s="2">
        <v>64</v>
      </c>
    </row>
    <row r="148" spans="39:60" x14ac:dyDescent="0.2">
      <c r="AM14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148">
        <v>64</v>
      </c>
      <c r="AO148">
        <v>1E-3</v>
      </c>
      <c r="AP148">
        <v>0.5</v>
      </c>
      <c r="AQ148">
        <v>51</v>
      </c>
      <c r="AR148">
        <v>100</v>
      </c>
      <c r="AS148" s="2" t="b">
        <v>1</v>
      </c>
      <c r="AT148">
        <v>8</v>
      </c>
      <c r="AU148">
        <v>5</v>
      </c>
      <c r="AV148">
        <v>128</v>
      </c>
      <c r="AW148">
        <v>1000</v>
      </c>
      <c r="AX148">
        <v>4</v>
      </c>
      <c r="AY148">
        <v>25</v>
      </c>
      <c r="AZ148">
        <v>445</v>
      </c>
      <c r="BA148">
        <v>12</v>
      </c>
      <c r="BB148">
        <v>25</v>
      </c>
      <c r="BC148">
        <v>105</v>
      </c>
      <c r="BD148">
        <v>1</v>
      </c>
      <c r="BE148">
        <v>78</v>
      </c>
      <c r="BF148" s="2">
        <v>64</v>
      </c>
      <c r="BG148" s="2">
        <v>64</v>
      </c>
      <c r="BH148" s="2">
        <v>128</v>
      </c>
    </row>
    <row r="149" spans="39:60" x14ac:dyDescent="0.2">
      <c r="AM14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64 --meta_train_max_epoch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25 --meta_test_query_count 445 --meta_test_episode_count 1000 --early_stop_change_acc_threshold 0.00022 --early_stop_acc_window_length 5 --early_stop_train_max_acc 0.98</v>
      </c>
      <c r="AN149">
        <v>65</v>
      </c>
      <c r="AO149">
        <v>1E-3</v>
      </c>
      <c r="AP149">
        <v>0.1</v>
      </c>
      <c r="AQ149">
        <v>75</v>
      </c>
      <c r="AR149">
        <v>100</v>
      </c>
      <c r="AS149" s="2" t="b">
        <v>1</v>
      </c>
      <c r="AT149">
        <v>8</v>
      </c>
      <c r="AU149">
        <v>10</v>
      </c>
      <c r="AV149">
        <v>64</v>
      </c>
      <c r="AW149">
        <v>1000</v>
      </c>
      <c r="AX149">
        <v>4</v>
      </c>
      <c r="AY149">
        <v>25</v>
      </c>
      <c r="AZ149">
        <v>445</v>
      </c>
      <c r="BA149">
        <v>12</v>
      </c>
      <c r="BB149">
        <v>25</v>
      </c>
      <c r="BC149">
        <v>105</v>
      </c>
      <c r="BD149">
        <v>1</v>
      </c>
      <c r="BE149">
        <v>78</v>
      </c>
      <c r="BF149" s="2">
        <v>128</v>
      </c>
      <c r="BG149" s="2">
        <v>128</v>
      </c>
      <c r="BH149" s="2">
        <v>64</v>
      </c>
    </row>
    <row r="150" spans="39:60" x14ac:dyDescent="0.2">
      <c r="AM15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100 --dataset_dir ../../datasets/CIC_IDS_2017/cic_ids_2017_8t470_4t470_12v130_PS-B-FP-SP --model_x_dim0 1 --model_x_dim1 78 --model_encoder_hid_dim 64 --model_encoder_out_dim 64 --model_rel_net_hid_dim 64 --learning_rate 0.001 --learning_rate_decay 0.1 --meta_test_n_way 4 --meta_test_k_shot 25 --meta_test_query_count 445 --meta_test_episode_count 1000 --early_stop_change_acc_threshold 0.00022 --early_stop_acc_window_length 5 --early_stop_train_max_acc 0.98</v>
      </c>
      <c r="AN150">
        <v>66</v>
      </c>
      <c r="AO150">
        <v>1E-3</v>
      </c>
      <c r="AP150">
        <v>0.1</v>
      </c>
      <c r="AQ150">
        <v>77</v>
      </c>
      <c r="AR150">
        <v>100</v>
      </c>
      <c r="AS150" s="2" t="b">
        <v>1</v>
      </c>
      <c r="AT150">
        <v>8</v>
      </c>
      <c r="AU150">
        <v>15</v>
      </c>
      <c r="AV150">
        <v>128</v>
      </c>
      <c r="AW150">
        <v>1000</v>
      </c>
      <c r="AX150">
        <v>4</v>
      </c>
      <c r="AY150">
        <v>25</v>
      </c>
      <c r="AZ150">
        <v>445</v>
      </c>
      <c r="BA150">
        <v>12</v>
      </c>
      <c r="BB150">
        <v>25</v>
      </c>
      <c r="BC150">
        <v>105</v>
      </c>
      <c r="BD150">
        <v>1</v>
      </c>
      <c r="BE150">
        <v>78</v>
      </c>
      <c r="BF150" s="2">
        <v>64</v>
      </c>
      <c r="BG150" s="2">
        <v>64</v>
      </c>
      <c r="BH150" s="2">
        <v>64</v>
      </c>
    </row>
    <row r="151" spans="39:60" x14ac:dyDescent="0.2">
      <c r="AM15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420 --meta_train_max_epoch 256 --meta_train_epoch_size 500 --dataset_dir ../../datasets/CIC_IDS_2017/cic_ids_2017_8t470_4t470_12v130_PS-B-FP-SP --model_x_dim0 1 --model_x_dim1 78 --model_encoder_hid_dim 64 --model_encoder_out_dim 64 --model_rel_net_hid_dim 128 --learning_rate 0.001 --learning_rate_decay 0.5 --meta_test_n_way 4 --meta_test_k_shot 25 --meta_test_query_count 445 --meta_test_episode_count 1000 --early_stop_change_acc_threshold 0.00022 --early_stop_acc_window_length 5 --early_stop_train_max_acc 0.98</v>
      </c>
      <c r="AN151">
        <v>67</v>
      </c>
      <c r="AO151">
        <v>1E-3</v>
      </c>
      <c r="AP151">
        <v>0.5</v>
      </c>
      <c r="AQ151">
        <v>35</v>
      </c>
      <c r="AR151">
        <v>500</v>
      </c>
      <c r="AS151" s="2" t="b">
        <v>1</v>
      </c>
      <c r="AT151">
        <v>8</v>
      </c>
      <c r="AU151">
        <v>20</v>
      </c>
      <c r="AV151">
        <v>420</v>
      </c>
      <c r="AW151">
        <v>1000</v>
      </c>
      <c r="AX151">
        <v>4</v>
      </c>
      <c r="AY151">
        <v>25</v>
      </c>
      <c r="AZ151">
        <v>445</v>
      </c>
      <c r="BA151">
        <v>12</v>
      </c>
      <c r="BB151">
        <v>25</v>
      </c>
      <c r="BC151">
        <v>105</v>
      </c>
      <c r="BD151">
        <v>1</v>
      </c>
      <c r="BE151">
        <v>78</v>
      </c>
      <c r="BF151" s="2">
        <v>64</v>
      </c>
      <c r="BG151" s="2">
        <v>64</v>
      </c>
      <c r="BH151" s="2">
        <v>128</v>
      </c>
    </row>
    <row r="152" spans="39:60" x14ac:dyDescent="0.2">
      <c r="AM15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256 --meta_train_max_epoch 256 --meta_train_epoch_size 500 --dataset_dir ../../datasets/CIC_IDS_2017/cic_ids_2017_8t470_4t470_12v130_PS-B-FP-SP --model_x_dim0 1 --model_x_dim1 78 --model_encoder_hid_dim 128 --model_encoder_out_dim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152">
        <v>68</v>
      </c>
      <c r="AO152">
        <v>1E-3</v>
      </c>
      <c r="AP152">
        <v>0.5</v>
      </c>
      <c r="AQ152">
        <v>22</v>
      </c>
      <c r="AR152">
        <v>500</v>
      </c>
      <c r="AS152" s="2" t="b">
        <v>1</v>
      </c>
      <c r="AT152">
        <v>8</v>
      </c>
      <c r="AU152">
        <v>5</v>
      </c>
      <c r="AV152">
        <v>256</v>
      </c>
      <c r="AW152">
        <v>1000</v>
      </c>
      <c r="AX152">
        <v>4</v>
      </c>
      <c r="AY152">
        <v>50</v>
      </c>
      <c r="AZ152">
        <v>420</v>
      </c>
      <c r="BA152">
        <v>12</v>
      </c>
      <c r="BB152">
        <v>50</v>
      </c>
      <c r="BC152">
        <v>80</v>
      </c>
      <c r="BD152">
        <v>1</v>
      </c>
      <c r="BE152">
        <v>78</v>
      </c>
      <c r="BF152" s="2">
        <v>128</v>
      </c>
      <c r="BG152" s="2">
        <v>64</v>
      </c>
      <c r="BH152" s="2">
        <v>128</v>
      </c>
    </row>
    <row r="153" spans="39:60" x14ac:dyDescent="0.2">
      <c r="AM15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256 --meta_train_max_epoch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153">
        <v>69</v>
      </c>
      <c r="AO153">
        <v>1E-3</v>
      </c>
      <c r="AP153">
        <v>0.1</v>
      </c>
      <c r="AQ153">
        <v>256</v>
      </c>
      <c r="AR153">
        <v>100</v>
      </c>
      <c r="AS153" s="2" t="b">
        <v>1</v>
      </c>
      <c r="AT153">
        <v>8</v>
      </c>
      <c r="AU153">
        <v>10</v>
      </c>
      <c r="AV153">
        <v>256</v>
      </c>
      <c r="AW153">
        <v>1000</v>
      </c>
      <c r="AX153">
        <v>4</v>
      </c>
      <c r="AY153">
        <v>50</v>
      </c>
      <c r="AZ153">
        <v>420</v>
      </c>
      <c r="BA153">
        <v>12</v>
      </c>
      <c r="BB153">
        <v>50</v>
      </c>
      <c r="BC153">
        <v>80</v>
      </c>
      <c r="BD153">
        <v>1</v>
      </c>
      <c r="BE153">
        <v>78</v>
      </c>
      <c r="BF153" s="2">
        <v>64</v>
      </c>
      <c r="BG153" s="2">
        <v>128</v>
      </c>
      <c r="BH153" s="2">
        <v>128</v>
      </c>
    </row>
    <row r="154" spans="39:60" x14ac:dyDescent="0.2">
      <c r="AM15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64 --meta_train_max_epoch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154">
        <v>70</v>
      </c>
      <c r="AO154">
        <v>1E-3</v>
      </c>
      <c r="AP154">
        <v>0.5</v>
      </c>
      <c r="AQ154">
        <v>256</v>
      </c>
      <c r="AR154">
        <v>500</v>
      </c>
      <c r="AS154" s="2" t="b">
        <v>1</v>
      </c>
      <c r="AT154">
        <v>8</v>
      </c>
      <c r="AU154">
        <v>15</v>
      </c>
      <c r="AV154">
        <v>64</v>
      </c>
      <c r="AW154">
        <v>1000</v>
      </c>
      <c r="AX154">
        <v>4</v>
      </c>
      <c r="AY154">
        <v>50</v>
      </c>
      <c r="AZ154">
        <v>420</v>
      </c>
      <c r="BA154">
        <v>12</v>
      </c>
      <c r="BB154">
        <v>50</v>
      </c>
      <c r="BC154">
        <v>80</v>
      </c>
      <c r="BD154">
        <v>1</v>
      </c>
      <c r="BE154">
        <v>78</v>
      </c>
      <c r="BF154" s="2">
        <v>64</v>
      </c>
      <c r="BG154" s="2">
        <v>128</v>
      </c>
      <c r="BH154" s="2">
        <v>128</v>
      </c>
    </row>
    <row r="155" spans="39:60" x14ac:dyDescent="0.2">
      <c r="AM15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128 --meta_train_max_epoch 256 --meta_train_epoch_size 500 --dataset_dir ../../datasets/CIC_IDS_2017/cic_ids_2017_8t470_4t470_12v130_PS-B-FP-SP --model_x_dim0 1 --model_x_dim1 78 --model_encoder_hid_dim 64 --model_encoder_out_dim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155">
        <v>71</v>
      </c>
      <c r="AO155">
        <v>1E-3</v>
      </c>
      <c r="AP155">
        <v>0.5</v>
      </c>
      <c r="AQ155">
        <v>256</v>
      </c>
      <c r="AR155">
        <v>500</v>
      </c>
      <c r="AS155" s="2" t="b">
        <v>1</v>
      </c>
      <c r="AT155">
        <v>8</v>
      </c>
      <c r="AU155">
        <v>20</v>
      </c>
      <c r="AV155">
        <v>128</v>
      </c>
      <c r="AW155">
        <v>1000</v>
      </c>
      <c r="AX155">
        <v>4</v>
      </c>
      <c r="AY155">
        <v>50</v>
      </c>
      <c r="AZ155">
        <v>420</v>
      </c>
      <c r="BA155">
        <v>12</v>
      </c>
      <c r="BB155">
        <v>50</v>
      </c>
      <c r="BC155">
        <v>80</v>
      </c>
      <c r="BD155">
        <v>1</v>
      </c>
      <c r="BE155">
        <v>78</v>
      </c>
      <c r="BF155" s="2">
        <v>64</v>
      </c>
      <c r="BG155" s="2">
        <v>128</v>
      </c>
      <c r="BH155" s="2">
        <v>128</v>
      </c>
    </row>
    <row r="156" spans="39:60" x14ac:dyDescent="0.2">
      <c r="AM15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500 --dataset_dir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156">
        <v>72</v>
      </c>
      <c r="AO156">
        <v>1E-3</v>
      </c>
      <c r="AP156">
        <v>0.5</v>
      </c>
      <c r="AQ156">
        <v>22</v>
      </c>
      <c r="AR156">
        <v>500</v>
      </c>
      <c r="AS156" s="2" t="b">
        <v>1</v>
      </c>
      <c r="AT156">
        <v>8</v>
      </c>
      <c r="AU156">
        <v>25</v>
      </c>
      <c r="AV156">
        <v>64</v>
      </c>
      <c r="AW156">
        <v>1000</v>
      </c>
      <c r="AX156">
        <v>4</v>
      </c>
      <c r="AY156">
        <v>50</v>
      </c>
      <c r="AZ156">
        <v>420</v>
      </c>
      <c r="BA156">
        <v>12</v>
      </c>
      <c r="BB156">
        <v>50</v>
      </c>
      <c r="BC156">
        <v>80</v>
      </c>
      <c r="BD156">
        <v>1</v>
      </c>
      <c r="BE156">
        <v>78</v>
      </c>
      <c r="BF156" s="2">
        <v>128</v>
      </c>
      <c r="BG156" s="2">
        <v>128</v>
      </c>
      <c r="BH156" s="2">
        <v>64</v>
      </c>
    </row>
    <row r="157" spans="39:60" x14ac:dyDescent="0.2">
      <c r="AM157"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64 --meta_train_max_epoch 256 --meta_train_epoch_size 100 --dataset_dir ../../datasets/CIC_IDS_2017/cic_ids_2017_8t470_4t470_12v130_PS-B-FP-SP --model_x_dim0 1 --model_x_dim1 78 --model_encoder_hid_dim 128 --model_encoder_out_dim 128 --model_rel_net_hid_dim 128 --learning_rate 0.001 --learning_rate_decay 0.5 --meta_test_n_way 4 --meta_test_k_shot 50 --meta_test_query_count 420 --meta_test_episode_count 1000 --early_stop_change_acc_threshold 0.00022 --early_stop_acc_window_length 5 --early_stop_train_max_acc 0.98</v>
      </c>
      <c r="AN157">
        <v>73</v>
      </c>
      <c r="AO157">
        <v>1E-3</v>
      </c>
      <c r="AP157">
        <v>0.5</v>
      </c>
      <c r="AQ157">
        <v>88</v>
      </c>
      <c r="AR157">
        <v>100</v>
      </c>
      <c r="AS157" s="2" t="b">
        <v>1</v>
      </c>
      <c r="AT157">
        <v>8</v>
      </c>
      <c r="AU157">
        <v>5</v>
      </c>
      <c r="AV157">
        <v>64</v>
      </c>
      <c r="AW157">
        <v>1000</v>
      </c>
      <c r="AX157">
        <v>4</v>
      </c>
      <c r="AY157">
        <v>50</v>
      </c>
      <c r="AZ157">
        <v>420</v>
      </c>
      <c r="BA157">
        <v>12</v>
      </c>
      <c r="BB157">
        <v>50</v>
      </c>
      <c r="BC157">
        <v>80</v>
      </c>
      <c r="BD157">
        <v>1</v>
      </c>
      <c r="BE157">
        <v>78</v>
      </c>
      <c r="BF157" s="2">
        <v>128</v>
      </c>
      <c r="BG157" s="2">
        <v>128</v>
      </c>
      <c r="BH157" s="2">
        <v>128</v>
      </c>
    </row>
    <row r="158" spans="39:60" x14ac:dyDescent="0.2">
      <c r="AM158"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500 --dataset_dir ../../datasets/CIC_IDS_2017/cic_ids_2017_8t470_4t470_12v130_PS-B-FP-SP --model_x_dim0 1 --model_x_dim1 78 --model_encoder_hid_dim 128 --model_encoder_out_dim 64 --model_rel_net_hid_dim 64 --learning_rate 0.001 --learning_rate_decay 0.5 --meta_test_n_way 4 --meta_test_k_shot 50 --meta_test_query_count 420 --meta_test_episode_count 1000 --early_stop_change_acc_threshold 0.00022 --early_stop_acc_window_length 5 --early_stop_train_max_acc 0.98</v>
      </c>
      <c r="AN158">
        <v>74</v>
      </c>
      <c r="AO158">
        <v>1E-3</v>
      </c>
      <c r="AP158">
        <v>0.5</v>
      </c>
      <c r="AQ158">
        <v>52</v>
      </c>
      <c r="AR158">
        <v>500</v>
      </c>
      <c r="AS158" s="2" t="b">
        <v>1</v>
      </c>
      <c r="AT158">
        <v>8</v>
      </c>
      <c r="AU158">
        <v>10</v>
      </c>
      <c r="AV158">
        <v>420</v>
      </c>
      <c r="AW158">
        <v>1000</v>
      </c>
      <c r="AX158">
        <v>4</v>
      </c>
      <c r="AY158">
        <v>50</v>
      </c>
      <c r="AZ158">
        <v>420</v>
      </c>
      <c r="BA158">
        <v>12</v>
      </c>
      <c r="BB158">
        <v>50</v>
      </c>
      <c r="BC158">
        <v>80</v>
      </c>
      <c r="BD158">
        <v>1</v>
      </c>
      <c r="BE158">
        <v>78</v>
      </c>
      <c r="BF158" s="2">
        <v>128</v>
      </c>
      <c r="BG158" s="2">
        <v>64</v>
      </c>
      <c r="BH158" s="2">
        <v>64</v>
      </c>
    </row>
    <row r="159" spans="39:60" x14ac:dyDescent="0.2">
      <c r="AM159"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500 --dataset_dir ../../datasets/CIC_IDS_2017/cic_ids_2017_8t470_4t470_12v130_PS-B-FP-SP --model_x_dim0 1 --model_x_dim1 78 --model_encoder_hid_dim 128 --model_encoder_out_dim 64 --model_rel_net_hid_dim 64 --learning_rate 0.001 --learning_rate_decay 0.1 --meta_test_n_way 4 --meta_test_k_shot 50 --meta_test_query_count 420 --meta_test_episode_count 1000 --early_stop_change_acc_threshold 0.00022 --early_stop_acc_window_length 5 --early_stop_train_max_acc 0.98</v>
      </c>
      <c r="AN159">
        <v>75</v>
      </c>
      <c r="AO159">
        <v>1E-3</v>
      </c>
      <c r="AP159">
        <v>0.1</v>
      </c>
      <c r="AQ159">
        <v>17</v>
      </c>
      <c r="AR159">
        <v>500</v>
      </c>
      <c r="AS159" s="2" t="b">
        <v>1</v>
      </c>
      <c r="AT159">
        <v>8</v>
      </c>
      <c r="AU159">
        <v>15</v>
      </c>
      <c r="AV159">
        <v>128</v>
      </c>
      <c r="AW159">
        <v>1000</v>
      </c>
      <c r="AX159">
        <v>4</v>
      </c>
      <c r="AY159">
        <v>50</v>
      </c>
      <c r="AZ159">
        <v>420</v>
      </c>
      <c r="BA159">
        <v>12</v>
      </c>
      <c r="BB159">
        <v>50</v>
      </c>
      <c r="BC159">
        <v>80</v>
      </c>
      <c r="BD159">
        <v>1</v>
      </c>
      <c r="BE159">
        <v>78</v>
      </c>
      <c r="BF159" s="2">
        <v>128</v>
      </c>
      <c r="BG159" s="2">
        <v>64</v>
      </c>
      <c r="BH159" s="2">
        <v>64</v>
      </c>
    </row>
    <row r="160" spans="39:60" x14ac:dyDescent="0.2">
      <c r="AM160"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64 --meta_train_max_epoch 256 --meta_train_epoch_size 100 --dataset_dir ../../datasets/CIC_IDS_2017/cic_ids_2017_8t470_4t470_12v130_PS-B-FP-SP --model_x_dim0 1 --model_x_dim1 78 --model_encoder_hid_dim 64 --model_encoder_out_dim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160">
        <v>76</v>
      </c>
      <c r="AO160">
        <v>1E-3</v>
      </c>
      <c r="AP160">
        <v>0.1</v>
      </c>
      <c r="AQ160">
        <v>256</v>
      </c>
      <c r="AR160">
        <v>100</v>
      </c>
      <c r="AS160" s="2" t="b">
        <v>1</v>
      </c>
      <c r="AT160">
        <v>8</v>
      </c>
      <c r="AU160">
        <v>20</v>
      </c>
      <c r="AV160">
        <v>64</v>
      </c>
      <c r="AW160">
        <v>1000</v>
      </c>
      <c r="AX160">
        <v>4</v>
      </c>
      <c r="AY160">
        <v>50</v>
      </c>
      <c r="AZ160">
        <v>420</v>
      </c>
      <c r="BA160">
        <v>12</v>
      </c>
      <c r="BB160">
        <v>50</v>
      </c>
      <c r="BC160">
        <v>80</v>
      </c>
      <c r="BD160">
        <v>1</v>
      </c>
      <c r="BE160">
        <v>78</v>
      </c>
      <c r="BF160" s="2">
        <v>64</v>
      </c>
      <c r="BG160" s="2">
        <v>128</v>
      </c>
      <c r="BH160" s="2">
        <v>128</v>
      </c>
    </row>
    <row r="161" spans="39:60" x14ac:dyDescent="0.2">
      <c r="AM161"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64 --meta_train_max_epoch 256 --meta_train_epoch_size 100 --dataset_dir ../../datasets/CIC_IDS_2017/cic_ids_2017_8t470_4t470_12v130_PS-B-FP-SP --model_x_dim0 1 --model_x_dim1 78 --model_encoder_hid_dim 64 --model_encoder_out_dim 64 --model_rel_net_hid_dim 128 --learning_rate 0.001 --learning_rate_decay 0.5 --meta_test_n_way 4 --meta_test_k_shot 50 --meta_test_query_count 420 --meta_test_episode_count 1000 --early_stop_change_acc_threshold 0.00022 --early_stop_acc_window_length 5 --early_stop_train_max_acc 0.98</v>
      </c>
      <c r="AN161">
        <v>77</v>
      </c>
      <c r="AO161">
        <v>1E-3</v>
      </c>
      <c r="AP161">
        <v>0.5</v>
      </c>
      <c r="AQ161">
        <v>77</v>
      </c>
      <c r="AR161">
        <v>100</v>
      </c>
      <c r="AS161" s="2" t="b">
        <v>1</v>
      </c>
      <c r="AT161">
        <v>8</v>
      </c>
      <c r="AU161">
        <v>25</v>
      </c>
      <c r="AV161">
        <v>64</v>
      </c>
      <c r="AW161">
        <v>1000</v>
      </c>
      <c r="AX161">
        <v>4</v>
      </c>
      <c r="AY161">
        <v>50</v>
      </c>
      <c r="AZ161">
        <v>420</v>
      </c>
      <c r="BA161">
        <v>12</v>
      </c>
      <c r="BB161">
        <v>50</v>
      </c>
      <c r="BC161">
        <v>80</v>
      </c>
      <c r="BD161">
        <v>1</v>
      </c>
      <c r="BE161">
        <v>78</v>
      </c>
      <c r="BF161" s="2">
        <v>64</v>
      </c>
      <c r="BG161" s="2">
        <v>64</v>
      </c>
      <c r="BH161" s="2">
        <v>128</v>
      </c>
    </row>
    <row r="162" spans="39:60" x14ac:dyDescent="0.2">
      <c r="AM162"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5 --meta_train_query_count 128 --meta_train_max_epoch 256 --meta_train_epoch_size 100 --dataset_dir ../../datasets/CIC_IDS_2017/cic_ids_2017_8t470_4t470_12v130_PS-B-FP-SP --model_x_dim0 1 --model_x_dim1 78 --model_encoder_hid_dim 128 --model_encoder_out_dim 64 --model_rel_net_hid_dim 128 --learning_rate 0.001 --learning_rate_decay 0.1 --meta_test_n_way 4 --meta_test_k_shot 50 --meta_test_query_count 420 --meta_test_episode_count 1000 --early_stop_change_acc_threshold 0.00022 --early_stop_acc_window_length 5 --early_stop_train_max_acc 0.98</v>
      </c>
      <c r="AN162">
        <v>78</v>
      </c>
      <c r="AO162">
        <v>1E-3</v>
      </c>
      <c r="AP162">
        <v>0.1</v>
      </c>
      <c r="AQ162">
        <v>69</v>
      </c>
      <c r="AR162">
        <v>100</v>
      </c>
      <c r="AS162" s="2" t="b">
        <v>1</v>
      </c>
      <c r="AT162">
        <v>8</v>
      </c>
      <c r="AU162">
        <v>5</v>
      </c>
      <c r="AV162">
        <v>128</v>
      </c>
      <c r="AW162">
        <v>1000</v>
      </c>
      <c r="AX162">
        <v>4</v>
      </c>
      <c r="AY162">
        <v>50</v>
      </c>
      <c r="AZ162">
        <v>420</v>
      </c>
      <c r="BA162">
        <v>12</v>
      </c>
      <c r="BB162">
        <v>50</v>
      </c>
      <c r="BC162">
        <v>80</v>
      </c>
      <c r="BD162">
        <v>1</v>
      </c>
      <c r="BE162">
        <v>78</v>
      </c>
      <c r="BF162" s="2">
        <v>128</v>
      </c>
      <c r="BG162" s="2">
        <v>64</v>
      </c>
      <c r="BH162" s="2">
        <v>128</v>
      </c>
    </row>
    <row r="163" spans="39:60" x14ac:dyDescent="0.2">
      <c r="AM163"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10 --meta_train_query_count 420 --meta_train_max_epoch 256 --meta_train_epoch_size 100 --dataset_dir ../../datasets/CIC_IDS_2017/cic_ids_2017_8t470_4t470_12v130_PS-B-FP-SP --model_x_dim0 1 --model_x_dim1 78 --model_encoder_hid_dim 128 --model_encoder_out_dim 128 --model_rel_net_hid_dim 64 --learning_rate 0.001 --learning_rate_decay 0.1 --meta_test_n_way 4 --meta_test_k_shot 50 --meta_test_query_count 420 --meta_test_episode_count 1000 --early_stop_change_acc_threshold 0.00022 --early_stop_acc_window_length 5 --early_stop_train_max_acc 0.98</v>
      </c>
      <c r="AN163">
        <v>79</v>
      </c>
      <c r="AO163">
        <v>1E-3</v>
      </c>
      <c r="AP163">
        <v>0.1</v>
      </c>
      <c r="AQ163">
        <v>41</v>
      </c>
      <c r="AR163">
        <v>100</v>
      </c>
      <c r="AS163" s="2" t="b">
        <v>1</v>
      </c>
      <c r="AT163">
        <v>8</v>
      </c>
      <c r="AU163">
        <v>10</v>
      </c>
      <c r="AV163">
        <v>420</v>
      </c>
      <c r="AW163">
        <v>1000</v>
      </c>
      <c r="AX163">
        <v>4</v>
      </c>
      <c r="AY163">
        <v>50</v>
      </c>
      <c r="AZ163">
        <v>420</v>
      </c>
      <c r="BA163">
        <v>12</v>
      </c>
      <c r="BB163">
        <v>50</v>
      </c>
      <c r="BC163">
        <v>80</v>
      </c>
      <c r="BD163">
        <v>1</v>
      </c>
      <c r="BE163">
        <v>78</v>
      </c>
      <c r="BF163" s="2">
        <v>128</v>
      </c>
      <c r="BG163" s="2">
        <v>128</v>
      </c>
      <c r="BH163" s="2">
        <v>64</v>
      </c>
    </row>
    <row r="164" spans="39:60" x14ac:dyDescent="0.2">
      <c r="AM164"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15 --meta_train_query_count 128 --meta_train_max_epoch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164">
        <v>80</v>
      </c>
      <c r="AO164">
        <v>1E-3</v>
      </c>
      <c r="AP164">
        <v>0.5</v>
      </c>
      <c r="AQ164">
        <v>74</v>
      </c>
      <c r="AR164">
        <v>100</v>
      </c>
      <c r="AS164" s="2" t="b">
        <v>1</v>
      </c>
      <c r="AT164">
        <v>8</v>
      </c>
      <c r="AU164">
        <v>15</v>
      </c>
      <c r="AV164">
        <v>128</v>
      </c>
      <c r="AW164">
        <v>1000</v>
      </c>
      <c r="AX164">
        <v>4</v>
      </c>
      <c r="AY164">
        <v>50</v>
      </c>
      <c r="AZ164">
        <v>420</v>
      </c>
      <c r="BA164">
        <v>12</v>
      </c>
      <c r="BB164">
        <v>50</v>
      </c>
      <c r="BC164">
        <v>80</v>
      </c>
      <c r="BD164">
        <v>1</v>
      </c>
      <c r="BE164">
        <v>78</v>
      </c>
      <c r="BF164" s="2">
        <v>128</v>
      </c>
      <c r="BG164" s="2">
        <v>128</v>
      </c>
      <c r="BH164" s="2">
        <v>64</v>
      </c>
    </row>
    <row r="165" spans="39:60" x14ac:dyDescent="0.2">
      <c r="AM165"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20 --meta_train_query_count 256 --meta_train_max_epoch 256 --meta_train_epoch_size 100 --dataset_dir ../../datasets/CIC_IDS_2017/cic_ids_2017_8t470_4t470_12v130_PS-B-FP-SP --model_x_dim0 1 --model_x_dim1 78 --model_encoder_hid_dim 128 --model_encoder_out_dim 128 --model_rel_net_hid_dim 64 --learning_rate 0.001 --learning_rate_decay 0.5 --meta_test_n_way 4 --meta_test_k_shot 50 --meta_test_query_count 420 --meta_test_episode_count 1000 --early_stop_change_acc_threshold 0.00022 --early_stop_acc_window_length 5 --early_stop_train_max_acc 0.98</v>
      </c>
      <c r="AN165">
        <v>81</v>
      </c>
      <c r="AO165">
        <v>1E-3</v>
      </c>
      <c r="AP165">
        <v>0.5</v>
      </c>
      <c r="AQ165">
        <v>55</v>
      </c>
      <c r="AR165">
        <v>100</v>
      </c>
      <c r="AS165" s="2" t="b">
        <v>1</v>
      </c>
      <c r="AT165">
        <v>8</v>
      </c>
      <c r="AU165">
        <v>20</v>
      </c>
      <c r="AV165">
        <v>256</v>
      </c>
      <c r="AW165">
        <v>1000</v>
      </c>
      <c r="AX165">
        <v>4</v>
      </c>
      <c r="AY165">
        <v>50</v>
      </c>
      <c r="AZ165">
        <v>420</v>
      </c>
      <c r="BA165">
        <v>12</v>
      </c>
      <c r="BB165">
        <v>50</v>
      </c>
      <c r="BC165">
        <v>80</v>
      </c>
      <c r="BD165">
        <v>1</v>
      </c>
      <c r="BE165">
        <v>78</v>
      </c>
      <c r="BF165" s="2">
        <v>128</v>
      </c>
      <c r="BG165" s="2">
        <v>128</v>
      </c>
      <c r="BH165" s="2">
        <v>64</v>
      </c>
    </row>
    <row r="166" spans="39:60" x14ac:dyDescent="0.2">
      <c r="AM166" t="str">
        <f xml:space="preserve">
" --experiment_dir_prefix " &amp; $AN$1 &amp;
" --meta_train_n_way " &amp; Table37[[#This Row],[MetaTrain/n]] &amp;
" --meta_train_k_shot " &amp; Table37[[#This Row],[MetaTrain/k]] &amp;
" --meta_train_query_count " &amp; Table37[[#This Row],[MetaTrain/q]] &amp;
" --meta_train_max_epoch " &amp; $AR$1 &amp;
" --meta_train_epoch_size " &amp; Table37[[#This Row],[MetaTrain/epoch_size]] &amp;
" --dataset_dir ../../datasets/CIC_IDS_2017/" &amp; $AL$1 &amp;
" --model_x_dim0 " &amp; Table37[[#This Row],[model_x_dim_0]] &amp;
" --model_x_dim1 " &amp; Table37[[#This Row],[model_x_dim_1]] &amp;
" --model_encoder_hid_dim " &amp; Table37[[#This Row],[model_encoder_hid_dim]] &amp;
" --model_encoder_out_dim " &amp; Table37[[#This Row],[model_encoder_out_dim]] &amp;
" --model_rel_net_hid_dim " &amp; Table37[[#This Row],[model_rel_net_hid_dim]] &amp;
" --learning_rate " &amp; Table37[[#This Row],[MetaTrain/learning_rate]] &amp;
" --learning_rate_decay " &amp; Table37[[#This Row],[MetaTrain/learning_rate_decay]] &amp;
" --meta_test_n_way " &amp; Table37[[#This Row],[MetaTest/n]] &amp;
" --meta_test_k_shot " &amp; Table37[[#This Row],[MetaTest/k]] &amp;
" --meta_test_query_count " &amp; Table37[[#This Row],[MetaTest/q]] &amp;
" --meta_test_episode_count " &amp; Table37[[#This Row],[MetaTest/episode]] &amp;
" --early_stop_change_acc_threshold " &amp; $AO$1 &amp;
" --early_stop_acc_window_length " &amp; $AP$1 &amp;
" --early_stop_train_max_acc " &amp; $AQ$1</f>
        <v xml:space="preserve"> --experiment_dir_prefix rn_k_test_PS_B_FP_SP --meta_train_n_way 8 --meta_train_k_shot 25 --meta_train_query_count 256 --meta_train_max_epoch 256 --meta_train_epoch_size 100 --dataset_dir ../../datasets/CIC_IDS_2017/cic_ids_2017_8t470_4t470_12v130_PS-B-FP-SP --model_x_dim0 1 --model_x_dim1 78 --model_encoder_hid_dim 128 --model_encoder_out_dim 128 --model_rel_net_hid_dim 128 --learning_rate 0.001 --learning_rate_decay 0.1 --meta_test_n_way 4 --meta_test_k_shot 50 --meta_test_query_count 420 --meta_test_episode_count 1000 --early_stop_change_acc_threshold 0.00022 --early_stop_acc_window_length 5 --early_stop_train_max_acc 0.98</v>
      </c>
      <c r="AN166">
        <v>82</v>
      </c>
      <c r="AO166">
        <v>1E-3</v>
      </c>
      <c r="AP166">
        <v>0.1</v>
      </c>
      <c r="AQ166">
        <v>128</v>
      </c>
      <c r="AR166">
        <v>100</v>
      </c>
      <c r="AS166" s="2" t="b">
        <v>1</v>
      </c>
      <c r="AT166">
        <v>8</v>
      </c>
      <c r="AU166">
        <v>25</v>
      </c>
      <c r="AV166">
        <v>256</v>
      </c>
      <c r="AW166">
        <v>1000</v>
      </c>
      <c r="AX166">
        <v>4</v>
      </c>
      <c r="AY166">
        <v>50</v>
      </c>
      <c r="AZ166">
        <v>420</v>
      </c>
      <c r="BA166">
        <v>12</v>
      </c>
      <c r="BB166">
        <v>50</v>
      </c>
      <c r="BC166">
        <v>80</v>
      </c>
      <c r="BD166">
        <v>1</v>
      </c>
      <c r="BE166">
        <v>78</v>
      </c>
      <c r="BF166" s="2">
        <v>128</v>
      </c>
      <c r="BG166" s="2">
        <v>128</v>
      </c>
      <c r="BH166" s="2">
        <v>128</v>
      </c>
    </row>
  </sheetData>
  <conditionalFormatting sqref="AF2">
    <cfRule type="colorScale" priority="442">
      <colorScale>
        <cfvo type="min"/>
        <cfvo type="max"/>
        <color rgb="FFFF7128"/>
        <color rgb="FFFFEF9C"/>
      </colorScale>
    </cfRule>
  </conditionalFormatting>
  <conditionalFormatting sqref="AG2">
    <cfRule type="colorScale" priority="441">
      <colorScale>
        <cfvo type="min"/>
        <cfvo type="max"/>
        <color rgb="FFFF7128"/>
        <color rgb="FFFFEF9C"/>
      </colorScale>
    </cfRule>
  </conditionalFormatting>
  <conditionalFormatting sqref="S2">
    <cfRule type="containsText" dxfId="575" priority="439" operator="containsText" text="True">
      <formula>NOT(ISERROR(SEARCH("True",S2)))</formula>
    </cfRule>
    <cfRule type="containsText" dxfId="574" priority="440" operator="containsText" text="FALSE">
      <formula>NOT(ISERROR(SEARCH("FALSE",S2)))</formula>
    </cfRule>
  </conditionalFormatting>
  <conditionalFormatting sqref="BS2">
    <cfRule type="containsText" dxfId="573" priority="401" operator="containsText" text="True">
      <formula>NOT(ISERROR(SEARCH("True",BS2)))</formula>
    </cfRule>
    <cfRule type="containsText" dxfId="572" priority="402" operator="containsText" text="FALSE">
      <formula>NOT(ISERROR(SEARCH("FALSE",BS2)))</formula>
    </cfRule>
  </conditionalFormatting>
  <conditionalFormatting sqref="BS8:BS12">
    <cfRule type="containsText" dxfId="571" priority="197" operator="containsText" text="True">
      <formula>NOT(ISERROR(SEARCH("True",BS8)))</formula>
    </cfRule>
    <cfRule type="containsText" dxfId="570" priority="198" operator="containsText" text="FALSE">
      <formula>NOT(ISERROR(SEARCH("FALSE",BS8)))</formula>
    </cfRule>
  </conditionalFormatting>
  <conditionalFormatting sqref="BF2 BH2">
    <cfRule type="colorScale" priority="420">
      <colorScale>
        <cfvo type="min"/>
        <cfvo type="max"/>
        <color rgb="FFFF7128"/>
        <color rgb="FFFFEF9C"/>
      </colorScale>
    </cfRule>
  </conditionalFormatting>
  <conditionalFormatting sqref="BG2">
    <cfRule type="colorScale" priority="419">
      <colorScale>
        <cfvo type="min"/>
        <cfvo type="max"/>
        <color rgb="FFFF7128"/>
        <color rgb="FFFFEF9C"/>
      </colorScale>
    </cfRule>
  </conditionalFormatting>
  <conditionalFormatting sqref="AS2">
    <cfRule type="containsText" dxfId="569" priority="417" operator="containsText" text="True">
      <formula>NOT(ISERROR(SEARCH("True",AS2)))</formula>
    </cfRule>
    <cfRule type="containsText" dxfId="568" priority="418" operator="containsText" text="FALSE">
      <formula>NOT(ISERROR(SEARCH("FALSE",AS2)))</formula>
    </cfRule>
  </conditionalFormatting>
  <conditionalFormatting sqref="CF2">
    <cfRule type="colorScale" priority="404">
      <colorScale>
        <cfvo type="min"/>
        <cfvo type="max"/>
        <color rgb="FFFF7128"/>
        <color rgb="FFFFEF9C"/>
      </colorScale>
    </cfRule>
  </conditionalFormatting>
  <conditionalFormatting sqref="CG2">
    <cfRule type="colorScale" priority="403">
      <colorScale>
        <cfvo type="min"/>
        <cfvo type="max"/>
        <color rgb="FFFF7128"/>
        <color rgb="FFFFEF9C"/>
      </colorScale>
    </cfRule>
  </conditionalFormatting>
  <conditionalFormatting sqref="AS18:AS22">
    <cfRule type="containsText" dxfId="567" priority="289" operator="containsText" text="True">
      <formula>NOT(ISERROR(SEARCH("True",AS18)))</formula>
    </cfRule>
    <cfRule type="containsText" dxfId="566" priority="290" operator="containsText" text="FALSE">
      <formula>NOT(ISERROR(SEARCH("FALSE",AS18)))</formula>
    </cfRule>
  </conditionalFormatting>
  <conditionalFormatting sqref="AF3:AF7">
    <cfRule type="colorScale" priority="392">
      <colorScale>
        <cfvo type="min"/>
        <cfvo type="max"/>
        <color rgb="FFFF7128"/>
        <color rgb="FFFFEF9C"/>
      </colorScale>
    </cfRule>
  </conditionalFormatting>
  <conditionalFormatting sqref="AG3:AG7">
    <cfRule type="colorScale" priority="391">
      <colorScale>
        <cfvo type="min"/>
        <cfvo type="max"/>
        <color rgb="FFFF7128"/>
        <color rgb="FFFFEF9C"/>
      </colorScale>
    </cfRule>
  </conditionalFormatting>
  <conditionalFormatting sqref="S3:S7">
    <cfRule type="containsText" dxfId="565" priority="389" operator="containsText" text="True">
      <formula>NOT(ISERROR(SEARCH("True",S3)))</formula>
    </cfRule>
    <cfRule type="containsText" dxfId="564" priority="390" operator="containsText" text="FALSE">
      <formula>NOT(ISERROR(SEARCH("FALSE",S3)))</formula>
    </cfRule>
  </conditionalFormatting>
  <conditionalFormatting sqref="AF8:AF12">
    <cfRule type="colorScale" priority="388">
      <colorScale>
        <cfvo type="min"/>
        <cfvo type="max"/>
        <color rgb="FFFF7128"/>
        <color rgb="FFFFEF9C"/>
      </colorScale>
    </cfRule>
  </conditionalFormatting>
  <conditionalFormatting sqref="AG8:AG12">
    <cfRule type="colorScale" priority="387">
      <colorScale>
        <cfvo type="min"/>
        <cfvo type="max"/>
        <color rgb="FFFF7128"/>
        <color rgb="FFFFEF9C"/>
      </colorScale>
    </cfRule>
  </conditionalFormatting>
  <conditionalFormatting sqref="S8:S12">
    <cfRule type="containsText" dxfId="563" priority="385" operator="containsText" text="True">
      <formula>NOT(ISERROR(SEARCH("True",S8)))</formula>
    </cfRule>
    <cfRule type="containsText" dxfId="562" priority="386" operator="containsText" text="FALSE">
      <formula>NOT(ISERROR(SEARCH("FALSE",S8)))</formula>
    </cfRule>
  </conditionalFormatting>
  <conditionalFormatting sqref="AF13:AF17">
    <cfRule type="colorScale" priority="384">
      <colorScale>
        <cfvo type="min"/>
        <cfvo type="max"/>
        <color rgb="FFFF7128"/>
        <color rgb="FFFFEF9C"/>
      </colorScale>
    </cfRule>
  </conditionalFormatting>
  <conditionalFormatting sqref="AG13:AG17">
    <cfRule type="colorScale" priority="383">
      <colorScale>
        <cfvo type="min"/>
        <cfvo type="max"/>
        <color rgb="FFFF7128"/>
        <color rgb="FFFFEF9C"/>
      </colorScale>
    </cfRule>
  </conditionalFormatting>
  <conditionalFormatting sqref="S13:S17">
    <cfRule type="containsText" dxfId="561" priority="381" operator="containsText" text="True">
      <formula>NOT(ISERROR(SEARCH("True",S13)))</formula>
    </cfRule>
    <cfRule type="containsText" dxfId="560" priority="382" operator="containsText" text="FALSE">
      <formula>NOT(ISERROR(SEARCH("FALSE",S13)))</formula>
    </cfRule>
  </conditionalFormatting>
  <conditionalFormatting sqref="AF18:AF22">
    <cfRule type="colorScale" priority="380">
      <colorScale>
        <cfvo type="min"/>
        <cfvo type="max"/>
        <color rgb="FFFF7128"/>
        <color rgb="FFFFEF9C"/>
      </colorScale>
    </cfRule>
  </conditionalFormatting>
  <conditionalFormatting sqref="AG18:AG22">
    <cfRule type="colorScale" priority="379">
      <colorScale>
        <cfvo type="min"/>
        <cfvo type="max"/>
        <color rgb="FFFF7128"/>
        <color rgb="FFFFEF9C"/>
      </colorScale>
    </cfRule>
  </conditionalFormatting>
  <conditionalFormatting sqref="S18:S22">
    <cfRule type="containsText" dxfId="559" priority="377" operator="containsText" text="True">
      <formula>NOT(ISERROR(SEARCH("True",S18)))</formula>
    </cfRule>
    <cfRule type="containsText" dxfId="558" priority="378" operator="containsText" text="FALSE">
      <formula>NOT(ISERROR(SEARCH("FALSE",S18)))</formula>
    </cfRule>
  </conditionalFormatting>
  <conditionalFormatting sqref="AF23:AF27">
    <cfRule type="colorScale" priority="376">
      <colorScale>
        <cfvo type="min"/>
        <cfvo type="max"/>
        <color rgb="FFFF7128"/>
        <color rgb="FFFFEF9C"/>
      </colorScale>
    </cfRule>
  </conditionalFormatting>
  <conditionalFormatting sqref="AG23:AG27">
    <cfRule type="colorScale" priority="375">
      <colorScale>
        <cfvo type="min"/>
        <cfvo type="max"/>
        <color rgb="FFFF7128"/>
        <color rgb="FFFFEF9C"/>
      </colorScale>
    </cfRule>
  </conditionalFormatting>
  <conditionalFormatting sqref="S23:S27">
    <cfRule type="containsText" dxfId="557" priority="373" operator="containsText" text="True">
      <formula>NOT(ISERROR(SEARCH("True",S23)))</formula>
    </cfRule>
    <cfRule type="containsText" dxfId="556" priority="374" operator="containsText" text="FALSE">
      <formula>NOT(ISERROR(SEARCH("FALSE",S23)))</formula>
    </cfRule>
  </conditionalFormatting>
  <conditionalFormatting sqref="AF28:AF32">
    <cfRule type="colorScale" priority="372">
      <colorScale>
        <cfvo type="min"/>
        <cfvo type="max"/>
        <color rgb="FFFF7128"/>
        <color rgb="FFFFEF9C"/>
      </colorScale>
    </cfRule>
  </conditionalFormatting>
  <conditionalFormatting sqref="AG28:AG32">
    <cfRule type="colorScale" priority="371">
      <colorScale>
        <cfvo type="min"/>
        <cfvo type="max"/>
        <color rgb="FFFF7128"/>
        <color rgb="FFFFEF9C"/>
      </colorScale>
    </cfRule>
  </conditionalFormatting>
  <conditionalFormatting sqref="S28:S32">
    <cfRule type="containsText" dxfId="555" priority="369" operator="containsText" text="True">
      <formula>NOT(ISERROR(SEARCH("True",S28)))</formula>
    </cfRule>
    <cfRule type="containsText" dxfId="554" priority="370" operator="containsText" text="FALSE">
      <formula>NOT(ISERROR(SEARCH("FALSE",S28)))</formula>
    </cfRule>
  </conditionalFormatting>
  <conditionalFormatting sqref="AF33:AF37">
    <cfRule type="colorScale" priority="368">
      <colorScale>
        <cfvo type="min"/>
        <cfvo type="max"/>
        <color rgb="FFFF7128"/>
        <color rgb="FFFFEF9C"/>
      </colorScale>
    </cfRule>
  </conditionalFormatting>
  <conditionalFormatting sqref="AG33:AG37">
    <cfRule type="colorScale" priority="367">
      <colorScale>
        <cfvo type="min"/>
        <cfvo type="max"/>
        <color rgb="FFFF7128"/>
        <color rgb="FFFFEF9C"/>
      </colorScale>
    </cfRule>
  </conditionalFormatting>
  <conditionalFormatting sqref="S33:S37">
    <cfRule type="containsText" dxfId="553" priority="365" operator="containsText" text="True">
      <formula>NOT(ISERROR(SEARCH("True",S33)))</formula>
    </cfRule>
    <cfRule type="containsText" dxfId="552" priority="366" operator="containsText" text="FALSE">
      <formula>NOT(ISERROR(SEARCH("FALSE",S33)))</formula>
    </cfRule>
  </conditionalFormatting>
  <conditionalFormatting sqref="AF38:AF42">
    <cfRule type="colorScale" priority="364">
      <colorScale>
        <cfvo type="min"/>
        <cfvo type="max"/>
        <color rgb="FFFF7128"/>
        <color rgb="FFFFEF9C"/>
      </colorScale>
    </cfRule>
  </conditionalFormatting>
  <conditionalFormatting sqref="AG38:AG42">
    <cfRule type="colorScale" priority="363">
      <colorScale>
        <cfvo type="min"/>
        <cfvo type="max"/>
        <color rgb="FFFF7128"/>
        <color rgb="FFFFEF9C"/>
      </colorScale>
    </cfRule>
  </conditionalFormatting>
  <conditionalFormatting sqref="S38:S42">
    <cfRule type="containsText" dxfId="551" priority="361" operator="containsText" text="True">
      <formula>NOT(ISERROR(SEARCH("True",S38)))</formula>
    </cfRule>
    <cfRule type="containsText" dxfId="550" priority="362" operator="containsText" text="FALSE">
      <formula>NOT(ISERROR(SEARCH("FALSE",S38)))</formula>
    </cfRule>
  </conditionalFormatting>
  <conditionalFormatting sqref="AF43:AF47">
    <cfRule type="colorScale" priority="360">
      <colorScale>
        <cfvo type="min"/>
        <cfvo type="max"/>
        <color rgb="FFFF7128"/>
        <color rgb="FFFFEF9C"/>
      </colorScale>
    </cfRule>
  </conditionalFormatting>
  <conditionalFormatting sqref="AG43:AG47">
    <cfRule type="colorScale" priority="359">
      <colorScale>
        <cfvo type="min"/>
        <cfvo type="max"/>
        <color rgb="FFFF7128"/>
        <color rgb="FFFFEF9C"/>
      </colorScale>
    </cfRule>
  </conditionalFormatting>
  <conditionalFormatting sqref="S43:S47">
    <cfRule type="containsText" dxfId="549" priority="357" operator="containsText" text="True">
      <formula>NOT(ISERROR(SEARCH("True",S43)))</formula>
    </cfRule>
    <cfRule type="containsText" dxfId="548" priority="358" operator="containsText" text="FALSE">
      <formula>NOT(ISERROR(SEARCH("FALSE",S43)))</formula>
    </cfRule>
  </conditionalFormatting>
  <conditionalFormatting sqref="AF48:AF52">
    <cfRule type="colorScale" priority="356">
      <colorScale>
        <cfvo type="min"/>
        <cfvo type="max"/>
        <color rgb="FFFF7128"/>
        <color rgb="FFFFEF9C"/>
      </colorScale>
    </cfRule>
  </conditionalFormatting>
  <conditionalFormatting sqref="AG48:AG52">
    <cfRule type="colorScale" priority="355">
      <colorScale>
        <cfvo type="min"/>
        <cfvo type="max"/>
        <color rgb="FFFF7128"/>
        <color rgb="FFFFEF9C"/>
      </colorScale>
    </cfRule>
  </conditionalFormatting>
  <conditionalFormatting sqref="S48:S52">
    <cfRule type="containsText" dxfId="547" priority="353" operator="containsText" text="True">
      <formula>NOT(ISERROR(SEARCH("True",S48)))</formula>
    </cfRule>
    <cfRule type="containsText" dxfId="546" priority="354" operator="containsText" text="FALSE">
      <formula>NOT(ISERROR(SEARCH("FALSE",S48)))</formula>
    </cfRule>
  </conditionalFormatting>
  <conditionalFormatting sqref="AF53">
    <cfRule type="colorScale" priority="352">
      <colorScale>
        <cfvo type="min"/>
        <cfvo type="max"/>
        <color rgb="FFFF7128"/>
        <color rgb="FFFFEF9C"/>
      </colorScale>
    </cfRule>
  </conditionalFormatting>
  <conditionalFormatting sqref="AG53">
    <cfRule type="colorScale" priority="351">
      <colorScale>
        <cfvo type="min"/>
        <cfvo type="max"/>
        <color rgb="FFFF7128"/>
        <color rgb="FFFFEF9C"/>
      </colorScale>
    </cfRule>
  </conditionalFormatting>
  <conditionalFormatting sqref="S53">
    <cfRule type="containsText" dxfId="545" priority="349" operator="containsText" text="True">
      <formula>NOT(ISERROR(SEARCH("True",S53)))</formula>
    </cfRule>
    <cfRule type="containsText" dxfId="544" priority="350" operator="containsText" text="FALSE">
      <formula>NOT(ISERROR(SEARCH("FALSE",S53)))</formula>
    </cfRule>
  </conditionalFormatting>
  <conditionalFormatting sqref="S54:S58">
    <cfRule type="containsText" dxfId="543" priority="105" operator="containsText" text="True">
      <formula>NOT(ISERROR(SEARCH("True",S54)))</formula>
    </cfRule>
    <cfRule type="containsText" dxfId="542" priority="106" operator="containsText" text="FALSE">
      <formula>NOT(ISERROR(SEARCH("FALSE",S54)))</formula>
    </cfRule>
  </conditionalFormatting>
  <conditionalFormatting sqref="S59:S63">
    <cfRule type="containsText" dxfId="541" priority="101" operator="containsText" text="True">
      <formula>NOT(ISERROR(SEARCH("True",S59)))</formula>
    </cfRule>
    <cfRule type="containsText" dxfId="540" priority="102" operator="containsText" text="FALSE">
      <formula>NOT(ISERROR(SEARCH("FALSE",S59)))</formula>
    </cfRule>
  </conditionalFormatting>
  <conditionalFormatting sqref="S64:S68">
    <cfRule type="containsText" dxfId="539" priority="97" operator="containsText" text="True">
      <formula>NOT(ISERROR(SEARCH("True",S64)))</formula>
    </cfRule>
    <cfRule type="containsText" dxfId="538" priority="98" operator="containsText" text="FALSE">
      <formula>NOT(ISERROR(SEARCH("FALSE",S64)))</formula>
    </cfRule>
  </conditionalFormatting>
  <conditionalFormatting sqref="S69:S73">
    <cfRule type="containsText" dxfId="537" priority="93" operator="containsText" text="True">
      <formula>NOT(ISERROR(SEARCH("True",S69)))</formula>
    </cfRule>
    <cfRule type="containsText" dxfId="536" priority="94" operator="containsText" text="FALSE">
      <formula>NOT(ISERROR(SEARCH("FALSE",S69)))</formula>
    </cfRule>
  </conditionalFormatting>
  <conditionalFormatting sqref="S74:S78">
    <cfRule type="containsText" dxfId="535" priority="89" operator="containsText" text="True">
      <formula>NOT(ISERROR(SEARCH("True",S74)))</formula>
    </cfRule>
    <cfRule type="containsText" dxfId="534" priority="90" operator="containsText" text="FALSE">
      <formula>NOT(ISERROR(SEARCH("FALSE",S74)))</formula>
    </cfRule>
  </conditionalFormatting>
  <conditionalFormatting sqref="S79:S83">
    <cfRule type="containsText" dxfId="533" priority="85" operator="containsText" text="True">
      <formula>NOT(ISERROR(SEARCH("True",S79)))</formula>
    </cfRule>
    <cfRule type="containsText" dxfId="532" priority="86" operator="containsText" text="FALSE">
      <formula>NOT(ISERROR(SEARCH("FALSE",S79)))</formula>
    </cfRule>
  </conditionalFormatting>
  <conditionalFormatting sqref="S84:S88">
    <cfRule type="containsText" dxfId="531" priority="81" operator="containsText" text="True">
      <formula>NOT(ISERROR(SEARCH("True",S84)))</formula>
    </cfRule>
    <cfRule type="containsText" dxfId="530" priority="82" operator="containsText" text="FALSE">
      <formula>NOT(ISERROR(SEARCH("FALSE",S84)))</formula>
    </cfRule>
  </conditionalFormatting>
  <conditionalFormatting sqref="S89:S93">
    <cfRule type="containsText" dxfId="529" priority="77" operator="containsText" text="True">
      <formula>NOT(ISERROR(SEARCH("True",S89)))</formula>
    </cfRule>
    <cfRule type="containsText" dxfId="528" priority="78" operator="containsText" text="FALSE">
      <formula>NOT(ISERROR(SEARCH("FALSE",S89)))</formula>
    </cfRule>
  </conditionalFormatting>
  <conditionalFormatting sqref="S94:S98">
    <cfRule type="containsText" dxfId="527" priority="73" operator="containsText" text="True">
      <formula>NOT(ISERROR(SEARCH("True",S94)))</formula>
    </cfRule>
    <cfRule type="containsText" dxfId="526" priority="74" operator="containsText" text="FALSE">
      <formula>NOT(ISERROR(SEARCH("FALSE",S94)))</formula>
    </cfRule>
  </conditionalFormatting>
  <conditionalFormatting sqref="S99:S103">
    <cfRule type="containsText" dxfId="525" priority="69" operator="containsText" text="True">
      <formula>NOT(ISERROR(SEARCH("True",S99)))</formula>
    </cfRule>
    <cfRule type="containsText" dxfId="524" priority="70" operator="containsText" text="FALSE">
      <formula>NOT(ISERROR(SEARCH("FALSE",S99)))</formula>
    </cfRule>
  </conditionalFormatting>
  <conditionalFormatting sqref="S104">
    <cfRule type="containsText" dxfId="523" priority="65" operator="containsText" text="True">
      <formula>NOT(ISERROR(SEARCH("True",S104)))</formula>
    </cfRule>
    <cfRule type="containsText" dxfId="522" priority="66" operator="containsText" text="FALSE">
      <formula>NOT(ISERROR(SEARCH("FALSE",S104)))</formula>
    </cfRule>
  </conditionalFormatting>
  <conditionalFormatting sqref="BH3:BH7 BF3:BF7">
    <cfRule type="colorScale" priority="300">
      <colorScale>
        <cfvo type="min"/>
        <cfvo type="max"/>
        <color rgb="FFFF7128"/>
        <color rgb="FFFFEF9C"/>
      </colorScale>
    </cfRule>
  </conditionalFormatting>
  <conditionalFormatting sqref="BG3:BG7">
    <cfRule type="colorScale" priority="299">
      <colorScale>
        <cfvo type="min"/>
        <cfvo type="max"/>
        <color rgb="FFFF7128"/>
        <color rgb="FFFFEF9C"/>
      </colorScale>
    </cfRule>
  </conditionalFormatting>
  <conditionalFormatting sqref="AS3:AS7">
    <cfRule type="containsText" dxfId="521" priority="297" operator="containsText" text="True">
      <formula>NOT(ISERROR(SEARCH("True",AS3)))</formula>
    </cfRule>
    <cfRule type="containsText" dxfId="520" priority="298" operator="containsText" text="FALSE">
      <formula>NOT(ISERROR(SEARCH("FALSE",AS3)))</formula>
    </cfRule>
  </conditionalFormatting>
  <conditionalFormatting sqref="BH13:BH17 BF13:BF17">
    <cfRule type="colorScale" priority="296">
      <colorScale>
        <cfvo type="min"/>
        <cfvo type="max"/>
        <color rgb="FFFF7128"/>
        <color rgb="FFFFEF9C"/>
      </colorScale>
    </cfRule>
  </conditionalFormatting>
  <conditionalFormatting sqref="BG13:BG17">
    <cfRule type="colorScale" priority="295">
      <colorScale>
        <cfvo type="min"/>
        <cfvo type="max"/>
        <color rgb="FFFF7128"/>
        <color rgb="FFFFEF9C"/>
      </colorScale>
    </cfRule>
  </conditionalFormatting>
  <conditionalFormatting sqref="AS13:AS17">
    <cfRule type="containsText" dxfId="519" priority="293" operator="containsText" text="True">
      <formula>NOT(ISERROR(SEARCH("True",AS13)))</formula>
    </cfRule>
    <cfRule type="containsText" dxfId="518" priority="294" operator="containsText" text="FALSE">
      <formula>NOT(ISERROR(SEARCH("FALSE",AS13)))</formula>
    </cfRule>
  </conditionalFormatting>
  <conditionalFormatting sqref="BF18:BF22 BH18:BH22">
    <cfRule type="colorScale" priority="292">
      <colorScale>
        <cfvo type="min"/>
        <cfvo type="max"/>
        <color rgb="FFFF7128"/>
        <color rgb="FFFFEF9C"/>
      </colorScale>
    </cfRule>
  </conditionalFormatting>
  <conditionalFormatting sqref="BG18:BG22">
    <cfRule type="colorScale" priority="291">
      <colorScale>
        <cfvo type="min"/>
        <cfvo type="max"/>
        <color rgb="FFFF7128"/>
        <color rgb="FFFFEF9C"/>
      </colorScale>
    </cfRule>
  </conditionalFormatting>
  <conditionalFormatting sqref="BF23:BF27 BH23:BH27">
    <cfRule type="colorScale" priority="288">
      <colorScale>
        <cfvo type="min"/>
        <cfvo type="max"/>
        <color rgb="FFFF7128"/>
        <color rgb="FFFFEF9C"/>
      </colorScale>
    </cfRule>
  </conditionalFormatting>
  <conditionalFormatting sqref="BG23:BG27">
    <cfRule type="colorScale" priority="287">
      <colorScale>
        <cfvo type="min"/>
        <cfvo type="max"/>
        <color rgb="FFFF7128"/>
        <color rgb="FFFFEF9C"/>
      </colorScale>
    </cfRule>
  </conditionalFormatting>
  <conditionalFormatting sqref="AS23:AS27">
    <cfRule type="containsText" dxfId="517" priority="285" operator="containsText" text="True">
      <formula>NOT(ISERROR(SEARCH("True",AS23)))</formula>
    </cfRule>
    <cfRule type="containsText" dxfId="516" priority="286" operator="containsText" text="FALSE">
      <formula>NOT(ISERROR(SEARCH("FALSE",AS23)))</formula>
    </cfRule>
  </conditionalFormatting>
  <conditionalFormatting sqref="BF28:BF32 BH28:BH32">
    <cfRule type="colorScale" priority="284">
      <colorScale>
        <cfvo type="min"/>
        <cfvo type="max"/>
        <color rgb="FFFF7128"/>
        <color rgb="FFFFEF9C"/>
      </colorScale>
    </cfRule>
  </conditionalFormatting>
  <conditionalFormatting sqref="BG28:BG32">
    <cfRule type="colorScale" priority="283">
      <colorScale>
        <cfvo type="min"/>
        <cfvo type="max"/>
        <color rgb="FFFF7128"/>
        <color rgb="FFFFEF9C"/>
      </colorScale>
    </cfRule>
  </conditionalFormatting>
  <conditionalFormatting sqref="AS28:AS32">
    <cfRule type="containsText" dxfId="515" priority="281" operator="containsText" text="True">
      <formula>NOT(ISERROR(SEARCH("True",AS28)))</formula>
    </cfRule>
    <cfRule type="containsText" dxfId="514" priority="282" operator="containsText" text="FALSE">
      <formula>NOT(ISERROR(SEARCH("FALSE",AS28)))</formula>
    </cfRule>
  </conditionalFormatting>
  <conditionalFormatting sqref="BF33:BF37 BH33:BH37">
    <cfRule type="colorScale" priority="280">
      <colorScale>
        <cfvo type="min"/>
        <cfvo type="max"/>
        <color rgb="FFFF7128"/>
        <color rgb="FFFFEF9C"/>
      </colorScale>
    </cfRule>
  </conditionalFormatting>
  <conditionalFormatting sqref="BG33:BG37">
    <cfRule type="colorScale" priority="279">
      <colorScale>
        <cfvo type="min"/>
        <cfvo type="max"/>
        <color rgb="FFFF7128"/>
        <color rgb="FFFFEF9C"/>
      </colorScale>
    </cfRule>
  </conditionalFormatting>
  <conditionalFormatting sqref="AS33:AS37">
    <cfRule type="containsText" dxfId="513" priority="277" operator="containsText" text="True">
      <formula>NOT(ISERROR(SEARCH("True",AS33)))</formula>
    </cfRule>
    <cfRule type="containsText" dxfId="512" priority="278" operator="containsText" text="FALSE">
      <formula>NOT(ISERROR(SEARCH("FALSE",AS33)))</formula>
    </cfRule>
  </conditionalFormatting>
  <conditionalFormatting sqref="BH38:BH42 BF38:BF42">
    <cfRule type="colorScale" priority="276">
      <colorScale>
        <cfvo type="min"/>
        <cfvo type="max"/>
        <color rgb="FFFF7128"/>
        <color rgb="FFFFEF9C"/>
      </colorScale>
    </cfRule>
  </conditionalFormatting>
  <conditionalFormatting sqref="BG38:BG42">
    <cfRule type="colorScale" priority="275">
      <colorScale>
        <cfvo type="min"/>
        <cfvo type="max"/>
        <color rgb="FFFF7128"/>
        <color rgb="FFFFEF9C"/>
      </colorScale>
    </cfRule>
  </conditionalFormatting>
  <conditionalFormatting sqref="AS38:AS42">
    <cfRule type="containsText" dxfId="511" priority="273" operator="containsText" text="True">
      <formula>NOT(ISERROR(SEARCH("True",AS38)))</formula>
    </cfRule>
    <cfRule type="containsText" dxfId="510" priority="274" operator="containsText" text="FALSE">
      <formula>NOT(ISERROR(SEARCH("FALSE",AS38)))</formula>
    </cfRule>
  </conditionalFormatting>
  <conditionalFormatting sqref="BF43:BF47 BH43:BH47">
    <cfRule type="colorScale" priority="272">
      <colorScale>
        <cfvo type="min"/>
        <cfvo type="max"/>
        <color rgb="FFFF7128"/>
        <color rgb="FFFFEF9C"/>
      </colorScale>
    </cfRule>
  </conditionalFormatting>
  <conditionalFormatting sqref="BG43:BG47">
    <cfRule type="colorScale" priority="271">
      <colorScale>
        <cfvo type="min"/>
        <cfvo type="max"/>
        <color rgb="FFFF7128"/>
        <color rgb="FFFFEF9C"/>
      </colorScale>
    </cfRule>
  </conditionalFormatting>
  <conditionalFormatting sqref="AS43:AS47">
    <cfRule type="containsText" dxfId="509" priority="269" operator="containsText" text="True">
      <formula>NOT(ISERROR(SEARCH("True",AS43)))</formula>
    </cfRule>
    <cfRule type="containsText" dxfId="508" priority="270" operator="containsText" text="FALSE">
      <formula>NOT(ISERROR(SEARCH("FALSE",AS43)))</formula>
    </cfRule>
  </conditionalFormatting>
  <conditionalFormatting sqref="BF48:BF52 BH48:BH52">
    <cfRule type="colorScale" priority="268">
      <colorScale>
        <cfvo type="min"/>
        <cfvo type="max"/>
        <color rgb="FFFF7128"/>
        <color rgb="FFFFEF9C"/>
      </colorScale>
    </cfRule>
  </conditionalFormatting>
  <conditionalFormatting sqref="BG48:BG52">
    <cfRule type="colorScale" priority="267">
      <colorScale>
        <cfvo type="min"/>
        <cfvo type="max"/>
        <color rgb="FFFF7128"/>
        <color rgb="FFFFEF9C"/>
      </colorScale>
    </cfRule>
  </conditionalFormatting>
  <conditionalFormatting sqref="AS48:AS52">
    <cfRule type="containsText" dxfId="507" priority="265" operator="containsText" text="True">
      <formula>NOT(ISERROR(SEARCH("True",AS48)))</formula>
    </cfRule>
    <cfRule type="containsText" dxfId="506" priority="266" operator="containsText" text="FALSE">
      <formula>NOT(ISERROR(SEARCH("FALSE",AS48)))</formula>
    </cfRule>
  </conditionalFormatting>
  <conditionalFormatting sqref="BF53:BF57 BH53:BH57">
    <cfRule type="colorScale" priority="264">
      <colorScale>
        <cfvo type="min"/>
        <cfvo type="max"/>
        <color rgb="FFFF7128"/>
        <color rgb="FFFFEF9C"/>
      </colorScale>
    </cfRule>
  </conditionalFormatting>
  <conditionalFormatting sqref="BG53:BG57">
    <cfRule type="colorScale" priority="263">
      <colorScale>
        <cfvo type="min"/>
        <cfvo type="max"/>
        <color rgb="FFFF7128"/>
        <color rgb="FFFFEF9C"/>
      </colorScale>
    </cfRule>
  </conditionalFormatting>
  <conditionalFormatting sqref="AS53:AS57">
    <cfRule type="containsText" dxfId="505" priority="261" operator="containsText" text="True">
      <formula>NOT(ISERROR(SEARCH("True",AS53)))</formula>
    </cfRule>
    <cfRule type="containsText" dxfId="504" priority="262" operator="containsText" text="FALSE">
      <formula>NOT(ISERROR(SEARCH("FALSE",AS53)))</formula>
    </cfRule>
  </conditionalFormatting>
  <conditionalFormatting sqref="BF58:BF62 BH58:BH62">
    <cfRule type="colorScale" priority="260">
      <colorScale>
        <cfvo type="min"/>
        <cfvo type="max"/>
        <color rgb="FFFF7128"/>
        <color rgb="FFFFEF9C"/>
      </colorScale>
    </cfRule>
  </conditionalFormatting>
  <conditionalFormatting sqref="BG58:BG62">
    <cfRule type="colorScale" priority="259">
      <colorScale>
        <cfvo type="min"/>
        <cfvo type="max"/>
        <color rgb="FFFF7128"/>
        <color rgb="FFFFEF9C"/>
      </colorScale>
    </cfRule>
  </conditionalFormatting>
  <conditionalFormatting sqref="AS58:AS62">
    <cfRule type="containsText" dxfId="503" priority="257" operator="containsText" text="True">
      <formula>NOT(ISERROR(SEARCH("True",AS58)))</formula>
    </cfRule>
    <cfRule type="containsText" dxfId="502" priority="258" operator="containsText" text="FALSE">
      <formula>NOT(ISERROR(SEARCH("FALSE",AS58)))</formula>
    </cfRule>
  </conditionalFormatting>
  <conditionalFormatting sqref="BH63:BH67 BF63:BF67">
    <cfRule type="colorScale" priority="256">
      <colorScale>
        <cfvo type="min"/>
        <cfvo type="max"/>
        <color rgb="FFFF7128"/>
        <color rgb="FFFFEF9C"/>
      </colorScale>
    </cfRule>
  </conditionalFormatting>
  <conditionalFormatting sqref="BG63:BG67">
    <cfRule type="colorScale" priority="255">
      <colorScale>
        <cfvo type="min"/>
        <cfvo type="max"/>
        <color rgb="FFFF7128"/>
        <color rgb="FFFFEF9C"/>
      </colorScale>
    </cfRule>
  </conditionalFormatting>
  <conditionalFormatting sqref="AS63:AS67">
    <cfRule type="containsText" dxfId="501" priority="253" operator="containsText" text="True">
      <formula>NOT(ISERROR(SEARCH("True",AS63)))</formula>
    </cfRule>
    <cfRule type="containsText" dxfId="500" priority="254" operator="containsText" text="FALSE">
      <formula>NOT(ISERROR(SEARCH("FALSE",AS63)))</formula>
    </cfRule>
  </conditionalFormatting>
  <conditionalFormatting sqref="BH68:BH72 BF68:BF72">
    <cfRule type="colorScale" priority="252">
      <colorScale>
        <cfvo type="min"/>
        <cfvo type="max"/>
        <color rgb="FFFF7128"/>
        <color rgb="FFFFEF9C"/>
      </colorScale>
    </cfRule>
  </conditionalFormatting>
  <conditionalFormatting sqref="BG68:BG72">
    <cfRule type="colorScale" priority="251">
      <colorScale>
        <cfvo type="min"/>
        <cfvo type="max"/>
        <color rgb="FFFF7128"/>
        <color rgb="FFFFEF9C"/>
      </colorScale>
    </cfRule>
  </conditionalFormatting>
  <conditionalFormatting sqref="AS68:AS72">
    <cfRule type="containsText" dxfId="499" priority="249" operator="containsText" text="True">
      <formula>NOT(ISERROR(SEARCH("True",AS68)))</formula>
    </cfRule>
    <cfRule type="containsText" dxfId="498" priority="250" operator="containsText" text="FALSE">
      <formula>NOT(ISERROR(SEARCH("FALSE",AS68)))</formula>
    </cfRule>
  </conditionalFormatting>
  <conditionalFormatting sqref="BH73:BH77 BF73:BF77">
    <cfRule type="colorScale" priority="248">
      <colorScale>
        <cfvo type="min"/>
        <cfvo type="max"/>
        <color rgb="FFFF7128"/>
        <color rgb="FFFFEF9C"/>
      </colorScale>
    </cfRule>
  </conditionalFormatting>
  <conditionalFormatting sqref="BG73:BG77">
    <cfRule type="colorScale" priority="247">
      <colorScale>
        <cfvo type="min"/>
        <cfvo type="max"/>
        <color rgb="FFFF7128"/>
        <color rgb="FFFFEF9C"/>
      </colorScale>
    </cfRule>
  </conditionalFormatting>
  <conditionalFormatting sqref="AS73:AS77">
    <cfRule type="containsText" dxfId="497" priority="245" operator="containsText" text="True">
      <formula>NOT(ISERROR(SEARCH("True",AS73)))</formula>
    </cfRule>
    <cfRule type="containsText" dxfId="496" priority="246" operator="containsText" text="FALSE">
      <formula>NOT(ISERROR(SEARCH("FALSE",AS73)))</formula>
    </cfRule>
  </conditionalFormatting>
  <conditionalFormatting sqref="BH78:BH82 BF78:BF82">
    <cfRule type="colorScale" priority="244">
      <colorScale>
        <cfvo type="min"/>
        <cfvo type="max"/>
        <color rgb="FFFF7128"/>
        <color rgb="FFFFEF9C"/>
      </colorScale>
    </cfRule>
  </conditionalFormatting>
  <conditionalFormatting sqref="BG78:BG82">
    <cfRule type="colorScale" priority="243">
      <colorScale>
        <cfvo type="min"/>
        <cfvo type="max"/>
        <color rgb="FFFF7128"/>
        <color rgb="FFFFEF9C"/>
      </colorScale>
    </cfRule>
  </conditionalFormatting>
  <conditionalFormatting sqref="AS78:AS82">
    <cfRule type="containsText" dxfId="495" priority="241" operator="containsText" text="True">
      <formula>NOT(ISERROR(SEARCH("True",AS78)))</formula>
    </cfRule>
    <cfRule type="containsText" dxfId="494" priority="242" operator="containsText" text="FALSE">
      <formula>NOT(ISERROR(SEARCH("FALSE",AS78)))</formula>
    </cfRule>
  </conditionalFormatting>
  <conditionalFormatting sqref="BH83:BH84 BF83:BF84">
    <cfRule type="colorScale" priority="240">
      <colorScale>
        <cfvo type="min"/>
        <cfvo type="max"/>
        <color rgb="FFFF7128"/>
        <color rgb="FFFFEF9C"/>
      </colorScale>
    </cfRule>
  </conditionalFormatting>
  <conditionalFormatting sqref="BG83:BG84">
    <cfRule type="colorScale" priority="239">
      <colorScale>
        <cfvo type="min"/>
        <cfvo type="max"/>
        <color rgb="FFFF7128"/>
        <color rgb="FFFFEF9C"/>
      </colorScale>
    </cfRule>
  </conditionalFormatting>
  <conditionalFormatting sqref="AS83:AS84">
    <cfRule type="containsText" dxfId="493" priority="237" operator="containsText" text="True">
      <formula>NOT(ISERROR(SEARCH("True",AS83)))</formula>
    </cfRule>
    <cfRule type="containsText" dxfId="492" priority="238" operator="containsText" text="FALSE">
      <formula>NOT(ISERROR(SEARCH("FALSE",AS83)))</formula>
    </cfRule>
  </conditionalFormatting>
  <conditionalFormatting sqref="BS18:BS22">
    <cfRule type="containsText" dxfId="491" priority="189" operator="containsText" text="True">
      <formula>NOT(ISERROR(SEARCH("True",BS18)))</formula>
    </cfRule>
    <cfRule type="containsText" dxfId="490" priority="190" operator="containsText" text="FALSE">
      <formula>NOT(ISERROR(SEARCH("FALSE",BS18)))</formula>
    </cfRule>
  </conditionalFormatting>
  <conditionalFormatting sqref="BS23:BS27">
    <cfRule type="containsText" dxfId="489" priority="185" operator="containsText" text="True">
      <formula>NOT(ISERROR(SEARCH("True",BS23)))</formula>
    </cfRule>
    <cfRule type="containsText" dxfId="488" priority="186" operator="containsText" text="FALSE">
      <formula>NOT(ISERROR(SEARCH("FALSE",BS23)))</formula>
    </cfRule>
  </conditionalFormatting>
  <conditionalFormatting sqref="CF3:CF7">
    <cfRule type="colorScale" priority="204">
      <colorScale>
        <cfvo type="min"/>
        <cfvo type="max"/>
        <color rgb="FFFF7128"/>
        <color rgb="FFFFEF9C"/>
      </colorScale>
    </cfRule>
  </conditionalFormatting>
  <conditionalFormatting sqref="CG3:CG7">
    <cfRule type="colorScale" priority="203">
      <colorScale>
        <cfvo type="min"/>
        <cfvo type="max"/>
        <color rgb="FFFF7128"/>
        <color rgb="FFFFEF9C"/>
      </colorScale>
    </cfRule>
  </conditionalFormatting>
  <conditionalFormatting sqref="BS3:BS7">
    <cfRule type="containsText" dxfId="487" priority="201" operator="containsText" text="True">
      <formula>NOT(ISERROR(SEARCH("True",BS3)))</formula>
    </cfRule>
    <cfRule type="containsText" dxfId="486" priority="202" operator="containsText" text="FALSE">
      <formula>NOT(ISERROR(SEARCH("FALSE",BS3)))</formula>
    </cfRule>
  </conditionalFormatting>
  <conditionalFormatting sqref="CF8:CF12">
    <cfRule type="colorScale" priority="200">
      <colorScale>
        <cfvo type="min"/>
        <cfvo type="max"/>
        <color rgb="FFFF7128"/>
        <color rgb="FFFFEF9C"/>
      </colorScale>
    </cfRule>
  </conditionalFormatting>
  <conditionalFormatting sqref="CG8:CG12">
    <cfRule type="colorScale" priority="199">
      <colorScale>
        <cfvo type="min"/>
        <cfvo type="max"/>
        <color rgb="FFFF7128"/>
        <color rgb="FFFFEF9C"/>
      </colorScale>
    </cfRule>
  </conditionalFormatting>
  <conditionalFormatting sqref="CF13:CF17">
    <cfRule type="colorScale" priority="196">
      <colorScale>
        <cfvo type="min"/>
        <cfvo type="max"/>
        <color rgb="FFFF7128"/>
        <color rgb="FFFFEF9C"/>
      </colorScale>
    </cfRule>
  </conditionalFormatting>
  <conditionalFormatting sqref="CG13:CG17">
    <cfRule type="colorScale" priority="195">
      <colorScale>
        <cfvo type="min"/>
        <cfvo type="max"/>
        <color rgb="FFFF7128"/>
        <color rgb="FFFFEF9C"/>
      </colorScale>
    </cfRule>
  </conditionalFormatting>
  <conditionalFormatting sqref="BS13:BS17">
    <cfRule type="containsText" dxfId="485" priority="193" operator="containsText" text="True">
      <formula>NOT(ISERROR(SEARCH("True",BS13)))</formula>
    </cfRule>
    <cfRule type="containsText" dxfId="484" priority="194" operator="containsText" text="FALSE">
      <formula>NOT(ISERROR(SEARCH("FALSE",BS13)))</formula>
    </cfRule>
  </conditionalFormatting>
  <conditionalFormatting sqref="CF18:CF22">
    <cfRule type="colorScale" priority="192">
      <colorScale>
        <cfvo type="min"/>
        <cfvo type="max"/>
        <color rgb="FFFF7128"/>
        <color rgb="FFFFEF9C"/>
      </colorScale>
    </cfRule>
  </conditionalFormatting>
  <conditionalFormatting sqref="CG18:CG22">
    <cfRule type="colorScale" priority="191">
      <colorScale>
        <cfvo type="min"/>
        <cfvo type="max"/>
        <color rgb="FFFF7128"/>
        <color rgb="FFFFEF9C"/>
      </colorScale>
    </cfRule>
  </conditionalFormatting>
  <conditionalFormatting sqref="CF23:CF27">
    <cfRule type="colorScale" priority="188">
      <colorScale>
        <cfvo type="min"/>
        <cfvo type="max"/>
        <color rgb="FFFF7128"/>
        <color rgb="FFFFEF9C"/>
      </colorScale>
    </cfRule>
  </conditionalFormatting>
  <conditionalFormatting sqref="CG23:CG27">
    <cfRule type="colorScale" priority="187">
      <colorScale>
        <cfvo type="min"/>
        <cfvo type="max"/>
        <color rgb="FFFF7128"/>
        <color rgb="FFFFEF9C"/>
      </colorScale>
    </cfRule>
  </conditionalFormatting>
  <conditionalFormatting sqref="CF28:CF32">
    <cfRule type="colorScale" priority="184">
      <colorScale>
        <cfvo type="min"/>
        <cfvo type="max"/>
        <color rgb="FFFF7128"/>
        <color rgb="FFFFEF9C"/>
      </colorScale>
    </cfRule>
  </conditionalFormatting>
  <conditionalFormatting sqref="CG28:CG32">
    <cfRule type="colorScale" priority="183">
      <colorScale>
        <cfvo type="min"/>
        <cfvo type="max"/>
        <color rgb="FFFF7128"/>
        <color rgb="FFFFEF9C"/>
      </colorScale>
    </cfRule>
  </conditionalFormatting>
  <conditionalFormatting sqref="BS28:BS32">
    <cfRule type="containsText" dxfId="483" priority="181" operator="containsText" text="True">
      <formula>NOT(ISERROR(SEARCH("True",BS28)))</formula>
    </cfRule>
    <cfRule type="containsText" dxfId="482" priority="182" operator="containsText" text="FALSE">
      <formula>NOT(ISERROR(SEARCH("FALSE",BS28)))</formula>
    </cfRule>
  </conditionalFormatting>
  <conditionalFormatting sqref="CF33:CF36">
    <cfRule type="colorScale" priority="180">
      <colorScale>
        <cfvo type="min"/>
        <cfvo type="max"/>
        <color rgb="FFFF7128"/>
        <color rgb="FFFFEF9C"/>
      </colorScale>
    </cfRule>
  </conditionalFormatting>
  <conditionalFormatting sqref="CG33:CG36">
    <cfRule type="colorScale" priority="179">
      <colorScale>
        <cfvo type="min"/>
        <cfvo type="max"/>
        <color rgb="FFFF7128"/>
        <color rgb="FFFFEF9C"/>
      </colorScale>
    </cfRule>
  </conditionalFormatting>
  <conditionalFormatting sqref="BS33:BS36">
    <cfRule type="containsText" dxfId="481" priority="177" operator="containsText" text="True">
      <formula>NOT(ISERROR(SEARCH("True",BS33)))</formula>
    </cfRule>
    <cfRule type="containsText" dxfId="480" priority="178" operator="containsText" text="FALSE">
      <formula>NOT(ISERROR(SEARCH("FALSE",BS33)))</formula>
    </cfRule>
  </conditionalFormatting>
  <conditionalFormatting sqref="AF54:AF58">
    <cfRule type="colorScale" priority="108">
      <colorScale>
        <cfvo type="min"/>
        <cfvo type="max"/>
        <color rgb="FFFF7128"/>
        <color rgb="FFFFEF9C"/>
      </colorScale>
    </cfRule>
  </conditionalFormatting>
  <conditionalFormatting sqref="AG54:AG58">
    <cfRule type="colorScale" priority="107">
      <colorScale>
        <cfvo type="min"/>
        <cfvo type="max"/>
        <color rgb="FFFF7128"/>
        <color rgb="FFFFEF9C"/>
      </colorScale>
    </cfRule>
  </conditionalFormatting>
  <conditionalFormatting sqref="AF59:AF63">
    <cfRule type="colorScale" priority="104">
      <colorScale>
        <cfvo type="min"/>
        <cfvo type="max"/>
        <color rgb="FFFF7128"/>
        <color rgb="FFFFEF9C"/>
      </colorScale>
    </cfRule>
  </conditionalFormatting>
  <conditionalFormatting sqref="AG59:AG63">
    <cfRule type="colorScale" priority="103">
      <colorScale>
        <cfvo type="min"/>
        <cfvo type="max"/>
        <color rgb="FFFF7128"/>
        <color rgb="FFFFEF9C"/>
      </colorScale>
    </cfRule>
  </conditionalFormatting>
  <conditionalFormatting sqref="AF64:AF68">
    <cfRule type="colorScale" priority="100">
      <colorScale>
        <cfvo type="min"/>
        <cfvo type="max"/>
        <color rgb="FFFF7128"/>
        <color rgb="FFFFEF9C"/>
      </colorScale>
    </cfRule>
  </conditionalFormatting>
  <conditionalFormatting sqref="AG64:AG68">
    <cfRule type="colorScale" priority="99">
      <colorScale>
        <cfvo type="min"/>
        <cfvo type="max"/>
        <color rgb="FFFF7128"/>
        <color rgb="FFFFEF9C"/>
      </colorScale>
    </cfRule>
  </conditionalFormatting>
  <conditionalFormatting sqref="AF69:AF73">
    <cfRule type="colorScale" priority="96">
      <colorScale>
        <cfvo type="min"/>
        <cfvo type="max"/>
        <color rgb="FFFF7128"/>
        <color rgb="FFFFEF9C"/>
      </colorScale>
    </cfRule>
  </conditionalFormatting>
  <conditionalFormatting sqref="AG69:AG73">
    <cfRule type="colorScale" priority="95">
      <colorScale>
        <cfvo type="min"/>
        <cfvo type="max"/>
        <color rgb="FFFF7128"/>
        <color rgb="FFFFEF9C"/>
      </colorScale>
    </cfRule>
  </conditionalFormatting>
  <conditionalFormatting sqref="AF74:AF78">
    <cfRule type="colorScale" priority="92">
      <colorScale>
        <cfvo type="min"/>
        <cfvo type="max"/>
        <color rgb="FFFF7128"/>
        <color rgb="FFFFEF9C"/>
      </colorScale>
    </cfRule>
  </conditionalFormatting>
  <conditionalFormatting sqref="AG74:AG78">
    <cfRule type="colorScale" priority="91">
      <colorScale>
        <cfvo type="min"/>
        <cfvo type="max"/>
        <color rgb="FFFF7128"/>
        <color rgb="FFFFEF9C"/>
      </colorScale>
    </cfRule>
  </conditionalFormatting>
  <conditionalFormatting sqref="AF79:AF83">
    <cfRule type="colorScale" priority="88">
      <colorScale>
        <cfvo type="min"/>
        <cfvo type="max"/>
        <color rgb="FFFF7128"/>
        <color rgb="FFFFEF9C"/>
      </colorScale>
    </cfRule>
  </conditionalFormatting>
  <conditionalFormatting sqref="AG79:AG83">
    <cfRule type="colorScale" priority="87">
      <colorScale>
        <cfvo type="min"/>
        <cfvo type="max"/>
        <color rgb="FFFF7128"/>
        <color rgb="FFFFEF9C"/>
      </colorScale>
    </cfRule>
  </conditionalFormatting>
  <conditionalFormatting sqref="AF84:AF88">
    <cfRule type="colorScale" priority="84">
      <colorScale>
        <cfvo type="min"/>
        <cfvo type="max"/>
        <color rgb="FFFF7128"/>
        <color rgb="FFFFEF9C"/>
      </colorScale>
    </cfRule>
  </conditionalFormatting>
  <conditionalFormatting sqref="AG84:AG88">
    <cfRule type="colorScale" priority="83">
      <colorScale>
        <cfvo type="min"/>
        <cfvo type="max"/>
        <color rgb="FFFF7128"/>
        <color rgb="FFFFEF9C"/>
      </colorScale>
    </cfRule>
  </conditionalFormatting>
  <conditionalFormatting sqref="AF89:AF93">
    <cfRule type="colorScale" priority="80">
      <colorScale>
        <cfvo type="min"/>
        <cfvo type="max"/>
        <color rgb="FFFF7128"/>
        <color rgb="FFFFEF9C"/>
      </colorScale>
    </cfRule>
  </conditionalFormatting>
  <conditionalFormatting sqref="AG89:AG93">
    <cfRule type="colorScale" priority="79">
      <colorScale>
        <cfvo type="min"/>
        <cfvo type="max"/>
        <color rgb="FFFF7128"/>
        <color rgb="FFFFEF9C"/>
      </colorScale>
    </cfRule>
  </conditionalFormatting>
  <conditionalFormatting sqref="AF94:AF98">
    <cfRule type="colorScale" priority="76">
      <colorScale>
        <cfvo type="min"/>
        <cfvo type="max"/>
        <color rgb="FFFF7128"/>
        <color rgb="FFFFEF9C"/>
      </colorScale>
    </cfRule>
  </conditionalFormatting>
  <conditionalFormatting sqref="AG94:AG98">
    <cfRule type="colorScale" priority="75">
      <colorScale>
        <cfvo type="min"/>
        <cfvo type="max"/>
        <color rgb="FFFF7128"/>
        <color rgb="FFFFEF9C"/>
      </colorScale>
    </cfRule>
  </conditionalFormatting>
  <conditionalFormatting sqref="AF99:AF103">
    <cfRule type="colorScale" priority="72">
      <colorScale>
        <cfvo type="min"/>
        <cfvo type="max"/>
        <color rgb="FFFF7128"/>
        <color rgb="FFFFEF9C"/>
      </colorScale>
    </cfRule>
  </conditionalFormatting>
  <conditionalFormatting sqref="AG99:AG103">
    <cfRule type="colorScale" priority="71">
      <colorScale>
        <cfvo type="min"/>
        <cfvo type="max"/>
        <color rgb="FFFF7128"/>
        <color rgb="FFFFEF9C"/>
      </colorScale>
    </cfRule>
  </conditionalFormatting>
  <conditionalFormatting sqref="AF104">
    <cfRule type="colorScale" priority="68">
      <colorScale>
        <cfvo type="min"/>
        <cfvo type="max"/>
        <color rgb="FFFF7128"/>
        <color rgb="FFFFEF9C"/>
      </colorScale>
    </cfRule>
  </conditionalFormatting>
  <conditionalFormatting sqref="AG104">
    <cfRule type="colorScale" priority="67">
      <colorScale>
        <cfvo type="min"/>
        <cfvo type="max"/>
        <color rgb="FFFF7128"/>
        <color rgb="FFFFEF9C"/>
      </colorScale>
    </cfRule>
  </conditionalFormatting>
  <conditionalFormatting sqref="AS100:AS104">
    <cfRule type="containsText" dxfId="479" priority="53" operator="containsText" text="True">
      <formula>NOT(ISERROR(SEARCH("True",AS100)))</formula>
    </cfRule>
    <cfRule type="containsText" dxfId="478" priority="54" operator="containsText" text="FALSE">
      <formula>NOT(ISERROR(SEARCH("FALSE",AS100)))</formula>
    </cfRule>
  </conditionalFormatting>
  <conditionalFormatting sqref="BH85:BH89 BF85:BF89">
    <cfRule type="colorScale" priority="64">
      <colorScale>
        <cfvo type="min"/>
        <cfvo type="max"/>
        <color rgb="FFFF7128"/>
        <color rgb="FFFFEF9C"/>
      </colorScale>
    </cfRule>
  </conditionalFormatting>
  <conditionalFormatting sqref="BG85:BG89">
    <cfRule type="colorScale" priority="63">
      <colorScale>
        <cfvo type="min"/>
        <cfvo type="max"/>
        <color rgb="FFFF7128"/>
        <color rgb="FFFFEF9C"/>
      </colorScale>
    </cfRule>
  </conditionalFormatting>
  <conditionalFormatting sqref="AS85:AS89">
    <cfRule type="containsText" dxfId="477" priority="61" operator="containsText" text="True">
      <formula>NOT(ISERROR(SEARCH("True",AS85)))</formula>
    </cfRule>
    <cfRule type="containsText" dxfId="476" priority="62" operator="containsText" text="FALSE">
      <formula>NOT(ISERROR(SEARCH("FALSE",AS85)))</formula>
    </cfRule>
  </conditionalFormatting>
  <conditionalFormatting sqref="BH95:BH99 BF95:BF99">
    <cfRule type="colorScale" priority="60">
      <colorScale>
        <cfvo type="min"/>
        <cfvo type="max"/>
        <color rgb="FFFF7128"/>
        <color rgb="FFFFEF9C"/>
      </colorScale>
    </cfRule>
  </conditionalFormatting>
  <conditionalFormatting sqref="BG95:BG99">
    <cfRule type="colorScale" priority="59">
      <colorScale>
        <cfvo type="min"/>
        <cfvo type="max"/>
        <color rgb="FFFF7128"/>
        <color rgb="FFFFEF9C"/>
      </colorScale>
    </cfRule>
  </conditionalFormatting>
  <conditionalFormatting sqref="AS95:AS99">
    <cfRule type="containsText" dxfId="475" priority="57" operator="containsText" text="True">
      <formula>NOT(ISERROR(SEARCH("True",AS95)))</formula>
    </cfRule>
    <cfRule type="containsText" dxfId="474" priority="58" operator="containsText" text="FALSE">
      <formula>NOT(ISERROR(SEARCH("FALSE",AS95)))</formula>
    </cfRule>
  </conditionalFormatting>
  <conditionalFormatting sqref="BF100:BF104 BH100:BH104">
    <cfRule type="colorScale" priority="56">
      <colorScale>
        <cfvo type="min"/>
        <cfvo type="max"/>
        <color rgb="FFFF7128"/>
        <color rgb="FFFFEF9C"/>
      </colorScale>
    </cfRule>
  </conditionalFormatting>
  <conditionalFormatting sqref="BG100:BG104">
    <cfRule type="colorScale" priority="55">
      <colorScale>
        <cfvo type="min"/>
        <cfvo type="max"/>
        <color rgb="FFFF7128"/>
        <color rgb="FFFFEF9C"/>
      </colorScale>
    </cfRule>
  </conditionalFormatting>
  <conditionalFormatting sqref="BF105:BF109 BH105:BH109">
    <cfRule type="colorScale" priority="52">
      <colorScale>
        <cfvo type="min"/>
        <cfvo type="max"/>
        <color rgb="FFFF7128"/>
        <color rgb="FFFFEF9C"/>
      </colorScale>
    </cfRule>
  </conditionalFormatting>
  <conditionalFormatting sqref="BG105:BG109">
    <cfRule type="colorScale" priority="51">
      <colorScale>
        <cfvo type="min"/>
        <cfvo type="max"/>
        <color rgb="FFFF7128"/>
        <color rgb="FFFFEF9C"/>
      </colorScale>
    </cfRule>
  </conditionalFormatting>
  <conditionalFormatting sqref="AS105:AS109">
    <cfRule type="containsText" dxfId="473" priority="49" operator="containsText" text="True">
      <formula>NOT(ISERROR(SEARCH("True",AS105)))</formula>
    </cfRule>
    <cfRule type="containsText" dxfId="472" priority="50" operator="containsText" text="FALSE">
      <formula>NOT(ISERROR(SEARCH("FALSE",AS105)))</formula>
    </cfRule>
  </conditionalFormatting>
  <conditionalFormatting sqref="BF110:BF114 BH110:BH114">
    <cfRule type="colorScale" priority="48">
      <colorScale>
        <cfvo type="min"/>
        <cfvo type="max"/>
        <color rgb="FFFF7128"/>
        <color rgb="FFFFEF9C"/>
      </colorScale>
    </cfRule>
  </conditionalFormatting>
  <conditionalFormatting sqref="BG110:BG114">
    <cfRule type="colorScale" priority="47">
      <colorScale>
        <cfvo type="min"/>
        <cfvo type="max"/>
        <color rgb="FFFF7128"/>
        <color rgb="FFFFEF9C"/>
      </colorScale>
    </cfRule>
  </conditionalFormatting>
  <conditionalFormatting sqref="AS110:AS114">
    <cfRule type="containsText" dxfId="471" priority="45" operator="containsText" text="True">
      <formula>NOT(ISERROR(SEARCH("True",AS110)))</formula>
    </cfRule>
    <cfRule type="containsText" dxfId="470" priority="46" operator="containsText" text="FALSE">
      <formula>NOT(ISERROR(SEARCH("FALSE",AS110)))</formula>
    </cfRule>
  </conditionalFormatting>
  <conditionalFormatting sqref="BF115:BF119 BH115:BH119">
    <cfRule type="colorScale" priority="44">
      <colorScale>
        <cfvo type="min"/>
        <cfvo type="max"/>
        <color rgb="FFFF7128"/>
        <color rgb="FFFFEF9C"/>
      </colorScale>
    </cfRule>
  </conditionalFormatting>
  <conditionalFormatting sqref="BG115:BG119">
    <cfRule type="colorScale" priority="43">
      <colorScale>
        <cfvo type="min"/>
        <cfvo type="max"/>
        <color rgb="FFFF7128"/>
        <color rgb="FFFFEF9C"/>
      </colorScale>
    </cfRule>
  </conditionalFormatting>
  <conditionalFormatting sqref="AS115:AS119">
    <cfRule type="containsText" dxfId="469" priority="41" operator="containsText" text="True">
      <formula>NOT(ISERROR(SEARCH("True",AS115)))</formula>
    </cfRule>
    <cfRule type="containsText" dxfId="468" priority="42" operator="containsText" text="FALSE">
      <formula>NOT(ISERROR(SEARCH("FALSE",AS115)))</formula>
    </cfRule>
  </conditionalFormatting>
  <conditionalFormatting sqref="BH120:BH124 BF120:BF124">
    <cfRule type="colorScale" priority="40">
      <colorScale>
        <cfvo type="min"/>
        <cfvo type="max"/>
        <color rgb="FFFF7128"/>
        <color rgb="FFFFEF9C"/>
      </colorScale>
    </cfRule>
  </conditionalFormatting>
  <conditionalFormatting sqref="BG120:BG124">
    <cfRule type="colorScale" priority="39">
      <colorScale>
        <cfvo type="min"/>
        <cfvo type="max"/>
        <color rgb="FFFF7128"/>
        <color rgb="FFFFEF9C"/>
      </colorScale>
    </cfRule>
  </conditionalFormatting>
  <conditionalFormatting sqref="AS120:AS124">
    <cfRule type="containsText" dxfId="467" priority="37" operator="containsText" text="True">
      <formula>NOT(ISERROR(SEARCH("True",AS120)))</formula>
    </cfRule>
    <cfRule type="containsText" dxfId="466" priority="38" operator="containsText" text="FALSE">
      <formula>NOT(ISERROR(SEARCH("FALSE",AS120)))</formula>
    </cfRule>
  </conditionalFormatting>
  <conditionalFormatting sqref="BF125:BF129 BH125:BH129">
    <cfRule type="colorScale" priority="36">
      <colorScale>
        <cfvo type="min"/>
        <cfvo type="max"/>
        <color rgb="FFFF7128"/>
        <color rgb="FFFFEF9C"/>
      </colorScale>
    </cfRule>
  </conditionalFormatting>
  <conditionalFormatting sqref="BG125:BG129">
    <cfRule type="colorScale" priority="35">
      <colorScale>
        <cfvo type="min"/>
        <cfvo type="max"/>
        <color rgb="FFFF7128"/>
        <color rgb="FFFFEF9C"/>
      </colorScale>
    </cfRule>
  </conditionalFormatting>
  <conditionalFormatting sqref="AS125:AS129">
    <cfRule type="containsText" dxfId="465" priority="33" operator="containsText" text="True">
      <formula>NOT(ISERROR(SEARCH("True",AS125)))</formula>
    </cfRule>
    <cfRule type="containsText" dxfId="464" priority="34" operator="containsText" text="FALSE">
      <formula>NOT(ISERROR(SEARCH("FALSE",AS125)))</formula>
    </cfRule>
  </conditionalFormatting>
  <conditionalFormatting sqref="BF130:BF134 BH130:BH134">
    <cfRule type="colorScale" priority="32">
      <colorScale>
        <cfvo type="min"/>
        <cfvo type="max"/>
        <color rgb="FFFF7128"/>
        <color rgb="FFFFEF9C"/>
      </colorScale>
    </cfRule>
  </conditionalFormatting>
  <conditionalFormatting sqref="BG130:BG134">
    <cfRule type="colorScale" priority="31">
      <colorScale>
        <cfvo type="min"/>
        <cfvo type="max"/>
        <color rgb="FFFF7128"/>
        <color rgb="FFFFEF9C"/>
      </colorScale>
    </cfRule>
  </conditionalFormatting>
  <conditionalFormatting sqref="AS130:AS134">
    <cfRule type="containsText" dxfId="463" priority="29" operator="containsText" text="True">
      <formula>NOT(ISERROR(SEARCH("True",AS130)))</formula>
    </cfRule>
    <cfRule type="containsText" dxfId="462" priority="30" operator="containsText" text="FALSE">
      <formula>NOT(ISERROR(SEARCH("FALSE",AS130)))</formula>
    </cfRule>
  </conditionalFormatting>
  <conditionalFormatting sqref="BF135:BF139 BH135:BH139">
    <cfRule type="colorScale" priority="28">
      <colorScale>
        <cfvo type="min"/>
        <cfvo type="max"/>
        <color rgb="FFFF7128"/>
        <color rgb="FFFFEF9C"/>
      </colorScale>
    </cfRule>
  </conditionalFormatting>
  <conditionalFormatting sqref="BG135:BG139">
    <cfRule type="colorScale" priority="27">
      <colorScale>
        <cfvo type="min"/>
        <cfvo type="max"/>
        <color rgb="FFFF7128"/>
        <color rgb="FFFFEF9C"/>
      </colorScale>
    </cfRule>
  </conditionalFormatting>
  <conditionalFormatting sqref="AS135:AS139">
    <cfRule type="containsText" dxfId="461" priority="25" operator="containsText" text="True">
      <formula>NOT(ISERROR(SEARCH("True",AS135)))</formula>
    </cfRule>
    <cfRule type="containsText" dxfId="460" priority="26" operator="containsText" text="FALSE">
      <formula>NOT(ISERROR(SEARCH("FALSE",AS135)))</formula>
    </cfRule>
  </conditionalFormatting>
  <conditionalFormatting sqref="BF140:BF144 BH140:BH144">
    <cfRule type="colorScale" priority="24">
      <colorScale>
        <cfvo type="min"/>
        <cfvo type="max"/>
        <color rgb="FFFF7128"/>
        <color rgb="FFFFEF9C"/>
      </colorScale>
    </cfRule>
  </conditionalFormatting>
  <conditionalFormatting sqref="BG140:BG144">
    <cfRule type="colorScale" priority="23">
      <colorScale>
        <cfvo type="min"/>
        <cfvo type="max"/>
        <color rgb="FFFF7128"/>
        <color rgb="FFFFEF9C"/>
      </colorScale>
    </cfRule>
  </conditionalFormatting>
  <conditionalFormatting sqref="AS140:AS144">
    <cfRule type="containsText" dxfId="459" priority="21" operator="containsText" text="True">
      <formula>NOT(ISERROR(SEARCH("True",AS140)))</formula>
    </cfRule>
    <cfRule type="containsText" dxfId="458" priority="22" operator="containsText" text="FALSE">
      <formula>NOT(ISERROR(SEARCH("FALSE",AS140)))</formula>
    </cfRule>
  </conditionalFormatting>
  <conditionalFormatting sqref="BH145:BH149 BF145:BF149">
    <cfRule type="colorScale" priority="20">
      <colorScale>
        <cfvo type="min"/>
        <cfvo type="max"/>
        <color rgb="FFFF7128"/>
        <color rgb="FFFFEF9C"/>
      </colorScale>
    </cfRule>
  </conditionalFormatting>
  <conditionalFormatting sqref="BG145:BG149">
    <cfRule type="colorScale" priority="19">
      <colorScale>
        <cfvo type="min"/>
        <cfvo type="max"/>
        <color rgb="FFFF7128"/>
        <color rgb="FFFFEF9C"/>
      </colorScale>
    </cfRule>
  </conditionalFormatting>
  <conditionalFormatting sqref="AS145:AS149">
    <cfRule type="containsText" dxfId="457" priority="17" operator="containsText" text="True">
      <formula>NOT(ISERROR(SEARCH("True",AS145)))</formula>
    </cfRule>
    <cfRule type="containsText" dxfId="456" priority="18" operator="containsText" text="FALSE">
      <formula>NOT(ISERROR(SEARCH("FALSE",AS145)))</formula>
    </cfRule>
  </conditionalFormatting>
  <conditionalFormatting sqref="BH150:BH154 BF150:BF154">
    <cfRule type="colorScale" priority="16">
      <colorScale>
        <cfvo type="min"/>
        <cfvo type="max"/>
        <color rgb="FFFF7128"/>
        <color rgb="FFFFEF9C"/>
      </colorScale>
    </cfRule>
  </conditionalFormatting>
  <conditionalFormatting sqref="BG150:BG154">
    <cfRule type="colorScale" priority="15">
      <colorScale>
        <cfvo type="min"/>
        <cfvo type="max"/>
        <color rgb="FFFF7128"/>
        <color rgb="FFFFEF9C"/>
      </colorScale>
    </cfRule>
  </conditionalFormatting>
  <conditionalFormatting sqref="AS150:AS154">
    <cfRule type="containsText" dxfId="455" priority="13" operator="containsText" text="True">
      <formula>NOT(ISERROR(SEARCH("True",AS150)))</formula>
    </cfRule>
    <cfRule type="containsText" dxfId="454" priority="14" operator="containsText" text="FALSE">
      <formula>NOT(ISERROR(SEARCH("FALSE",AS150)))</formula>
    </cfRule>
  </conditionalFormatting>
  <conditionalFormatting sqref="BH155:BH159 BF155:BF159">
    <cfRule type="colorScale" priority="12">
      <colorScale>
        <cfvo type="min"/>
        <cfvo type="max"/>
        <color rgb="FFFF7128"/>
        <color rgb="FFFFEF9C"/>
      </colorScale>
    </cfRule>
  </conditionalFormatting>
  <conditionalFormatting sqref="BG155:BG159">
    <cfRule type="colorScale" priority="11">
      <colorScale>
        <cfvo type="min"/>
        <cfvo type="max"/>
        <color rgb="FFFF7128"/>
        <color rgb="FFFFEF9C"/>
      </colorScale>
    </cfRule>
  </conditionalFormatting>
  <conditionalFormatting sqref="AS155:AS159">
    <cfRule type="containsText" dxfId="453" priority="9" operator="containsText" text="True">
      <formula>NOT(ISERROR(SEARCH("True",AS155)))</formula>
    </cfRule>
    <cfRule type="containsText" dxfId="452" priority="10" operator="containsText" text="FALSE">
      <formula>NOT(ISERROR(SEARCH("FALSE",AS155)))</formula>
    </cfRule>
  </conditionalFormatting>
  <conditionalFormatting sqref="BH160:BH164 BF160:BF164">
    <cfRule type="colorScale" priority="8">
      <colorScale>
        <cfvo type="min"/>
        <cfvo type="max"/>
        <color rgb="FFFF7128"/>
        <color rgb="FFFFEF9C"/>
      </colorScale>
    </cfRule>
  </conditionalFormatting>
  <conditionalFormatting sqref="BG160:BG164">
    <cfRule type="colorScale" priority="7">
      <colorScale>
        <cfvo type="min"/>
        <cfvo type="max"/>
        <color rgb="FFFF7128"/>
        <color rgb="FFFFEF9C"/>
      </colorScale>
    </cfRule>
  </conditionalFormatting>
  <conditionalFormatting sqref="AS160:AS164">
    <cfRule type="containsText" dxfId="451" priority="5" operator="containsText" text="True">
      <formula>NOT(ISERROR(SEARCH("True",AS160)))</formula>
    </cfRule>
    <cfRule type="containsText" dxfId="450" priority="6" operator="containsText" text="FALSE">
      <formula>NOT(ISERROR(SEARCH("FALSE",AS160)))</formula>
    </cfRule>
  </conditionalFormatting>
  <conditionalFormatting sqref="BH165:BH166 BF165:BF166">
    <cfRule type="colorScale" priority="4">
      <colorScale>
        <cfvo type="min"/>
        <cfvo type="max"/>
        <color rgb="FFFF7128"/>
        <color rgb="FFFFEF9C"/>
      </colorScale>
    </cfRule>
  </conditionalFormatting>
  <conditionalFormatting sqref="BG165:BG166">
    <cfRule type="colorScale" priority="3">
      <colorScale>
        <cfvo type="min"/>
        <cfvo type="max"/>
        <color rgb="FFFF7128"/>
        <color rgb="FFFFEF9C"/>
      </colorScale>
    </cfRule>
  </conditionalFormatting>
  <conditionalFormatting sqref="AS165:AS166">
    <cfRule type="containsText" dxfId="449" priority="1" operator="containsText" text="True">
      <formula>NOT(ISERROR(SEARCH("True",AS165)))</formula>
    </cfRule>
    <cfRule type="containsText" dxfId="448" priority="2" operator="containsText" text="FALSE">
      <formula>NOT(ISERROR(SEARCH("FALSE",AS165)))</formula>
    </cfRule>
  </conditionalFormatting>
  <pageMargins left="0.7" right="0.7" top="0.75" bottom="0.75" header="0.3" footer="0.3"/>
  <tableParts count="4">
    <tablePart r:id="rId1"/>
    <tablePart r:id="rId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E6D0D-F8A3-EA43-BE4A-0F5CBD942B19}">
  <dimension ref="A1:BD667"/>
  <sheetViews>
    <sheetView workbookViewId="0">
      <selection activeCell="Y54" sqref="Y54"/>
    </sheetView>
  </sheetViews>
  <sheetFormatPr baseColWidth="10" defaultRowHeight="16" x14ac:dyDescent="0.2"/>
  <cols>
    <col min="1" max="1" width="16.33203125" customWidth="1"/>
    <col min="2" max="2" width="19.83203125" bestFit="1" customWidth="1"/>
    <col min="3" max="3" width="8.1640625" bestFit="1" customWidth="1"/>
    <col min="4" max="6" width="5.33203125" customWidth="1"/>
    <col min="7" max="7" width="6.83203125" style="5" customWidth="1"/>
    <col min="8" max="19" width="5.33203125" customWidth="1"/>
    <col min="20" max="21" width="4.1640625" style="2" customWidth="1"/>
    <col min="22" max="22" width="17.33203125" hidden="1" customWidth="1"/>
    <col min="23" max="56" width="15.83203125" customWidth="1"/>
  </cols>
  <sheetData>
    <row r="1" spans="1:56" x14ac:dyDescent="0.2">
      <c r="W1">
        <f>MAX(W2:INDEX(W:W, ROWS(W:W)))</f>
        <v>0.855642261904761</v>
      </c>
      <c r="X1">
        <f>MIN(X2:INDEX(X:X, ROWS(X:X)))</f>
        <v>0.30433243745565403</v>
      </c>
      <c r="Y1">
        <f>MAX(Y2:INDEX(Y:Y, ROWS(Y:Y)))</f>
        <v>0.67354550561797699</v>
      </c>
      <c r="Z1">
        <f>MIN(Z2:INDEX(Z:Z, ROWS(Z:Z)))</f>
        <v>0.83049660474061904</v>
      </c>
      <c r="AA1">
        <f>MAX(AA2:INDEX(AA:AA, ROWS(AA:AA)))</f>
        <v>0.68657735761580097</v>
      </c>
      <c r="AB1">
        <f>MAX(AB2:INDEX(AB:AB, ROWS(AB:AB)))</f>
        <v>0.68657735761580097</v>
      </c>
      <c r="AC1">
        <f>MAX(AC2:INDEX(AC:AC, ROWS(AC:AC)))</f>
        <v>0.82797994618514004</v>
      </c>
      <c r="AD1">
        <f>MAX(AD2:INDEX(AD:AD, ROWS(AD:AD)))</f>
        <v>0.82797994618514004</v>
      </c>
      <c r="AE1">
        <f>MAX(AE2:INDEX(AE:AE, ROWS(AE:AE)))</f>
        <v>0.67354550561797699</v>
      </c>
      <c r="AF1">
        <f>MAX(AF2:INDEX(AF:AF, ROWS(AF:AF)))</f>
        <v>0.67354550561797699</v>
      </c>
      <c r="AG1">
        <f>MAX(AG2:INDEX(AG:AG, ROWS(AG:AG)))</f>
        <v>0.73958333333333304</v>
      </c>
      <c r="AH1">
        <f>MIN(AH2:INDEX(AH:AH, ROWS(AH:AH)))</f>
        <v>0.75783687829971302</v>
      </c>
      <c r="AI1">
        <f>MAX(AI2:INDEX(AI:AI, ROWS(AI:AI)))</f>
        <v>0.74976173826675296</v>
      </c>
      <c r="AJ1">
        <f>MAX(AJ2:INDEX(AJ:AJ, ROWS(AJ:AJ)))</f>
        <v>0.74976173826675296</v>
      </c>
      <c r="AK1">
        <f>MAX(AK2:INDEX(AK:AK, ROWS(AK:AK)))</f>
        <v>0.83008767722613497</v>
      </c>
      <c r="AL1">
        <f>MAX(AL2:INDEX(AL:AL, ROWS(AL:AL)))</f>
        <v>0.83008767722613497</v>
      </c>
      <c r="AM1">
        <f>MAX(AM2:INDEX(AM:AM, ROWS(AM:AM)))</f>
        <v>0.73958333333333304</v>
      </c>
      <c r="AN1">
        <f>MAX(AN2:INDEX(AN:AN, ROWS(AN:AN)))</f>
        <v>0.73958333333333304</v>
      </c>
      <c r="AO1">
        <f>MAX(AO2:INDEX(AO:AO, ROWS(AO:AO)))</f>
        <v>0.74306477076038102</v>
      </c>
      <c r="AP1">
        <f>MAX(AP2:INDEX(AP:AP, ROWS(AP:AP)))</f>
        <v>0.76166278120977304</v>
      </c>
      <c r="AQ1">
        <f>MAX(AQ2:INDEX(AQ:AQ, ROWS(AQ:AQ)))</f>
        <v>0.67585779314809302</v>
      </c>
      <c r="AR1">
        <f>MAX(AR2:INDEX(AR:AR, ROWS(AR:AR)))</f>
        <v>0.77894584386871202</v>
      </c>
      <c r="AS1">
        <f>MAX(AS2:INDEX(AS:AS, ROWS(AS:AS)))</f>
        <v>0.56756756756756699</v>
      </c>
      <c r="AT1">
        <f>MAX(AT2:INDEX(AT:AT, ROWS(AT:AT)))</f>
        <v>0.76510067114093905</v>
      </c>
      <c r="AU1">
        <f>MAX(AU2:INDEX(AU:AU, ROWS(AU:AU)))</f>
        <v>0.96969696969696895</v>
      </c>
      <c r="AV1">
        <f>MAX(AV2:INDEX(AV:AV, ROWS(AV:AV)))</f>
        <v>0.99378881987577605</v>
      </c>
      <c r="AW1">
        <f>MAX(AW2:INDEX(AW:AW, ROWS(AW:AW)))</f>
        <v>0.927152317880794</v>
      </c>
      <c r="AX1">
        <f>MAX(AX2:INDEX(AX:AX, ROWS(AX:AX)))</f>
        <v>0.97560975609756095</v>
      </c>
      <c r="AY1">
        <f>MAX(AY2:INDEX(AY:AY, ROWS(AY:AY)))</f>
        <v>0.92617449664429496</v>
      </c>
      <c r="AZ1">
        <f>MAX(AZ2:INDEX(AZ:AZ, ROWS(AZ:AZ)))</f>
        <v>0.75132275132275095</v>
      </c>
      <c r="BA1">
        <f>MAX(BA2:INDEX(BA:BA, ROWS(BA:BA)))</f>
        <v>0.73553719008264395</v>
      </c>
      <c r="BB1">
        <f>MAX(BB2:INDEX(BB:BB, ROWS(BB:BB)))</f>
        <v>0.67213114754098302</v>
      </c>
      <c r="BC1">
        <f>MAX(BC2:INDEX(BC:BC, ROWS(BC:BC)))</f>
        <v>0.63865546218487301</v>
      </c>
      <c r="BD1">
        <f>MAX(BD2:INDEX(BD:BD, ROWS(BD:BD)))</f>
        <v>0.72413793103448199</v>
      </c>
    </row>
    <row r="2" spans="1:56" s="9" customFormat="1" ht="120" customHeight="1"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1884</v>
      </c>
      <c r="AQ2" s="7" t="s">
        <v>1885</v>
      </c>
      <c r="AR2" s="7" t="s">
        <v>1886</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2522</v>
      </c>
      <c r="C3">
        <v>1E-3</v>
      </c>
      <c r="D3">
        <v>0.5</v>
      </c>
      <c r="E3">
        <v>17</v>
      </c>
      <c r="F3">
        <v>500</v>
      </c>
      <c r="G3" s="2" t="b">
        <v>1</v>
      </c>
      <c r="H3">
        <v>8</v>
      </c>
      <c r="I3">
        <v>15</v>
      </c>
      <c r="J3">
        <v>256</v>
      </c>
      <c r="K3">
        <v>1000</v>
      </c>
      <c r="L3">
        <v>4</v>
      </c>
      <c r="M3">
        <v>25</v>
      </c>
      <c r="N3">
        <v>445</v>
      </c>
      <c r="O3">
        <v>12</v>
      </c>
      <c r="P3">
        <v>25</v>
      </c>
      <c r="Q3">
        <v>105</v>
      </c>
      <c r="R3">
        <v>1</v>
      </c>
      <c r="S3">
        <v>78</v>
      </c>
      <c r="T3" s="2">
        <v>128</v>
      </c>
      <c r="U3" s="2">
        <v>128</v>
      </c>
      <c r="V3" t="s">
        <v>2178</v>
      </c>
      <c r="W3">
        <v>0.84103125000000001</v>
      </c>
      <c r="X3">
        <v>0.35462686425447398</v>
      </c>
      <c r="Y3">
        <v>0.67354550561797699</v>
      </c>
      <c r="Z3">
        <v>0.83049660474061904</v>
      </c>
      <c r="AA3">
        <v>0.68339015517967605</v>
      </c>
      <c r="AB3">
        <v>0.68339015517967605</v>
      </c>
      <c r="AC3">
        <v>0.80527098678224196</v>
      </c>
      <c r="AD3">
        <v>0.80527098678224196</v>
      </c>
      <c r="AE3">
        <v>0.67354550561797699</v>
      </c>
      <c r="AF3">
        <v>0.67354550561797699</v>
      </c>
      <c r="AG3">
        <v>0.715873015873015</v>
      </c>
      <c r="AH3">
        <v>0.81521803140640203</v>
      </c>
      <c r="AI3">
        <v>0.72808952147094197</v>
      </c>
      <c r="AJ3">
        <v>0.72808952147094197</v>
      </c>
      <c r="AK3">
        <v>0.78500677427690402</v>
      </c>
      <c r="AL3">
        <v>0.78500677427690402</v>
      </c>
      <c r="AM3">
        <v>0.715873015873015</v>
      </c>
      <c r="AN3">
        <v>0.715873015873015</v>
      </c>
      <c r="AO3">
        <v>0.61577725838777797</v>
      </c>
      <c r="AP3">
        <v>0.73326843653929896</v>
      </c>
      <c r="AQ3">
        <v>0.60556908192291303</v>
      </c>
      <c r="AR3">
        <v>0.77894584386871202</v>
      </c>
      <c r="AS3">
        <v>0.31901840490797501</v>
      </c>
      <c r="AT3">
        <v>0.45161290322580599</v>
      </c>
      <c r="AU3">
        <v>0.95283018867924496</v>
      </c>
      <c r="AV3">
        <v>0.976303317535545</v>
      </c>
      <c r="AW3">
        <v>0.884210526315789</v>
      </c>
      <c r="AX3">
        <v>0.96744186046511604</v>
      </c>
      <c r="AY3">
        <v>0.90155440414507704</v>
      </c>
      <c r="AZ3">
        <v>0.72222222222222199</v>
      </c>
      <c r="BA3">
        <v>0.68595041322313999</v>
      </c>
      <c r="BB3">
        <v>0.63694267515923497</v>
      </c>
      <c r="BC3">
        <v>0.518987341772152</v>
      </c>
      <c r="BD3">
        <v>0.72</v>
      </c>
    </row>
    <row r="4" spans="1:56" x14ac:dyDescent="0.2">
      <c r="B4" t="s">
        <v>2523</v>
      </c>
      <c r="C4">
        <v>1E-3</v>
      </c>
      <c r="D4">
        <v>0.5</v>
      </c>
      <c r="E4">
        <v>14</v>
      </c>
      <c r="F4">
        <v>500</v>
      </c>
      <c r="G4" s="2" t="b">
        <v>1</v>
      </c>
      <c r="H4">
        <v>8</v>
      </c>
      <c r="I4">
        <v>50</v>
      </c>
      <c r="J4">
        <v>420</v>
      </c>
      <c r="K4">
        <v>1000</v>
      </c>
      <c r="L4">
        <v>4</v>
      </c>
      <c r="M4">
        <v>50</v>
      </c>
      <c r="N4">
        <v>420</v>
      </c>
      <c r="O4">
        <v>12</v>
      </c>
      <c r="P4">
        <v>50</v>
      </c>
      <c r="Q4">
        <v>80</v>
      </c>
      <c r="R4">
        <v>1</v>
      </c>
      <c r="S4">
        <v>78</v>
      </c>
      <c r="T4" s="2">
        <v>128</v>
      </c>
      <c r="U4" s="2">
        <v>128</v>
      </c>
      <c r="V4" t="s">
        <v>2178</v>
      </c>
      <c r="W4">
        <v>0.855642261904761</v>
      </c>
      <c r="X4">
        <v>0.30433243745565403</v>
      </c>
      <c r="Y4">
        <v>0.67187857142856999</v>
      </c>
      <c r="Z4">
        <v>1.2968554683923701</v>
      </c>
      <c r="AA4">
        <v>0.68657735761580097</v>
      </c>
      <c r="AB4">
        <v>0.68657735761580097</v>
      </c>
      <c r="AC4">
        <v>0.82797994618514004</v>
      </c>
      <c r="AD4">
        <v>0.82797994618514004</v>
      </c>
      <c r="AE4">
        <v>0.67187857142856999</v>
      </c>
      <c r="AF4">
        <v>0.67187857142856999</v>
      </c>
      <c r="AG4">
        <v>0.71666666666666601</v>
      </c>
      <c r="AH4">
        <v>1.0925266742706301</v>
      </c>
      <c r="AI4">
        <v>0.72382113673496795</v>
      </c>
      <c r="AJ4">
        <v>0.72382113673496795</v>
      </c>
      <c r="AK4">
        <v>0.79942461535227904</v>
      </c>
      <c r="AL4">
        <v>0.79942461535227904</v>
      </c>
      <c r="AM4">
        <v>0.71666666666666601</v>
      </c>
      <c r="AN4">
        <v>0.71666666666666601</v>
      </c>
      <c r="AO4">
        <v>0.74306477076038102</v>
      </c>
      <c r="AP4">
        <v>0.72773191771384005</v>
      </c>
      <c r="AQ4">
        <v>0.60980745390324897</v>
      </c>
      <c r="AR4">
        <v>0.66570528808573504</v>
      </c>
      <c r="AS4">
        <v>0.44927536231884002</v>
      </c>
      <c r="AT4">
        <v>0.73913043478260798</v>
      </c>
      <c r="AU4">
        <v>0.94409937888198703</v>
      </c>
      <c r="AV4">
        <v>0.98113207547169801</v>
      </c>
      <c r="AW4">
        <v>0.89333333333333298</v>
      </c>
      <c r="AX4">
        <v>0.95121951219512202</v>
      </c>
      <c r="AY4">
        <v>0.87671232876712302</v>
      </c>
      <c r="AZ4">
        <v>0.67741935483870896</v>
      </c>
      <c r="BA4">
        <v>0.49044585987261102</v>
      </c>
      <c r="BB4">
        <v>0.57142857142857095</v>
      </c>
      <c r="BC4">
        <v>0.42016806722688999</v>
      </c>
      <c r="BD4">
        <v>0.69148936170212705</v>
      </c>
    </row>
    <row r="5" spans="1:56" x14ac:dyDescent="0.2">
      <c r="B5" t="s">
        <v>2524</v>
      </c>
      <c r="C5">
        <v>1E-3</v>
      </c>
      <c r="D5">
        <v>0.5</v>
      </c>
      <c r="E5">
        <v>36</v>
      </c>
      <c r="F5">
        <v>500</v>
      </c>
      <c r="G5" s="2" t="b">
        <v>1</v>
      </c>
      <c r="H5">
        <v>8</v>
      </c>
      <c r="I5">
        <v>20</v>
      </c>
      <c r="J5">
        <v>420</v>
      </c>
      <c r="K5">
        <v>1000</v>
      </c>
      <c r="L5">
        <v>4</v>
      </c>
      <c r="M5">
        <v>20</v>
      </c>
      <c r="N5">
        <v>450</v>
      </c>
      <c r="O5">
        <v>12</v>
      </c>
      <c r="P5">
        <v>20</v>
      </c>
      <c r="Q5">
        <v>110</v>
      </c>
      <c r="R5">
        <v>1</v>
      </c>
      <c r="S5">
        <v>78</v>
      </c>
      <c r="T5" s="2">
        <v>64</v>
      </c>
      <c r="U5" s="2">
        <v>64</v>
      </c>
      <c r="V5" t="s">
        <v>2178</v>
      </c>
      <c r="W5">
        <v>0.84743749999999896</v>
      </c>
      <c r="X5">
        <v>0.33576795619726102</v>
      </c>
      <c r="Y5">
        <v>0.66333666666666502</v>
      </c>
      <c r="Z5">
        <v>1.2879450978040601</v>
      </c>
      <c r="AA5">
        <v>0.66857915087680897</v>
      </c>
      <c r="AB5">
        <v>0.66857915087680897</v>
      </c>
      <c r="AC5">
        <v>0.79685573259006504</v>
      </c>
      <c r="AD5">
        <v>0.79685573259006504</v>
      </c>
      <c r="AE5">
        <v>0.66333666666666602</v>
      </c>
      <c r="AF5">
        <v>0.66333666666666502</v>
      </c>
      <c r="AG5">
        <v>0.71666666666666601</v>
      </c>
      <c r="AH5">
        <v>0.99123662710189797</v>
      </c>
      <c r="AI5">
        <v>0.72849689870936596</v>
      </c>
      <c r="AJ5">
        <v>0.72849689870936596</v>
      </c>
      <c r="AK5">
        <v>0.79951989703655002</v>
      </c>
      <c r="AL5">
        <v>0.79951989703655002</v>
      </c>
      <c r="AM5">
        <v>0.71666666666666601</v>
      </c>
      <c r="AN5">
        <v>0.71666666666666601</v>
      </c>
      <c r="AO5">
        <v>0.71208125842141301</v>
      </c>
      <c r="AP5">
        <v>0.65834016781903504</v>
      </c>
      <c r="AQ5">
        <v>0.64008947768853197</v>
      </c>
      <c r="AR5">
        <v>0.66380569957825997</v>
      </c>
      <c r="AS5">
        <v>0.43243243243243201</v>
      </c>
      <c r="AT5">
        <v>0.73</v>
      </c>
      <c r="AU5">
        <v>0.94444444444444398</v>
      </c>
      <c r="AV5">
        <v>0.967741935483871</v>
      </c>
      <c r="AW5">
        <v>0.88888888888888795</v>
      </c>
      <c r="AX5">
        <v>0.97345132743362806</v>
      </c>
      <c r="AY5">
        <v>0.84974093264248696</v>
      </c>
      <c r="AZ5">
        <v>0.65454545454545399</v>
      </c>
      <c r="BA5">
        <v>0.48623853211009099</v>
      </c>
      <c r="BB5">
        <v>0.60919540229885005</v>
      </c>
      <c r="BC5">
        <v>0.52173913043478204</v>
      </c>
      <c r="BD5">
        <v>0.683544303797468</v>
      </c>
    </row>
    <row r="6" spans="1:56" x14ac:dyDescent="0.2">
      <c r="B6" t="s">
        <v>2370</v>
      </c>
      <c r="C6">
        <v>1E-3</v>
      </c>
      <c r="D6">
        <v>0.5</v>
      </c>
      <c r="E6">
        <v>14</v>
      </c>
      <c r="F6">
        <v>500</v>
      </c>
      <c r="G6" s="2" t="b">
        <v>1</v>
      </c>
      <c r="H6">
        <v>8</v>
      </c>
      <c r="I6">
        <v>50</v>
      </c>
      <c r="J6">
        <v>128</v>
      </c>
      <c r="K6">
        <v>1000</v>
      </c>
      <c r="L6">
        <v>4</v>
      </c>
      <c r="M6">
        <v>20</v>
      </c>
      <c r="N6">
        <v>450</v>
      </c>
      <c r="O6">
        <v>12</v>
      </c>
      <c r="P6">
        <v>20</v>
      </c>
      <c r="Q6">
        <v>110</v>
      </c>
      <c r="R6">
        <v>1</v>
      </c>
      <c r="S6">
        <v>78</v>
      </c>
      <c r="T6" s="2">
        <v>128</v>
      </c>
      <c r="U6" s="2">
        <v>128</v>
      </c>
      <c r="V6" t="s">
        <v>2178</v>
      </c>
      <c r="W6">
        <v>0.85158984375000002</v>
      </c>
      <c r="X6">
        <v>0.32340634280443098</v>
      </c>
      <c r="Y6">
        <v>0.66151611111111197</v>
      </c>
      <c r="Z6">
        <v>0.86702747976779904</v>
      </c>
      <c r="AA6">
        <v>0.67155101302751996</v>
      </c>
      <c r="AB6">
        <v>0.67155101302751996</v>
      </c>
      <c r="AC6">
        <v>0.80208604857837995</v>
      </c>
      <c r="AD6">
        <v>0.80208604857837995</v>
      </c>
      <c r="AE6">
        <v>0.66151611111111197</v>
      </c>
      <c r="AF6">
        <v>0.66151611111111197</v>
      </c>
      <c r="AG6">
        <v>0.71212121212121204</v>
      </c>
      <c r="AH6">
        <v>0.81895548105239802</v>
      </c>
      <c r="AI6">
        <v>0.70801225689913605</v>
      </c>
      <c r="AJ6">
        <v>0.70801225689913605</v>
      </c>
      <c r="AK6">
        <v>0.76056955891101097</v>
      </c>
      <c r="AL6">
        <v>0.76056955891101097</v>
      </c>
      <c r="AM6">
        <v>0.71212121212121204</v>
      </c>
      <c r="AN6">
        <v>0.71212121212121204</v>
      </c>
      <c r="AO6">
        <v>0.71236828502221905</v>
      </c>
      <c r="AP6">
        <v>0.64771628981570195</v>
      </c>
      <c r="AQ6">
        <v>0.61996912943583005</v>
      </c>
      <c r="AR6">
        <v>0.70615034783632702</v>
      </c>
      <c r="AS6">
        <v>0.27272727272727199</v>
      </c>
      <c r="AT6">
        <v>0.68656716417910402</v>
      </c>
      <c r="AU6">
        <v>0.952380952380952</v>
      </c>
      <c r="AV6">
        <v>0.972727272727272</v>
      </c>
      <c r="AW6">
        <v>0.91509433962264097</v>
      </c>
      <c r="AX6">
        <v>0.96</v>
      </c>
      <c r="AY6">
        <v>0.87309644670050701</v>
      </c>
      <c r="AZ6">
        <v>0.43445692883895098</v>
      </c>
      <c r="BA6">
        <v>0.60773480662983403</v>
      </c>
      <c r="BB6">
        <v>0.62721893491124203</v>
      </c>
      <c r="BC6">
        <v>0.49101796407185599</v>
      </c>
      <c r="BD6">
        <v>0.703125</v>
      </c>
    </row>
    <row r="7" spans="1:56" x14ac:dyDescent="0.2">
      <c r="B7" t="s">
        <v>2525</v>
      </c>
      <c r="C7">
        <v>1E-3</v>
      </c>
      <c r="D7">
        <v>0.5</v>
      </c>
      <c r="E7">
        <v>15</v>
      </c>
      <c r="F7">
        <v>500</v>
      </c>
      <c r="G7" s="2" t="b">
        <v>1</v>
      </c>
      <c r="H7">
        <v>8</v>
      </c>
      <c r="I7">
        <v>50</v>
      </c>
      <c r="J7">
        <v>256</v>
      </c>
      <c r="K7">
        <v>1000</v>
      </c>
      <c r="L7">
        <v>4</v>
      </c>
      <c r="M7">
        <v>50</v>
      </c>
      <c r="N7">
        <v>420</v>
      </c>
      <c r="O7">
        <v>12</v>
      </c>
      <c r="P7">
        <v>50</v>
      </c>
      <c r="Q7">
        <v>80</v>
      </c>
      <c r="R7">
        <v>1</v>
      </c>
      <c r="S7">
        <v>78</v>
      </c>
      <c r="T7" s="2">
        <v>128</v>
      </c>
      <c r="U7" s="2">
        <v>128</v>
      </c>
      <c r="V7" t="s">
        <v>2178</v>
      </c>
      <c r="W7">
        <v>0.851736328125</v>
      </c>
      <c r="X7">
        <v>0.31646705818176202</v>
      </c>
      <c r="Y7">
        <v>0.63685535714285701</v>
      </c>
      <c r="Z7">
        <v>1.3726882655024499</v>
      </c>
      <c r="AA7">
        <v>0.65076458899808598</v>
      </c>
      <c r="AB7">
        <v>0.65076458899808598</v>
      </c>
      <c r="AC7">
        <v>0.82345676661655498</v>
      </c>
      <c r="AD7">
        <v>0.82345676661655498</v>
      </c>
      <c r="AE7">
        <v>0.63685535714285701</v>
      </c>
      <c r="AF7">
        <v>0.63685535714285701</v>
      </c>
      <c r="AG7">
        <v>0.70520833333333299</v>
      </c>
      <c r="AH7">
        <v>0.89401608705520597</v>
      </c>
      <c r="AI7">
        <v>0.71287006509346795</v>
      </c>
      <c r="AJ7">
        <v>0.71287006509346795</v>
      </c>
      <c r="AK7">
        <v>0.80937616326981099</v>
      </c>
      <c r="AL7">
        <v>0.80937616326981099</v>
      </c>
      <c r="AM7">
        <v>0.70520833333333299</v>
      </c>
      <c r="AN7">
        <v>0.70520833333333299</v>
      </c>
      <c r="AO7">
        <v>0.60076569816402103</v>
      </c>
      <c r="AP7">
        <v>0.76166278120977304</v>
      </c>
      <c r="AQ7">
        <v>0.57541888372830097</v>
      </c>
      <c r="AR7">
        <v>0.66521099289024199</v>
      </c>
      <c r="AS7">
        <v>0.35849056603773499</v>
      </c>
      <c r="AT7">
        <v>0.53913043478260803</v>
      </c>
      <c r="AU7">
        <v>0.95541401273885296</v>
      </c>
      <c r="AV7">
        <v>0.974683544303797</v>
      </c>
      <c r="AW7">
        <v>0.89610389610389596</v>
      </c>
      <c r="AX7">
        <v>0.94545454545454499</v>
      </c>
      <c r="AY7">
        <v>0.87837837837837796</v>
      </c>
      <c r="AZ7">
        <v>0.72222222222222199</v>
      </c>
      <c r="BA7">
        <v>0.44767441860465101</v>
      </c>
      <c r="BB7">
        <v>0.66141732283464505</v>
      </c>
      <c r="BC7">
        <v>0.47933884297520601</v>
      </c>
      <c r="BD7">
        <v>0.69613259668508198</v>
      </c>
    </row>
    <row r="8" spans="1:56" x14ac:dyDescent="0.2">
      <c r="B8" t="s">
        <v>2526</v>
      </c>
      <c r="C8">
        <v>1E-3</v>
      </c>
      <c r="D8">
        <v>0.5</v>
      </c>
      <c r="E8">
        <v>60</v>
      </c>
      <c r="F8">
        <v>500</v>
      </c>
      <c r="G8" s="2" t="b">
        <v>1</v>
      </c>
      <c r="H8">
        <v>8</v>
      </c>
      <c r="I8">
        <v>20</v>
      </c>
      <c r="J8">
        <v>128</v>
      </c>
      <c r="K8">
        <v>1000</v>
      </c>
      <c r="L8">
        <v>4</v>
      </c>
      <c r="M8">
        <v>20</v>
      </c>
      <c r="N8">
        <v>450</v>
      </c>
      <c r="O8">
        <v>12</v>
      </c>
      <c r="P8">
        <v>20</v>
      </c>
      <c r="Q8">
        <v>110</v>
      </c>
      <c r="R8">
        <v>1</v>
      </c>
      <c r="S8">
        <v>78</v>
      </c>
      <c r="T8" s="2">
        <v>128</v>
      </c>
      <c r="U8" s="2">
        <v>128</v>
      </c>
      <c r="V8" t="s">
        <v>2178</v>
      </c>
      <c r="W8">
        <v>0.84003710937499998</v>
      </c>
      <c r="X8">
        <v>0.352447260200977</v>
      </c>
      <c r="Y8">
        <v>0.62333388888888897</v>
      </c>
      <c r="Z8">
        <v>0.92472825562953898</v>
      </c>
      <c r="AA8">
        <v>0.61814184002951</v>
      </c>
      <c r="AB8">
        <v>0.61814184002951</v>
      </c>
      <c r="AC8">
        <v>0.75955488335614196</v>
      </c>
      <c r="AD8">
        <v>0.75955488335614196</v>
      </c>
      <c r="AE8">
        <v>0.62333388888888897</v>
      </c>
      <c r="AF8">
        <v>0.62333388888888897</v>
      </c>
      <c r="AG8">
        <v>0.69772727272727197</v>
      </c>
      <c r="AH8">
        <v>0.86630761623382502</v>
      </c>
      <c r="AI8">
        <v>0.70317642134031699</v>
      </c>
      <c r="AJ8">
        <v>0.70317642134031699</v>
      </c>
      <c r="AK8">
        <v>0.76384737413858395</v>
      </c>
      <c r="AL8">
        <v>0.76384737413858395</v>
      </c>
      <c r="AM8">
        <v>0.69772727272727197</v>
      </c>
      <c r="AN8">
        <v>0.69772727272727197</v>
      </c>
      <c r="AO8">
        <v>0.64788417745179305</v>
      </c>
      <c r="AP8">
        <v>0.56050925440477894</v>
      </c>
      <c r="AQ8">
        <v>0.63148249540593304</v>
      </c>
      <c r="AR8">
        <v>0.63269143285553398</v>
      </c>
      <c r="AS8">
        <v>0.26609442060085797</v>
      </c>
      <c r="AT8">
        <v>0.46153846153846101</v>
      </c>
      <c r="AU8">
        <v>0.93693693693693603</v>
      </c>
      <c r="AV8">
        <v>0.99099099099098997</v>
      </c>
      <c r="AW8">
        <v>0.90196078431372495</v>
      </c>
      <c r="AX8">
        <v>0.95454545454545403</v>
      </c>
      <c r="AY8">
        <v>0.90099009900990001</v>
      </c>
      <c r="AZ8">
        <v>0.64676616915422802</v>
      </c>
      <c r="BA8">
        <v>0.54219948849104804</v>
      </c>
      <c r="BB8">
        <v>0.60122699386502998</v>
      </c>
      <c r="BC8">
        <v>0.57999999999999996</v>
      </c>
      <c r="BD8">
        <v>0.65486725663716805</v>
      </c>
    </row>
    <row r="9" spans="1:56" x14ac:dyDescent="0.2">
      <c r="B9" t="s">
        <v>2371</v>
      </c>
      <c r="C9">
        <v>1E-3</v>
      </c>
      <c r="D9">
        <v>0.5</v>
      </c>
      <c r="E9">
        <v>47</v>
      </c>
      <c r="F9">
        <v>500</v>
      </c>
      <c r="G9" s="2" t="b">
        <v>1</v>
      </c>
      <c r="H9">
        <v>8</v>
      </c>
      <c r="I9">
        <v>15</v>
      </c>
      <c r="J9">
        <v>256</v>
      </c>
      <c r="K9">
        <v>1000</v>
      </c>
      <c r="L9">
        <v>4</v>
      </c>
      <c r="M9">
        <v>10</v>
      </c>
      <c r="N9">
        <v>460</v>
      </c>
      <c r="O9">
        <v>12</v>
      </c>
      <c r="P9">
        <v>10</v>
      </c>
      <c r="Q9">
        <v>120</v>
      </c>
      <c r="R9">
        <v>1</v>
      </c>
      <c r="S9">
        <v>78</v>
      </c>
      <c r="T9" s="2">
        <v>64</v>
      </c>
      <c r="U9" s="2">
        <v>64</v>
      </c>
      <c r="V9" t="s">
        <v>2178</v>
      </c>
      <c r="W9">
        <v>0.83788964843750002</v>
      </c>
      <c r="X9">
        <v>0.36757988148927601</v>
      </c>
      <c r="Y9">
        <v>0.62291902173913105</v>
      </c>
      <c r="Z9">
        <v>1.02486237514019</v>
      </c>
      <c r="AA9">
        <v>0.62045228272227904</v>
      </c>
      <c r="AB9">
        <v>0.62045228272227904</v>
      </c>
      <c r="AC9">
        <v>0.74231034015633302</v>
      </c>
      <c r="AD9">
        <v>0.74231034015633302</v>
      </c>
      <c r="AE9">
        <v>0.62291902173913105</v>
      </c>
      <c r="AF9">
        <v>0.62291902173913105</v>
      </c>
      <c r="AG9">
        <v>0.69305555555555498</v>
      </c>
      <c r="AH9">
        <v>0.91111797094345004</v>
      </c>
      <c r="AI9">
        <v>0.696176952952684</v>
      </c>
      <c r="AJ9">
        <v>0.696176952952684</v>
      </c>
      <c r="AK9">
        <v>0.749077534397668</v>
      </c>
      <c r="AL9">
        <v>0.749077534397668</v>
      </c>
      <c r="AM9">
        <v>0.69305555555555498</v>
      </c>
      <c r="AN9">
        <v>0.69305555555555498</v>
      </c>
      <c r="AO9">
        <v>0.57202505563220596</v>
      </c>
      <c r="AP9">
        <v>0.62715429828667602</v>
      </c>
      <c r="AQ9">
        <v>0.64758472891642405</v>
      </c>
      <c r="AR9">
        <v>0.63504504805381101</v>
      </c>
      <c r="AS9">
        <v>0.38709677419354799</v>
      </c>
      <c r="AT9">
        <v>0.71568627450980304</v>
      </c>
      <c r="AU9">
        <v>0.94354838709677402</v>
      </c>
      <c r="AV9">
        <v>0.97095435684647302</v>
      </c>
      <c r="AW9">
        <v>0.89285714285714202</v>
      </c>
      <c r="AX9">
        <v>0.927659574468085</v>
      </c>
      <c r="AY9">
        <v>0.84955752212389302</v>
      </c>
      <c r="AZ9">
        <v>0.25465838509316702</v>
      </c>
      <c r="BA9">
        <v>0.70031545741324897</v>
      </c>
      <c r="BB9">
        <v>0.48163265306122399</v>
      </c>
      <c r="BC9">
        <v>0.54358974358974299</v>
      </c>
      <c r="BD9">
        <v>0.68656716417910402</v>
      </c>
    </row>
    <row r="10" spans="1:56" x14ac:dyDescent="0.2">
      <c r="B10" t="s">
        <v>2527</v>
      </c>
      <c r="C10">
        <v>1E-3</v>
      </c>
      <c r="D10">
        <v>0.5</v>
      </c>
      <c r="E10">
        <v>49</v>
      </c>
      <c r="F10">
        <v>500</v>
      </c>
      <c r="G10" s="2" t="b">
        <v>1</v>
      </c>
      <c r="H10">
        <v>8</v>
      </c>
      <c r="I10">
        <v>50</v>
      </c>
      <c r="J10">
        <v>128</v>
      </c>
      <c r="K10">
        <v>1000</v>
      </c>
      <c r="L10">
        <v>4</v>
      </c>
      <c r="M10">
        <v>50</v>
      </c>
      <c r="N10">
        <v>420</v>
      </c>
      <c r="O10">
        <v>12</v>
      </c>
      <c r="P10">
        <v>50</v>
      </c>
      <c r="Q10">
        <v>80</v>
      </c>
      <c r="R10">
        <v>1</v>
      </c>
      <c r="S10">
        <v>78</v>
      </c>
      <c r="T10" s="2">
        <v>128</v>
      </c>
      <c r="U10" s="2">
        <v>128</v>
      </c>
      <c r="V10" t="s">
        <v>2178</v>
      </c>
      <c r="W10">
        <v>0.84772460937500005</v>
      </c>
      <c r="X10">
        <v>0.33839403861761003</v>
      </c>
      <c r="Y10">
        <v>0.621792261904761</v>
      </c>
      <c r="Z10">
        <v>0.93644020390510496</v>
      </c>
      <c r="AA10">
        <v>0.63325078328489404</v>
      </c>
      <c r="AB10">
        <v>0.63325078328489404</v>
      </c>
      <c r="AC10">
        <v>0.78921474569151295</v>
      </c>
      <c r="AD10">
        <v>0.78921474569151295</v>
      </c>
      <c r="AE10">
        <v>0.621792261904761</v>
      </c>
      <c r="AF10">
        <v>0.621792261904761</v>
      </c>
      <c r="AG10">
        <v>0.71875</v>
      </c>
      <c r="AH10">
        <v>0.75783687829971302</v>
      </c>
      <c r="AI10">
        <v>0.72319962387977499</v>
      </c>
      <c r="AJ10">
        <v>0.72319962387977499</v>
      </c>
      <c r="AK10">
        <v>0.79417188484436896</v>
      </c>
      <c r="AL10">
        <v>0.79417188484436796</v>
      </c>
      <c r="AM10">
        <v>0.71875</v>
      </c>
      <c r="AN10">
        <v>0.71875</v>
      </c>
      <c r="AO10">
        <v>0.60886525448123696</v>
      </c>
      <c r="AP10">
        <v>0.68035250581022899</v>
      </c>
      <c r="AQ10">
        <v>0.58074830970630897</v>
      </c>
      <c r="AR10">
        <v>0.66303706314180599</v>
      </c>
      <c r="AS10">
        <v>0.36206896551724099</v>
      </c>
      <c r="AT10">
        <v>0.59090909090909005</v>
      </c>
      <c r="AU10">
        <v>0.95705521472392596</v>
      </c>
      <c r="AV10">
        <v>0.98136645962732905</v>
      </c>
      <c r="AW10">
        <v>0.88590604026845599</v>
      </c>
      <c r="AX10">
        <v>0.96385542168674698</v>
      </c>
      <c r="AY10">
        <v>0.92617449664429496</v>
      </c>
      <c r="AZ10">
        <v>0.69696969696969702</v>
      </c>
      <c r="BA10">
        <v>0.49211356466876899</v>
      </c>
      <c r="BB10">
        <v>0.65599999999999903</v>
      </c>
      <c r="BC10">
        <v>0.49206349206349198</v>
      </c>
      <c r="BD10">
        <v>0.67391304347825998</v>
      </c>
    </row>
    <row r="11" spans="1:56" x14ac:dyDescent="0.2">
      <c r="B11" t="s">
        <v>1887</v>
      </c>
      <c r="C11">
        <v>1E-3</v>
      </c>
      <c r="D11">
        <v>0.1</v>
      </c>
      <c r="E11">
        <v>35</v>
      </c>
      <c r="F11">
        <v>256</v>
      </c>
      <c r="G11" s="2" t="b">
        <v>1</v>
      </c>
      <c r="H11">
        <v>8</v>
      </c>
      <c r="I11">
        <v>20</v>
      </c>
      <c r="J11">
        <v>128</v>
      </c>
      <c r="K11">
        <v>1000</v>
      </c>
      <c r="L11">
        <v>4</v>
      </c>
      <c r="M11">
        <v>50</v>
      </c>
      <c r="N11">
        <v>420</v>
      </c>
      <c r="O11">
        <v>12</v>
      </c>
      <c r="P11">
        <v>50</v>
      </c>
      <c r="Q11">
        <v>80</v>
      </c>
      <c r="R11">
        <v>1</v>
      </c>
      <c r="S11">
        <v>78</v>
      </c>
      <c r="T11" s="2">
        <v>64</v>
      </c>
      <c r="U11" s="2">
        <v>64</v>
      </c>
      <c r="V11" t="s">
        <v>1888</v>
      </c>
      <c r="W11">
        <v>0.75337219238281194</v>
      </c>
      <c r="X11">
        <v>0.60502908378839404</v>
      </c>
      <c r="Y11">
        <v>0.61378690476190301</v>
      </c>
      <c r="Z11">
        <v>1.09269429826736</v>
      </c>
      <c r="AA11">
        <v>0.621737730948411</v>
      </c>
      <c r="AB11">
        <v>0.621737730948411</v>
      </c>
      <c r="AC11">
        <v>0.80794128698809997</v>
      </c>
      <c r="AD11">
        <v>0.80794128698809997</v>
      </c>
      <c r="AE11">
        <v>0.61378690476190401</v>
      </c>
      <c r="AF11">
        <v>0.61378690476190301</v>
      </c>
      <c r="AG11">
        <v>0.60312500000000002</v>
      </c>
      <c r="AH11">
        <v>1.1397074460983201</v>
      </c>
      <c r="AI11">
        <v>0.59499677514873195</v>
      </c>
      <c r="AJ11">
        <v>0.59499677514873195</v>
      </c>
      <c r="AK11">
        <v>0.71860453810932301</v>
      </c>
      <c r="AL11">
        <v>0.71860453810932301</v>
      </c>
      <c r="AM11">
        <v>0.60312499999999902</v>
      </c>
      <c r="AN11">
        <v>0.60312500000000002</v>
      </c>
      <c r="AO11">
        <v>0.50595618772676898</v>
      </c>
      <c r="AP11">
        <v>0.747818159565111</v>
      </c>
      <c r="AQ11">
        <v>0.56931147734931398</v>
      </c>
      <c r="AR11">
        <v>0.66386509915245395</v>
      </c>
      <c r="AS11">
        <v>0.26086956521739102</v>
      </c>
      <c r="AT11">
        <v>0.266666666666666</v>
      </c>
      <c r="AU11">
        <v>0.82119205298013198</v>
      </c>
      <c r="AV11">
        <v>0.962025316455696</v>
      </c>
      <c r="AW11">
        <v>0.70588235294117596</v>
      </c>
      <c r="AX11">
        <v>0.87074829931972797</v>
      </c>
      <c r="AY11">
        <v>0.85314685314685301</v>
      </c>
      <c r="AZ11">
        <v>0.57777777777777695</v>
      </c>
      <c r="BA11">
        <v>0.422764227642276</v>
      </c>
      <c r="BB11">
        <v>0.66666666666666596</v>
      </c>
      <c r="BC11">
        <v>7.1428571428571397E-2</v>
      </c>
      <c r="BD11">
        <v>0.66079295154185003</v>
      </c>
    </row>
    <row r="12" spans="1:56" x14ac:dyDescent="0.2">
      <c r="B12" t="s">
        <v>2528</v>
      </c>
      <c r="C12">
        <v>1E-3</v>
      </c>
      <c r="D12">
        <v>0.5</v>
      </c>
      <c r="E12">
        <v>13</v>
      </c>
      <c r="F12">
        <v>500</v>
      </c>
      <c r="G12" s="2" t="b">
        <v>1</v>
      </c>
      <c r="H12">
        <v>8</v>
      </c>
      <c r="I12">
        <v>25</v>
      </c>
      <c r="J12">
        <v>420</v>
      </c>
      <c r="K12">
        <v>1000</v>
      </c>
      <c r="L12">
        <v>4</v>
      </c>
      <c r="M12">
        <v>25</v>
      </c>
      <c r="N12">
        <v>445</v>
      </c>
      <c r="O12">
        <v>12</v>
      </c>
      <c r="P12">
        <v>25</v>
      </c>
      <c r="Q12">
        <v>105</v>
      </c>
      <c r="R12">
        <v>1</v>
      </c>
      <c r="S12">
        <v>78</v>
      </c>
      <c r="T12" s="2">
        <v>64</v>
      </c>
      <c r="U12" s="2">
        <v>64</v>
      </c>
      <c r="V12" t="s">
        <v>2178</v>
      </c>
      <c r="W12">
        <v>0.840813095238094</v>
      </c>
      <c r="X12">
        <v>0.38041761386394501</v>
      </c>
      <c r="Y12">
        <v>0.61212471910112298</v>
      </c>
      <c r="Z12">
        <v>1.1277075064778299</v>
      </c>
      <c r="AA12">
        <v>0.62441155002354298</v>
      </c>
      <c r="AB12">
        <v>0.62441155002354298</v>
      </c>
      <c r="AC12">
        <v>0.794386872658008</v>
      </c>
      <c r="AD12">
        <v>0.794386872658008</v>
      </c>
      <c r="AE12">
        <v>0.61212471910112298</v>
      </c>
      <c r="AF12">
        <v>0.61212471910112298</v>
      </c>
      <c r="AG12">
        <v>0.67063492063492003</v>
      </c>
      <c r="AH12">
        <v>1.0462902784347501</v>
      </c>
      <c r="AI12">
        <v>0.68159611519554797</v>
      </c>
      <c r="AJ12">
        <v>0.68159611519554797</v>
      </c>
      <c r="AK12">
        <v>0.76498066217914995</v>
      </c>
      <c r="AL12">
        <v>0.76498066217914995</v>
      </c>
      <c r="AM12">
        <v>0.67063492063492003</v>
      </c>
      <c r="AN12">
        <v>0.67063492063492003</v>
      </c>
      <c r="AO12">
        <v>0.54251689565150596</v>
      </c>
      <c r="AP12">
        <v>0.74132015876669899</v>
      </c>
      <c r="AQ12">
        <v>0.55604336749217198</v>
      </c>
      <c r="AR12">
        <v>0.65776577818378501</v>
      </c>
      <c r="AS12">
        <v>0.33939393939393903</v>
      </c>
      <c r="AT12">
        <v>0.36477987421383601</v>
      </c>
      <c r="AU12">
        <v>0.92822966507176996</v>
      </c>
      <c r="AV12">
        <v>0.97607655502392299</v>
      </c>
      <c r="AW12">
        <v>0.89230769230769202</v>
      </c>
      <c r="AX12">
        <v>0.95370370370370305</v>
      </c>
      <c r="AY12">
        <v>0.87234042553191404</v>
      </c>
      <c r="AZ12">
        <v>0.658385093167701</v>
      </c>
      <c r="BA12">
        <v>0.416485900216919</v>
      </c>
      <c r="BB12">
        <v>0.58750000000000002</v>
      </c>
      <c r="BC12">
        <v>0.50299401197604698</v>
      </c>
      <c r="BD12">
        <v>0.68695652173913002</v>
      </c>
    </row>
    <row r="13" spans="1:56" x14ac:dyDescent="0.2">
      <c r="B13" t="s">
        <v>2529</v>
      </c>
      <c r="C13">
        <v>1E-3</v>
      </c>
      <c r="D13">
        <v>0.5</v>
      </c>
      <c r="E13">
        <v>66</v>
      </c>
      <c r="F13">
        <v>500</v>
      </c>
      <c r="G13" s="2" t="b">
        <v>1</v>
      </c>
      <c r="H13">
        <v>8</v>
      </c>
      <c r="I13">
        <v>15</v>
      </c>
      <c r="J13">
        <v>64</v>
      </c>
      <c r="K13">
        <v>1000</v>
      </c>
      <c r="L13">
        <v>4</v>
      </c>
      <c r="M13">
        <v>50</v>
      </c>
      <c r="N13">
        <v>420</v>
      </c>
      <c r="O13">
        <v>12</v>
      </c>
      <c r="P13">
        <v>50</v>
      </c>
      <c r="Q13">
        <v>80</v>
      </c>
      <c r="R13">
        <v>1</v>
      </c>
      <c r="S13">
        <v>78</v>
      </c>
      <c r="T13" s="2">
        <v>64</v>
      </c>
      <c r="U13" s="2">
        <v>64</v>
      </c>
      <c r="V13" t="s">
        <v>2178</v>
      </c>
      <c r="W13">
        <v>0.82960937499999998</v>
      </c>
      <c r="X13">
        <v>0.39578508216142599</v>
      </c>
      <c r="Y13">
        <v>0.61206011904761903</v>
      </c>
      <c r="Z13">
        <v>1.0135726787447901</v>
      </c>
      <c r="AA13">
        <v>0.625346431890759</v>
      </c>
      <c r="AB13">
        <v>0.625346431890759</v>
      </c>
      <c r="AC13">
        <v>0.787677921068067</v>
      </c>
      <c r="AD13">
        <v>0.787677921068067</v>
      </c>
      <c r="AE13">
        <v>0.61206011904761903</v>
      </c>
      <c r="AF13">
        <v>0.61206011904761903</v>
      </c>
      <c r="AG13">
        <v>0.69374999999999998</v>
      </c>
      <c r="AH13">
        <v>0.88340103626251198</v>
      </c>
      <c r="AI13">
        <v>0.70226624399477899</v>
      </c>
      <c r="AJ13">
        <v>0.70226624399477899</v>
      </c>
      <c r="AK13">
        <v>0.78534958044961101</v>
      </c>
      <c r="AL13">
        <v>0.78534958044961101</v>
      </c>
      <c r="AM13">
        <v>0.69374999999999998</v>
      </c>
      <c r="AN13">
        <v>0.69374999999999998</v>
      </c>
      <c r="AO13">
        <v>0.56197684396455005</v>
      </c>
      <c r="AP13">
        <v>0.71951357742913302</v>
      </c>
      <c r="AQ13">
        <v>0.55816901866447199</v>
      </c>
      <c r="AR13">
        <v>0.66172628750488005</v>
      </c>
      <c r="AS13">
        <v>0.36220472440944801</v>
      </c>
      <c r="AT13">
        <v>0.49253731343283502</v>
      </c>
      <c r="AU13">
        <v>0.96894409937888204</v>
      </c>
      <c r="AV13">
        <v>0.97530864197530798</v>
      </c>
      <c r="AW13">
        <v>0.927152317880794</v>
      </c>
      <c r="AX13">
        <v>0.96296296296296202</v>
      </c>
      <c r="AY13">
        <v>0.83453237410071901</v>
      </c>
      <c r="AZ13">
        <v>0.63247863247863201</v>
      </c>
      <c r="BA13">
        <v>0.45645645645645599</v>
      </c>
      <c r="BB13">
        <v>0.634920634920635</v>
      </c>
      <c r="BC13">
        <v>0.48780487804877998</v>
      </c>
      <c r="BD13">
        <v>0.69189189189189104</v>
      </c>
    </row>
    <row r="14" spans="1:56" x14ac:dyDescent="0.2">
      <c r="B14" t="s">
        <v>2530</v>
      </c>
      <c r="C14">
        <v>1E-3</v>
      </c>
      <c r="D14">
        <v>0.5</v>
      </c>
      <c r="E14">
        <v>58</v>
      </c>
      <c r="F14">
        <v>500</v>
      </c>
      <c r="G14" s="2" t="b">
        <v>1</v>
      </c>
      <c r="H14">
        <v>8</v>
      </c>
      <c r="I14">
        <v>15</v>
      </c>
      <c r="J14">
        <v>256</v>
      </c>
      <c r="K14">
        <v>1000</v>
      </c>
      <c r="L14">
        <v>4</v>
      </c>
      <c r="M14">
        <v>50</v>
      </c>
      <c r="N14">
        <v>420</v>
      </c>
      <c r="O14">
        <v>12</v>
      </c>
      <c r="P14">
        <v>50</v>
      </c>
      <c r="Q14">
        <v>80</v>
      </c>
      <c r="R14">
        <v>1</v>
      </c>
      <c r="S14">
        <v>78</v>
      </c>
      <c r="T14" s="2">
        <v>128</v>
      </c>
      <c r="U14" s="2">
        <v>128</v>
      </c>
      <c r="V14" t="s">
        <v>2178</v>
      </c>
      <c r="W14">
        <v>0.83678320312499999</v>
      </c>
      <c r="X14">
        <v>0.39010775834321898</v>
      </c>
      <c r="Y14">
        <v>0.61026904761904799</v>
      </c>
      <c r="Z14">
        <v>0.99902093517780299</v>
      </c>
      <c r="AA14">
        <v>0.62629725049503104</v>
      </c>
      <c r="AB14">
        <v>0.62629725049503104</v>
      </c>
      <c r="AC14">
        <v>0.78146961633439105</v>
      </c>
      <c r="AD14">
        <v>0.78146961633439105</v>
      </c>
      <c r="AE14">
        <v>0.61026904761904799</v>
      </c>
      <c r="AF14">
        <v>0.61026904761904799</v>
      </c>
      <c r="AG14">
        <v>0.68333333333333302</v>
      </c>
      <c r="AH14">
        <v>0.92336684465408303</v>
      </c>
      <c r="AI14">
        <v>0.68872677680323902</v>
      </c>
      <c r="AJ14">
        <v>0.68872677680324002</v>
      </c>
      <c r="AK14">
        <v>0.78141640588070505</v>
      </c>
      <c r="AL14">
        <v>0.78141640588070505</v>
      </c>
      <c r="AM14">
        <v>0.68333333333333302</v>
      </c>
      <c r="AN14">
        <v>0.68333333333333302</v>
      </c>
      <c r="AO14">
        <v>0.57075625812550601</v>
      </c>
      <c r="AP14">
        <v>0.718886438918102</v>
      </c>
      <c r="AQ14">
        <v>0.55051808282066905</v>
      </c>
      <c r="AR14">
        <v>0.665028222115844</v>
      </c>
      <c r="AS14">
        <v>0.35714285714285698</v>
      </c>
      <c r="AT14">
        <v>0.296296296296296</v>
      </c>
      <c r="AU14">
        <v>0.94478527607361895</v>
      </c>
      <c r="AV14">
        <v>0.96894409937888204</v>
      </c>
      <c r="AW14">
        <v>0.87837837837837796</v>
      </c>
      <c r="AX14">
        <v>0.93081761006289299</v>
      </c>
      <c r="AY14">
        <v>0.86301369863013599</v>
      </c>
      <c r="AZ14">
        <v>0.71014492753623104</v>
      </c>
      <c r="BA14">
        <v>0.43646408839779</v>
      </c>
      <c r="BB14">
        <v>0.61157024793388404</v>
      </c>
      <c r="BC14">
        <v>0.54399999999999904</v>
      </c>
      <c r="BD14">
        <v>0.72316384180790905</v>
      </c>
    </row>
    <row r="15" spans="1:56" x14ac:dyDescent="0.2">
      <c r="B15" t="s">
        <v>2372</v>
      </c>
      <c r="C15">
        <v>1E-3</v>
      </c>
      <c r="D15">
        <v>0.5</v>
      </c>
      <c r="E15">
        <v>12</v>
      </c>
      <c r="F15">
        <v>500</v>
      </c>
      <c r="G15" s="2" t="b">
        <v>1</v>
      </c>
      <c r="H15">
        <v>8</v>
      </c>
      <c r="I15">
        <v>50</v>
      </c>
      <c r="J15">
        <v>420</v>
      </c>
      <c r="K15">
        <v>1000</v>
      </c>
      <c r="L15">
        <v>4</v>
      </c>
      <c r="M15">
        <v>15</v>
      </c>
      <c r="N15">
        <v>455</v>
      </c>
      <c r="O15">
        <v>12</v>
      </c>
      <c r="P15">
        <v>15</v>
      </c>
      <c r="Q15">
        <v>115</v>
      </c>
      <c r="R15">
        <v>1</v>
      </c>
      <c r="S15">
        <v>78</v>
      </c>
      <c r="T15" s="2">
        <v>64</v>
      </c>
      <c r="U15" s="2">
        <v>64</v>
      </c>
      <c r="V15" t="s">
        <v>2178</v>
      </c>
      <c r="W15">
        <v>0.85386369047619104</v>
      </c>
      <c r="X15">
        <v>0.31930944657325699</v>
      </c>
      <c r="Y15">
        <v>0.60660879120879196</v>
      </c>
      <c r="Z15">
        <v>1.2405004072189301</v>
      </c>
      <c r="AA15">
        <v>0.60279793152872996</v>
      </c>
      <c r="AB15">
        <v>0.60279793152872996</v>
      </c>
      <c r="AC15">
        <v>0.746622780350367</v>
      </c>
      <c r="AD15">
        <v>0.746622780350367</v>
      </c>
      <c r="AE15">
        <v>0.60660879120879196</v>
      </c>
      <c r="AF15">
        <v>0.60660879120879196</v>
      </c>
      <c r="AG15">
        <v>0.69420289855072403</v>
      </c>
      <c r="AH15">
        <v>0.83660537004470803</v>
      </c>
      <c r="AI15">
        <v>0.70488174699694395</v>
      </c>
      <c r="AJ15">
        <v>0.70488174699694395</v>
      </c>
      <c r="AK15">
        <v>0.79891493126438196</v>
      </c>
      <c r="AL15">
        <v>0.79891493126438196</v>
      </c>
      <c r="AM15">
        <v>0.69420289855072403</v>
      </c>
      <c r="AN15">
        <v>0.69420289855072403</v>
      </c>
      <c r="AO15">
        <v>0.55975741695597703</v>
      </c>
      <c r="AP15">
        <v>0.63346448203490602</v>
      </c>
      <c r="AQ15">
        <v>0.62737249254189398</v>
      </c>
      <c r="AR15">
        <v>0.59059733458214003</v>
      </c>
      <c r="AS15">
        <v>0.35374149659863902</v>
      </c>
      <c r="AT15">
        <v>0.46511627906976699</v>
      </c>
      <c r="AU15">
        <v>0.95614035087719296</v>
      </c>
      <c r="AV15">
        <v>0.96460176991150404</v>
      </c>
      <c r="AW15">
        <v>0.92376681614349698</v>
      </c>
      <c r="AX15">
        <v>0.97021276595744599</v>
      </c>
      <c r="AY15">
        <v>0.875</v>
      </c>
      <c r="AZ15">
        <v>0.72916666666666596</v>
      </c>
      <c r="BA15">
        <v>0.412765957446808</v>
      </c>
      <c r="BB15">
        <v>0.643274853801169</v>
      </c>
      <c r="BC15">
        <v>0.48314606741573002</v>
      </c>
      <c r="BD15">
        <v>0.68164794007490603</v>
      </c>
    </row>
    <row r="16" spans="1:56" x14ac:dyDescent="0.2">
      <c r="B16" t="s">
        <v>2373</v>
      </c>
      <c r="C16">
        <v>1E-3</v>
      </c>
      <c r="D16">
        <v>0.5</v>
      </c>
      <c r="E16">
        <v>58</v>
      </c>
      <c r="F16">
        <v>500</v>
      </c>
      <c r="G16" s="2" t="b">
        <v>1</v>
      </c>
      <c r="H16">
        <v>8</v>
      </c>
      <c r="I16">
        <v>10</v>
      </c>
      <c r="J16">
        <v>256</v>
      </c>
      <c r="K16">
        <v>1000</v>
      </c>
      <c r="L16">
        <v>4</v>
      </c>
      <c r="M16">
        <v>10</v>
      </c>
      <c r="N16">
        <v>460</v>
      </c>
      <c r="O16">
        <v>12</v>
      </c>
      <c r="P16">
        <v>10</v>
      </c>
      <c r="Q16">
        <v>120</v>
      </c>
      <c r="R16">
        <v>1</v>
      </c>
      <c r="S16">
        <v>78</v>
      </c>
      <c r="T16" s="2">
        <v>128</v>
      </c>
      <c r="U16" s="2">
        <v>128</v>
      </c>
      <c r="V16" t="s">
        <v>2178</v>
      </c>
      <c r="W16">
        <v>0.83287304687499997</v>
      </c>
      <c r="X16">
        <v>0.39836301368474902</v>
      </c>
      <c r="Y16">
        <v>0.60484619565217501</v>
      </c>
      <c r="Z16">
        <v>1.07480010128021</v>
      </c>
      <c r="AA16">
        <v>0.61210010202568998</v>
      </c>
      <c r="AB16">
        <v>0.61210010202568998</v>
      </c>
      <c r="AC16">
        <v>0.76404906048579602</v>
      </c>
      <c r="AD16">
        <v>0.76404906048579602</v>
      </c>
      <c r="AE16">
        <v>0.60484619565217501</v>
      </c>
      <c r="AF16">
        <v>0.60484619565217501</v>
      </c>
      <c r="AG16">
        <v>0.71527777777777701</v>
      </c>
      <c r="AH16">
        <v>0.92542237043380704</v>
      </c>
      <c r="AI16">
        <v>0.71697314145435298</v>
      </c>
      <c r="AJ16">
        <v>0.71697314145435298</v>
      </c>
      <c r="AK16">
        <v>0.81114495242741103</v>
      </c>
      <c r="AL16">
        <v>0.81114495242741103</v>
      </c>
      <c r="AM16">
        <v>0.71527777777777701</v>
      </c>
      <c r="AN16">
        <v>0.71527777777777701</v>
      </c>
      <c r="AO16">
        <v>0.57030854863998803</v>
      </c>
      <c r="AP16">
        <v>0.68269795678359202</v>
      </c>
      <c r="AQ16">
        <v>0.56424176769954404</v>
      </c>
      <c r="AR16">
        <v>0.63115213497963196</v>
      </c>
      <c r="AS16">
        <v>0.25531914893617003</v>
      </c>
      <c r="AT16">
        <v>0.70967741935483797</v>
      </c>
      <c r="AU16">
        <v>0.935622317596566</v>
      </c>
      <c r="AV16">
        <v>0.97925311203319498</v>
      </c>
      <c r="AW16">
        <v>0.89777777777777701</v>
      </c>
      <c r="AX16">
        <v>0.946938775510204</v>
      </c>
      <c r="AY16">
        <v>0.85581395348837197</v>
      </c>
      <c r="AZ16">
        <v>0.67521367521367504</v>
      </c>
      <c r="BA16">
        <v>0.48232848232848202</v>
      </c>
      <c r="BB16">
        <v>0.64835164835164805</v>
      </c>
      <c r="BC16">
        <v>0.53125</v>
      </c>
      <c r="BD16">
        <v>0.68613138686131303</v>
      </c>
    </row>
    <row r="17" spans="2:56" x14ac:dyDescent="0.2">
      <c r="B17" t="s">
        <v>2531</v>
      </c>
      <c r="C17">
        <v>1E-3</v>
      </c>
      <c r="D17">
        <v>0.5</v>
      </c>
      <c r="E17">
        <v>34</v>
      </c>
      <c r="F17">
        <v>500</v>
      </c>
      <c r="G17" s="2" t="b">
        <v>1</v>
      </c>
      <c r="H17">
        <v>8</v>
      </c>
      <c r="I17">
        <v>25</v>
      </c>
      <c r="J17">
        <v>128</v>
      </c>
      <c r="K17">
        <v>1000</v>
      </c>
      <c r="L17">
        <v>4</v>
      </c>
      <c r="M17">
        <v>25</v>
      </c>
      <c r="N17">
        <v>445</v>
      </c>
      <c r="O17">
        <v>12</v>
      </c>
      <c r="P17">
        <v>25</v>
      </c>
      <c r="Q17">
        <v>105</v>
      </c>
      <c r="R17">
        <v>1</v>
      </c>
      <c r="S17">
        <v>78</v>
      </c>
      <c r="T17" s="2">
        <v>128</v>
      </c>
      <c r="U17" s="2">
        <v>128</v>
      </c>
      <c r="V17" t="s">
        <v>2178</v>
      </c>
      <c r="W17">
        <v>0.83671484375000005</v>
      </c>
      <c r="X17">
        <v>0.38413854515552498</v>
      </c>
      <c r="Y17">
        <v>0.60451516853932596</v>
      </c>
      <c r="Z17">
        <v>1.02761973845958</v>
      </c>
      <c r="AA17">
        <v>0.61597862294944505</v>
      </c>
      <c r="AB17">
        <v>0.61597862294944505</v>
      </c>
      <c r="AC17">
        <v>0.775986770931406</v>
      </c>
      <c r="AD17">
        <v>0.775986770931406</v>
      </c>
      <c r="AE17">
        <v>0.60451516853932596</v>
      </c>
      <c r="AF17">
        <v>0.60451516853932596</v>
      </c>
      <c r="AG17">
        <v>0.669047619047619</v>
      </c>
      <c r="AH17">
        <v>0.87939870357513406</v>
      </c>
      <c r="AI17">
        <v>0.66866421003170695</v>
      </c>
      <c r="AJ17">
        <v>0.66866421003170695</v>
      </c>
      <c r="AK17">
        <v>0.78723758957655998</v>
      </c>
      <c r="AL17">
        <v>0.78723758957655998</v>
      </c>
      <c r="AM17">
        <v>0.669047619047619</v>
      </c>
      <c r="AN17">
        <v>0.669047619047619</v>
      </c>
      <c r="AO17">
        <v>0.56208932335102302</v>
      </c>
      <c r="AP17">
        <v>0.70873720353414005</v>
      </c>
      <c r="AQ17">
        <v>0.55405825304580902</v>
      </c>
      <c r="AR17">
        <v>0.63902971186681001</v>
      </c>
      <c r="AS17">
        <v>0.276422764227642</v>
      </c>
      <c r="AT17">
        <v>0.452261306532663</v>
      </c>
      <c r="AU17">
        <v>0.92307692307692302</v>
      </c>
      <c r="AV17">
        <v>0.99047619047618995</v>
      </c>
      <c r="AW17">
        <v>0.89340101522842597</v>
      </c>
      <c r="AX17">
        <v>0.92753623188405798</v>
      </c>
      <c r="AY17">
        <v>0.86772486772486701</v>
      </c>
      <c r="AZ17">
        <v>0.63207547169811296</v>
      </c>
      <c r="BA17">
        <v>0.42325581395348799</v>
      </c>
      <c r="BB17">
        <v>0.53146853146853101</v>
      </c>
      <c r="BC17">
        <v>0.41095890410958802</v>
      </c>
      <c r="BD17">
        <v>0.6953125</v>
      </c>
    </row>
    <row r="18" spans="2:56" x14ac:dyDescent="0.2">
      <c r="B18" t="s">
        <v>2374</v>
      </c>
      <c r="C18">
        <v>1E-3</v>
      </c>
      <c r="D18">
        <v>0.5</v>
      </c>
      <c r="E18">
        <v>13</v>
      </c>
      <c r="F18">
        <v>500</v>
      </c>
      <c r="G18" s="2" t="b">
        <v>1</v>
      </c>
      <c r="H18">
        <v>8</v>
      </c>
      <c r="I18">
        <v>50</v>
      </c>
      <c r="J18">
        <v>420</v>
      </c>
      <c r="K18">
        <v>1000</v>
      </c>
      <c r="L18">
        <v>4</v>
      </c>
      <c r="M18">
        <v>10</v>
      </c>
      <c r="N18">
        <v>460</v>
      </c>
      <c r="O18">
        <v>12</v>
      </c>
      <c r="P18">
        <v>10</v>
      </c>
      <c r="Q18">
        <v>120</v>
      </c>
      <c r="R18">
        <v>1</v>
      </c>
      <c r="S18">
        <v>78</v>
      </c>
      <c r="T18" s="2">
        <v>128</v>
      </c>
      <c r="U18" s="2">
        <v>128</v>
      </c>
      <c r="V18" t="s">
        <v>2178</v>
      </c>
      <c r="W18">
        <v>0.85364642857142903</v>
      </c>
      <c r="X18">
        <v>0.31404256224632199</v>
      </c>
      <c r="Y18">
        <v>0.60416630434782603</v>
      </c>
      <c r="Z18">
        <v>1.4068202525973299</v>
      </c>
      <c r="AA18">
        <v>0.60298900176567805</v>
      </c>
      <c r="AB18">
        <v>0.60298900176567805</v>
      </c>
      <c r="AC18">
        <v>0.74505680224453796</v>
      </c>
      <c r="AD18">
        <v>0.74505680224453796</v>
      </c>
      <c r="AE18">
        <v>0.60416630434782603</v>
      </c>
      <c r="AF18">
        <v>0.60416630434782603</v>
      </c>
      <c r="AG18">
        <v>0.69513888888888797</v>
      </c>
      <c r="AH18">
        <v>1.3855675458907999</v>
      </c>
      <c r="AI18">
        <v>0.69652737920042795</v>
      </c>
      <c r="AJ18">
        <v>0.69652737920042795</v>
      </c>
      <c r="AK18">
        <v>0.79612487310921898</v>
      </c>
      <c r="AL18">
        <v>0.79612487310921798</v>
      </c>
      <c r="AM18">
        <v>0.69513888888888797</v>
      </c>
      <c r="AN18">
        <v>0.69513888888888797</v>
      </c>
      <c r="AO18">
        <v>0.60570406504513197</v>
      </c>
      <c r="AP18">
        <v>0.60331543792046805</v>
      </c>
      <c r="AQ18">
        <v>0.58930344824764003</v>
      </c>
      <c r="AR18">
        <v>0.61363305584946803</v>
      </c>
      <c r="AS18">
        <v>0.33986928104575098</v>
      </c>
      <c r="AT18">
        <v>0.653198653198653</v>
      </c>
      <c r="AU18">
        <v>0.90434782608695596</v>
      </c>
      <c r="AV18">
        <v>0.97046413502109696</v>
      </c>
      <c r="AW18">
        <v>0.87671232876712302</v>
      </c>
      <c r="AX18">
        <v>0.95121951219512202</v>
      </c>
      <c r="AY18">
        <v>0.798029556650246</v>
      </c>
      <c r="AZ18">
        <v>0.64480874316939796</v>
      </c>
      <c r="BA18">
        <v>0.48068669527896901</v>
      </c>
      <c r="BB18">
        <v>0.60540540540540499</v>
      </c>
      <c r="BC18">
        <v>0.434285714285714</v>
      </c>
      <c r="BD18">
        <v>0.69930069930069905</v>
      </c>
    </row>
    <row r="19" spans="2:56" x14ac:dyDescent="0.2">
      <c r="B19" t="s">
        <v>2375</v>
      </c>
      <c r="C19">
        <v>1E-3</v>
      </c>
      <c r="D19">
        <v>0.5</v>
      </c>
      <c r="E19">
        <v>68</v>
      </c>
      <c r="F19">
        <v>500</v>
      </c>
      <c r="G19" s="2" t="b">
        <v>1</v>
      </c>
      <c r="H19">
        <v>8</v>
      </c>
      <c r="I19">
        <v>10</v>
      </c>
      <c r="J19">
        <v>128</v>
      </c>
      <c r="K19">
        <v>1000</v>
      </c>
      <c r="L19">
        <v>4</v>
      </c>
      <c r="M19">
        <v>15</v>
      </c>
      <c r="N19">
        <v>455</v>
      </c>
      <c r="O19">
        <v>12</v>
      </c>
      <c r="P19">
        <v>15</v>
      </c>
      <c r="Q19">
        <v>115</v>
      </c>
      <c r="R19">
        <v>1</v>
      </c>
      <c r="S19">
        <v>78</v>
      </c>
      <c r="T19" s="2">
        <v>64</v>
      </c>
      <c r="U19" s="2">
        <v>64</v>
      </c>
      <c r="V19" t="s">
        <v>2178</v>
      </c>
      <c r="W19">
        <v>0.80453906249999996</v>
      </c>
      <c r="X19">
        <v>0.46856588572263702</v>
      </c>
      <c r="Y19">
        <v>0.60312252747252804</v>
      </c>
      <c r="Z19">
        <v>1.1324517866969099</v>
      </c>
      <c r="AA19">
        <v>0.61039914656192196</v>
      </c>
      <c r="AB19">
        <v>0.61039914656192196</v>
      </c>
      <c r="AC19">
        <v>0.78355572601595203</v>
      </c>
      <c r="AD19">
        <v>0.78355572601595203</v>
      </c>
      <c r="AE19">
        <v>0.60312252747252804</v>
      </c>
      <c r="AF19">
        <v>0.60312252747252804</v>
      </c>
      <c r="AG19">
        <v>0.66086956521739104</v>
      </c>
      <c r="AH19">
        <v>0.97139859199523904</v>
      </c>
      <c r="AI19">
        <v>0.67365442248605001</v>
      </c>
      <c r="AJ19">
        <v>0.67365442248605001</v>
      </c>
      <c r="AK19">
        <v>0.75118779474406905</v>
      </c>
      <c r="AL19">
        <v>0.75118779474406905</v>
      </c>
      <c r="AM19">
        <v>0.66086956521739104</v>
      </c>
      <c r="AN19">
        <v>0.66086956521739104</v>
      </c>
      <c r="AO19">
        <v>0.50571001533052895</v>
      </c>
      <c r="AP19">
        <v>0.72023782135023695</v>
      </c>
      <c r="AQ19">
        <v>0.56341403854325001</v>
      </c>
      <c r="AR19">
        <v>0.65223471102367403</v>
      </c>
      <c r="AS19">
        <v>0.29126213592233002</v>
      </c>
      <c r="AT19">
        <v>0.38750000000000001</v>
      </c>
      <c r="AU19">
        <v>0.91063829787233996</v>
      </c>
      <c r="AV19">
        <v>0.97368421052631504</v>
      </c>
      <c r="AW19">
        <v>0.85576923076922995</v>
      </c>
      <c r="AX19">
        <v>0.92444444444444396</v>
      </c>
      <c r="AY19">
        <v>0.88038277511961704</v>
      </c>
      <c r="AZ19">
        <v>0.60962566844919697</v>
      </c>
      <c r="BA19">
        <v>0.42236024844720499</v>
      </c>
      <c r="BB19">
        <v>0.65536723163841804</v>
      </c>
      <c r="BC19">
        <v>0.52261306532663299</v>
      </c>
      <c r="BD19">
        <v>0.65020576131687202</v>
      </c>
    </row>
    <row r="20" spans="2:56" x14ac:dyDescent="0.2">
      <c r="B20" t="s">
        <v>2532</v>
      </c>
      <c r="C20">
        <v>1E-3</v>
      </c>
      <c r="D20">
        <v>0.5</v>
      </c>
      <c r="E20">
        <v>79</v>
      </c>
      <c r="F20">
        <v>500</v>
      </c>
      <c r="G20" s="2" t="b">
        <v>1</v>
      </c>
      <c r="H20">
        <v>8</v>
      </c>
      <c r="I20">
        <v>25</v>
      </c>
      <c r="J20">
        <v>256</v>
      </c>
      <c r="K20">
        <v>1000</v>
      </c>
      <c r="L20">
        <v>4</v>
      </c>
      <c r="M20">
        <v>25</v>
      </c>
      <c r="N20">
        <v>445</v>
      </c>
      <c r="O20">
        <v>12</v>
      </c>
      <c r="P20">
        <v>25</v>
      </c>
      <c r="Q20">
        <v>105</v>
      </c>
      <c r="R20">
        <v>1</v>
      </c>
      <c r="S20">
        <v>78</v>
      </c>
      <c r="T20" s="2">
        <v>64</v>
      </c>
      <c r="U20" s="2">
        <v>64</v>
      </c>
      <c r="V20" t="s">
        <v>2178</v>
      </c>
      <c r="W20">
        <v>0.84359765625000005</v>
      </c>
      <c r="X20">
        <v>0.35787257081270202</v>
      </c>
      <c r="Y20">
        <v>0.60032808988764097</v>
      </c>
      <c r="Z20">
        <v>1.2260946393012999</v>
      </c>
      <c r="AA20">
        <v>0.59988352666237499</v>
      </c>
      <c r="AB20">
        <v>0.59988352666237499</v>
      </c>
      <c r="AC20">
        <v>0.78553573343528005</v>
      </c>
      <c r="AD20">
        <v>0.78553573343528005</v>
      </c>
      <c r="AE20">
        <v>0.60032808988764097</v>
      </c>
      <c r="AF20">
        <v>0.60032808988764097</v>
      </c>
      <c r="AG20">
        <v>0.70555555555555505</v>
      </c>
      <c r="AH20">
        <v>0.96631753444671598</v>
      </c>
      <c r="AI20">
        <v>0.71330666404711995</v>
      </c>
      <c r="AJ20">
        <v>0.71330666404711995</v>
      </c>
      <c r="AK20">
        <v>0.83008767722613497</v>
      </c>
      <c r="AL20">
        <v>0.83008767722613497</v>
      </c>
      <c r="AM20">
        <v>0.70555555555555505</v>
      </c>
      <c r="AN20">
        <v>0.70555555555555505</v>
      </c>
      <c r="AO20">
        <v>0.59286047474088399</v>
      </c>
      <c r="AP20">
        <v>0.67624188885477299</v>
      </c>
      <c r="AQ20">
        <v>0.58156755394618298</v>
      </c>
      <c r="AR20">
        <v>0.54886418910765999</v>
      </c>
      <c r="AS20">
        <v>0.25806451612903197</v>
      </c>
      <c r="AT20">
        <v>0.74316939890710298</v>
      </c>
      <c r="AU20">
        <v>0.95370370370370305</v>
      </c>
      <c r="AV20">
        <v>0.965853658536585</v>
      </c>
      <c r="AW20">
        <v>0.87958115183246</v>
      </c>
      <c r="AX20">
        <v>0.93518518518518501</v>
      </c>
      <c r="AY20">
        <v>0.88082901554404103</v>
      </c>
      <c r="AZ20">
        <v>0.62650602409638501</v>
      </c>
      <c r="BA20">
        <v>0.449678800856531</v>
      </c>
      <c r="BB20">
        <v>0.60927152317880795</v>
      </c>
      <c r="BC20">
        <v>0.56818181818181801</v>
      </c>
      <c r="BD20">
        <v>0.68965517241379304</v>
      </c>
    </row>
    <row r="21" spans="2:56" x14ac:dyDescent="0.2">
      <c r="B21" t="s">
        <v>2533</v>
      </c>
      <c r="C21">
        <v>1E-3</v>
      </c>
      <c r="D21">
        <v>0.5</v>
      </c>
      <c r="E21">
        <v>13</v>
      </c>
      <c r="F21">
        <v>500</v>
      </c>
      <c r="G21" s="2" t="b">
        <v>1</v>
      </c>
      <c r="H21">
        <v>8</v>
      </c>
      <c r="I21">
        <v>50</v>
      </c>
      <c r="J21">
        <v>420</v>
      </c>
      <c r="K21">
        <v>1000</v>
      </c>
      <c r="L21">
        <v>4</v>
      </c>
      <c r="M21">
        <v>50</v>
      </c>
      <c r="N21">
        <v>420</v>
      </c>
      <c r="O21">
        <v>12</v>
      </c>
      <c r="P21">
        <v>50</v>
      </c>
      <c r="Q21">
        <v>80</v>
      </c>
      <c r="R21">
        <v>1</v>
      </c>
      <c r="S21">
        <v>78</v>
      </c>
      <c r="T21" s="2">
        <v>64</v>
      </c>
      <c r="U21" s="2">
        <v>64</v>
      </c>
      <c r="V21" t="s">
        <v>2178</v>
      </c>
      <c r="W21">
        <v>0.85432619047619096</v>
      </c>
      <c r="X21">
        <v>0.31079214394092503</v>
      </c>
      <c r="Y21">
        <v>0.59998571428571401</v>
      </c>
      <c r="Z21">
        <v>2.6007013056278199</v>
      </c>
      <c r="AA21">
        <v>0.59203499492935097</v>
      </c>
      <c r="AB21">
        <v>0.59203499492935097</v>
      </c>
      <c r="AC21">
        <v>0.71414777571516397</v>
      </c>
      <c r="AD21">
        <v>0.71414777571516397</v>
      </c>
      <c r="AE21">
        <v>0.59998571428571401</v>
      </c>
      <c r="AF21">
        <v>0.59998571428571401</v>
      </c>
      <c r="AG21">
        <v>0.66145833333333304</v>
      </c>
      <c r="AH21">
        <v>1.4758093357086099</v>
      </c>
      <c r="AI21">
        <v>0.65907686942251498</v>
      </c>
      <c r="AJ21">
        <v>0.65907686942251498</v>
      </c>
      <c r="AK21">
        <v>0.72799445441977195</v>
      </c>
      <c r="AL21">
        <v>0.72799445441977195</v>
      </c>
      <c r="AM21">
        <v>0.66145833333333304</v>
      </c>
      <c r="AN21">
        <v>0.66145833333333304</v>
      </c>
      <c r="AO21">
        <v>0.55274249810927401</v>
      </c>
      <c r="AP21">
        <v>0.529712283375396</v>
      </c>
      <c r="AQ21">
        <v>0.67585779314809302</v>
      </c>
      <c r="AR21">
        <v>0.60982740508463995</v>
      </c>
      <c r="AS21">
        <v>0.25925925925925902</v>
      </c>
      <c r="AT21">
        <v>0.25414364640883902</v>
      </c>
      <c r="AU21">
        <v>0.938271604938271</v>
      </c>
      <c r="AV21">
        <v>0.974683544303797</v>
      </c>
      <c r="AW21">
        <v>0.90322580645161199</v>
      </c>
      <c r="AX21">
        <v>0.95757575757575697</v>
      </c>
      <c r="AY21">
        <v>0.85106382978723305</v>
      </c>
      <c r="AZ21">
        <v>0.48148148148148101</v>
      </c>
      <c r="BA21">
        <v>0.52842809364548404</v>
      </c>
      <c r="BB21">
        <v>0.56060606060606</v>
      </c>
      <c r="BC21">
        <v>0.54929577464788704</v>
      </c>
      <c r="BD21">
        <v>0.65088757396449604</v>
      </c>
    </row>
    <row r="22" spans="2:56" x14ac:dyDescent="0.2">
      <c r="B22" t="s">
        <v>2534</v>
      </c>
      <c r="C22">
        <v>1E-3</v>
      </c>
      <c r="D22">
        <v>0.5</v>
      </c>
      <c r="E22">
        <v>52</v>
      </c>
      <c r="F22">
        <v>500</v>
      </c>
      <c r="G22" s="2" t="b">
        <v>1</v>
      </c>
      <c r="H22">
        <v>8</v>
      </c>
      <c r="I22">
        <v>20</v>
      </c>
      <c r="J22">
        <v>256</v>
      </c>
      <c r="K22">
        <v>1000</v>
      </c>
      <c r="L22">
        <v>4</v>
      </c>
      <c r="M22">
        <v>20</v>
      </c>
      <c r="N22">
        <v>450</v>
      </c>
      <c r="O22">
        <v>12</v>
      </c>
      <c r="P22">
        <v>20</v>
      </c>
      <c r="Q22">
        <v>110</v>
      </c>
      <c r="R22">
        <v>1</v>
      </c>
      <c r="S22">
        <v>78</v>
      </c>
      <c r="T22" s="2">
        <v>64</v>
      </c>
      <c r="U22" s="2">
        <v>64</v>
      </c>
      <c r="V22" t="s">
        <v>2178</v>
      </c>
      <c r="W22">
        <v>0.834623046875</v>
      </c>
      <c r="X22">
        <v>0.39596970349550198</v>
      </c>
      <c r="Y22">
        <v>0.59986111111110996</v>
      </c>
      <c r="Z22">
        <v>1.13881976163387</v>
      </c>
      <c r="AA22">
        <v>0.61125871920119701</v>
      </c>
      <c r="AB22">
        <v>0.61125871920119701</v>
      </c>
      <c r="AC22">
        <v>0.76454255012152506</v>
      </c>
      <c r="AD22">
        <v>0.76454255012152506</v>
      </c>
      <c r="AE22">
        <v>0.59986111111110996</v>
      </c>
      <c r="AF22">
        <v>0.59986111111110996</v>
      </c>
      <c r="AG22">
        <v>0.652272727272727</v>
      </c>
      <c r="AH22">
        <v>0.92211562395095803</v>
      </c>
      <c r="AI22">
        <v>0.64241645096247302</v>
      </c>
      <c r="AJ22">
        <v>0.64241645096247302</v>
      </c>
      <c r="AK22">
        <v>0.73281834399591095</v>
      </c>
      <c r="AL22">
        <v>0.73281834399591095</v>
      </c>
      <c r="AM22">
        <v>0.652272727272727</v>
      </c>
      <c r="AN22">
        <v>0.652272727272727</v>
      </c>
      <c r="AO22">
        <v>0.554501539549488</v>
      </c>
      <c r="AP22">
        <v>0.68428530606748605</v>
      </c>
      <c r="AQ22">
        <v>0.55720978636701401</v>
      </c>
      <c r="AR22">
        <v>0.64903824482080097</v>
      </c>
      <c r="AS22">
        <v>0.16393442622950799</v>
      </c>
      <c r="AT22">
        <v>0.45901639344262202</v>
      </c>
      <c r="AU22">
        <v>0.94273127753303898</v>
      </c>
      <c r="AV22">
        <v>0.97737556561085903</v>
      </c>
      <c r="AW22">
        <v>0.88118811881188097</v>
      </c>
      <c r="AX22">
        <v>0.95111111111111102</v>
      </c>
      <c r="AY22">
        <v>0.87878787878787801</v>
      </c>
      <c r="AZ22">
        <v>0.34090909090909</v>
      </c>
      <c r="BA22">
        <v>0.43267108167770402</v>
      </c>
      <c r="BB22">
        <v>0.50943396226415005</v>
      </c>
      <c r="BC22">
        <v>0.469135802469135</v>
      </c>
      <c r="BD22">
        <v>0.70270270270270196</v>
      </c>
    </row>
    <row r="23" spans="2:56" x14ac:dyDescent="0.2">
      <c r="B23" t="s">
        <v>1889</v>
      </c>
      <c r="C23">
        <v>1E-3</v>
      </c>
      <c r="D23">
        <v>0.1</v>
      </c>
      <c r="E23">
        <v>237</v>
      </c>
      <c r="F23">
        <v>256</v>
      </c>
      <c r="G23" s="2" t="b">
        <v>1</v>
      </c>
      <c r="H23">
        <v>8</v>
      </c>
      <c r="I23">
        <v>10</v>
      </c>
      <c r="J23">
        <v>128</v>
      </c>
      <c r="K23">
        <v>1000</v>
      </c>
      <c r="L23">
        <v>4</v>
      </c>
      <c r="M23">
        <v>25</v>
      </c>
      <c r="N23">
        <v>445</v>
      </c>
      <c r="O23">
        <v>12</v>
      </c>
      <c r="P23">
        <v>25</v>
      </c>
      <c r="Q23">
        <v>105</v>
      </c>
      <c r="R23">
        <v>1</v>
      </c>
      <c r="S23">
        <v>78</v>
      </c>
      <c r="T23" s="2">
        <v>64</v>
      </c>
      <c r="U23" s="2">
        <v>128</v>
      </c>
      <c r="V23" t="s">
        <v>1888</v>
      </c>
      <c r="W23">
        <v>0.71987533569335904</v>
      </c>
      <c r="X23">
        <v>0.732758621685206</v>
      </c>
      <c r="Y23">
        <v>0.59895898876404596</v>
      </c>
      <c r="Z23">
        <v>1.17614419829845</v>
      </c>
      <c r="AA23">
        <v>0.60231613459410105</v>
      </c>
      <c r="AB23">
        <v>0.60231613459410105</v>
      </c>
      <c r="AC23">
        <v>0.79563504450169698</v>
      </c>
      <c r="AD23">
        <v>0.79563504450169698</v>
      </c>
      <c r="AE23">
        <v>0.59895898876404596</v>
      </c>
      <c r="AF23">
        <v>0.59895898876404596</v>
      </c>
      <c r="AG23">
        <v>0.59761904761904705</v>
      </c>
      <c r="AH23">
        <v>1.2475832700729299</v>
      </c>
      <c r="AI23">
        <v>0.58114945065787305</v>
      </c>
      <c r="AJ23">
        <v>0.58114945065787305</v>
      </c>
      <c r="AK23">
        <v>0.739678853977909</v>
      </c>
      <c r="AL23">
        <v>0.739678853977909</v>
      </c>
      <c r="AM23">
        <v>0.59761904761904705</v>
      </c>
      <c r="AN23">
        <v>0.59761904761904705</v>
      </c>
      <c r="AO23">
        <v>0.47711840696697599</v>
      </c>
      <c r="AP23">
        <v>0.73716731866687701</v>
      </c>
      <c r="AQ23">
        <v>0.55354899058059703</v>
      </c>
      <c r="AR23">
        <v>0.64142982216195099</v>
      </c>
      <c r="AS23">
        <v>0.14159292035398199</v>
      </c>
      <c r="AT23">
        <v>0.31818181818181801</v>
      </c>
      <c r="AU23">
        <v>0.77386934673366803</v>
      </c>
      <c r="AV23">
        <v>0.94117647058823495</v>
      </c>
      <c r="AW23">
        <v>0.69714285714285695</v>
      </c>
      <c r="AX23">
        <v>0.85863874345549696</v>
      </c>
      <c r="AY23">
        <v>0.77386934673366803</v>
      </c>
      <c r="AZ23">
        <v>0.65402843601895699</v>
      </c>
      <c r="BA23">
        <v>0.41975308641975301</v>
      </c>
      <c r="BB23">
        <v>0.65384615384615297</v>
      </c>
      <c r="BC23">
        <v>8.8495575221238895E-2</v>
      </c>
      <c r="BD23">
        <v>0.653198653198653</v>
      </c>
    </row>
    <row r="24" spans="2:56" x14ac:dyDescent="0.2">
      <c r="B24" t="s">
        <v>1890</v>
      </c>
      <c r="C24">
        <v>1E-3</v>
      </c>
      <c r="D24">
        <v>0.1</v>
      </c>
      <c r="E24">
        <v>121</v>
      </c>
      <c r="F24">
        <v>256</v>
      </c>
      <c r="G24" s="2" t="b">
        <v>1</v>
      </c>
      <c r="H24">
        <v>8</v>
      </c>
      <c r="I24">
        <v>25</v>
      </c>
      <c r="J24">
        <v>64</v>
      </c>
      <c r="K24">
        <v>1000</v>
      </c>
      <c r="L24">
        <v>4</v>
      </c>
      <c r="M24">
        <v>50</v>
      </c>
      <c r="N24">
        <v>420</v>
      </c>
      <c r="O24">
        <v>12</v>
      </c>
      <c r="P24">
        <v>50</v>
      </c>
      <c r="Q24">
        <v>80</v>
      </c>
      <c r="R24">
        <v>1</v>
      </c>
      <c r="S24">
        <v>78</v>
      </c>
      <c r="T24" s="2">
        <v>64</v>
      </c>
      <c r="U24" s="2">
        <v>128</v>
      </c>
      <c r="V24" t="s">
        <v>1888</v>
      </c>
      <c r="W24">
        <v>0.736419677734375</v>
      </c>
      <c r="X24">
        <v>0.65188024006783896</v>
      </c>
      <c r="Y24">
        <v>0.59279107142857101</v>
      </c>
      <c r="Z24">
        <v>1.1217914257049499</v>
      </c>
      <c r="AA24">
        <v>0.59653653542379403</v>
      </c>
      <c r="AB24">
        <v>0.59653653542379403</v>
      </c>
      <c r="AC24">
        <v>0.79675114185481699</v>
      </c>
      <c r="AD24">
        <v>0.79675114185481699</v>
      </c>
      <c r="AE24">
        <v>0.59279107142857101</v>
      </c>
      <c r="AF24">
        <v>0.59279107142857101</v>
      </c>
      <c r="AG24">
        <v>0.61770833333333297</v>
      </c>
      <c r="AH24">
        <v>1.1106044054031301</v>
      </c>
      <c r="AI24">
        <v>0.60125536240029398</v>
      </c>
      <c r="AJ24">
        <v>0.60125536240029398</v>
      </c>
      <c r="AK24">
        <v>0.66628752678014902</v>
      </c>
      <c r="AL24">
        <v>0.66628752678014902</v>
      </c>
      <c r="AM24">
        <v>0.61770833333333297</v>
      </c>
      <c r="AN24">
        <v>0.61770833333333297</v>
      </c>
      <c r="AO24">
        <v>0.46650387956525602</v>
      </c>
      <c r="AP24">
        <v>0.71308851287936303</v>
      </c>
      <c r="AQ24">
        <v>0.56200264831779001</v>
      </c>
      <c r="AR24">
        <v>0.64455110093276702</v>
      </c>
      <c r="AS24">
        <v>0.23853211009174299</v>
      </c>
      <c r="AT24">
        <v>0.387596899224806</v>
      </c>
      <c r="AU24">
        <v>0.76623376623376604</v>
      </c>
      <c r="AV24">
        <v>0.95121951219512202</v>
      </c>
      <c r="AW24">
        <v>0.72857142857142798</v>
      </c>
      <c r="AX24">
        <v>0.91612903225806397</v>
      </c>
      <c r="AY24">
        <v>0.80272108843537404</v>
      </c>
      <c r="AZ24">
        <v>0.69291338582677098</v>
      </c>
      <c r="BA24">
        <v>0.42739726027397201</v>
      </c>
      <c r="BB24">
        <v>0.63414634146341398</v>
      </c>
      <c r="BC24">
        <v>0</v>
      </c>
      <c r="BD24">
        <v>0.66960352422907399</v>
      </c>
    </row>
    <row r="25" spans="2:56" x14ac:dyDescent="0.2">
      <c r="B25" t="s">
        <v>2535</v>
      </c>
      <c r="C25">
        <v>1E-3</v>
      </c>
      <c r="D25">
        <v>0.5</v>
      </c>
      <c r="E25">
        <v>13</v>
      </c>
      <c r="F25">
        <v>500</v>
      </c>
      <c r="G25" s="2" t="b">
        <v>1</v>
      </c>
      <c r="H25">
        <v>8</v>
      </c>
      <c r="I25">
        <v>25</v>
      </c>
      <c r="J25">
        <v>420</v>
      </c>
      <c r="K25">
        <v>1000</v>
      </c>
      <c r="L25">
        <v>4</v>
      </c>
      <c r="M25">
        <v>25</v>
      </c>
      <c r="N25">
        <v>445</v>
      </c>
      <c r="O25">
        <v>12</v>
      </c>
      <c r="P25">
        <v>25</v>
      </c>
      <c r="Q25">
        <v>105</v>
      </c>
      <c r="R25">
        <v>1</v>
      </c>
      <c r="S25">
        <v>78</v>
      </c>
      <c r="T25" s="2">
        <v>128</v>
      </c>
      <c r="U25" s="2">
        <v>128</v>
      </c>
      <c r="V25" t="s">
        <v>2178</v>
      </c>
      <c r="W25">
        <v>0.84534761904761901</v>
      </c>
      <c r="X25">
        <v>0.35257605344057003</v>
      </c>
      <c r="Y25">
        <v>0.59194662921348196</v>
      </c>
      <c r="Z25">
        <v>1.3074586354494</v>
      </c>
      <c r="AA25">
        <v>0.58931132118866403</v>
      </c>
      <c r="AB25">
        <v>0.58931132118866403</v>
      </c>
      <c r="AC25">
        <v>0.75743956113939304</v>
      </c>
      <c r="AD25">
        <v>0.75743956113939304</v>
      </c>
      <c r="AE25">
        <v>0.59194662921348196</v>
      </c>
      <c r="AF25">
        <v>0.59194662921348196</v>
      </c>
      <c r="AG25">
        <v>0.66587301587301495</v>
      </c>
      <c r="AH25">
        <v>0.88461732864379805</v>
      </c>
      <c r="AI25">
        <v>0.65849229760246797</v>
      </c>
      <c r="AJ25">
        <v>0.65849229760246797</v>
      </c>
      <c r="AK25">
        <v>0.76558061156202695</v>
      </c>
      <c r="AL25">
        <v>0.76558061156202695</v>
      </c>
      <c r="AM25">
        <v>0.66587301587301595</v>
      </c>
      <c r="AN25">
        <v>0.66587301587301495</v>
      </c>
      <c r="AO25">
        <v>0.58919033804493204</v>
      </c>
      <c r="AP25">
        <v>0.60325585431239803</v>
      </c>
      <c r="AQ25">
        <v>0.58232584663986398</v>
      </c>
      <c r="AR25">
        <v>0.58247324575746195</v>
      </c>
      <c r="AS25">
        <v>0.33557046979865701</v>
      </c>
      <c r="AT25">
        <v>0.62721893491124203</v>
      </c>
      <c r="AU25">
        <v>0.934579439252336</v>
      </c>
      <c r="AV25">
        <v>0.98095238095238002</v>
      </c>
      <c r="AW25">
        <v>0.89690721649484495</v>
      </c>
      <c r="AX25">
        <v>0.97169811320754695</v>
      </c>
      <c r="AY25">
        <v>0.85714285714285698</v>
      </c>
      <c r="AZ25">
        <v>0.15652173913043399</v>
      </c>
      <c r="BA25">
        <v>0.45274725274725203</v>
      </c>
      <c r="BB25">
        <v>0.49275362318840499</v>
      </c>
      <c r="BC25">
        <v>0.52071005917159696</v>
      </c>
      <c r="BD25">
        <v>0.67510548523206704</v>
      </c>
    </row>
    <row r="26" spans="2:56" x14ac:dyDescent="0.2">
      <c r="B26" t="s">
        <v>2376</v>
      </c>
      <c r="C26">
        <v>1E-3</v>
      </c>
      <c r="D26">
        <v>0.1</v>
      </c>
      <c r="E26">
        <v>158</v>
      </c>
      <c r="F26">
        <v>256</v>
      </c>
      <c r="G26" s="2" t="b">
        <v>1</v>
      </c>
      <c r="H26">
        <v>8</v>
      </c>
      <c r="I26">
        <v>25</v>
      </c>
      <c r="J26">
        <v>420</v>
      </c>
      <c r="K26">
        <v>1000</v>
      </c>
      <c r="L26">
        <v>4</v>
      </c>
      <c r="M26">
        <v>50</v>
      </c>
      <c r="N26">
        <v>420</v>
      </c>
      <c r="O26">
        <v>12</v>
      </c>
      <c r="P26">
        <v>50</v>
      </c>
      <c r="Q26">
        <v>80</v>
      </c>
      <c r="R26">
        <v>1</v>
      </c>
      <c r="S26">
        <v>78</v>
      </c>
      <c r="T26" s="2">
        <v>128</v>
      </c>
      <c r="U26" s="2">
        <v>128</v>
      </c>
      <c r="V26" t="s">
        <v>1888</v>
      </c>
      <c r="W26">
        <v>0.76289062500000004</v>
      </c>
      <c r="X26">
        <v>0.58004028769209903</v>
      </c>
      <c r="Y26">
        <v>0.59181607142856996</v>
      </c>
      <c r="Z26">
        <v>1.1282310312986299</v>
      </c>
      <c r="AA26">
        <v>0.59439640167025398</v>
      </c>
      <c r="AB26">
        <v>0.59439640167025398</v>
      </c>
      <c r="AC26">
        <v>0.79218379468286104</v>
      </c>
      <c r="AD26">
        <v>0.79218379468286104</v>
      </c>
      <c r="AE26">
        <v>0.59181607142856996</v>
      </c>
      <c r="AF26">
        <v>0.59181607142856996</v>
      </c>
      <c r="AG26">
        <v>0.64166666666666605</v>
      </c>
      <c r="AH26">
        <v>1.0836265087127599</v>
      </c>
      <c r="AI26">
        <v>0.63742991087040801</v>
      </c>
      <c r="AJ26">
        <v>0.63742991087040801</v>
      </c>
      <c r="AK26">
        <v>0.75720013379343198</v>
      </c>
      <c r="AL26">
        <v>0.75720013379343198</v>
      </c>
      <c r="AM26">
        <v>0.64166666666666605</v>
      </c>
      <c r="AN26">
        <v>0.64166666666666605</v>
      </c>
      <c r="AO26">
        <v>0.47429635226434802</v>
      </c>
      <c r="AP26">
        <v>0.70670607760323101</v>
      </c>
      <c r="AQ26">
        <v>0.55961434263454701</v>
      </c>
      <c r="AR26">
        <v>0.63696883417889605</v>
      </c>
      <c r="AS26">
        <v>9.5238095238095205E-2</v>
      </c>
      <c r="AT26">
        <v>0.34285714285714203</v>
      </c>
      <c r="AU26">
        <v>0.88095238095238004</v>
      </c>
      <c r="AV26">
        <v>0.98113207547169801</v>
      </c>
      <c r="AW26">
        <v>0.75187969924812004</v>
      </c>
      <c r="AX26">
        <v>0.92307692307692302</v>
      </c>
      <c r="AY26">
        <v>0.83333333333333304</v>
      </c>
      <c r="AZ26">
        <v>0.73684210526315697</v>
      </c>
      <c r="BA26">
        <v>0.42816901408450703</v>
      </c>
      <c r="BB26">
        <v>0.6</v>
      </c>
      <c r="BC26">
        <v>0.432</v>
      </c>
      <c r="BD26">
        <v>0.64367816091954</v>
      </c>
    </row>
    <row r="27" spans="2:56" x14ac:dyDescent="0.2">
      <c r="B27" t="s">
        <v>2536</v>
      </c>
      <c r="C27">
        <v>1E-3</v>
      </c>
      <c r="D27">
        <v>0.5</v>
      </c>
      <c r="E27">
        <v>38</v>
      </c>
      <c r="F27">
        <v>500</v>
      </c>
      <c r="G27" s="2" t="b">
        <v>1</v>
      </c>
      <c r="H27">
        <v>8</v>
      </c>
      <c r="I27">
        <v>25</v>
      </c>
      <c r="J27">
        <v>256</v>
      </c>
      <c r="K27">
        <v>1000</v>
      </c>
      <c r="L27">
        <v>4</v>
      </c>
      <c r="M27">
        <v>25</v>
      </c>
      <c r="N27">
        <v>445</v>
      </c>
      <c r="O27">
        <v>12</v>
      </c>
      <c r="P27">
        <v>25</v>
      </c>
      <c r="Q27">
        <v>105</v>
      </c>
      <c r="R27">
        <v>1</v>
      </c>
      <c r="S27">
        <v>78</v>
      </c>
      <c r="T27" s="2">
        <v>128</v>
      </c>
      <c r="U27" s="2">
        <v>128</v>
      </c>
      <c r="V27" t="s">
        <v>2178</v>
      </c>
      <c r="W27">
        <v>0.83780175781249999</v>
      </c>
      <c r="X27">
        <v>0.385066969633102</v>
      </c>
      <c r="Y27">
        <v>0.59130955056179701</v>
      </c>
      <c r="Z27">
        <v>0.94757518374919802</v>
      </c>
      <c r="AA27">
        <v>0.60436782752557905</v>
      </c>
      <c r="AB27">
        <v>0.60436782752557905</v>
      </c>
      <c r="AC27">
        <v>0.76550100718043301</v>
      </c>
      <c r="AD27">
        <v>0.76550100718043301</v>
      </c>
      <c r="AE27">
        <v>0.59130955056179701</v>
      </c>
      <c r="AF27">
        <v>0.59130955056179701</v>
      </c>
      <c r="AG27">
        <v>0.66269841269841201</v>
      </c>
      <c r="AH27">
        <v>0.93766760826110795</v>
      </c>
      <c r="AI27">
        <v>0.67514311949685202</v>
      </c>
      <c r="AJ27">
        <v>0.67514311949685202</v>
      </c>
      <c r="AK27">
        <v>0.75298455236047401</v>
      </c>
      <c r="AL27">
        <v>0.75298455236047401</v>
      </c>
      <c r="AM27">
        <v>0.66269841269841201</v>
      </c>
      <c r="AN27">
        <v>0.66269841269841201</v>
      </c>
      <c r="AO27">
        <v>0.52248465816585199</v>
      </c>
      <c r="AP27">
        <v>0.67745781132271199</v>
      </c>
      <c r="AQ27">
        <v>0.544102691584048</v>
      </c>
      <c r="AR27">
        <v>0.67342614902970199</v>
      </c>
      <c r="AS27">
        <v>0.339622641509433</v>
      </c>
      <c r="AT27">
        <v>0.35714285714285698</v>
      </c>
      <c r="AU27">
        <v>0.92822966507176996</v>
      </c>
      <c r="AV27">
        <v>0.97115384615384603</v>
      </c>
      <c r="AW27">
        <v>0.86734693877550995</v>
      </c>
      <c r="AX27">
        <v>0.95774647887323905</v>
      </c>
      <c r="AY27">
        <v>0.87234042553191404</v>
      </c>
      <c r="AZ27">
        <v>0.63414634146341398</v>
      </c>
      <c r="BA27">
        <v>0.41304347826086901</v>
      </c>
      <c r="BB27">
        <v>0.60377358490566002</v>
      </c>
      <c r="BC27">
        <v>0.50279329608938494</v>
      </c>
      <c r="BD27">
        <v>0.65437788018433096</v>
      </c>
    </row>
    <row r="28" spans="2:56" x14ac:dyDescent="0.2">
      <c r="B28" t="s">
        <v>2537</v>
      </c>
      <c r="C28">
        <v>1E-3</v>
      </c>
      <c r="D28">
        <v>0.5</v>
      </c>
      <c r="E28">
        <v>99</v>
      </c>
      <c r="F28">
        <v>500</v>
      </c>
      <c r="G28" s="2" t="b">
        <v>1</v>
      </c>
      <c r="H28">
        <v>8</v>
      </c>
      <c r="I28">
        <v>20</v>
      </c>
      <c r="J28">
        <v>64</v>
      </c>
      <c r="K28">
        <v>1000</v>
      </c>
      <c r="L28">
        <v>4</v>
      </c>
      <c r="M28">
        <v>5</v>
      </c>
      <c r="N28">
        <v>465</v>
      </c>
      <c r="O28">
        <v>12</v>
      </c>
      <c r="P28">
        <v>5</v>
      </c>
      <c r="Q28">
        <v>125</v>
      </c>
      <c r="R28">
        <v>1</v>
      </c>
      <c r="S28">
        <v>78</v>
      </c>
      <c r="T28" s="2">
        <v>128</v>
      </c>
      <c r="U28" s="2">
        <v>128</v>
      </c>
      <c r="V28" t="s">
        <v>2178</v>
      </c>
      <c r="W28">
        <v>0.83317968750000004</v>
      </c>
      <c r="X28">
        <v>0.38375138437747902</v>
      </c>
      <c r="Y28">
        <v>0.59110000000000096</v>
      </c>
      <c r="Z28">
        <v>1.0348040357232</v>
      </c>
      <c r="AA28">
        <v>0.59032051290300402</v>
      </c>
      <c r="AB28">
        <v>0.59032051290300402</v>
      </c>
      <c r="AC28">
        <v>0.73733324324973204</v>
      </c>
      <c r="AD28">
        <v>0.73733324324973204</v>
      </c>
      <c r="AE28">
        <v>0.59110000000000096</v>
      </c>
      <c r="AF28">
        <v>0.59110000000000096</v>
      </c>
      <c r="AG28">
        <v>0.64733333333333298</v>
      </c>
      <c r="AH28">
        <v>0.94611686468124401</v>
      </c>
      <c r="AI28">
        <v>0.63860782416997497</v>
      </c>
      <c r="AJ28">
        <v>0.63860782416997497</v>
      </c>
      <c r="AK28">
        <v>0.73595283022767799</v>
      </c>
      <c r="AL28">
        <v>0.73595283022767799</v>
      </c>
      <c r="AM28">
        <v>0.64733333333333298</v>
      </c>
      <c r="AN28">
        <v>0.64733333333333298</v>
      </c>
      <c r="AO28">
        <v>0.52513331066626201</v>
      </c>
      <c r="AP28">
        <v>0.602011252290512</v>
      </c>
      <c r="AQ28">
        <v>0.57730217962498698</v>
      </c>
      <c r="AR28">
        <v>0.65683530903025</v>
      </c>
      <c r="AS28">
        <v>0.33673469387755101</v>
      </c>
      <c r="AT28">
        <v>0.34939759036144502</v>
      </c>
      <c r="AU28">
        <v>0.92307692307692302</v>
      </c>
      <c r="AV28">
        <v>0.93004115226337403</v>
      </c>
      <c r="AW28">
        <v>0.891774891774891</v>
      </c>
      <c r="AX28">
        <v>0.94071146245059201</v>
      </c>
      <c r="AY28">
        <v>0.86607142857142805</v>
      </c>
      <c r="AZ28">
        <v>0.634920634920634</v>
      </c>
      <c r="BA28">
        <v>0.434470377019748</v>
      </c>
      <c r="BB28">
        <v>0.58415841584158401</v>
      </c>
      <c r="BC28">
        <v>0.123287671232876</v>
      </c>
      <c r="BD28">
        <v>0.64864864864864802</v>
      </c>
    </row>
    <row r="29" spans="2:56" x14ac:dyDescent="0.2">
      <c r="B29" t="s">
        <v>1891</v>
      </c>
      <c r="C29">
        <v>1E-3</v>
      </c>
      <c r="D29">
        <v>0.1</v>
      </c>
      <c r="E29">
        <v>20</v>
      </c>
      <c r="F29">
        <v>256</v>
      </c>
      <c r="G29" s="2" t="b">
        <v>1</v>
      </c>
      <c r="H29">
        <v>8</v>
      </c>
      <c r="I29">
        <v>25</v>
      </c>
      <c r="J29">
        <v>256</v>
      </c>
      <c r="K29">
        <v>1000</v>
      </c>
      <c r="L29">
        <v>4</v>
      </c>
      <c r="M29">
        <v>50</v>
      </c>
      <c r="N29">
        <v>420</v>
      </c>
      <c r="O29">
        <v>12</v>
      </c>
      <c r="P29">
        <v>50</v>
      </c>
      <c r="Q29">
        <v>80</v>
      </c>
      <c r="R29">
        <v>1</v>
      </c>
      <c r="S29">
        <v>78</v>
      </c>
      <c r="T29" s="2">
        <v>64</v>
      </c>
      <c r="U29" s="2">
        <v>128</v>
      </c>
      <c r="V29" t="s">
        <v>1888</v>
      </c>
      <c r="W29">
        <v>0.74773597717285101</v>
      </c>
      <c r="X29">
        <v>0.61867545498535004</v>
      </c>
      <c r="Y29">
        <v>0.58477202380952398</v>
      </c>
      <c r="Z29">
        <v>1.1904507486820199</v>
      </c>
      <c r="AA29">
        <v>0.58921269772534601</v>
      </c>
      <c r="AB29">
        <v>0.58921269772534601</v>
      </c>
      <c r="AC29">
        <v>0.77394919792202099</v>
      </c>
      <c r="AD29">
        <v>0.77394919792202099</v>
      </c>
      <c r="AE29">
        <v>0.58477202380952398</v>
      </c>
      <c r="AF29">
        <v>0.58477202380952398</v>
      </c>
      <c r="AG29">
        <v>0.62187499999999996</v>
      </c>
      <c r="AH29">
        <v>1.12449979782104</v>
      </c>
      <c r="AI29">
        <v>0.61050162102637295</v>
      </c>
      <c r="AJ29">
        <v>0.61050162102637295</v>
      </c>
      <c r="AK29">
        <v>0.73164365425187305</v>
      </c>
      <c r="AL29">
        <v>0.73164365425187305</v>
      </c>
      <c r="AM29">
        <v>0.62187499999999996</v>
      </c>
      <c r="AN29">
        <v>0.62187499999999996</v>
      </c>
      <c r="AO29">
        <v>0.463990678680549</v>
      </c>
      <c r="AP29">
        <v>0.69990495690070098</v>
      </c>
      <c r="AQ29">
        <v>0.55558758960179899</v>
      </c>
      <c r="AR29">
        <v>0.63736756571833397</v>
      </c>
      <c r="AS29">
        <v>0.15053763440860199</v>
      </c>
      <c r="AT29">
        <v>0.38157894736842102</v>
      </c>
      <c r="AU29">
        <v>0.84</v>
      </c>
      <c r="AV29">
        <v>0.92993630573248398</v>
      </c>
      <c r="AW29">
        <v>0.78260869565217295</v>
      </c>
      <c r="AX29">
        <v>0.87837837837837796</v>
      </c>
      <c r="AY29">
        <v>0.82432432432432401</v>
      </c>
      <c r="AZ29">
        <v>0.68493150684931503</v>
      </c>
      <c r="BA29">
        <v>0.43287671232876701</v>
      </c>
      <c r="BB29">
        <v>0.661157024793388</v>
      </c>
      <c r="BC29">
        <v>9.3023255813953404E-2</v>
      </c>
      <c r="BD29">
        <v>0.66666666666666596</v>
      </c>
    </row>
    <row r="30" spans="2:56" x14ac:dyDescent="0.2">
      <c r="B30" t="s">
        <v>2377</v>
      </c>
      <c r="C30">
        <v>1E-3</v>
      </c>
      <c r="D30">
        <v>0.1</v>
      </c>
      <c r="E30">
        <v>134</v>
      </c>
      <c r="F30">
        <v>256</v>
      </c>
      <c r="G30" s="2" t="b">
        <v>1</v>
      </c>
      <c r="H30">
        <v>8</v>
      </c>
      <c r="I30">
        <v>25</v>
      </c>
      <c r="J30">
        <v>420</v>
      </c>
      <c r="K30">
        <v>1000</v>
      </c>
      <c r="L30">
        <v>4</v>
      </c>
      <c r="M30">
        <v>10</v>
      </c>
      <c r="N30">
        <v>460</v>
      </c>
      <c r="O30">
        <v>12</v>
      </c>
      <c r="P30">
        <v>10</v>
      </c>
      <c r="Q30">
        <v>120</v>
      </c>
      <c r="R30">
        <v>1</v>
      </c>
      <c r="S30">
        <v>78</v>
      </c>
      <c r="T30" s="2">
        <v>128</v>
      </c>
      <c r="U30" s="2">
        <v>64</v>
      </c>
      <c r="V30" t="s">
        <v>1888</v>
      </c>
      <c r="W30">
        <v>0.77297363281249998</v>
      </c>
      <c r="X30">
        <v>0.54393830127082698</v>
      </c>
      <c r="Y30">
        <v>0.58372717391304296</v>
      </c>
      <c r="Z30">
        <v>1.1744128289222699</v>
      </c>
      <c r="AA30">
        <v>0.58359641452017796</v>
      </c>
      <c r="AB30">
        <v>0.58359641452017796</v>
      </c>
      <c r="AC30">
        <v>0.77894874343972798</v>
      </c>
      <c r="AD30">
        <v>0.77894874343972798</v>
      </c>
      <c r="AE30">
        <v>0.58372717391304296</v>
      </c>
      <c r="AF30">
        <v>0.58372717391304296</v>
      </c>
      <c r="AG30">
        <v>0.60416666666666596</v>
      </c>
      <c r="AH30">
        <v>1.2490752935409499</v>
      </c>
      <c r="AI30">
        <v>0.61482493608011302</v>
      </c>
      <c r="AJ30">
        <v>0.61482493608011202</v>
      </c>
      <c r="AK30">
        <v>0.70693226706159695</v>
      </c>
      <c r="AL30">
        <v>0.70693226706159695</v>
      </c>
      <c r="AM30">
        <v>0.60416666666666596</v>
      </c>
      <c r="AN30">
        <v>0.60416666666666596</v>
      </c>
      <c r="AO30">
        <v>0.50825733510513005</v>
      </c>
      <c r="AP30">
        <v>0.65203486913641395</v>
      </c>
      <c r="AQ30">
        <v>0.55941825885344398</v>
      </c>
      <c r="AR30">
        <v>0.61467519498571899</v>
      </c>
      <c r="AS30">
        <v>0.23469387755102</v>
      </c>
      <c r="AT30">
        <v>0.28865979381443302</v>
      </c>
      <c r="AU30">
        <v>0.85106382978723405</v>
      </c>
      <c r="AV30">
        <v>0.97907949790794901</v>
      </c>
      <c r="AW30">
        <v>0.75490196078431304</v>
      </c>
      <c r="AX30">
        <v>0.91774891774891698</v>
      </c>
      <c r="AY30">
        <v>0.624999999999999</v>
      </c>
      <c r="AZ30">
        <v>0.59</v>
      </c>
      <c r="BA30">
        <v>0.412078152753108</v>
      </c>
      <c r="BB30">
        <v>0.6</v>
      </c>
      <c r="BC30">
        <v>0.45555555555555499</v>
      </c>
      <c r="BD30">
        <v>0.66911764705882304</v>
      </c>
    </row>
    <row r="31" spans="2:56" x14ac:dyDescent="0.2">
      <c r="B31" t="s">
        <v>2538</v>
      </c>
      <c r="C31">
        <v>1E-3</v>
      </c>
      <c r="D31">
        <v>0.5</v>
      </c>
      <c r="E31">
        <v>89</v>
      </c>
      <c r="F31">
        <v>500</v>
      </c>
      <c r="G31" s="2" t="b">
        <v>1</v>
      </c>
      <c r="H31">
        <v>8</v>
      </c>
      <c r="I31">
        <v>10</v>
      </c>
      <c r="J31">
        <v>256</v>
      </c>
      <c r="K31">
        <v>1000</v>
      </c>
      <c r="L31">
        <v>4</v>
      </c>
      <c r="M31">
        <v>25</v>
      </c>
      <c r="N31">
        <v>445</v>
      </c>
      <c r="O31">
        <v>12</v>
      </c>
      <c r="P31">
        <v>25</v>
      </c>
      <c r="Q31">
        <v>105</v>
      </c>
      <c r="R31">
        <v>1</v>
      </c>
      <c r="S31">
        <v>78</v>
      </c>
      <c r="T31" s="2">
        <v>64</v>
      </c>
      <c r="U31" s="2">
        <v>64</v>
      </c>
      <c r="V31" t="s">
        <v>2178</v>
      </c>
      <c r="W31">
        <v>0.83210839843749995</v>
      </c>
      <c r="X31">
        <v>0.39117976939678101</v>
      </c>
      <c r="Y31">
        <v>0.58370730337078702</v>
      </c>
      <c r="Z31">
        <v>1.0021477906703899</v>
      </c>
      <c r="AA31">
        <v>0.58295183256503003</v>
      </c>
      <c r="AB31">
        <v>0.58295183256503003</v>
      </c>
      <c r="AC31">
        <v>0.72551853080385098</v>
      </c>
      <c r="AD31">
        <v>0.72551853080385098</v>
      </c>
      <c r="AE31">
        <v>0.58370730337078702</v>
      </c>
      <c r="AF31">
        <v>0.58370730337078702</v>
      </c>
      <c r="AG31">
        <v>0.69920634920634905</v>
      </c>
      <c r="AH31">
        <v>0.84124523401260298</v>
      </c>
      <c r="AI31">
        <v>0.70706137490600895</v>
      </c>
      <c r="AJ31">
        <v>0.70706137490600895</v>
      </c>
      <c r="AK31">
        <v>0.78410150982860805</v>
      </c>
      <c r="AL31">
        <v>0.78410150982860805</v>
      </c>
      <c r="AM31">
        <v>0.69920634920634905</v>
      </c>
      <c r="AN31">
        <v>0.69920634920634905</v>
      </c>
      <c r="AO31">
        <v>0.63502244300435595</v>
      </c>
      <c r="AP31">
        <v>0.538882066740062</v>
      </c>
      <c r="AQ31">
        <v>0.56076135647474501</v>
      </c>
      <c r="AR31">
        <v>0.59714146404095703</v>
      </c>
      <c r="AS31">
        <v>0.28776978417266103</v>
      </c>
      <c r="AT31">
        <v>0.53080568720379095</v>
      </c>
      <c r="AU31">
        <v>0.95098039215686203</v>
      </c>
      <c r="AV31">
        <v>0.98095238095238002</v>
      </c>
      <c r="AW31">
        <v>0.88995215311004705</v>
      </c>
      <c r="AX31">
        <v>0.94883720930232496</v>
      </c>
      <c r="AY31">
        <v>0.90355329949238505</v>
      </c>
      <c r="AZ31">
        <v>0.66257668711656403</v>
      </c>
      <c r="BA31">
        <v>0.42926829268292599</v>
      </c>
      <c r="BB31">
        <v>0.65384615384615297</v>
      </c>
      <c r="BC31">
        <v>0.56497175141242895</v>
      </c>
      <c r="BD31">
        <v>0.68122270742358004</v>
      </c>
    </row>
    <row r="32" spans="2:56" x14ac:dyDescent="0.2">
      <c r="B32" t="s">
        <v>2539</v>
      </c>
      <c r="C32">
        <v>1E-3</v>
      </c>
      <c r="D32">
        <v>0.5</v>
      </c>
      <c r="E32">
        <v>34</v>
      </c>
      <c r="F32">
        <v>500</v>
      </c>
      <c r="G32" s="2" t="b">
        <v>1</v>
      </c>
      <c r="H32">
        <v>8</v>
      </c>
      <c r="I32">
        <v>15</v>
      </c>
      <c r="J32">
        <v>128</v>
      </c>
      <c r="K32">
        <v>1000</v>
      </c>
      <c r="L32">
        <v>4</v>
      </c>
      <c r="M32">
        <v>10</v>
      </c>
      <c r="N32">
        <v>460</v>
      </c>
      <c r="O32">
        <v>12</v>
      </c>
      <c r="P32">
        <v>10</v>
      </c>
      <c r="Q32">
        <v>120</v>
      </c>
      <c r="R32">
        <v>1</v>
      </c>
      <c r="S32">
        <v>78</v>
      </c>
      <c r="T32" s="2">
        <v>64</v>
      </c>
      <c r="U32" s="2">
        <v>64</v>
      </c>
      <c r="V32" t="s">
        <v>2178</v>
      </c>
      <c r="W32">
        <v>0.831857421875</v>
      </c>
      <c r="X32">
        <v>0.39622885763645099</v>
      </c>
      <c r="Y32">
        <v>0.58271793478260903</v>
      </c>
      <c r="Z32">
        <v>1.24904207301139</v>
      </c>
      <c r="AA32">
        <v>0.59122977312821001</v>
      </c>
      <c r="AB32">
        <v>0.59122977312821101</v>
      </c>
      <c r="AC32">
        <v>0.76598297997688003</v>
      </c>
      <c r="AD32">
        <v>0.76598297997688003</v>
      </c>
      <c r="AE32">
        <v>0.58271793478260903</v>
      </c>
      <c r="AF32">
        <v>0.58271793478260903</v>
      </c>
      <c r="AG32">
        <v>0.68125000000000002</v>
      </c>
      <c r="AH32">
        <v>0.92117887735366799</v>
      </c>
      <c r="AI32">
        <v>0.69031556266652805</v>
      </c>
      <c r="AJ32">
        <v>0.69031556266652805</v>
      </c>
      <c r="AK32">
        <v>0.78566599353688005</v>
      </c>
      <c r="AL32">
        <v>0.78566599353688005</v>
      </c>
      <c r="AM32">
        <v>0.68124999999999902</v>
      </c>
      <c r="AN32">
        <v>0.68125000000000002</v>
      </c>
      <c r="AO32">
        <v>0.50728382287788298</v>
      </c>
      <c r="AP32">
        <v>0.66026050832882099</v>
      </c>
      <c r="AQ32">
        <v>0.54406057956603004</v>
      </c>
      <c r="AR32">
        <v>0.65331418174010003</v>
      </c>
      <c r="AS32">
        <v>0.37755102040816302</v>
      </c>
      <c r="AT32">
        <v>0.39285714285714202</v>
      </c>
      <c r="AU32">
        <v>0.92490118577074998</v>
      </c>
      <c r="AV32">
        <v>0.96610169491525399</v>
      </c>
      <c r="AW32">
        <v>0.88288288288288297</v>
      </c>
      <c r="AX32">
        <v>0.91983122362869196</v>
      </c>
      <c r="AY32">
        <v>0.84507042253521103</v>
      </c>
      <c r="AZ32">
        <v>0.67027027027026997</v>
      </c>
      <c r="BA32">
        <v>0.44230769230769201</v>
      </c>
      <c r="BB32">
        <v>0.64130434782608603</v>
      </c>
      <c r="BC32">
        <v>0.51648351648351598</v>
      </c>
      <c r="BD32">
        <v>0.70422535211267601</v>
      </c>
    </row>
    <row r="33" spans="2:56" x14ac:dyDescent="0.2">
      <c r="B33" t="s">
        <v>1892</v>
      </c>
      <c r="C33">
        <v>1E-3</v>
      </c>
      <c r="D33">
        <v>0.1</v>
      </c>
      <c r="E33">
        <v>76</v>
      </c>
      <c r="F33">
        <v>256</v>
      </c>
      <c r="G33" s="2" t="b">
        <v>1</v>
      </c>
      <c r="H33">
        <v>8</v>
      </c>
      <c r="I33">
        <v>25</v>
      </c>
      <c r="J33">
        <v>420</v>
      </c>
      <c r="K33">
        <v>1000</v>
      </c>
      <c r="L33">
        <v>4</v>
      </c>
      <c r="M33">
        <v>15</v>
      </c>
      <c r="N33">
        <v>455</v>
      </c>
      <c r="O33">
        <v>12</v>
      </c>
      <c r="P33">
        <v>15</v>
      </c>
      <c r="Q33">
        <v>115</v>
      </c>
      <c r="R33">
        <v>1</v>
      </c>
      <c r="S33">
        <v>78</v>
      </c>
      <c r="T33" s="2">
        <v>64</v>
      </c>
      <c r="U33" s="2">
        <v>64</v>
      </c>
      <c r="V33" t="s">
        <v>1888</v>
      </c>
      <c r="W33">
        <v>0.75435500372023701</v>
      </c>
      <c r="X33">
        <v>0.58891193824820198</v>
      </c>
      <c r="Y33">
        <v>0.58217582417582303</v>
      </c>
      <c r="Z33">
        <v>1.13883262836933</v>
      </c>
      <c r="AA33">
        <v>0.57705896438737503</v>
      </c>
      <c r="AB33">
        <v>0.57705896438737503</v>
      </c>
      <c r="AC33">
        <v>0.76731909437172696</v>
      </c>
      <c r="AD33">
        <v>0.76731909437172696</v>
      </c>
      <c r="AE33">
        <v>0.58217582417582303</v>
      </c>
      <c r="AF33">
        <v>0.58217582417582303</v>
      </c>
      <c r="AG33">
        <v>0.61739130434782596</v>
      </c>
      <c r="AH33">
        <v>1.15512895584106</v>
      </c>
      <c r="AI33">
        <v>0.62685640139497101</v>
      </c>
      <c r="AJ33">
        <v>0.62685640139497101</v>
      </c>
      <c r="AK33">
        <v>0.72946654419162404</v>
      </c>
      <c r="AL33">
        <v>0.72946654419162404</v>
      </c>
      <c r="AM33">
        <v>0.61739130434782596</v>
      </c>
      <c r="AN33">
        <v>0.61739130434782596</v>
      </c>
      <c r="AO33">
        <v>0.48430188265720803</v>
      </c>
      <c r="AP33">
        <v>0.69165374496010701</v>
      </c>
      <c r="AQ33">
        <v>0.55596889962912999</v>
      </c>
      <c r="AR33">
        <v>0.57631133030305903</v>
      </c>
      <c r="AS33">
        <v>0.23312883435582801</v>
      </c>
      <c r="AT33">
        <v>0.33663366336633599</v>
      </c>
      <c r="AU33">
        <v>0.81818181818181801</v>
      </c>
      <c r="AV33">
        <v>0.94170403587443896</v>
      </c>
      <c r="AW33">
        <v>0.72340425531914898</v>
      </c>
      <c r="AX33">
        <v>0.90666666666666595</v>
      </c>
      <c r="AY33">
        <v>0.81159420289855</v>
      </c>
      <c r="AZ33">
        <v>0.62222222222222201</v>
      </c>
      <c r="BA33">
        <v>0.41340782122905001</v>
      </c>
      <c r="BB33">
        <v>0.61988304093567204</v>
      </c>
      <c r="BC33">
        <v>0.40993788819875698</v>
      </c>
      <c r="BD33">
        <v>0.68551236749116595</v>
      </c>
    </row>
    <row r="34" spans="2:56" x14ac:dyDescent="0.2">
      <c r="B34" t="s">
        <v>1893</v>
      </c>
      <c r="C34">
        <v>1E-3</v>
      </c>
      <c r="D34">
        <v>0.1</v>
      </c>
      <c r="E34">
        <v>166</v>
      </c>
      <c r="F34">
        <v>256</v>
      </c>
      <c r="G34" s="2" t="b">
        <v>1</v>
      </c>
      <c r="H34">
        <v>8</v>
      </c>
      <c r="I34">
        <v>20</v>
      </c>
      <c r="J34">
        <v>420</v>
      </c>
      <c r="K34">
        <v>1000</v>
      </c>
      <c r="L34">
        <v>4</v>
      </c>
      <c r="M34">
        <v>50</v>
      </c>
      <c r="N34">
        <v>420</v>
      </c>
      <c r="O34">
        <v>12</v>
      </c>
      <c r="P34">
        <v>50</v>
      </c>
      <c r="Q34">
        <v>80</v>
      </c>
      <c r="R34">
        <v>1</v>
      </c>
      <c r="S34">
        <v>78</v>
      </c>
      <c r="T34" s="2">
        <v>64</v>
      </c>
      <c r="U34" s="2">
        <v>128</v>
      </c>
      <c r="V34" t="s">
        <v>1888</v>
      </c>
      <c r="W34">
        <v>0.75109165736607097</v>
      </c>
      <c r="X34">
        <v>0.60360891395248395</v>
      </c>
      <c r="Y34">
        <v>0.58213749999999997</v>
      </c>
      <c r="Z34">
        <v>1.21079894256591</v>
      </c>
      <c r="AA34">
        <v>0.58342355810354896</v>
      </c>
      <c r="AB34">
        <v>0.58342355810354896</v>
      </c>
      <c r="AC34">
        <v>0.78410518140442798</v>
      </c>
      <c r="AD34">
        <v>0.78410518140442798</v>
      </c>
      <c r="AE34">
        <v>0.58213749999999997</v>
      </c>
      <c r="AF34">
        <v>0.58213749999999997</v>
      </c>
      <c r="AG34">
        <v>0.59895833333333304</v>
      </c>
      <c r="AH34">
        <v>1.1357394456863401</v>
      </c>
      <c r="AI34">
        <v>0.58835165718747195</v>
      </c>
      <c r="AJ34">
        <v>0.58835165718747195</v>
      </c>
      <c r="AK34">
        <v>0.69612545835505701</v>
      </c>
      <c r="AL34">
        <v>0.69612545835505701</v>
      </c>
      <c r="AM34">
        <v>0.59895833333333304</v>
      </c>
      <c r="AN34">
        <v>0.59895833333333304</v>
      </c>
      <c r="AO34">
        <v>0.47355723692375201</v>
      </c>
      <c r="AP34">
        <v>0.68350401401752003</v>
      </c>
      <c r="AQ34">
        <v>0.56099824715734403</v>
      </c>
      <c r="AR34">
        <v>0.61563473431557802</v>
      </c>
      <c r="AS34">
        <v>0.201834862385321</v>
      </c>
      <c r="AT34">
        <v>0.27868852459016302</v>
      </c>
      <c r="AU34">
        <v>0.835443037974683</v>
      </c>
      <c r="AV34">
        <v>0.98136645962732905</v>
      </c>
      <c r="AW34">
        <v>0.71755725190839603</v>
      </c>
      <c r="AX34">
        <v>0.87248322147651003</v>
      </c>
      <c r="AY34">
        <v>0.80281690140844997</v>
      </c>
      <c r="AZ34">
        <v>0.60162601626016199</v>
      </c>
      <c r="BA34">
        <v>0.40826873385012902</v>
      </c>
      <c r="BB34">
        <v>0.63565891472868197</v>
      </c>
      <c r="BC34">
        <v>6.9767441860465101E-2</v>
      </c>
      <c r="BD34">
        <v>0.65470852017937198</v>
      </c>
    </row>
    <row r="35" spans="2:56" x14ac:dyDescent="0.2">
      <c r="B35" t="s">
        <v>2540</v>
      </c>
      <c r="C35">
        <v>1E-3</v>
      </c>
      <c r="D35">
        <v>0.5</v>
      </c>
      <c r="E35">
        <v>50</v>
      </c>
      <c r="F35">
        <v>500</v>
      </c>
      <c r="G35" s="2" t="b">
        <v>1</v>
      </c>
      <c r="H35">
        <v>8</v>
      </c>
      <c r="I35">
        <v>50</v>
      </c>
      <c r="J35">
        <v>64</v>
      </c>
      <c r="K35">
        <v>1000</v>
      </c>
      <c r="L35">
        <v>4</v>
      </c>
      <c r="M35">
        <v>50</v>
      </c>
      <c r="N35">
        <v>420</v>
      </c>
      <c r="O35">
        <v>12</v>
      </c>
      <c r="P35">
        <v>50</v>
      </c>
      <c r="Q35">
        <v>80</v>
      </c>
      <c r="R35">
        <v>1</v>
      </c>
      <c r="S35">
        <v>78</v>
      </c>
      <c r="T35" s="2">
        <v>64</v>
      </c>
      <c r="U35" s="2">
        <v>64</v>
      </c>
      <c r="V35" t="s">
        <v>2178</v>
      </c>
      <c r="W35">
        <v>0.83639453124999996</v>
      </c>
      <c r="X35">
        <v>0.38154077649116502</v>
      </c>
      <c r="Y35">
        <v>0.57994702380952301</v>
      </c>
      <c r="Z35">
        <v>1.07477071875333</v>
      </c>
      <c r="AA35">
        <v>0.58794377814412802</v>
      </c>
      <c r="AB35">
        <v>0.58794377814412802</v>
      </c>
      <c r="AC35">
        <v>0.73699021499537198</v>
      </c>
      <c r="AD35">
        <v>0.73699021499537198</v>
      </c>
      <c r="AE35">
        <v>0.57994702380952301</v>
      </c>
      <c r="AF35">
        <v>0.57994702380952301</v>
      </c>
      <c r="AG35">
        <v>0.69270833333333304</v>
      </c>
      <c r="AH35">
        <v>0.90204781293868996</v>
      </c>
      <c r="AI35">
        <v>0.70460454225533398</v>
      </c>
      <c r="AJ35">
        <v>0.70460454225533498</v>
      </c>
      <c r="AK35">
        <v>0.79232642041557799</v>
      </c>
      <c r="AL35">
        <v>0.79232642041557799</v>
      </c>
      <c r="AM35">
        <v>0.69270833333333304</v>
      </c>
      <c r="AN35">
        <v>0.69270833333333304</v>
      </c>
      <c r="AO35">
        <v>0.55152793085457896</v>
      </c>
      <c r="AP35">
        <v>0.61974382997133803</v>
      </c>
      <c r="AQ35">
        <v>0.54672777073177403</v>
      </c>
      <c r="AR35">
        <v>0.63377558101882003</v>
      </c>
      <c r="AS35">
        <v>0.45669291338582602</v>
      </c>
      <c r="AT35">
        <v>0.37931034482758602</v>
      </c>
      <c r="AU35">
        <v>0.9375</v>
      </c>
      <c r="AV35">
        <v>0.97530864197530798</v>
      </c>
      <c r="AW35">
        <v>0.887417218543046</v>
      </c>
      <c r="AX35">
        <v>0.92500000000000004</v>
      </c>
      <c r="AY35">
        <v>0.82857142857142796</v>
      </c>
      <c r="AZ35">
        <v>0.66666666666666596</v>
      </c>
      <c r="BA35">
        <v>0.45402298850574702</v>
      </c>
      <c r="BB35">
        <v>0.63865546218487301</v>
      </c>
      <c r="BC35">
        <v>0.61971830985915499</v>
      </c>
      <c r="BD35">
        <v>0.68639053254437798</v>
      </c>
    </row>
    <row r="36" spans="2:56" x14ac:dyDescent="0.2">
      <c r="B36" t="s">
        <v>1894</v>
      </c>
      <c r="C36">
        <v>1E-3</v>
      </c>
      <c r="D36">
        <v>0.1</v>
      </c>
      <c r="E36">
        <v>43</v>
      </c>
      <c r="F36">
        <v>256</v>
      </c>
      <c r="G36" s="2" t="b">
        <v>1</v>
      </c>
      <c r="H36">
        <v>8</v>
      </c>
      <c r="I36">
        <v>15</v>
      </c>
      <c r="J36">
        <v>420</v>
      </c>
      <c r="K36">
        <v>1000</v>
      </c>
      <c r="L36">
        <v>4</v>
      </c>
      <c r="M36">
        <v>25</v>
      </c>
      <c r="N36">
        <v>445</v>
      </c>
      <c r="O36">
        <v>12</v>
      </c>
      <c r="P36">
        <v>25</v>
      </c>
      <c r="Q36">
        <v>105</v>
      </c>
      <c r="R36">
        <v>1</v>
      </c>
      <c r="S36">
        <v>78</v>
      </c>
      <c r="T36" s="2">
        <v>64</v>
      </c>
      <c r="U36" s="2">
        <v>64</v>
      </c>
      <c r="V36" t="s">
        <v>1888</v>
      </c>
      <c r="W36">
        <v>0.74965006510416599</v>
      </c>
      <c r="X36">
        <v>0.61722922232001998</v>
      </c>
      <c r="Y36">
        <v>0.57980898876404396</v>
      </c>
      <c r="Z36">
        <v>1.18704174268245</v>
      </c>
      <c r="AA36">
        <v>0.57755189398784201</v>
      </c>
      <c r="AB36">
        <v>0.57755189398784201</v>
      </c>
      <c r="AC36">
        <v>0.76852056518213996</v>
      </c>
      <c r="AD36">
        <v>0.76852056518213996</v>
      </c>
      <c r="AE36">
        <v>0.57980898876404496</v>
      </c>
      <c r="AF36">
        <v>0.57980898876404496</v>
      </c>
      <c r="AG36">
        <v>0.62222222222222201</v>
      </c>
      <c r="AH36">
        <v>1.1179295778274501</v>
      </c>
      <c r="AI36">
        <v>0.60554782398819995</v>
      </c>
      <c r="AJ36">
        <v>0.60554782398819995</v>
      </c>
      <c r="AK36">
        <v>0.760783569110416</v>
      </c>
      <c r="AL36">
        <v>0.760783569110416</v>
      </c>
      <c r="AM36">
        <v>0.62222222222222201</v>
      </c>
      <c r="AN36">
        <v>0.62222222222222201</v>
      </c>
      <c r="AO36">
        <v>0.461996471158379</v>
      </c>
      <c r="AP36">
        <v>0.68782097385146101</v>
      </c>
      <c r="AQ36">
        <v>0.55750084879191997</v>
      </c>
      <c r="AR36">
        <v>0.60288928214960502</v>
      </c>
      <c r="AS36">
        <v>0.157894736842105</v>
      </c>
      <c r="AT36">
        <v>0.32098765432098703</v>
      </c>
      <c r="AU36">
        <v>0.86666666666666603</v>
      </c>
      <c r="AV36">
        <v>0.96153846153846101</v>
      </c>
      <c r="AW36">
        <v>0.74712643678160895</v>
      </c>
      <c r="AX36">
        <v>0.88</v>
      </c>
      <c r="AY36">
        <v>0.86868686868686795</v>
      </c>
      <c r="AZ36">
        <v>0.69072164948453596</v>
      </c>
      <c r="BA36">
        <v>0.40881763527054099</v>
      </c>
      <c r="BB36">
        <v>0.632911392405063</v>
      </c>
      <c r="BC36">
        <v>7.1428571428571397E-2</v>
      </c>
      <c r="BD36">
        <v>0.65979381443298901</v>
      </c>
    </row>
    <row r="37" spans="2:56" x14ac:dyDescent="0.2">
      <c r="B37" t="s">
        <v>2378</v>
      </c>
      <c r="C37">
        <v>1E-3</v>
      </c>
      <c r="D37">
        <v>0.5</v>
      </c>
      <c r="E37">
        <v>15</v>
      </c>
      <c r="F37">
        <v>500</v>
      </c>
      <c r="G37" s="2" t="b">
        <v>1</v>
      </c>
      <c r="H37">
        <v>8</v>
      </c>
      <c r="I37">
        <v>10</v>
      </c>
      <c r="J37">
        <v>420</v>
      </c>
      <c r="K37">
        <v>1000</v>
      </c>
      <c r="L37">
        <v>4</v>
      </c>
      <c r="M37">
        <v>15</v>
      </c>
      <c r="N37">
        <v>455</v>
      </c>
      <c r="O37">
        <v>12</v>
      </c>
      <c r="P37">
        <v>15</v>
      </c>
      <c r="Q37">
        <v>115</v>
      </c>
      <c r="R37">
        <v>1</v>
      </c>
      <c r="S37">
        <v>78</v>
      </c>
      <c r="T37" s="2">
        <v>128</v>
      </c>
      <c r="U37" s="2">
        <v>128</v>
      </c>
      <c r="V37" t="s">
        <v>2178</v>
      </c>
      <c r="W37">
        <v>0.83824464285714095</v>
      </c>
      <c r="X37">
        <v>0.374765626072883</v>
      </c>
      <c r="Y37">
        <v>0.57894835164835001</v>
      </c>
      <c r="Z37">
        <v>1.0783278837800001</v>
      </c>
      <c r="AA37">
        <v>0.57483934776563195</v>
      </c>
      <c r="AB37">
        <v>0.57483934776563195</v>
      </c>
      <c r="AC37">
        <v>0.73471024872423296</v>
      </c>
      <c r="AD37">
        <v>0.73471024872423296</v>
      </c>
      <c r="AE37">
        <v>0.57894835164835001</v>
      </c>
      <c r="AF37">
        <v>0.57894835164835001</v>
      </c>
      <c r="AG37">
        <v>0.68405797101449195</v>
      </c>
      <c r="AH37">
        <v>0.91061800718307495</v>
      </c>
      <c r="AI37">
        <v>0.68942288884230696</v>
      </c>
      <c r="AJ37">
        <v>0.68942288884230696</v>
      </c>
      <c r="AK37">
        <v>0.77674277352403398</v>
      </c>
      <c r="AL37">
        <v>0.77674277352403398</v>
      </c>
      <c r="AM37">
        <v>0.68405797101449195</v>
      </c>
      <c r="AN37">
        <v>0.68405797101449195</v>
      </c>
      <c r="AO37">
        <v>0.57015607493098897</v>
      </c>
      <c r="AP37">
        <v>0.53988288845702503</v>
      </c>
      <c r="AQ37">
        <v>0.58395504738007797</v>
      </c>
      <c r="AR37">
        <v>0.60536338029443304</v>
      </c>
      <c r="AS37">
        <v>0.38502673796791398</v>
      </c>
      <c r="AT37">
        <v>0.62068965517241304</v>
      </c>
      <c r="AU37">
        <v>0.94468085106382904</v>
      </c>
      <c r="AV37">
        <v>0.97854077253218796</v>
      </c>
      <c r="AW37">
        <v>0.90232558139534802</v>
      </c>
      <c r="AX37">
        <v>0.95319148936170195</v>
      </c>
      <c r="AY37">
        <v>0.85853658536585298</v>
      </c>
      <c r="AZ37">
        <v>0.46753246753246702</v>
      </c>
      <c r="BA37">
        <v>0.46090534979423797</v>
      </c>
      <c r="BB37">
        <v>0.53</v>
      </c>
      <c r="BC37">
        <v>0.49180327868852403</v>
      </c>
      <c r="BD37">
        <v>0.67984189723320099</v>
      </c>
    </row>
    <row r="38" spans="2:56" x14ac:dyDescent="0.2">
      <c r="B38" t="s">
        <v>1895</v>
      </c>
      <c r="C38">
        <v>1E-3</v>
      </c>
      <c r="D38">
        <v>0.1</v>
      </c>
      <c r="E38">
        <v>117</v>
      </c>
      <c r="F38">
        <v>256</v>
      </c>
      <c r="G38" s="2" t="b">
        <v>1</v>
      </c>
      <c r="H38">
        <v>8</v>
      </c>
      <c r="I38">
        <v>25</v>
      </c>
      <c r="J38">
        <v>420</v>
      </c>
      <c r="K38">
        <v>1000</v>
      </c>
      <c r="L38">
        <v>4</v>
      </c>
      <c r="M38">
        <v>50</v>
      </c>
      <c r="N38">
        <v>420</v>
      </c>
      <c r="O38">
        <v>12</v>
      </c>
      <c r="P38">
        <v>50</v>
      </c>
      <c r="Q38">
        <v>80</v>
      </c>
      <c r="R38">
        <v>1</v>
      </c>
      <c r="S38">
        <v>78</v>
      </c>
      <c r="T38" s="2">
        <v>64</v>
      </c>
      <c r="U38" s="2">
        <v>64</v>
      </c>
      <c r="V38" t="s">
        <v>1888</v>
      </c>
      <c r="W38">
        <v>0.76349632626488095</v>
      </c>
      <c r="X38">
        <v>0.57186417235061504</v>
      </c>
      <c r="Y38">
        <v>0.57859642857142901</v>
      </c>
      <c r="Z38">
        <v>1.1169188385009701</v>
      </c>
      <c r="AA38">
        <v>0.58125229883636698</v>
      </c>
      <c r="AB38">
        <v>0.58125229883636698</v>
      </c>
      <c r="AC38">
        <v>0.77133931802867195</v>
      </c>
      <c r="AD38">
        <v>0.77133931802867195</v>
      </c>
      <c r="AE38">
        <v>0.57859642857142901</v>
      </c>
      <c r="AF38">
        <v>0.57859642857142901</v>
      </c>
      <c r="AG38">
        <v>0.61770833333333297</v>
      </c>
      <c r="AH38">
        <v>1.08598279953002</v>
      </c>
      <c r="AI38">
        <v>0.62010366293378305</v>
      </c>
      <c r="AJ38">
        <v>0.62010366293378305</v>
      </c>
      <c r="AK38">
        <v>0.71009007848059802</v>
      </c>
      <c r="AL38">
        <v>0.71009007848059802</v>
      </c>
      <c r="AM38">
        <v>0.61770833333333297</v>
      </c>
      <c r="AN38">
        <v>0.61770833333333297</v>
      </c>
      <c r="AO38">
        <v>0.45744594167470198</v>
      </c>
      <c r="AP38">
        <v>0.68071770282584998</v>
      </c>
      <c r="AQ38">
        <v>0.55901576874651004</v>
      </c>
      <c r="AR38">
        <v>0.62782978209840901</v>
      </c>
      <c r="AS38">
        <v>0.13592233009708701</v>
      </c>
      <c r="AT38">
        <v>0.33846153846153798</v>
      </c>
      <c r="AU38">
        <v>0.85897435897435803</v>
      </c>
      <c r="AV38">
        <v>0.949367088607594</v>
      </c>
      <c r="AW38">
        <v>0.77037037037037004</v>
      </c>
      <c r="AX38">
        <v>0.87837837837837796</v>
      </c>
      <c r="AY38">
        <v>0.84563758389261701</v>
      </c>
      <c r="AZ38">
        <v>0.613138686131386</v>
      </c>
      <c r="BA38">
        <v>0.41286863270777402</v>
      </c>
      <c r="BB38">
        <v>0.61788617886178798</v>
      </c>
      <c r="BC38">
        <v>0.36697247706421998</v>
      </c>
      <c r="BD38">
        <v>0.65326633165829096</v>
      </c>
    </row>
    <row r="39" spans="2:56" x14ac:dyDescent="0.2">
      <c r="B39" t="s">
        <v>2379</v>
      </c>
      <c r="C39">
        <v>1E-3</v>
      </c>
      <c r="D39">
        <v>0.5</v>
      </c>
      <c r="E39">
        <v>92</v>
      </c>
      <c r="F39">
        <v>500</v>
      </c>
      <c r="G39" s="2" t="b">
        <v>1</v>
      </c>
      <c r="H39">
        <v>8</v>
      </c>
      <c r="I39">
        <v>10</v>
      </c>
      <c r="J39">
        <v>128</v>
      </c>
      <c r="K39">
        <v>1000</v>
      </c>
      <c r="L39">
        <v>4</v>
      </c>
      <c r="M39">
        <v>10</v>
      </c>
      <c r="N39">
        <v>460</v>
      </c>
      <c r="O39">
        <v>12</v>
      </c>
      <c r="P39">
        <v>10</v>
      </c>
      <c r="Q39">
        <v>120</v>
      </c>
      <c r="R39">
        <v>1</v>
      </c>
      <c r="S39">
        <v>78</v>
      </c>
      <c r="T39" s="2">
        <v>128</v>
      </c>
      <c r="U39" s="2">
        <v>128</v>
      </c>
      <c r="V39" t="s">
        <v>2178</v>
      </c>
      <c r="W39">
        <v>0.81346289062499999</v>
      </c>
      <c r="X39">
        <v>0.44082581758499101</v>
      </c>
      <c r="Y39">
        <v>0.57716195652173996</v>
      </c>
      <c r="Z39">
        <v>1.1289834746718399</v>
      </c>
      <c r="AA39">
        <v>0.57626726370898396</v>
      </c>
      <c r="AB39">
        <v>0.57626726370898396</v>
      </c>
      <c r="AC39">
        <v>0.74451567566641796</v>
      </c>
      <c r="AD39">
        <v>0.74451567566641796</v>
      </c>
      <c r="AE39">
        <v>0.57716195652173996</v>
      </c>
      <c r="AF39">
        <v>0.57716195652173996</v>
      </c>
      <c r="AG39">
        <v>0.67916666666666603</v>
      </c>
      <c r="AH39">
        <v>1.0394881963729801</v>
      </c>
      <c r="AI39">
        <v>0.679746984120153</v>
      </c>
      <c r="AJ39">
        <v>0.679746984120153</v>
      </c>
      <c r="AK39">
        <v>0.76483470714665802</v>
      </c>
      <c r="AL39">
        <v>0.76483470714665802</v>
      </c>
      <c r="AM39">
        <v>0.67916666666666603</v>
      </c>
      <c r="AN39">
        <v>0.67916666666666603</v>
      </c>
      <c r="AO39">
        <v>0.55052862600275398</v>
      </c>
      <c r="AP39">
        <v>0.605583197428604</v>
      </c>
      <c r="AQ39">
        <v>0.55971421654805598</v>
      </c>
      <c r="AR39">
        <v>0.58924301485652197</v>
      </c>
      <c r="AS39">
        <v>0.296296296296296</v>
      </c>
      <c r="AT39">
        <v>0.38202247191011202</v>
      </c>
      <c r="AU39">
        <v>0.92622950819672101</v>
      </c>
      <c r="AV39">
        <v>0.98333333333333295</v>
      </c>
      <c r="AW39">
        <v>0.88288288288288297</v>
      </c>
      <c r="AX39">
        <v>0.92307692307692302</v>
      </c>
      <c r="AY39">
        <v>0.87037037037037002</v>
      </c>
      <c r="AZ39">
        <v>0.67256637168141598</v>
      </c>
      <c r="BA39">
        <v>0.45009784735812097</v>
      </c>
      <c r="BB39">
        <v>0.60869565217391297</v>
      </c>
      <c r="BC39">
        <v>0.45348837209302301</v>
      </c>
      <c r="BD39">
        <v>0.70790378006872801</v>
      </c>
    </row>
    <row r="40" spans="2:56" x14ac:dyDescent="0.2">
      <c r="B40" t="s">
        <v>2380</v>
      </c>
      <c r="C40">
        <v>1E-3</v>
      </c>
      <c r="D40">
        <v>0.5</v>
      </c>
      <c r="E40">
        <v>44</v>
      </c>
      <c r="F40">
        <v>500</v>
      </c>
      <c r="G40" s="2" t="b">
        <v>1</v>
      </c>
      <c r="H40">
        <v>8</v>
      </c>
      <c r="I40">
        <v>5</v>
      </c>
      <c r="J40">
        <v>64</v>
      </c>
      <c r="K40">
        <v>1000</v>
      </c>
      <c r="L40">
        <v>4</v>
      </c>
      <c r="M40">
        <v>20</v>
      </c>
      <c r="N40">
        <v>450</v>
      </c>
      <c r="O40">
        <v>12</v>
      </c>
      <c r="P40">
        <v>20</v>
      </c>
      <c r="Q40">
        <v>110</v>
      </c>
      <c r="R40">
        <v>1</v>
      </c>
      <c r="S40">
        <v>78</v>
      </c>
      <c r="T40" s="2">
        <v>128</v>
      </c>
      <c r="U40" s="2">
        <v>128</v>
      </c>
      <c r="V40" t="s">
        <v>2178</v>
      </c>
      <c r="W40">
        <v>0.79845703125</v>
      </c>
      <c r="X40">
        <v>0.49454364490509001</v>
      </c>
      <c r="Y40">
        <v>0.57676833333333299</v>
      </c>
      <c r="Z40">
        <v>1.12854317069053</v>
      </c>
      <c r="AA40">
        <v>0.57471166833065501</v>
      </c>
      <c r="AB40">
        <v>0.57471166833065501</v>
      </c>
      <c r="AC40">
        <v>0.73958724979599999</v>
      </c>
      <c r="AD40">
        <v>0.73958724979599999</v>
      </c>
      <c r="AE40">
        <v>0.57676833333333299</v>
      </c>
      <c r="AF40">
        <v>0.57676833333333299</v>
      </c>
      <c r="AG40">
        <v>0.652272727272727</v>
      </c>
      <c r="AH40">
        <v>0.98161768913268999</v>
      </c>
      <c r="AI40">
        <v>0.64250176711362705</v>
      </c>
      <c r="AJ40">
        <v>0.64250176711362705</v>
      </c>
      <c r="AK40">
        <v>0.77761619729332099</v>
      </c>
      <c r="AL40">
        <v>0.77761619729332099</v>
      </c>
      <c r="AM40">
        <v>0.652272727272727</v>
      </c>
      <c r="AN40">
        <v>0.652272727272727</v>
      </c>
      <c r="AO40">
        <v>0.55578360166887897</v>
      </c>
      <c r="AP40">
        <v>0.62046266212732504</v>
      </c>
      <c r="AQ40">
        <v>0.56601085006145702</v>
      </c>
      <c r="AR40">
        <v>0.55658955946495703</v>
      </c>
      <c r="AS40">
        <v>0.32061068702290002</v>
      </c>
      <c r="AT40">
        <v>0.45045045045045001</v>
      </c>
      <c r="AU40">
        <v>0.93577981651376096</v>
      </c>
      <c r="AV40">
        <v>0.977168949771689</v>
      </c>
      <c r="AW40">
        <v>0.89952153110047794</v>
      </c>
      <c r="AX40">
        <v>0.93087557603686599</v>
      </c>
      <c r="AY40">
        <v>0.86294416243654803</v>
      </c>
      <c r="AZ40">
        <v>0.557894736842105</v>
      </c>
      <c r="BA40">
        <v>0.45202558635394402</v>
      </c>
      <c r="BB40">
        <v>0.46153846153846101</v>
      </c>
      <c r="BC40">
        <v>0.21052631578947301</v>
      </c>
      <c r="BD40">
        <v>0.65068493150684903</v>
      </c>
    </row>
    <row r="41" spans="2:56" x14ac:dyDescent="0.2">
      <c r="B41" t="s">
        <v>1896</v>
      </c>
      <c r="C41">
        <v>1E-3</v>
      </c>
      <c r="D41">
        <v>0.1</v>
      </c>
      <c r="E41">
        <v>89</v>
      </c>
      <c r="F41">
        <v>256</v>
      </c>
      <c r="G41" s="2" t="b">
        <v>1</v>
      </c>
      <c r="H41">
        <v>8</v>
      </c>
      <c r="I41">
        <v>15</v>
      </c>
      <c r="J41">
        <v>256</v>
      </c>
      <c r="K41">
        <v>1000</v>
      </c>
      <c r="L41">
        <v>4</v>
      </c>
      <c r="M41">
        <v>20</v>
      </c>
      <c r="N41">
        <v>450</v>
      </c>
      <c r="O41">
        <v>12</v>
      </c>
      <c r="P41">
        <v>20</v>
      </c>
      <c r="Q41">
        <v>110</v>
      </c>
      <c r="R41">
        <v>1</v>
      </c>
      <c r="S41">
        <v>78</v>
      </c>
      <c r="T41" s="2">
        <v>128</v>
      </c>
      <c r="U41" s="2">
        <v>128</v>
      </c>
      <c r="V41" t="s">
        <v>1888</v>
      </c>
      <c r="W41">
        <v>0.74913597106933505</v>
      </c>
      <c r="X41">
        <v>0.63003078196197704</v>
      </c>
      <c r="Y41">
        <v>0.57613944444444398</v>
      </c>
      <c r="Z41">
        <v>1.13104630875587</v>
      </c>
      <c r="AA41">
        <v>0.57972538774489102</v>
      </c>
      <c r="AB41">
        <v>0.57972538774489102</v>
      </c>
      <c r="AC41">
        <v>0.792168544606628</v>
      </c>
      <c r="AD41">
        <v>0.792168544606628</v>
      </c>
      <c r="AE41">
        <v>0.57613944444444398</v>
      </c>
      <c r="AF41">
        <v>0.57613944444444398</v>
      </c>
      <c r="AG41">
        <v>0.62954545454545396</v>
      </c>
      <c r="AH41">
        <v>1.1345181465148899</v>
      </c>
      <c r="AI41">
        <v>0.63367430574819505</v>
      </c>
      <c r="AJ41">
        <v>0.63367430574819505</v>
      </c>
      <c r="AK41">
        <v>0.73872586164555298</v>
      </c>
      <c r="AL41">
        <v>0.73872586164555298</v>
      </c>
      <c r="AM41">
        <v>0.62954545454545396</v>
      </c>
      <c r="AN41">
        <v>0.62954545454545396</v>
      </c>
      <c r="AO41">
        <v>0.44424418862026599</v>
      </c>
      <c r="AP41">
        <v>0.67654337912780804</v>
      </c>
      <c r="AQ41">
        <v>0.54748661119123598</v>
      </c>
      <c r="AR41">
        <v>0.65062737204024901</v>
      </c>
      <c r="AS41">
        <v>0.22077922077921999</v>
      </c>
      <c r="AT41">
        <v>0.36470588235294099</v>
      </c>
      <c r="AU41">
        <v>0.85972850678733004</v>
      </c>
      <c r="AV41">
        <v>0.94545454545454499</v>
      </c>
      <c r="AW41">
        <v>0.74594594594594599</v>
      </c>
      <c r="AX41">
        <v>0.91428571428571404</v>
      </c>
      <c r="AY41">
        <v>0.81592039800994998</v>
      </c>
      <c r="AZ41">
        <v>0.63583815028901702</v>
      </c>
      <c r="BA41">
        <v>0.42248062015503801</v>
      </c>
      <c r="BB41">
        <v>0.65853658536585302</v>
      </c>
      <c r="BC41">
        <v>0.35135135135135098</v>
      </c>
      <c r="BD41">
        <v>0.66906474820143802</v>
      </c>
    </row>
    <row r="42" spans="2:56" x14ac:dyDescent="0.2">
      <c r="B42" t="s">
        <v>2541</v>
      </c>
      <c r="C42">
        <v>1E-3</v>
      </c>
      <c r="D42">
        <v>0.5</v>
      </c>
      <c r="E42">
        <v>30</v>
      </c>
      <c r="F42">
        <v>500</v>
      </c>
      <c r="G42" s="2" t="b">
        <v>1</v>
      </c>
      <c r="H42">
        <v>8</v>
      </c>
      <c r="I42">
        <v>10</v>
      </c>
      <c r="J42">
        <v>420</v>
      </c>
      <c r="K42">
        <v>1000</v>
      </c>
      <c r="L42">
        <v>4</v>
      </c>
      <c r="M42">
        <v>50</v>
      </c>
      <c r="N42">
        <v>420</v>
      </c>
      <c r="O42">
        <v>12</v>
      </c>
      <c r="P42">
        <v>50</v>
      </c>
      <c r="Q42">
        <v>80</v>
      </c>
      <c r="R42">
        <v>1</v>
      </c>
      <c r="S42">
        <v>78</v>
      </c>
      <c r="T42" s="2">
        <v>64</v>
      </c>
      <c r="U42" s="2">
        <v>64</v>
      </c>
      <c r="V42" t="s">
        <v>2178</v>
      </c>
      <c r="W42">
        <v>0.83196369047619001</v>
      </c>
      <c r="X42">
        <v>0.39831102895736598</v>
      </c>
      <c r="Y42">
        <v>0.57484285714285799</v>
      </c>
      <c r="Z42">
        <v>1.2018011612892101</v>
      </c>
      <c r="AA42">
        <v>0.57602976585919596</v>
      </c>
      <c r="AB42">
        <v>0.57602976585919596</v>
      </c>
      <c r="AC42">
        <v>0.74302158475816404</v>
      </c>
      <c r="AD42">
        <v>0.74302158475816404</v>
      </c>
      <c r="AE42">
        <v>0.57484285714285799</v>
      </c>
      <c r="AF42">
        <v>0.57484285714285799</v>
      </c>
      <c r="AG42">
        <v>0.68541666666666601</v>
      </c>
      <c r="AH42">
        <v>0.90136134624481201</v>
      </c>
      <c r="AI42">
        <v>0.69612347936704</v>
      </c>
      <c r="AJ42">
        <v>0.69612347936704</v>
      </c>
      <c r="AK42">
        <v>0.77562229216941603</v>
      </c>
      <c r="AL42">
        <v>0.77562229216941603</v>
      </c>
      <c r="AM42">
        <v>0.68541666666666601</v>
      </c>
      <c r="AN42">
        <v>0.68541666666666601</v>
      </c>
      <c r="AO42">
        <v>0.57662418199242105</v>
      </c>
      <c r="AP42">
        <v>0.56814489606160901</v>
      </c>
      <c r="AQ42">
        <v>0.554921890794141</v>
      </c>
      <c r="AR42">
        <v>0.60442809458861302</v>
      </c>
      <c r="AS42">
        <v>0.305084745762711</v>
      </c>
      <c r="AT42">
        <v>0.42424242424242398</v>
      </c>
      <c r="AU42">
        <v>0.95808383233532901</v>
      </c>
      <c r="AV42">
        <v>0.98750000000000004</v>
      </c>
      <c r="AW42">
        <v>0.88275862068965505</v>
      </c>
      <c r="AX42">
        <v>0.93589743589743601</v>
      </c>
      <c r="AY42">
        <v>0.90540540540540504</v>
      </c>
      <c r="AZ42">
        <v>0.66129032258064502</v>
      </c>
      <c r="BA42">
        <v>0.426035502958579</v>
      </c>
      <c r="BB42">
        <v>0.66666666666666596</v>
      </c>
      <c r="BC42">
        <v>0.51162790697674398</v>
      </c>
      <c r="BD42">
        <v>0.688888888888888</v>
      </c>
    </row>
    <row r="43" spans="2:56" x14ac:dyDescent="0.2">
      <c r="B43" t="s">
        <v>2542</v>
      </c>
      <c r="C43">
        <v>1E-3</v>
      </c>
      <c r="D43">
        <v>0.5</v>
      </c>
      <c r="E43">
        <v>48</v>
      </c>
      <c r="F43">
        <v>500</v>
      </c>
      <c r="G43" s="2" t="b">
        <v>1</v>
      </c>
      <c r="H43">
        <v>8</v>
      </c>
      <c r="I43">
        <v>20</v>
      </c>
      <c r="J43">
        <v>128</v>
      </c>
      <c r="K43">
        <v>1000</v>
      </c>
      <c r="L43">
        <v>4</v>
      </c>
      <c r="M43">
        <v>20</v>
      </c>
      <c r="N43">
        <v>450</v>
      </c>
      <c r="O43">
        <v>12</v>
      </c>
      <c r="P43">
        <v>20</v>
      </c>
      <c r="Q43">
        <v>110</v>
      </c>
      <c r="R43">
        <v>1</v>
      </c>
      <c r="S43">
        <v>78</v>
      </c>
      <c r="T43" s="2">
        <v>64</v>
      </c>
      <c r="U43" s="2">
        <v>64</v>
      </c>
      <c r="V43" t="s">
        <v>2178</v>
      </c>
      <c r="W43">
        <v>0.83128124999999997</v>
      </c>
      <c r="X43">
        <v>0.40616817367076802</v>
      </c>
      <c r="Y43">
        <v>0.57472277777777703</v>
      </c>
      <c r="Z43">
        <v>1.1262944996356901</v>
      </c>
      <c r="AA43">
        <v>0.57517838836484203</v>
      </c>
      <c r="AB43">
        <v>0.57517838836484203</v>
      </c>
      <c r="AC43">
        <v>0.750217900045549</v>
      </c>
      <c r="AD43">
        <v>0.750217900045549</v>
      </c>
      <c r="AE43">
        <v>0.57472277777777703</v>
      </c>
      <c r="AF43">
        <v>0.57472277777777703</v>
      </c>
      <c r="AG43">
        <v>0.68560606060606</v>
      </c>
      <c r="AH43">
        <v>0.99854826927185003</v>
      </c>
      <c r="AI43">
        <v>0.69747002338418496</v>
      </c>
      <c r="AJ43">
        <v>0.69747002338418496</v>
      </c>
      <c r="AK43">
        <v>0.77393597613142695</v>
      </c>
      <c r="AL43">
        <v>0.77393597613142695</v>
      </c>
      <c r="AM43">
        <v>0.68560606060606</v>
      </c>
      <c r="AN43">
        <v>0.68560606060606</v>
      </c>
      <c r="AO43">
        <v>0.531509055647711</v>
      </c>
      <c r="AP43">
        <v>0.61150866163301099</v>
      </c>
      <c r="AQ43">
        <v>0.56167942022357897</v>
      </c>
      <c r="AR43">
        <v>0.59601641595506705</v>
      </c>
      <c r="AS43">
        <v>0.34375</v>
      </c>
      <c r="AT43">
        <v>0.52222222222222203</v>
      </c>
      <c r="AU43">
        <v>0.92307692307692302</v>
      </c>
      <c r="AV43">
        <v>0.986425339366515</v>
      </c>
      <c r="AW43">
        <v>0.88780487804878006</v>
      </c>
      <c r="AX43">
        <v>0.93953488372092997</v>
      </c>
      <c r="AY43">
        <v>0.85714285714285698</v>
      </c>
      <c r="AZ43">
        <v>0.62068965517241304</v>
      </c>
      <c r="BA43">
        <v>0.448888888888888</v>
      </c>
      <c r="BB43">
        <v>0.60975609756097504</v>
      </c>
      <c r="BC43">
        <v>0.52873563218390796</v>
      </c>
      <c r="BD43">
        <v>0.70161290322580605</v>
      </c>
    </row>
    <row r="44" spans="2:56" x14ac:dyDescent="0.2">
      <c r="B44" t="s">
        <v>2543</v>
      </c>
      <c r="C44">
        <v>1E-3</v>
      </c>
      <c r="D44">
        <v>0.5</v>
      </c>
      <c r="E44">
        <v>42</v>
      </c>
      <c r="F44">
        <v>500</v>
      </c>
      <c r="G44" s="2" t="b">
        <v>1</v>
      </c>
      <c r="H44">
        <v>8</v>
      </c>
      <c r="I44">
        <v>50</v>
      </c>
      <c r="J44">
        <v>128</v>
      </c>
      <c r="K44">
        <v>1000</v>
      </c>
      <c r="L44">
        <v>4</v>
      </c>
      <c r="M44">
        <v>50</v>
      </c>
      <c r="N44">
        <v>420</v>
      </c>
      <c r="O44">
        <v>12</v>
      </c>
      <c r="P44">
        <v>50</v>
      </c>
      <c r="Q44">
        <v>80</v>
      </c>
      <c r="R44">
        <v>1</v>
      </c>
      <c r="S44">
        <v>78</v>
      </c>
      <c r="T44" s="2">
        <v>64</v>
      </c>
      <c r="U44" s="2">
        <v>64</v>
      </c>
      <c r="V44" t="s">
        <v>2178</v>
      </c>
      <c r="W44">
        <v>0.84280273437499997</v>
      </c>
      <c r="X44">
        <v>0.367129583895206</v>
      </c>
      <c r="Y44">
        <v>0.574677976190476</v>
      </c>
      <c r="Z44">
        <v>1.2135470722913699</v>
      </c>
      <c r="AA44">
        <v>0.57766568753720204</v>
      </c>
      <c r="AB44">
        <v>0.57766568753720204</v>
      </c>
      <c r="AC44">
        <v>0.71936841910018601</v>
      </c>
      <c r="AD44">
        <v>0.71936841910018601</v>
      </c>
      <c r="AE44">
        <v>0.574677976190476</v>
      </c>
      <c r="AF44">
        <v>0.574677976190476</v>
      </c>
      <c r="AG44">
        <v>0.68020833333333297</v>
      </c>
      <c r="AH44">
        <v>0.91924774646759</v>
      </c>
      <c r="AI44">
        <v>0.68410495088765999</v>
      </c>
      <c r="AJ44">
        <v>0.68410495088765999</v>
      </c>
      <c r="AK44">
        <v>0.77621397708101203</v>
      </c>
      <c r="AL44">
        <v>0.77621397708101203</v>
      </c>
      <c r="AM44">
        <v>0.68020833333333297</v>
      </c>
      <c r="AN44">
        <v>0.68020833333333297</v>
      </c>
      <c r="AO44">
        <v>0.58191017112694998</v>
      </c>
      <c r="AP44">
        <v>0.56016954849974898</v>
      </c>
      <c r="AQ44">
        <v>0.552020570614984</v>
      </c>
      <c r="AR44">
        <v>0.61656245990712399</v>
      </c>
      <c r="AS44">
        <v>0.27777777777777701</v>
      </c>
      <c r="AT44">
        <v>0.39370078740157399</v>
      </c>
      <c r="AU44">
        <v>0.96855345911949597</v>
      </c>
      <c r="AV44">
        <v>0.974683544303797</v>
      </c>
      <c r="AW44">
        <v>0.91390728476821204</v>
      </c>
      <c r="AX44">
        <v>0.94674556213017702</v>
      </c>
      <c r="AY44">
        <v>0.86713286713286697</v>
      </c>
      <c r="AZ44">
        <v>0.625</v>
      </c>
      <c r="BA44">
        <v>0.427350427350427</v>
      </c>
      <c r="BB44">
        <v>0.66666666666666596</v>
      </c>
      <c r="BC44">
        <v>0.44247787610619399</v>
      </c>
      <c r="BD44">
        <v>0.70526315789473604</v>
      </c>
    </row>
    <row r="45" spans="2:56" x14ac:dyDescent="0.2">
      <c r="B45" t="s">
        <v>1897</v>
      </c>
      <c r="C45">
        <v>1E-3</v>
      </c>
      <c r="D45">
        <v>0.1</v>
      </c>
      <c r="E45">
        <v>256</v>
      </c>
      <c r="F45">
        <v>256</v>
      </c>
      <c r="G45" s="2" t="b">
        <v>0</v>
      </c>
      <c r="H45">
        <v>8</v>
      </c>
      <c r="I45">
        <v>20</v>
      </c>
      <c r="J45">
        <v>256</v>
      </c>
      <c r="K45">
        <v>1000</v>
      </c>
      <c r="L45">
        <v>4</v>
      </c>
      <c r="M45">
        <v>50</v>
      </c>
      <c r="N45">
        <v>420</v>
      </c>
      <c r="O45">
        <v>12</v>
      </c>
      <c r="P45">
        <v>50</v>
      </c>
      <c r="Q45">
        <v>80</v>
      </c>
      <c r="R45">
        <v>1</v>
      </c>
      <c r="S45">
        <v>78</v>
      </c>
      <c r="T45" s="2">
        <v>128</v>
      </c>
      <c r="U45" s="2">
        <v>128</v>
      </c>
      <c r="V45" t="s">
        <v>1888</v>
      </c>
      <c r="W45">
        <v>0.75347137451171797</v>
      </c>
      <c r="X45">
        <v>0.59941120631992795</v>
      </c>
      <c r="Y45">
        <v>0.57461190476190505</v>
      </c>
      <c r="Z45">
        <v>1.13245015132427</v>
      </c>
      <c r="AA45">
        <v>0.57334715003062797</v>
      </c>
      <c r="AB45">
        <v>0.57334715003062797</v>
      </c>
      <c r="AC45">
        <v>0.76492542507108596</v>
      </c>
      <c r="AD45">
        <v>0.76492542507108596</v>
      </c>
      <c r="AE45">
        <v>0.57461190476190505</v>
      </c>
      <c r="AF45">
        <v>0.57461190476190505</v>
      </c>
      <c r="AG45">
        <v>0.61875000000000002</v>
      </c>
      <c r="AH45">
        <v>1.13818883895874</v>
      </c>
      <c r="AI45">
        <v>0.62776431602390204</v>
      </c>
      <c r="AJ45">
        <v>0.62776431602390204</v>
      </c>
      <c r="AK45">
        <v>0.71866372415885205</v>
      </c>
      <c r="AL45">
        <v>0.71866372415885205</v>
      </c>
      <c r="AM45">
        <v>0.61874999999999902</v>
      </c>
      <c r="AN45">
        <v>0.61875000000000002</v>
      </c>
      <c r="AO45">
        <v>0.47391407079550402</v>
      </c>
      <c r="AP45">
        <v>0.67456133623138503</v>
      </c>
      <c r="AQ45">
        <v>0.56037736404605198</v>
      </c>
      <c r="AR45">
        <v>0.58453582904957002</v>
      </c>
      <c r="AS45">
        <v>0.28846153846153799</v>
      </c>
      <c r="AT45">
        <v>0.36799999999999999</v>
      </c>
      <c r="AU45">
        <v>0.83870967741935398</v>
      </c>
      <c r="AV45">
        <v>0.95597484276729505</v>
      </c>
      <c r="AW45">
        <v>0.75714285714285701</v>
      </c>
      <c r="AX45">
        <v>0.85161290322580596</v>
      </c>
      <c r="AY45">
        <v>0.84285714285714297</v>
      </c>
      <c r="AZ45">
        <v>0.628571428571428</v>
      </c>
      <c r="BA45">
        <v>0.42162162162162098</v>
      </c>
      <c r="BB45">
        <v>0.63076923076922997</v>
      </c>
      <c r="BC45">
        <v>0.54945054945054905</v>
      </c>
      <c r="BD45">
        <v>0.4</v>
      </c>
    </row>
    <row r="46" spans="2:56" x14ac:dyDescent="0.2">
      <c r="B46" t="s">
        <v>2381</v>
      </c>
      <c r="C46">
        <v>1E-3</v>
      </c>
      <c r="D46">
        <v>0.5</v>
      </c>
      <c r="E46">
        <v>126</v>
      </c>
      <c r="F46">
        <v>500</v>
      </c>
      <c r="G46" s="2" t="b">
        <v>1</v>
      </c>
      <c r="H46">
        <v>8</v>
      </c>
      <c r="I46">
        <v>10</v>
      </c>
      <c r="J46">
        <v>420</v>
      </c>
      <c r="K46">
        <v>1000</v>
      </c>
      <c r="L46">
        <v>4</v>
      </c>
      <c r="M46">
        <v>10</v>
      </c>
      <c r="N46">
        <v>460</v>
      </c>
      <c r="O46">
        <v>12</v>
      </c>
      <c r="P46">
        <v>10</v>
      </c>
      <c r="Q46">
        <v>120</v>
      </c>
      <c r="R46">
        <v>1</v>
      </c>
      <c r="S46">
        <v>78</v>
      </c>
      <c r="T46" s="2">
        <v>128</v>
      </c>
      <c r="U46" s="2">
        <v>128</v>
      </c>
      <c r="V46" t="s">
        <v>2178</v>
      </c>
      <c r="W46">
        <v>0.82938988095237998</v>
      </c>
      <c r="X46">
        <v>0.40277546823024701</v>
      </c>
      <c r="Y46">
        <v>0.57362173913043402</v>
      </c>
      <c r="Z46">
        <v>1.10926402187347</v>
      </c>
      <c r="AA46">
        <v>0.55851068042595398</v>
      </c>
      <c r="AB46">
        <v>0.55851068042595398</v>
      </c>
      <c r="AC46">
        <v>0.70007892863172905</v>
      </c>
      <c r="AD46">
        <v>0.70007892863172905</v>
      </c>
      <c r="AE46">
        <v>0.57362173913043402</v>
      </c>
      <c r="AF46">
        <v>0.57362173913043402</v>
      </c>
      <c r="AG46">
        <v>0.68055555555555503</v>
      </c>
      <c r="AH46">
        <v>0.91094666719436601</v>
      </c>
      <c r="AI46">
        <v>0.67470426888823998</v>
      </c>
      <c r="AJ46">
        <v>0.67470426888823998</v>
      </c>
      <c r="AK46">
        <v>0.79773297125704001</v>
      </c>
      <c r="AL46">
        <v>0.79773297125703901</v>
      </c>
      <c r="AM46">
        <v>0.68055555555555503</v>
      </c>
      <c r="AN46">
        <v>0.68055555555555503</v>
      </c>
      <c r="AO46">
        <v>0.61265050666577403</v>
      </c>
      <c r="AP46">
        <v>0.48922642963519097</v>
      </c>
      <c r="AQ46">
        <v>0.58368359969346095</v>
      </c>
      <c r="AR46">
        <v>0.548482185709392</v>
      </c>
      <c r="AS46">
        <v>4.8780487804878002E-2</v>
      </c>
      <c r="AT46">
        <v>0.55652173913043401</v>
      </c>
      <c r="AU46">
        <v>0.93442622950819598</v>
      </c>
      <c r="AV46">
        <v>0.97046413502109696</v>
      </c>
      <c r="AW46">
        <v>0.90178571428571397</v>
      </c>
      <c r="AX46">
        <v>0.92561983471074405</v>
      </c>
      <c r="AY46">
        <v>0.88288288288288297</v>
      </c>
      <c r="AZ46">
        <v>0.65193370165745801</v>
      </c>
      <c r="BA46">
        <v>0.45401174168297398</v>
      </c>
      <c r="BB46">
        <v>0.58291457286432102</v>
      </c>
      <c r="BC46">
        <v>0.53846153846153799</v>
      </c>
      <c r="BD46">
        <v>0.64864864864864802</v>
      </c>
    </row>
    <row r="47" spans="2:56" x14ac:dyDescent="0.2">
      <c r="B47" t="s">
        <v>2382</v>
      </c>
      <c r="C47">
        <v>1E-3</v>
      </c>
      <c r="D47">
        <v>0.5</v>
      </c>
      <c r="E47">
        <v>165</v>
      </c>
      <c r="F47">
        <v>500</v>
      </c>
      <c r="G47" s="2" t="b">
        <v>1</v>
      </c>
      <c r="H47">
        <v>8</v>
      </c>
      <c r="I47">
        <v>20</v>
      </c>
      <c r="J47">
        <v>64</v>
      </c>
      <c r="K47">
        <v>1000</v>
      </c>
      <c r="L47">
        <v>4</v>
      </c>
      <c r="M47">
        <v>15</v>
      </c>
      <c r="N47">
        <v>455</v>
      </c>
      <c r="O47">
        <v>12</v>
      </c>
      <c r="P47">
        <v>15</v>
      </c>
      <c r="Q47">
        <v>115</v>
      </c>
      <c r="R47">
        <v>1</v>
      </c>
      <c r="S47">
        <v>78</v>
      </c>
      <c r="T47" s="2">
        <v>128</v>
      </c>
      <c r="U47" s="2">
        <v>128</v>
      </c>
      <c r="V47" t="s">
        <v>2178</v>
      </c>
      <c r="W47">
        <v>0.82770703125</v>
      </c>
      <c r="X47">
        <v>0.40392084455490102</v>
      </c>
      <c r="Y47">
        <v>0.57279285714285799</v>
      </c>
      <c r="Z47">
        <v>1.04630408489704</v>
      </c>
      <c r="AA47">
        <v>0.56778950849422005</v>
      </c>
      <c r="AB47">
        <v>0.56778950849422005</v>
      </c>
      <c r="AC47">
        <v>0.74745663485382596</v>
      </c>
      <c r="AD47">
        <v>0.74745663485382596</v>
      </c>
      <c r="AE47">
        <v>0.57279285714285799</v>
      </c>
      <c r="AF47">
        <v>0.57279285714285799</v>
      </c>
      <c r="AG47">
        <v>0.69275362318840505</v>
      </c>
      <c r="AH47">
        <v>0.93187332153320301</v>
      </c>
      <c r="AI47">
        <v>0.69580826358352399</v>
      </c>
      <c r="AJ47">
        <v>0.69580826358352399</v>
      </c>
      <c r="AK47">
        <v>0.78063468282001203</v>
      </c>
      <c r="AL47">
        <v>0.78063468282001203</v>
      </c>
      <c r="AM47">
        <v>0.69275362318840505</v>
      </c>
      <c r="AN47">
        <v>0.69275362318840505</v>
      </c>
      <c r="AO47">
        <v>0.53598870274949095</v>
      </c>
      <c r="AP47">
        <v>0.59886458948085897</v>
      </c>
      <c r="AQ47">
        <v>0.56128147709543996</v>
      </c>
      <c r="AR47">
        <v>0.57502326465108999</v>
      </c>
      <c r="AS47">
        <v>0.34615384615384598</v>
      </c>
      <c r="AT47">
        <v>0.38095238095238099</v>
      </c>
      <c r="AU47">
        <v>0.94222222222222196</v>
      </c>
      <c r="AV47">
        <v>0.96521739130434703</v>
      </c>
      <c r="AW47">
        <v>0.89999999999999902</v>
      </c>
      <c r="AX47">
        <v>0.90987124463519298</v>
      </c>
      <c r="AY47">
        <v>0.875</v>
      </c>
      <c r="AZ47">
        <v>0.66279069767441801</v>
      </c>
      <c r="BA47">
        <v>0.63157894736842102</v>
      </c>
      <c r="BB47">
        <v>0.61797752808988704</v>
      </c>
      <c r="BC47">
        <v>0.41975308641975301</v>
      </c>
      <c r="BD47">
        <v>0.69818181818181801</v>
      </c>
    </row>
    <row r="48" spans="2:56" x14ac:dyDescent="0.2">
      <c r="B48" t="s">
        <v>1898</v>
      </c>
      <c r="C48">
        <v>1E-3</v>
      </c>
      <c r="D48">
        <v>0.1</v>
      </c>
      <c r="E48">
        <v>256</v>
      </c>
      <c r="F48">
        <v>256</v>
      </c>
      <c r="G48" s="2" t="b">
        <v>0</v>
      </c>
      <c r="H48">
        <v>8</v>
      </c>
      <c r="I48">
        <v>25</v>
      </c>
      <c r="J48">
        <v>128</v>
      </c>
      <c r="K48">
        <v>1000</v>
      </c>
      <c r="L48">
        <v>4</v>
      </c>
      <c r="M48">
        <v>50</v>
      </c>
      <c r="N48">
        <v>420</v>
      </c>
      <c r="O48">
        <v>12</v>
      </c>
      <c r="P48">
        <v>50</v>
      </c>
      <c r="Q48">
        <v>80</v>
      </c>
      <c r="R48">
        <v>1</v>
      </c>
      <c r="S48">
        <v>78</v>
      </c>
      <c r="T48" s="2">
        <v>64</v>
      </c>
      <c r="U48" s="2">
        <v>128</v>
      </c>
      <c r="V48" t="s">
        <v>1888</v>
      </c>
      <c r="W48">
        <v>0.74726104736328103</v>
      </c>
      <c r="X48">
        <v>0.62182630994357102</v>
      </c>
      <c r="Y48">
        <v>0.57141369047618995</v>
      </c>
      <c r="Z48">
        <v>1.21078555226325</v>
      </c>
      <c r="AA48">
        <v>0.56224298702929598</v>
      </c>
      <c r="AB48">
        <v>0.56224298702929598</v>
      </c>
      <c r="AC48">
        <v>0.76415609182801703</v>
      </c>
      <c r="AD48">
        <v>0.76415609182801703</v>
      </c>
      <c r="AE48">
        <v>0.57141369047618995</v>
      </c>
      <c r="AF48">
        <v>0.57141369047618995</v>
      </c>
      <c r="AG48">
        <v>0.62083333333333302</v>
      </c>
      <c r="AH48">
        <v>1.1419875621795601</v>
      </c>
      <c r="AI48">
        <v>0.60877715637235696</v>
      </c>
      <c r="AJ48">
        <v>0.60877715637235696</v>
      </c>
      <c r="AK48">
        <v>0.73158357726890799</v>
      </c>
      <c r="AL48">
        <v>0.73158357726890799</v>
      </c>
      <c r="AM48">
        <v>0.62083333333333302</v>
      </c>
      <c r="AN48">
        <v>0.62083333333333302</v>
      </c>
      <c r="AO48">
        <v>0.441198779779645</v>
      </c>
      <c r="AP48">
        <v>0.68544796728124902</v>
      </c>
      <c r="AQ48">
        <v>0.55664725523472502</v>
      </c>
      <c r="AR48">
        <v>0.56567794582156805</v>
      </c>
      <c r="AS48">
        <v>0.249999999999999</v>
      </c>
      <c r="AT48">
        <v>0.32558139534883701</v>
      </c>
      <c r="AU48">
        <v>0.81818181818181801</v>
      </c>
      <c r="AV48">
        <v>0.98136645962732905</v>
      </c>
      <c r="AW48">
        <v>0.74285714285714199</v>
      </c>
      <c r="AX48">
        <v>0.87837837837837796</v>
      </c>
      <c r="AY48">
        <v>0.81379310344827505</v>
      </c>
      <c r="AZ48">
        <v>0.68918918918918903</v>
      </c>
      <c r="BA48">
        <v>0.42245989304812798</v>
      </c>
      <c r="BB48">
        <v>0.644067796610169</v>
      </c>
      <c r="BC48">
        <v>6.9767441860465101E-2</v>
      </c>
      <c r="BD48">
        <v>0.66968325791855199</v>
      </c>
    </row>
    <row r="49" spans="2:56" x14ac:dyDescent="0.2">
      <c r="B49" t="s">
        <v>1899</v>
      </c>
      <c r="C49">
        <v>1E-3</v>
      </c>
      <c r="D49">
        <v>0.1</v>
      </c>
      <c r="E49">
        <v>256</v>
      </c>
      <c r="F49">
        <v>256</v>
      </c>
      <c r="G49" s="2" t="b">
        <v>0</v>
      </c>
      <c r="H49">
        <v>8</v>
      </c>
      <c r="I49">
        <v>25</v>
      </c>
      <c r="J49">
        <v>128</v>
      </c>
      <c r="K49">
        <v>1000</v>
      </c>
      <c r="L49">
        <v>4</v>
      </c>
      <c r="M49">
        <v>15</v>
      </c>
      <c r="N49">
        <v>455</v>
      </c>
      <c r="O49">
        <v>12</v>
      </c>
      <c r="P49">
        <v>15</v>
      </c>
      <c r="Q49">
        <v>115</v>
      </c>
      <c r="R49">
        <v>1</v>
      </c>
      <c r="S49">
        <v>78</v>
      </c>
      <c r="T49" s="2">
        <v>64</v>
      </c>
      <c r="U49" s="2">
        <v>128</v>
      </c>
      <c r="V49" t="s">
        <v>1888</v>
      </c>
      <c r="W49">
        <v>0.74440002441406194</v>
      </c>
      <c r="X49">
        <v>0.63248252216726497</v>
      </c>
      <c r="Y49">
        <v>0.57080769230769102</v>
      </c>
      <c r="Z49">
        <v>1.1613778851032199</v>
      </c>
      <c r="AA49">
        <v>0.56690725173982903</v>
      </c>
      <c r="AB49">
        <v>0.56690725173982903</v>
      </c>
      <c r="AC49">
        <v>0.74091960453416505</v>
      </c>
      <c r="AD49">
        <v>0.74091960453416505</v>
      </c>
      <c r="AE49">
        <v>0.57080769230769102</v>
      </c>
      <c r="AF49">
        <v>0.57080769230769102</v>
      </c>
      <c r="AG49">
        <v>0.60289855072463705</v>
      </c>
      <c r="AH49">
        <v>1.22162342071533</v>
      </c>
      <c r="AI49">
        <v>0.58869005315843204</v>
      </c>
      <c r="AJ49">
        <v>0.58869005315843204</v>
      </c>
      <c r="AK49">
        <v>0.69206975539494398</v>
      </c>
      <c r="AL49">
        <v>0.69206975539494398</v>
      </c>
      <c r="AM49">
        <v>0.60289855072463705</v>
      </c>
      <c r="AN49">
        <v>0.60289855072463705</v>
      </c>
      <c r="AO49">
        <v>0.48572002574052198</v>
      </c>
      <c r="AP49">
        <v>0.63104447889332005</v>
      </c>
      <c r="AQ49">
        <v>0.55267370015726003</v>
      </c>
      <c r="AR49">
        <v>0.59819080216821696</v>
      </c>
      <c r="AS49">
        <v>0.109375</v>
      </c>
      <c r="AT49">
        <v>0.37442922374429199</v>
      </c>
      <c r="AU49">
        <v>0.81105990783410098</v>
      </c>
      <c r="AV49">
        <v>0.96581196581196604</v>
      </c>
      <c r="AW49">
        <v>0.71957671957671898</v>
      </c>
      <c r="AX49">
        <v>0.87323943661971803</v>
      </c>
      <c r="AY49">
        <v>0.80373831775700899</v>
      </c>
      <c r="AZ49">
        <v>0.66995073891625601</v>
      </c>
      <c r="BA49">
        <v>0.42105263157894701</v>
      </c>
      <c r="BB49">
        <v>0.59887005649717495</v>
      </c>
      <c r="BC49">
        <v>7.8740157480314904E-2</v>
      </c>
      <c r="BD49">
        <v>0.63843648208468995</v>
      </c>
    </row>
    <row r="50" spans="2:56" x14ac:dyDescent="0.2">
      <c r="B50" t="s">
        <v>2544</v>
      </c>
      <c r="C50">
        <v>1E-3</v>
      </c>
      <c r="D50">
        <v>0.5</v>
      </c>
      <c r="E50">
        <v>38</v>
      </c>
      <c r="F50">
        <v>500</v>
      </c>
      <c r="G50" s="2" t="b">
        <v>1</v>
      </c>
      <c r="H50">
        <v>8</v>
      </c>
      <c r="I50">
        <v>15</v>
      </c>
      <c r="J50">
        <v>420</v>
      </c>
      <c r="K50">
        <v>1000</v>
      </c>
      <c r="L50">
        <v>4</v>
      </c>
      <c r="M50">
        <v>5</v>
      </c>
      <c r="N50">
        <v>465</v>
      </c>
      <c r="O50">
        <v>12</v>
      </c>
      <c r="P50">
        <v>5</v>
      </c>
      <c r="Q50">
        <v>125</v>
      </c>
      <c r="R50">
        <v>1</v>
      </c>
      <c r="S50">
        <v>78</v>
      </c>
      <c r="T50" s="2">
        <v>64</v>
      </c>
      <c r="U50" s="2">
        <v>64</v>
      </c>
      <c r="V50" t="s">
        <v>2178</v>
      </c>
      <c r="W50">
        <v>0.84252738095238</v>
      </c>
      <c r="X50">
        <v>0.34856610846519398</v>
      </c>
      <c r="Y50">
        <v>0.57068494623655797</v>
      </c>
      <c r="Z50">
        <v>1.4220698073506299</v>
      </c>
      <c r="AA50">
        <v>0.54579174483258197</v>
      </c>
      <c r="AB50">
        <v>0.54579174483258197</v>
      </c>
      <c r="AC50">
        <v>0.65428635714578598</v>
      </c>
      <c r="AD50">
        <v>0.65428635714578598</v>
      </c>
      <c r="AE50">
        <v>0.57068494623655797</v>
      </c>
      <c r="AF50">
        <v>0.57068494623655797</v>
      </c>
      <c r="AG50">
        <v>0.622</v>
      </c>
      <c r="AH50">
        <v>1.11654984951019</v>
      </c>
      <c r="AI50">
        <v>0.60893957596306303</v>
      </c>
      <c r="AJ50">
        <v>0.60893957596306303</v>
      </c>
      <c r="AK50">
        <v>0.70012104932673802</v>
      </c>
      <c r="AL50">
        <v>0.70012104932673802</v>
      </c>
      <c r="AM50">
        <v>0.622</v>
      </c>
      <c r="AN50">
        <v>0.622</v>
      </c>
      <c r="AO50">
        <v>0.61302500676530902</v>
      </c>
      <c r="AP50">
        <v>0.43245012625984702</v>
      </c>
      <c r="AQ50">
        <v>0.62702520947204698</v>
      </c>
      <c r="AR50">
        <v>0.51066663683312497</v>
      </c>
      <c r="AS50">
        <v>0.28717948717948699</v>
      </c>
      <c r="AT50">
        <v>0.390532544378698</v>
      </c>
      <c r="AU50">
        <v>0.92307692307692302</v>
      </c>
      <c r="AV50">
        <v>0.95901639344262302</v>
      </c>
      <c r="AW50">
        <v>0.88412017167381896</v>
      </c>
      <c r="AX50">
        <v>0.94023904382470103</v>
      </c>
      <c r="AY50">
        <v>0.86607142857142805</v>
      </c>
      <c r="AZ50">
        <v>1.5748031496062902E-2</v>
      </c>
      <c r="BA50">
        <v>0.41884816753926701</v>
      </c>
      <c r="BB50">
        <v>0.46332046332046301</v>
      </c>
      <c r="BC50">
        <v>0.48275862068965503</v>
      </c>
      <c r="BD50">
        <v>0.67636363636363594</v>
      </c>
    </row>
    <row r="51" spans="2:56" x14ac:dyDescent="0.2">
      <c r="B51" t="s">
        <v>2545</v>
      </c>
      <c r="C51">
        <v>1E-3</v>
      </c>
      <c r="D51">
        <v>0.5</v>
      </c>
      <c r="E51">
        <v>248</v>
      </c>
      <c r="F51">
        <v>500</v>
      </c>
      <c r="G51" s="2" t="b">
        <v>1</v>
      </c>
      <c r="H51">
        <v>8</v>
      </c>
      <c r="I51">
        <v>10</v>
      </c>
      <c r="J51">
        <v>128</v>
      </c>
      <c r="K51">
        <v>1000</v>
      </c>
      <c r="L51">
        <v>4</v>
      </c>
      <c r="M51">
        <v>50</v>
      </c>
      <c r="N51">
        <v>420</v>
      </c>
      <c r="O51">
        <v>12</v>
      </c>
      <c r="P51">
        <v>50</v>
      </c>
      <c r="Q51">
        <v>80</v>
      </c>
      <c r="R51">
        <v>1</v>
      </c>
      <c r="S51">
        <v>78</v>
      </c>
      <c r="T51" s="2">
        <v>64</v>
      </c>
      <c r="U51" s="2">
        <v>64</v>
      </c>
      <c r="V51" t="s">
        <v>2178</v>
      </c>
      <c r="W51">
        <v>0.82526757812499996</v>
      </c>
      <c r="X51">
        <v>0.40961465340852699</v>
      </c>
      <c r="Y51">
        <v>0.57019107142857095</v>
      </c>
      <c r="Z51">
        <v>0.97572839009761803</v>
      </c>
      <c r="AA51">
        <v>0.57175926440775704</v>
      </c>
      <c r="AB51">
        <v>0.57175926440775704</v>
      </c>
      <c r="AC51">
        <v>0.71784499525414402</v>
      </c>
      <c r="AD51">
        <v>0.71784499525414402</v>
      </c>
      <c r="AE51">
        <v>0.57019107142857095</v>
      </c>
      <c r="AF51">
        <v>0.57019107142857095</v>
      </c>
      <c r="AG51">
        <v>0.66770833333333302</v>
      </c>
      <c r="AH51">
        <v>0.887559294700622</v>
      </c>
      <c r="AI51">
        <v>0.67084271316571298</v>
      </c>
      <c r="AJ51">
        <v>0.67084271316571298</v>
      </c>
      <c r="AK51">
        <v>0.76788147809906704</v>
      </c>
      <c r="AL51">
        <v>0.76788147809906704</v>
      </c>
      <c r="AM51">
        <v>0.66770833333333302</v>
      </c>
      <c r="AN51">
        <v>0.66770833333333302</v>
      </c>
      <c r="AO51">
        <v>0.58036085001919502</v>
      </c>
      <c r="AP51">
        <v>0.58027708658881205</v>
      </c>
      <c r="AQ51">
        <v>0.55107036873067805</v>
      </c>
      <c r="AR51">
        <v>0.57532875229234504</v>
      </c>
      <c r="AS51">
        <v>0.17777777777777701</v>
      </c>
      <c r="AT51">
        <v>0.389261744966443</v>
      </c>
      <c r="AU51">
        <v>0.92682926829268197</v>
      </c>
      <c r="AV51">
        <v>0.99378881987577605</v>
      </c>
      <c r="AW51">
        <v>0.88590604026845599</v>
      </c>
      <c r="AX51">
        <v>0.96250000000000002</v>
      </c>
      <c r="AY51">
        <v>0.85915492957746398</v>
      </c>
      <c r="AZ51">
        <v>0.61538461538461497</v>
      </c>
      <c r="BA51">
        <v>0.40707964601769903</v>
      </c>
      <c r="BB51">
        <v>0.57599999999999996</v>
      </c>
      <c r="BC51">
        <v>0.56716417910447703</v>
      </c>
      <c r="BD51">
        <v>0.68926553672316304</v>
      </c>
    </row>
    <row r="52" spans="2:56" x14ac:dyDescent="0.2">
      <c r="B52" t="s">
        <v>1900</v>
      </c>
      <c r="C52">
        <v>1E-3</v>
      </c>
      <c r="D52">
        <v>0.1</v>
      </c>
      <c r="E52">
        <v>256</v>
      </c>
      <c r="F52">
        <v>256</v>
      </c>
      <c r="G52" s="2" t="b">
        <v>0</v>
      </c>
      <c r="H52">
        <v>8</v>
      </c>
      <c r="I52">
        <v>10</v>
      </c>
      <c r="J52">
        <v>420</v>
      </c>
      <c r="K52">
        <v>1000</v>
      </c>
      <c r="L52">
        <v>4</v>
      </c>
      <c r="M52">
        <v>20</v>
      </c>
      <c r="N52">
        <v>450</v>
      </c>
      <c r="O52">
        <v>12</v>
      </c>
      <c r="P52">
        <v>20</v>
      </c>
      <c r="Q52">
        <v>110</v>
      </c>
      <c r="R52">
        <v>1</v>
      </c>
      <c r="S52">
        <v>78</v>
      </c>
      <c r="T52" s="2">
        <v>64</v>
      </c>
      <c r="U52" s="2">
        <v>64</v>
      </c>
      <c r="V52" t="s">
        <v>1888</v>
      </c>
      <c r="W52">
        <v>0.75116024925595204</v>
      </c>
      <c r="X52">
        <v>0.61329552065580994</v>
      </c>
      <c r="Y52">
        <v>0.56976555555555497</v>
      </c>
      <c r="Z52">
        <v>1.1254095689058301</v>
      </c>
      <c r="AA52">
        <v>0.55523052559455699</v>
      </c>
      <c r="AB52">
        <v>0.55523052559455699</v>
      </c>
      <c r="AC52">
        <v>0.742830690474239</v>
      </c>
      <c r="AD52">
        <v>0.742830690474239</v>
      </c>
      <c r="AE52">
        <v>0.56976555555555497</v>
      </c>
      <c r="AF52">
        <v>0.56976555555555497</v>
      </c>
      <c r="AG52">
        <v>0.63939393939393896</v>
      </c>
      <c r="AH52">
        <v>1.11282670497894</v>
      </c>
      <c r="AI52">
        <v>0.64983072876405301</v>
      </c>
      <c r="AJ52">
        <v>0.64983072876405301</v>
      </c>
      <c r="AK52">
        <v>0.74775843965044897</v>
      </c>
      <c r="AL52">
        <v>0.74775843965044897</v>
      </c>
      <c r="AM52">
        <v>0.63939393939393896</v>
      </c>
      <c r="AN52">
        <v>0.63939393939393896</v>
      </c>
      <c r="AO52">
        <v>0.49043865546417698</v>
      </c>
      <c r="AP52">
        <v>0.64707644514942797</v>
      </c>
      <c r="AQ52">
        <v>0.564296800947097</v>
      </c>
      <c r="AR52">
        <v>0.51911020081752701</v>
      </c>
      <c r="AS52">
        <v>0.27777777777777701</v>
      </c>
      <c r="AT52">
        <v>0.36486486486486402</v>
      </c>
      <c r="AU52">
        <v>0.82828282828282795</v>
      </c>
      <c r="AV52">
        <v>0.98630136986301298</v>
      </c>
      <c r="AW52">
        <v>0.79999999999999905</v>
      </c>
      <c r="AX52">
        <v>0.88151658767772501</v>
      </c>
      <c r="AY52">
        <v>0.73831775700934499</v>
      </c>
      <c r="AZ52">
        <v>0.70646766169154196</v>
      </c>
      <c r="BA52">
        <v>0.41487279843444202</v>
      </c>
      <c r="BB52">
        <v>0.64285714285714202</v>
      </c>
      <c r="BC52">
        <v>0.53333333333333299</v>
      </c>
      <c r="BD52">
        <v>0.62337662337662303</v>
      </c>
    </row>
    <row r="53" spans="2:56" x14ac:dyDescent="0.2">
      <c r="B53" t="s">
        <v>2383</v>
      </c>
      <c r="C53">
        <v>1E-3</v>
      </c>
      <c r="D53">
        <v>0.5</v>
      </c>
      <c r="E53">
        <v>62</v>
      </c>
      <c r="F53">
        <v>500</v>
      </c>
      <c r="G53" s="2" t="b">
        <v>1</v>
      </c>
      <c r="H53">
        <v>8</v>
      </c>
      <c r="I53">
        <v>15</v>
      </c>
      <c r="J53">
        <v>256</v>
      </c>
      <c r="K53">
        <v>1000</v>
      </c>
      <c r="L53">
        <v>4</v>
      </c>
      <c r="M53">
        <v>15</v>
      </c>
      <c r="N53">
        <v>455</v>
      </c>
      <c r="O53">
        <v>12</v>
      </c>
      <c r="P53">
        <v>15</v>
      </c>
      <c r="Q53">
        <v>115</v>
      </c>
      <c r="R53">
        <v>1</v>
      </c>
      <c r="S53">
        <v>78</v>
      </c>
      <c r="T53" s="2">
        <v>64</v>
      </c>
      <c r="U53" s="2">
        <v>64</v>
      </c>
      <c r="V53" t="s">
        <v>2178</v>
      </c>
      <c r="W53">
        <v>0.83205175781249996</v>
      </c>
      <c r="X53">
        <v>0.40246083301305702</v>
      </c>
      <c r="Y53">
        <v>0.56976538461538295</v>
      </c>
      <c r="Z53">
        <v>1.1287308396100999</v>
      </c>
      <c r="AA53">
        <v>0.56624774224486296</v>
      </c>
      <c r="AB53">
        <v>0.56624774224486296</v>
      </c>
      <c r="AC53">
        <v>0.75649926055533401</v>
      </c>
      <c r="AD53">
        <v>0.75649926055533401</v>
      </c>
      <c r="AE53">
        <v>0.56976538461538295</v>
      </c>
      <c r="AF53">
        <v>0.56976538461538295</v>
      </c>
      <c r="AG53">
        <v>0.688405797101449</v>
      </c>
      <c r="AH53">
        <v>1.0057914257049501</v>
      </c>
      <c r="AI53">
        <v>0.70456266460308503</v>
      </c>
      <c r="AJ53">
        <v>0.70456266460308503</v>
      </c>
      <c r="AK53">
        <v>0.75189743083010796</v>
      </c>
      <c r="AL53">
        <v>0.75189743083010796</v>
      </c>
      <c r="AM53">
        <v>0.688405797101449</v>
      </c>
      <c r="AN53">
        <v>0.688405797101449</v>
      </c>
      <c r="AO53">
        <v>0.54809459050231601</v>
      </c>
      <c r="AP53">
        <v>0.57200839327827702</v>
      </c>
      <c r="AQ53">
        <v>0.56673293963353899</v>
      </c>
      <c r="AR53">
        <v>0.57815504556532205</v>
      </c>
      <c r="AS53">
        <v>0.28318584070796399</v>
      </c>
      <c r="AT53">
        <v>0.41269841269841201</v>
      </c>
      <c r="AU53">
        <v>0.89626556016597503</v>
      </c>
      <c r="AV53">
        <v>0.96460176991150404</v>
      </c>
      <c r="AW53">
        <v>0.88571428571428501</v>
      </c>
      <c r="AX53">
        <v>0.94915254237288105</v>
      </c>
      <c r="AY53">
        <v>0.90654205607476601</v>
      </c>
      <c r="AZ53">
        <v>0.62433862433862397</v>
      </c>
      <c r="BA53">
        <v>0.73553719008264395</v>
      </c>
      <c r="BB53">
        <v>0.62721893491124203</v>
      </c>
      <c r="BC53">
        <v>0.53658536585365801</v>
      </c>
      <c r="BD53">
        <v>0.632911392405063</v>
      </c>
    </row>
    <row r="54" spans="2:56" x14ac:dyDescent="0.2">
      <c r="B54" t="s">
        <v>1901</v>
      </c>
      <c r="C54">
        <v>1E-3</v>
      </c>
      <c r="D54">
        <v>0.1</v>
      </c>
      <c r="E54">
        <v>256</v>
      </c>
      <c r="F54">
        <v>256</v>
      </c>
      <c r="G54" s="2" t="b">
        <v>0</v>
      </c>
      <c r="H54">
        <v>8</v>
      </c>
      <c r="I54">
        <v>15</v>
      </c>
      <c r="J54">
        <v>64</v>
      </c>
      <c r="K54">
        <v>1000</v>
      </c>
      <c r="L54">
        <v>4</v>
      </c>
      <c r="M54">
        <v>50</v>
      </c>
      <c r="N54">
        <v>420</v>
      </c>
      <c r="O54">
        <v>12</v>
      </c>
      <c r="P54">
        <v>50</v>
      </c>
      <c r="Q54">
        <v>80</v>
      </c>
      <c r="R54">
        <v>1</v>
      </c>
      <c r="S54">
        <v>78</v>
      </c>
      <c r="T54" s="2">
        <v>64</v>
      </c>
      <c r="U54" s="2">
        <v>128</v>
      </c>
      <c r="V54" t="s">
        <v>1888</v>
      </c>
      <c r="W54">
        <v>0.72435760498046797</v>
      </c>
      <c r="X54">
        <v>0.71926907473243695</v>
      </c>
      <c r="Y54">
        <v>0.56939821428571402</v>
      </c>
      <c r="Z54">
        <v>1.1316411652564999</v>
      </c>
      <c r="AA54">
        <v>0.57008443911408302</v>
      </c>
      <c r="AB54">
        <v>0.57008443911408302</v>
      </c>
      <c r="AC54">
        <v>0.762408109371842</v>
      </c>
      <c r="AD54">
        <v>0.762408109371842</v>
      </c>
      <c r="AE54">
        <v>0.56939821428571402</v>
      </c>
      <c r="AF54">
        <v>0.56939821428571402</v>
      </c>
      <c r="AG54">
        <v>0.61666666666666603</v>
      </c>
      <c r="AH54">
        <v>1.18408870697021</v>
      </c>
      <c r="AI54">
        <v>0.62475140586880096</v>
      </c>
      <c r="AJ54">
        <v>0.62475140586880096</v>
      </c>
      <c r="AK54">
        <v>0.70930009259721005</v>
      </c>
      <c r="AL54">
        <v>0.70930009259721005</v>
      </c>
      <c r="AM54">
        <v>0.61666666666666603</v>
      </c>
      <c r="AN54">
        <v>0.61666666666666603</v>
      </c>
      <c r="AO54">
        <v>0.45139341567145502</v>
      </c>
      <c r="AP54">
        <v>0.65798365050388197</v>
      </c>
      <c r="AQ54">
        <v>0.55557774885704103</v>
      </c>
      <c r="AR54">
        <v>0.61538294142395</v>
      </c>
      <c r="AS54">
        <v>0.17307692307692299</v>
      </c>
      <c r="AT54">
        <v>0.32624113475177302</v>
      </c>
      <c r="AU54">
        <v>0.80794701986754902</v>
      </c>
      <c r="AV54">
        <v>0.91025641025641002</v>
      </c>
      <c r="AW54">
        <v>0.70676691729323304</v>
      </c>
      <c r="AX54">
        <v>0.90789473684210498</v>
      </c>
      <c r="AY54">
        <v>0.761290322580645</v>
      </c>
      <c r="AZ54">
        <v>0.60465116279069697</v>
      </c>
      <c r="BA54">
        <v>0.41935483870967699</v>
      </c>
      <c r="BB54">
        <v>0.58823529411764697</v>
      </c>
      <c r="BC54">
        <v>0.56716417910447703</v>
      </c>
      <c r="BD54">
        <v>0.72413793103448199</v>
      </c>
    </row>
    <row r="55" spans="2:56" x14ac:dyDescent="0.2">
      <c r="B55" t="s">
        <v>1902</v>
      </c>
      <c r="C55">
        <v>1E-3</v>
      </c>
      <c r="D55">
        <v>0.1</v>
      </c>
      <c r="E55">
        <v>39</v>
      </c>
      <c r="F55">
        <v>256</v>
      </c>
      <c r="G55" s="2" t="b">
        <v>1</v>
      </c>
      <c r="H55">
        <v>8</v>
      </c>
      <c r="I55">
        <v>15</v>
      </c>
      <c r="J55">
        <v>420</v>
      </c>
      <c r="K55">
        <v>1000</v>
      </c>
      <c r="L55">
        <v>4</v>
      </c>
      <c r="M55">
        <v>20</v>
      </c>
      <c r="N55">
        <v>450</v>
      </c>
      <c r="O55">
        <v>12</v>
      </c>
      <c r="P55">
        <v>20</v>
      </c>
      <c r="Q55">
        <v>110</v>
      </c>
      <c r="R55">
        <v>1</v>
      </c>
      <c r="S55">
        <v>78</v>
      </c>
      <c r="T55" s="2">
        <v>64</v>
      </c>
      <c r="U55" s="2">
        <v>64</v>
      </c>
      <c r="V55" t="s">
        <v>1888</v>
      </c>
      <c r="W55">
        <v>0.73638044084821397</v>
      </c>
      <c r="X55">
        <v>0.66140187205746703</v>
      </c>
      <c r="Y55">
        <v>0.56854666666666698</v>
      </c>
      <c r="Z55">
        <v>1.1813209056854199</v>
      </c>
      <c r="AA55">
        <v>0.56509443291685901</v>
      </c>
      <c r="AB55">
        <v>0.56509443291685901</v>
      </c>
      <c r="AC55">
        <v>0.76828900161746105</v>
      </c>
      <c r="AD55">
        <v>0.76828900161746105</v>
      </c>
      <c r="AE55">
        <v>0.56854666666666698</v>
      </c>
      <c r="AF55">
        <v>0.56854666666666698</v>
      </c>
      <c r="AG55">
        <v>0.58560606060606002</v>
      </c>
      <c r="AH55">
        <v>1.2329907417297301</v>
      </c>
      <c r="AI55">
        <v>0.57206810114954998</v>
      </c>
      <c r="AJ55">
        <v>0.57206810114954998</v>
      </c>
      <c r="AK55">
        <v>0.62823554343497101</v>
      </c>
      <c r="AL55">
        <v>0.62823554343497101</v>
      </c>
      <c r="AM55">
        <v>0.58560606060606002</v>
      </c>
      <c r="AN55">
        <v>0.58560606060606002</v>
      </c>
      <c r="AO55">
        <v>0.46199827655055298</v>
      </c>
      <c r="AP55">
        <v>0.6420436205665</v>
      </c>
      <c r="AQ55">
        <v>0.55683559943385497</v>
      </c>
      <c r="AR55">
        <v>0.59950023511652595</v>
      </c>
      <c r="AS55">
        <v>9.7560975609756004E-2</v>
      </c>
      <c r="AT55">
        <v>0.34594594594594502</v>
      </c>
      <c r="AU55">
        <v>0.80198019801980103</v>
      </c>
      <c r="AV55">
        <v>0.94594594594594605</v>
      </c>
      <c r="AW55">
        <v>0.73118279569892397</v>
      </c>
      <c r="AX55">
        <v>0.85279187817258795</v>
      </c>
      <c r="AY55">
        <v>0.81159420289855</v>
      </c>
      <c r="AZ55">
        <v>0.60919540229885005</v>
      </c>
      <c r="BA55">
        <v>0.41085271317829403</v>
      </c>
      <c r="BB55">
        <v>0.59770114942528696</v>
      </c>
      <c r="BC55">
        <v>0</v>
      </c>
      <c r="BD55">
        <v>0.66006600660065995</v>
      </c>
    </row>
    <row r="56" spans="2:56" x14ac:dyDescent="0.2">
      <c r="B56" t="s">
        <v>2384</v>
      </c>
      <c r="C56">
        <v>1E-3</v>
      </c>
      <c r="D56">
        <v>0.5</v>
      </c>
      <c r="E56">
        <v>13</v>
      </c>
      <c r="F56">
        <v>500</v>
      </c>
      <c r="G56" s="2" t="b">
        <v>1</v>
      </c>
      <c r="H56">
        <v>8</v>
      </c>
      <c r="I56">
        <v>15</v>
      </c>
      <c r="J56">
        <v>128</v>
      </c>
      <c r="K56">
        <v>1000</v>
      </c>
      <c r="L56">
        <v>4</v>
      </c>
      <c r="M56">
        <v>15</v>
      </c>
      <c r="N56">
        <v>455</v>
      </c>
      <c r="O56">
        <v>12</v>
      </c>
      <c r="P56">
        <v>15</v>
      </c>
      <c r="Q56">
        <v>115</v>
      </c>
      <c r="R56">
        <v>1</v>
      </c>
      <c r="S56">
        <v>78</v>
      </c>
      <c r="T56" s="2">
        <v>128</v>
      </c>
      <c r="U56" s="2">
        <v>128</v>
      </c>
      <c r="V56" t="s">
        <v>2178</v>
      </c>
      <c r="W56">
        <v>0.83297851562500003</v>
      </c>
      <c r="X56">
        <v>0.384865686118602</v>
      </c>
      <c r="Y56">
        <v>0.56777197802197699</v>
      </c>
      <c r="Z56">
        <v>1.21434657543897</v>
      </c>
      <c r="AA56">
        <v>0.56067244058742205</v>
      </c>
      <c r="AB56">
        <v>0.56067244058742205</v>
      </c>
      <c r="AC56">
        <v>0.72255553485952295</v>
      </c>
      <c r="AD56">
        <v>0.72255553485952295</v>
      </c>
      <c r="AE56">
        <v>0.56777197802197699</v>
      </c>
      <c r="AF56">
        <v>0.56777197802197699</v>
      </c>
      <c r="AG56">
        <v>0.63260869565217304</v>
      </c>
      <c r="AH56">
        <v>1.01126849651336</v>
      </c>
      <c r="AI56">
        <v>0.61955967401520995</v>
      </c>
      <c r="AJ56">
        <v>0.61955967401520995</v>
      </c>
      <c r="AK56">
        <v>0.66390744453730399</v>
      </c>
      <c r="AL56">
        <v>0.66390744453730399</v>
      </c>
      <c r="AM56">
        <v>0.63260869565217304</v>
      </c>
      <c r="AN56">
        <v>0.63260869565217304</v>
      </c>
      <c r="AO56">
        <v>0.58147558263306198</v>
      </c>
      <c r="AP56">
        <v>0.51885031322985498</v>
      </c>
      <c r="AQ56">
        <v>0.56875892393920102</v>
      </c>
      <c r="AR56">
        <v>0.573604942547569</v>
      </c>
      <c r="AS56">
        <v>0.21686746987951799</v>
      </c>
      <c r="AT56">
        <v>0.460829493087557</v>
      </c>
      <c r="AU56">
        <v>0.94117647058823495</v>
      </c>
      <c r="AV56">
        <v>0.96521739130434703</v>
      </c>
      <c r="AW56">
        <v>0.89622641509433898</v>
      </c>
      <c r="AX56">
        <v>0.94915254237288105</v>
      </c>
      <c r="AY56">
        <v>0.86956521739130399</v>
      </c>
      <c r="AZ56">
        <v>7.7519379844961198E-2</v>
      </c>
      <c r="BA56">
        <v>0.41666666666666602</v>
      </c>
      <c r="BB56">
        <v>0.46956521739130402</v>
      </c>
      <c r="BC56">
        <v>0.50526315789473597</v>
      </c>
      <c r="BD56">
        <v>0.66666666666666596</v>
      </c>
    </row>
    <row r="57" spans="2:56" x14ac:dyDescent="0.2">
      <c r="B57" t="s">
        <v>2385</v>
      </c>
      <c r="C57">
        <v>1E-3</v>
      </c>
      <c r="D57">
        <v>0.5</v>
      </c>
      <c r="E57">
        <v>61</v>
      </c>
      <c r="F57">
        <v>500</v>
      </c>
      <c r="G57" s="2" t="b">
        <v>1</v>
      </c>
      <c r="H57">
        <v>8</v>
      </c>
      <c r="I57">
        <v>15</v>
      </c>
      <c r="J57">
        <v>256</v>
      </c>
      <c r="K57">
        <v>1000</v>
      </c>
      <c r="L57">
        <v>4</v>
      </c>
      <c r="M57">
        <v>15</v>
      </c>
      <c r="N57">
        <v>455</v>
      </c>
      <c r="O57">
        <v>12</v>
      </c>
      <c r="P57">
        <v>15</v>
      </c>
      <c r="Q57">
        <v>115</v>
      </c>
      <c r="R57">
        <v>1</v>
      </c>
      <c r="S57">
        <v>78</v>
      </c>
      <c r="T57" s="2">
        <v>128</v>
      </c>
      <c r="U57" s="2">
        <v>128</v>
      </c>
      <c r="V57" t="s">
        <v>2178</v>
      </c>
      <c r="W57">
        <v>0.84146972656249996</v>
      </c>
      <c r="X57">
        <v>0.350082582235336</v>
      </c>
      <c r="Y57">
        <v>0.56579560439560395</v>
      </c>
      <c r="Z57">
        <v>1.26585162472724</v>
      </c>
      <c r="AA57">
        <v>0.54467337595492105</v>
      </c>
      <c r="AB57">
        <v>0.54467337595492105</v>
      </c>
      <c r="AC57">
        <v>0.71837532621762501</v>
      </c>
      <c r="AD57">
        <v>0.71837532621762501</v>
      </c>
      <c r="AE57">
        <v>0.56579560439560395</v>
      </c>
      <c r="AF57">
        <v>0.56579560439560395</v>
      </c>
      <c r="AG57">
        <v>0.71811594202898499</v>
      </c>
      <c r="AH57">
        <v>0.83266472816467196</v>
      </c>
      <c r="AI57">
        <v>0.724298697054791</v>
      </c>
      <c r="AJ57">
        <v>0.724298697054791</v>
      </c>
      <c r="AK57">
        <v>0.80585484861186596</v>
      </c>
      <c r="AL57">
        <v>0.80585484861186696</v>
      </c>
      <c r="AM57">
        <v>0.71811594202898499</v>
      </c>
      <c r="AN57">
        <v>0.71811594202898499</v>
      </c>
      <c r="AO57">
        <v>0.61446783481227496</v>
      </c>
      <c r="AP57">
        <v>0.46542862294704801</v>
      </c>
      <c r="AQ57">
        <v>0.59052274218624301</v>
      </c>
      <c r="AR57">
        <v>0.50827430387412498</v>
      </c>
      <c r="AS57">
        <v>0.36571428571428499</v>
      </c>
      <c r="AT57">
        <v>0.730964467005076</v>
      </c>
      <c r="AU57">
        <v>0.96969696969696895</v>
      </c>
      <c r="AV57">
        <v>0.96943231441047995</v>
      </c>
      <c r="AW57">
        <v>0.90232558139534802</v>
      </c>
      <c r="AX57">
        <v>0.95798319327731096</v>
      </c>
      <c r="AY57">
        <v>0.89622641509433898</v>
      </c>
      <c r="AZ57">
        <v>0.63736263736263699</v>
      </c>
      <c r="BA57">
        <v>0.47761194029850701</v>
      </c>
      <c r="BB57">
        <v>0.62068965517241304</v>
      </c>
      <c r="BC57">
        <v>0.45508982035928103</v>
      </c>
      <c r="BD57">
        <v>0.70848708487084799</v>
      </c>
    </row>
    <row r="58" spans="2:56" x14ac:dyDescent="0.2">
      <c r="B58" t="s">
        <v>2546</v>
      </c>
      <c r="C58">
        <v>1E-3</v>
      </c>
      <c r="D58">
        <v>0.5</v>
      </c>
      <c r="E58">
        <v>61</v>
      </c>
      <c r="F58">
        <v>500</v>
      </c>
      <c r="G58" s="2" t="b">
        <v>1</v>
      </c>
      <c r="H58">
        <v>8</v>
      </c>
      <c r="I58">
        <v>25</v>
      </c>
      <c r="J58">
        <v>128</v>
      </c>
      <c r="K58">
        <v>1000</v>
      </c>
      <c r="L58">
        <v>4</v>
      </c>
      <c r="M58">
        <v>25</v>
      </c>
      <c r="N58">
        <v>445</v>
      </c>
      <c r="O58">
        <v>12</v>
      </c>
      <c r="P58">
        <v>25</v>
      </c>
      <c r="Q58">
        <v>105</v>
      </c>
      <c r="R58">
        <v>1</v>
      </c>
      <c r="S58">
        <v>78</v>
      </c>
      <c r="T58" s="2">
        <v>64</v>
      </c>
      <c r="U58" s="2">
        <v>64</v>
      </c>
      <c r="V58" t="s">
        <v>2178</v>
      </c>
      <c r="W58">
        <v>0.84003320312499996</v>
      </c>
      <c r="X58">
        <v>0.37152999448776203</v>
      </c>
      <c r="Y58">
        <v>0.56561853932584305</v>
      </c>
      <c r="Z58">
        <v>1.03493501132726</v>
      </c>
      <c r="AA58">
        <v>0.56036908131205898</v>
      </c>
      <c r="AB58">
        <v>0.56036908131205898</v>
      </c>
      <c r="AC58">
        <v>0.71732788136498604</v>
      </c>
      <c r="AD58">
        <v>0.71732788136498604</v>
      </c>
      <c r="AE58">
        <v>0.56561853932584305</v>
      </c>
      <c r="AF58">
        <v>0.56561853932584305</v>
      </c>
      <c r="AG58">
        <v>0.69126984126984103</v>
      </c>
      <c r="AH58">
        <v>0.91406369209289495</v>
      </c>
      <c r="AI58">
        <v>0.70334178387101698</v>
      </c>
      <c r="AJ58">
        <v>0.70334178387101698</v>
      </c>
      <c r="AK58">
        <v>0.78108872562211296</v>
      </c>
      <c r="AL58">
        <v>0.78108872562211296</v>
      </c>
      <c r="AM58">
        <v>0.69126984126984103</v>
      </c>
      <c r="AN58">
        <v>0.69126984126984103</v>
      </c>
      <c r="AO58">
        <v>0.58009712905234101</v>
      </c>
      <c r="AP58">
        <v>0.54187053569837296</v>
      </c>
      <c r="AQ58">
        <v>0.55553575436301605</v>
      </c>
      <c r="AR58">
        <v>0.56397290613450501</v>
      </c>
      <c r="AS58">
        <v>0.40211640211640198</v>
      </c>
      <c r="AT58">
        <v>0.52380952380952295</v>
      </c>
      <c r="AU58">
        <v>0.96713615023474098</v>
      </c>
      <c r="AV58">
        <v>0.96190476190476204</v>
      </c>
      <c r="AW58">
        <v>0.89795918367346905</v>
      </c>
      <c r="AX58">
        <v>0.95370370370370305</v>
      </c>
      <c r="AY58">
        <v>0.84946236559139698</v>
      </c>
      <c r="AZ58">
        <v>0.61038961038961004</v>
      </c>
      <c r="BA58">
        <v>0.43809523809523798</v>
      </c>
      <c r="BB58">
        <v>0.61349693251533699</v>
      </c>
      <c r="BC58">
        <v>0.54117647058823504</v>
      </c>
      <c r="BD58">
        <v>0.680851063829787</v>
      </c>
    </row>
    <row r="59" spans="2:56" x14ac:dyDescent="0.2">
      <c r="B59" t="s">
        <v>2547</v>
      </c>
      <c r="C59">
        <v>1E-3</v>
      </c>
      <c r="D59">
        <v>0.5</v>
      </c>
      <c r="E59">
        <v>32</v>
      </c>
      <c r="F59">
        <v>500</v>
      </c>
      <c r="G59" s="2" t="b">
        <v>1</v>
      </c>
      <c r="H59">
        <v>8</v>
      </c>
      <c r="I59">
        <v>25</v>
      </c>
      <c r="J59">
        <v>256</v>
      </c>
      <c r="K59">
        <v>1000</v>
      </c>
      <c r="L59">
        <v>4</v>
      </c>
      <c r="M59">
        <v>50</v>
      </c>
      <c r="N59">
        <v>420</v>
      </c>
      <c r="O59">
        <v>12</v>
      </c>
      <c r="P59">
        <v>50</v>
      </c>
      <c r="Q59">
        <v>80</v>
      </c>
      <c r="R59">
        <v>1</v>
      </c>
      <c r="S59">
        <v>78</v>
      </c>
      <c r="T59" s="2">
        <v>64</v>
      </c>
      <c r="U59" s="2">
        <v>64</v>
      </c>
      <c r="V59" t="s">
        <v>2178</v>
      </c>
      <c r="W59">
        <v>0.83889355468750004</v>
      </c>
      <c r="X59">
        <v>0.37925452011823602</v>
      </c>
      <c r="Y59">
        <v>0.56513988095238099</v>
      </c>
      <c r="Z59">
        <v>1.2783435029983501</v>
      </c>
      <c r="AA59">
        <v>0.56601897365106701</v>
      </c>
      <c r="AB59">
        <v>0.56601897365106701</v>
      </c>
      <c r="AC59">
        <v>0.76835046268784701</v>
      </c>
      <c r="AD59">
        <v>0.76835046268784701</v>
      </c>
      <c r="AE59">
        <v>0.56513988095238099</v>
      </c>
      <c r="AF59">
        <v>0.56513988095238099</v>
      </c>
      <c r="AG59">
        <v>0.68854166666666605</v>
      </c>
      <c r="AH59">
        <v>1.0205044746398899</v>
      </c>
      <c r="AI59">
        <v>0.68720864503060497</v>
      </c>
      <c r="AJ59">
        <v>0.68720864503060497</v>
      </c>
      <c r="AK59">
        <v>0.749657953893481</v>
      </c>
      <c r="AL59">
        <v>0.749657953893481</v>
      </c>
      <c r="AM59">
        <v>0.68854166666666605</v>
      </c>
      <c r="AN59">
        <v>0.68854166666666605</v>
      </c>
      <c r="AO59">
        <v>0.50349372820675697</v>
      </c>
      <c r="AP59">
        <v>0.58623002060434504</v>
      </c>
      <c r="AQ59">
        <v>0.553974936635657</v>
      </c>
      <c r="AR59">
        <v>0.62037720915751304</v>
      </c>
      <c r="AS59">
        <v>0.33043478260869502</v>
      </c>
      <c r="AT59">
        <v>0.47161572052401701</v>
      </c>
      <c r="AU59">
        <v>0.94478527607361895</v>
      </c>
      <c r="AV59">
        <v>0.962025316455696</v>
      </c>
      <c r="AW59">
        <v>0.87837837837837796</v>
      </c>
      <c r="AX59">
        <v>0.90566037735849003</v>
      </c>
      <c r="AY59">
        <v>0.85915492957746398</v>
      </c>
      <c r="AZ59">
        <v>0.55462184873949505</v>
      </c>
      <c r="BA59">
        <v>0.625</v>
      </c>
      <c r="BB59">
        <v>0.60162601626016199</v>
      </c>
      <c r="BC59">
        <v>0.48529411764705799</v>
      </c>
      <c r="BD59">
        <v>0.62790697674418605</v>
      </c>
    </row>
    <row r="60" spans="2:56" x14ac:dyDescent="0.2">
      <c r="B60" t="s">
        <v>2548</v>
      </c>
      <c r="C60">
        <v>1E-3</v>
      </c>
      <c r="D60">
        <v>0.1</v>
      </c>
      <c r="E60">
        <v>20</v>
      </c>
      <c r="F60">
        <v>500</v>
      </c>
      <c r="G60" s="2" t="b">
        <v>1</v>
      </c>
      <c r="H60">
        <v>8</v>
      </c>
      <c r="I60">
        <v>50</v>
      </c>
      <c r="J60">
        <v>256</v>
      </c>
      <c r="K60">
        <v>1000</v>
      </c>
      <c r="L60">
        <v>4</v>
      </c>
      <c r="M60">
        <v>50</v>
      </c>
      <c r="N60">
        <v>420</v>
      </c>
      <c r="O60">
        <v>12</v>
      </c>
      <c r="P60">
        <v>50</v>
      </c>
      <c r="Q60">
        <v>80</v>
      </c>
      <c r="R60">
        <v>1</v>
      </c>
      <c r="S60">
        <v>78</v>
      </c>
      <c r="T60" s="2">
        <v>64</v>
      </c>
      <c r="U60" s="2">
        <v>64</v>
      </c>
      <c r="V60" t="s">
        <v>2178</v>
      </c>
      <c r="W60">
        <v>0.81519433593750001</v>
      </c>
      <c r="X60">
        <v>0.44566638702154099</v>
      </c>
      <c r="Y60">
        <v>0.56396130952380996</v>
      </c>
      <c r="Z60">
        <v>1.1721658291816699</v>
      </c>
      <c r="AA60">
        <v>0.54153738640634697</v>
      </c>
      <c r="AB60">
        <v>0.54153738640634697</v>
      </c>
      <c r="AC60">
        <v>0.72999308448301803</v>
      </c>
      <c r="AD60">
        <v>0.72999308448301803</v>
      </c>
      <c r="AE60">
        <v>0.56396130952380996</v>
      </c>
      <c r="AF60">
        <v>0.56396130952380996</v>
      </c>
      <c r="AG60">
        <v>0.65625</v>
      </c>
      <c r="AH60">
        <v>1.0511157512664699</v>
      </c>
      <c r="AI60">
        <v>0.65627579784092005</v>
      </c>
      <c r="AJ60">
        <v>0.65627579784092005</v>
      </c>
      <c r="AK60">
        <v>0.71797199085877805</v>
      </c>
      <c r="AL60">
        <v>0.71797199085877805</v>
      </c>
      <c r="AM60">
        <v>0.65625</v>
      </c>
      <c r="AN60">
        <v>0.65625</v>
      </c>
      <c r="AO60">
        <v>0.26892707899045598</v>
      </c>
      <c r="AP60">
        <v>0.74233279886651105</v>
      </c>
      <c r="AQ60">
        <v>0.56847544947344897</v>
      </c>
      <c r="AR60">
        <v>0.58641421829497398</v>
      </c>
      <c r="AS60">
        <v>0.46511627906976699</v>
      </c>
      <c r="AT60">
        <v>8.6021505376343996E-2</v>
      </c>
      <c r="AU60">
        <v>0.89156626506024095</v>
      </c>
      <c r="AV60">
        <v>0.974683544303797</v>
      </c>
      <c r="AW60">
        <v>0.87671232876712302</v>
      </c>
      <c r="AX60">
        <v>0.86274509803921495</v>
      </c>
      <c r="AY60">
        <v>0.80291970802919699</v>
      </c>
      <c r="AZ60">
        <v>0.70676691729323304</v>
      </c>
      <c r="BA60">
        <v>0.45481049562682202</v>
      </c>
      <c r="BB60">
        <v>0.49032258064516099</v>
      </c>
      <c r="BC60">
        <v>0.60130718954248297</v>
      </c>
      <c r="BD60">
        <v>0.662337662337662</v>
      </c>
    </row>
    <row r="61" spans="2:56" x14ac:dyDescent="0.2">
      <c r="B61" t="s">
        <v>2386</v>
      </c>
      <c r="C61">
        <v>1E-3</v>
      </c>
      <c r="D61">
        <v>0.5</v>
      </c>
      <c r="E61">
        <v>13</v>
      </c>
      <c r="F61">
        <v>500</v>
      </c>
      <c r="G61" s="2" t="b">
        <v>1</v>
      </c>
      <c r="H61">
        <v>8</v>
      </c>
      <c r="I61">
        <v>5</v>
      </c>
      <c r="J61">
        <v>128</v>
      </c>
      <c r="K61">
        <v>1000</v>
      </c>
      <c r="L61">
        <v>4</v>
      </c>
      <c r="M61">
        <v>15</v>
      </c>
      <c r="N61">
        <v>455</v>
      </c>
      <c r="O61">
        <v>12</v>
      </c>
      <c r="P61">
        <v>15</v>
      </c>
      <c r="Q61">
        <v>115</v>
      </c>
      <c r="R61">
        <v>1</v>
      </c>
      <c r="S61">
        <v>78</v>
      </c>
      <c r="T61" s="2">
        <v>128</v>
      </c>
      <c r="U61" s="2">
        <v>128</v>
      </c>
      <c r="V61" t="s">
        <v>2178</v>
      </c>
      <c r="W61">
        <v>0.79995703124999995</v>
      </c>
      <c r="X61">
        <v>0.47816775780916199</v>
      </c>
      <c r="Y61">
        <v>0.563172527472528</v>
      </c>
      <c r="Z61">
        <v>1.1519537822008099</v>
      </c>
      <c r="AA61">
        <v>0.55631183485554603</v>
      </c>
      <c r="AB61">
        <v>0.55631183485554603</v>
      </c>
      <c r="AC61">
        <v>0.76109728077754302</v>
      </c>
      <c r="AD61">
        <v>0.76109728077754202</v>
      </c>
      <c r="AE61">
        <v>0.563172527472528</v>
      </c>
      <c r="AF61">
        <v>0.563172527472528</v>
      </c>
      <c r="AG61">
        <v>0.61231884057970998</v>
      </c>
      <c r="AH61">
        <v>1.0037027597427299</v>
      </c>
      <c r="AI61">
        <v>0.57377936226822102</v>
      </c>
      <c r="AJ61">
        <v>0.57377936226822102</v>
      </c>
      <c r="AK61">
        <v>0.737048717254009</v>
      </c>
      <c r="AL61">
        <v>0.737048717254009</v>
      </c>
      <c r="AM61">
        <v>0.61231884057970998</v>
      </c>
      <c r="AN61">
        <v>0.61231884057970998</v>
      </c>
      <c r="AO61">
        <v>0.52353733567772898</v>
      </c>
      <c r="AP61">
        <v>0.60494260053334203</v>
      </c>
      <c r="AQ61">
        <v>0.55632238811980295</v>
      </c>
      <c r="AR61">
        <v>0.54044501509131304</v>
      </c>
      <c r="AS61">
        <v>7.4626865671641701E-2</v>
      </c>
      <c r="AT61">
        <v>0.36666666666666597</v>
      </c>
      <c r="AU61">
        <v>0.93617021276595702</v>
      </c>
      <c r="AV61">
        <v>0.98245614035087703</v>
      </c>
      <c r="AW61">
        <v>0.892018779342722</v>
      </c>
      <c r="AX61">
        <v>0.91703056768558899</v>
      </c>
      <c r="AY61">
        <v>0.85853658536585298</v>
      </c>
      <c r="AZ61">
        <v>0.49557522123893799</v>
      </c>
      <c r="BA61">
        <v>0.427509293680297</v>
      </c>
      <c r="BB61">
        <v>0.14516129032257999</v>
      </c>
      <c r="BC61">
        <v>0.114754098360655</v>
      </c>
      <c r="BD61">
        <v>0.67484662576687104</v>
      </c>
    </row>
    <row r="62" spans="2:56" x14ac:dyDescent="0.2">
      <c r="B62" t="s">
        <v>1903</v>
      </c>
      <c r="C62">
        <v>1E-3</v>
      </c>
      <c r="D62">
        <v>0.1</v>
      </c>
      <c r="E62">
        <v>119</v>
      </c>
      <c r="F62">
        <v>256</v>
      </c>
      <c r="G62" s="2" t="b">
        <v>1</v>
      </c>
      <c r="H62">
        <v>8</v>
      </c>
      <c r="I62">
        <v>25</v>
      </c>
      <c r="J62">
        <v>128</v>
      </c>
      <c r="K62">
        <v>1000</v>
      </c>
      <c r="L62">
        <v>4</v>
      </c>
      <c r="M62">
        <v>25</v>
      </c>
      <c r="N62">
        <v>445</v>
      </c>
      <c r="O62">
        <v>12</v>
      </c>
      <c r="P62">
        <v>25</v>
      </c>
      <c r="Q62">
        <v>105</v>
      </c>
      <c r="R62">
        <v>1</v>
      </c>
      <c r="S62">
        <v>78</v>
      </c>
      <c r="T62" s="2">
        <v>128</v>
      </c>
      <c r="U62" s="2">
        <v>64</v>
      </c>
      <c r="V62" t="s">
        <v>1888</v>
      </c>
      <c r="W62">
        <v>0.73968887329101496</v>
      </c>
      <c r="X62">
        <v>0.64587305765599001</v>
      </c>
      <c r="Y62">
        <v>0.56265561797752806</v>
      </c>
      <c r="Z62">
        <v>1.1387951817512501</v>
      </c>
      <c r="AA62">
        <v>0.55140877872500405</v>
      </c>
      <c r="AB62">
        <v>0.55140877872500405</v>
      </c>
      <c r="AC62">
        <v>0.73336072189959001</v>
      </c>
      <c r="AD62">
        <v>0.73336072189959001</v>
      </c>
      <c r="AE62">
        <v>0.56265561797752806</v>
      </c>
      <c r="AF62">
        <v>0.56265561797752806</v>
      </c>
      <c r="AG62">
        <v>0.61904761904761896</v>
      </c>
      <c r="AH62">
        <v>1.17125797271728</v>
      </c>
      <c r="AI62">
        <v>0.59955147081354598</v>
      </c>
      <c r="AJ62">
        <v>0.59955147081354598</v>
      </c>
      <c r="AK62">
        <v>0.672734258876998</v>
      </c>
      <c r="AL62">
        <v>0.672734258876998</v>
      </c>
      <c r="AM62">
        <v>0.61904761904761896</v>
      </c>
      <c r="AN62">
        <v>0.61904761904761896</v>
      </c>
      <c r="AO62">
        <v>0.45884455881699598</v>
      </c>
      <c r="AP62">
        <v>0.67241651690248805</v>
      </c>
      <c r="AQ62">
        <v>0.56251798270261499</v>
      </c>
      <c r="AR62">
        <v>0.51185605647791499</v>
      </c>
      <c r="AS62">
        <v>0.18032786885245899</v>
      </c>
      <c r="AT62">
        <v>0.47715736040609102</v>
      </c>
      <c r="AU62">
        <v>0.798029556650246</v>
      </c>
      <c r="AV62">
        <v>0.94472361809045202</v>
      </c>
      <c r="AW62">
        <v>0.72832369942196495</v>
      </c>
      <c r="AX62">
        <v>0.88</v>
      </c>
      <c r="AY62">
        <v>0.798029556650246</v>
      </c>
      <c r="AZ62">
        <v>0.69072164948453596</v>
      </c>
      <c r="BA62">
        <v>0.44349680170575601</v>
      </c>
      <c r="BB62">
        <v>0.59627329192546497</v>
      </c>
      <c r="BC62">
        <v>0</v>
      </c>
      <c r="BD62">
        <v>0.65753424657534199</v>
      </c>
    </row>
    <row r="63" spans="2:56" x14ac:dyDescent="0.2">
      <c r="B63" t="s">
        <v>2387</v>
      </c>
      <c r="C63">
        <v>1E-3</v>
      </c>
      <c r="D63">
        <v>0.5</v>
      </c>
      <c r="E63">
        <v>61</v>
      </c>
      <c r="F63">
        <v>500</v>
      </c>
      <c r="G63" s="2" t="b">
        <v>1</v>
      </c>
      <c r="H63">
        <v>8</v>
      </c>
      <c r="I63">
        <v>15</v>
      </c>
      <c r="J63">
        <v>420</v>
      </c>
      <c r="K63">
        <v>1000</v>
      </c>
      <c r="L63">
        <v>4</v>
      </c>
      <c r="M63">
        <v>15</v>
      </c>
      <c r="N63">
        <v>455</v>
      </c>
      <c r="O63">
        <v>12</v>
      </c>
      <c r="P63">
        <v>15</v>
      </c>
      <c r="Q63">
        <v>115</v>
      </c>
      <c r="R63">
        <v>1</v>
      </c>
      <c r="S63">
        <v>78</v>
      </c>
      <c r="T63" s="2">
        <v>128</v>
      </c>
      <c r="U63" s="2">
        <v>128</v>
      </c>
      <c r="V63" t="s">
        <v>2178</v>
      </c>
      <c r="W63">
        <v>0.83983630952380905</v>
      </c>
      <c r="X63">
        <v>0.36090772742033</v>
      </c>
      <c r="Y63">
        <v>0.56252802197802099</v>
      </c>
      <c r="Z63">
        <v>1.6460808693170501</v>
      </c>
      <c r="AA63">
        <v>0.53892100816867095</v>
      </c>
      <c r="AB63">
        <v>0.53892100816867095</v>
      </c>
      <c r="AC63">
        <v>0.67337304559380096</v>
      </c>
      <c r="AD63">
        <v>0.67337304559380096</v>
      </c>
      <c r="AE63">
        <v>0.56252802197802099</v>
      </c>
      <c r="AF63">
        <v>0.56252802197802099</v>
      </c>
      <c r="AG63">
        <v>0.672463768115942</v>
      </c>
      <c r="AH63">
        <v>1.1460936069488501</v>
      </c>
      <c r="AI63">
        <v>0.67154681946685202</v>
      </c>
      <c r="AJ63">
        <v>0.67154681946685202</v>
      </c>
      <c r="AK63">
        <v>0.73421215576988996</v>
      </c>
      <c r="AL63">
        <v>0.73421215576988996</v>
      </c>
      <c r="AM63">
        <v>0.672463768115942</v>
      </c>
      <c r="AN63">
        <v>0.672463768115942</v>
      </c>
      <c r="AO63">
        <v>0.68265243750885796</v>
      </c>
      <c r="AP63">
        <v>0.40575728191756499</v>
      </c>
      <c r="AQ63">
        <v>0.58046746539819705</v>
      </c>
      <c r="AR63">
        <v>0.48680684785006301</v>
      </c>
      <c r="AS63">
        <v>0.265060240963855</v>
      </c>
      <c r="AT63">
        <v>0.55208333333333304</v>
      </c>
      <c r="AU63">
        <v>0.93162393162393098</v>
      </c>
      <c r="AV63">
        <v>0.97797356828193804</v>
      </c>
      <c r="AW63">
        <v>0.91666666666666596</v>
      </c>
      <c r="AX63">
        <v>0.94420600858369097</v>
      </c>
      <c r="AY63">
        <v>0.86407766990291202</v>
      </c>
      <c r="AZ63">
        <v>0.35220125786163498</v>
      </c>
      <c r="BA63">
        <v>0.46887966804979198</v>
      </c>
      <c r="BB63">
        <v>0.542713567839196</v>
      </c>
      <c r="BC63">
        <v>0.56565656565656497</v>
      </c>
      <c r="BD63">
        <v>0.67741935483870896</v>
      </c>
    </row>
    <row r="64" spans="2:56" x14ac:dyDescent="0.2">
      <c r="B64" t="s">
        <v>1904</v>
      </c>
      <c r="C64">
        <v>1E-3</v>
      </c>
      <c r="D64">
        <v>0.1</v>
      </c>
      <c r="E64">
        <v>23</v>
      </c>
      <c r="F64">
        <v>256</v>
      </c>
      <c r="G64" s="2" t="b">
        <v>1</v>
      </c>
      <c r="H64">
        <v>8</v>
      </c>
      <c r="I64">
        <v>20</v>
      </c>
      <c r="J64">
        <v>420</v>
      </c>
      <c r="K64">
        <v>1000</v>
      </c>
      <c r="L64">
        <v>4</v>
      </c>
      <c r="M64">
        <v>25</v>
      </c>
      <c r="N64">
        <v>445</v>
      </c>
      <c r="O64">
        <v>12</v>
      </c>
      <c r="P64">
        <v>25</v>
      </c>
      <c r="Q64">
        <v>105</v>
      </c>
      <c r="R64">
        <v>1</v>
      </c>
      <c r="S64">
        <v>78</v>
      </c>
      <c r="T64" s="2">
        <v>64</v>
      </c>
      <c r="U64" s="2">
        <v>128</v>
      </c>
      <c r="V64" t="s">
        <v>1888</v>
      </c>
      <c r="W64">
        <v>0.74047619047618995</v>
      </c>
      <c r="X64">
        <v>0.62735468265600502</v>
      </c>
      <c r="Y64">
        <v>0.56212303370786598</v>
      </c>
      <c r="Z64">
        <v>1.1377816886901799</v>
      </c>
      <c r="AA64">
        <v>0.55166313200685002</v>
      </c>
      <c r="AB64">
        <v>0.55166313200685002</v>
      </c>
      <c r="AC64">
        <v>0.73856566972001203</v>
      </c>
      <c r="AD64">
        <v>0.73856566972001203</v>
      </c>
      <c r="AE64">
        <v>0.56212303370786598</v>
      </c>
      <c r="AF64">
        <v>0.56212303370786598</v>
      </c>
      <c r="AG64">
        <v>0.59603174603174602</v>
      </c>
      <c r="AH64">
        <v>1.16051042079925</v>
      </c>
      <c r="AI64">
        <v>0.597303749296063</v>
      </c>
      <c r="AJ64">
        <v>0.597303749296063</v>
      </c>
      <c r="AK64">
        <v>0.720337216054452</v>
      </c>
      <c r="AL64">
        <v>0.720337216054452</v>
      </c>
      <c r="AM64">
        <v>0.59603174603174602</v>
      </c>
      <c r="AN64">
        <v>0.59603174603174602</v>
      </c>
      <c r="AO64">
        <v>0.46400286990254502</v>
      </c>
      <c r="AP64">
        <v>0.65995650093259095</v>
      </c>
      <c r="AQ64">
        <v>0.56120074168775202</v>
      </c>
      <c r="AR64">
        <v>0.52149241550451497</v>
      </c>
      <c r="AS64">
        <v>0.15517241379310301</v>
      </c>
      <c r="AT64">
        <v>0.32888888888888801</v>
      </c>
      <c r="AU64">
        <v>0.77083333333333304</v>
      </c>
      <c r="AV64">
        <v>0.96078431372549</v>
      </c>
      <c r="AW64">
        <v>0.71657754010695096</v>
      </c>
      <c r="AX64">
        <v>0.86432160804020097</v>
      </c>
      <c r="AY64">
        <v>0.78306878306878303</v>
      </c>
      <c r="AZ64">
        <v>0.65882352941176403</v>
      </c>
      <c r="BA64">
        <v>0.42857142857142799</v>
      </c>
      <c r="BB64">
        <v>0.63694267515923497</v>
      </c>
      <c r="BC64">
        <v>0.24827586206896499</v>
      </c>
      <c r="BD64">
        <v>0.61538461538461497</v>
      </c>
    </row>
    <row r="65" spans="2:56" x14ac:dyDescent="0.2">
      <c r="B65" t="s">
        <v>2388</v>
      </c>
      <c r="C65">
        <v>1E-3</v>
      </c>
      <c r="D65">
        <v>0.5</v>
      </c>
      <c r="E65">
        <v>256</v>
      </c>
      <c r="F65">
        <v>500</v>
      </c>
      <c r="G65" s="2" t="b">
        <v>0</v>
      </c>
      <c r="H65">
        <v>8</v>
      </c>
      <c r="I65">
        <v>5</v>
      </c>
      <c r="J65">
        <v>420</v>
      </c>
      <c r="K65">
        <v>1000</v>
      </c>
      <c r="L65">
        <v>4</v>
      </c>
      <c r="M65">
        <v>10</v>
      </c>
      <c r="N65">
        <v>460</v>
      </c>
      <c r="O65">
        <v>12</v>
      </c>
      <c r="P65">
        <v>10</v>
      </c>
      <c r="Q65">
        <v>120</v>
      </c>
      <c r="R65">
        <v>1</v>
      </c>
      <c r="S65">
        <v>78</v>
      </c>
      <c r="T65" s="2">
        <v>64</v>
      </c>
      <c r="U65" s="2">
        <v>64</v>
      </c>
      <c r="V65" t="s">
        <v>2178</v>
      </c>
      <c r="W65">
        <v>0.80736964285714297</v>
      </c>
      <c r="X65">
        <v>0.456039861440658</v>
      </c>
      <c r="Y65">
        <v>0.56079293478260805</v>
      </c>
      <c r="Z65">
        <v>1.07937873679399</v>
      </c>
      <c r="AA65">
        <v>0.53659389291458304</v>
      </c>
      <c r="AB65">
        <v>0.53659389291458304</v>
      </c>
      <c r="AC65">
        <v>0.68182310294527504</v>
      </c>
      <c r="AD65">
        <v>0.68182310294527504</v>
      </c>
      <c r="AE65">
        <v>0.56079293478260805</v>
      </c>
      <c r="AF65">
        <v>0.56079293478260805</v>
      </c>
      <c r="AG65">
        <v>0.68958333333333299</v>
      </c>
      <c r="AH65">
        <v>0.95881342887878396</v>
      </c>
      <c r="AI65">
        <v>0.69489201245781795</v>
      </c>
      <c r="AJ65">
        <v>0.69489201245781795</v>
      </c>
      <c r="AK65">
        <v>0.75344329138477595</v>
      </c>
      <c r="AL65">
        <v>0.75344329138477595</v>
      </c>
      <c r="AM65">
        <v>0.68958333333333299</v>
      </c>
      <c r="AN65">
        <v>0.68958333333333299</v>
      </c>
      <c r="AO65">
        <v>0.62624485195651103</v>
      </c>
      <c r="AP65">
        <v>0.52050662398795</v>
      </c>
      <c r="AQ65">
        <v>0.58124067193956197</v>
      </c>
      <c r="AR65">
        <v>0.41838342377430898</v>
      </c>
      <c r="AS65">
        <v>0.336043360433604</v>
      </c>
      <c r="AT65">
        <v>0.37999999999999901</v>
      </c>
      <c r="AU65">
        <v>0.92622950819672101</v>
      </c>
      <c r="AV65">
        <v>0.96610169491525399</v>
      </c>
      <c r="AW65">
        <v>0.893805309734513</v>
      </c>
      <c r="AX65">
        <v>0.92561983471074405</v>
      </c>
      <c r="AY65">
        <v>0.86915887850467299</v>
      </c>
      <c r="AZ65">
        <v>0.67857142857142805</v>
      </c>
      <c r="BA65">
        <v>0.680851063829787</v>
      </c>
      <c r="BB65">
        <v>0.61363636363636298</v>
      </c>
      <c r="BC65">
        <v>0.39759036144578302</v>
      </c>
      <c r="BD65">
        <v>0.67109634551495001</v>
      </c>
    </row>
    <row r="66" spans="2:56" x14ac:dyDescent="0.2">
      <c r="B66" t="s">
        <v>2389</v>
      </c>
      <c r="C66">
        <v>1E-3</v>
      </c>
      <c r="D66">
        <v>0.5</v>
      </c>
      <c r="E66">
        <v>256</v>
      </c>
      <c r="F66">
        <v>500</v>
      </c>
      <c r="G66" s="2" t="b">
        <v>0</v>
      </c>
      <c r="H66">
        <v>8</v>
      </c>
      <c r="I66">
        <v>10</v>
      </c>
      <c r="J66">
        <v>128</v>
      </c>
      <c r="K66">
        <v>1000</v>
      </c>
      <c r="L66">
        <v>4</v>
      </c>
      <c r="M66">
        <v>10</v>
      </c>
      <c r="N66">
        <v>460</v>
      </c>
      <c r="O66">
        <v>12</v>
      </c>
      <c r="P66">
        <v>10</v>
      </c>
      <c r="Q66">
        <v>120</v>
      </c>
      <c r="R66">
        <v>1</v>
      </c>
      <c r="S66">
        <v>78</v>
      </c>
      <c r="T66" s="2">
        <v>64</v>
      </c>
      <c r="U66" s="2">
        <v>64</v>
      </c>
      <c r="V66" t="s">
        <v>2178</v>
      </c>
      <c r="W66">
        <v>0.81796484375</v>
      </c>
      <c r="X66">
        <v>0.438398599684238</v>
      </c>
      <c r="Y66">
        <v>0.56068695652173905</v>
      </c>
      <c r="Z66">
        <v>1.1462211689949</v>
      </c>
      <c r="AA66">
        <v>0.55242043383509198</v>
      </c>
      <c r="AB66">
        <v>0.55242043383509198</v>
      </c>
      <c r="AC66">
        <v>0.70992425384014002</v>
      </c>
      <c r="AD66">
        <v>0.70992425384014002</v>
      </c>
      <c r="AE66">
        <v>0.56068695652173905</v>
      </c>
      <c r="AF66">
        <v>0.56068695652173905</v>
      </c>
      <c r="AG66">
        <v>0.67083333333333295</v>
      </c>
      <c r="AH66">
        <v>0.99785393476486195</v>
      </c>
      <c r="AI66">
        <v>0.65962868249300299</v>
      </c>
      <c r="AJ66">
        <v>0.65962868249300299</v>
      </c>
      <c r="AK66">
        <v>0.74501065598989202</v>
      </c>
      <c r="AL66">
        <v>0.74501065598989202</v>
      </c>
      <c r="AM66">
        <v>0.67083333333333295</v>
      </c>
      <c r="AN66">
        <v>0.67083333333333295</v>
      </c>
      <c r="AO66">
        <v>0.56173736447467204</v>
      </c>
      <c r="AP66">
        <v>0.52419189139735201</v>
      </c>
      <c r="AQ66">
        <v>0.55727375508785904</v>
      </c>
      <c r="AR66">
        <v>0.56647872438048597</v>
      </c>
      <c r="AS66">
        <v>0.26086956521739102</v>
      </c>
      <c r="AT66">
        <v>0.38323353293413098</v>
      </c>
      <c r="AU66">
        <v>0.93061224489795902</v>
      </c>
      <c r="AV66">
        <v>0.97925311203319498</v>
      </c>
      <c r="AW66">
        <v>0.88687782805429805</v>
      </c>
      <c r="AX66">
        <v>0.92436974789915904</v>
      </c>
      <c r="AY66">
        <v>0.88479262672810999</v>
      </c>
      <c r="AZ66">
        <v>0.54480286738351202</v>
      </c>
      <c r="BA66">
        <v>0.56190476190476102</v>
      </c>
      <c r="BB66">
        <v>0.46215139442231001</v>
      </c>
      <c r="BC66">
        <v>0.58687258687258603</v>
      </c>
      <c r="BD66">
        <v>0.50980392156862697</v>
      </c>
    </row>
    <row r="67" spans="2:56" x14ac:dyDescent="0.2">
      <c r="B67" t="s">
        <v>1905</v>
      </c>
      <c r="C67">
        <v>1E-3</v>
      </c>
      <c r="D67">
        <v>0.1</v>
      </c>
      <c r="E67">
        <v>256</v>
      </c>
      <c r="F67">
        <v>256</v>
      </c>
      <c r="G67" s="2" t="b">
        <v>0</v>
      </c>
      <c r="H67">
        <v>8</v>
      </c>
      <c r="I67">
        <v>20</v>
      </c>
      <c r="J67">
        <v>64</v>
      </c>
      <c r="K67">
        <v>1000</v>
      </c>
      <c r="L67">
        <v>4</v>
      </c>
      <c r="M67">
        <v>50</v>
      </c>
      <c r="N67">
        <v>420</v>
      </c>
      <c r="O67">
        <v>12</v>
      </c>
      <c r="P67">
        <v>50</v>
      </c>
      <c r="Q67">
        <v>80</v>
      </c>
      <c r="R67">
        <v>1</v>
      </c>
      <c r="S67">
        <v>78</v>
      </c>
      <c r="T67" s="2">
        <v>64</v>
      </c>
      <c r="U67" s="2">
        <v>64</v>
      </c>
      <c r="V67" t="s">
        <v>1888</v>
      </c>
      <c r="W67">
        <v>0.73084259033203103</v>
      </c>
      <c r="X67">
        <v>0.68872716394252997</v>
      </c>
      <c r="Y67">
        <v>0.56036547619047705</v>
      </c>
      <c r="Z67">
        <v>1.1454810169935199</v>
      </c>
      <c r="AA67">
        <v>0.55544321105672201</v>
      </c>
      <c r="AB67">
        <v>0.55544321105672201</v>
      </c>
      <c r="AC67">
        <v>0.73573592198529603</v>
      </c>
      <c r="AD67">
        <v>0.73573592198529603</v>
      </c>
      <c r="AE67">
        <v>0.56036547619047705</v>
      </c>
      <c r="AF67">
        <v>0.56036547619047705</v>
      </c>
      <c r="AG67">
        <v>0.59895833333333304</v>
      </c>
      <c r="AH67">
        <v>1.1889222860336299</v>
      </c>
      <c r="AI67">
        <v>0.58800091014362299</v>
      </c>
      <c r="AJ67">
        <v>0.58800091014362299</v>
      </c>
      <c r="AK67">
        <v>0.67261277753607496</v>
      </c>
      <c r="AL67">
        <v>0.67261277753607496</v>
      </c>
      <c r="AM67">
        <v>0.59895833333333304</v>
      </c>
      <c r="AN67">
        <v>0.59895833333333304</v>
      </c>
      <c r="AO67">
        <v>0.44782876027868601</v>
      </c>
      <c r="AP67">
        <v>0.63553133600440304</v>
      </c>
      <c r="AQ67">
        <v>0.56005128074733801</v>
      </c>
      <c r="AR67">
        <v>0.57836146719646497</v>
      </c>
      <c r="AS67">
        <v>0.15238095238095201</v>
      </c>
      <c r="AT67">
        <v>0.352112676056338</v>
      </c>
      <c r="AU67">
        <v>0.80821917808219101</v>
      </c>
      <c r="AV67">
        <v>0.968152866242038</v>
      </c>
      <c r="AW67">
        <v>0.749999999999999</v>
      </c>
      <c r="AX67">
        <v>0.88157894736842102</v>
      </c>
      <c r="AY67">
        <v>0.80536912751677803</v>
      </c>
      <c r="AZ67">
        <v>0.57575757575757502</v>
      </c>
      <c r="BA67">
        <v>0.42818428184281798</v>
      </c>
      <c r="BB67">
        <v>0.621848739495798</v>
      </c>
      <c r="BC67">
        <v>6.6666666666666596E-2</v>
      </c>
      <c r="BD67">
        <v>0.64573991031390099</v>
      </c>
    </row>
    <row r="68" spans="2:56" x14ac:dyDescent="0.2">
      <c r="B68" t="s">
        <v>2390</v>
      </c>
      <c r="C68">
        <v>1E-3</v>
      </c>
      <c r="D68">
        <v>0.5</v>
      </c>
      <c r="E68">
        <v>79</v>
      </c>
      <c r="F68">
        <v>500</v>
      </c>
      <c r="G68" s="2" t="b">
        <v>1</v>
      </c>
      <c r="H68">
        <v>8</v>
      </c>
      <c r="I68">
        <v>15</v>
      </c>
      <c r="J68">
        <v>420</v>
      </c>
      <c r="K68">
        <v>1000</v>
      </c>
      <c r="L68">
        <v>4</v>
      </c>
      <c r="M68">
        <v>20</v>
      </c>
      <c r="N68">
        <v>450</v>
      </c>
      <c r="O68">
        <v>12</v>
      </c>
      <c r="P68">
        <v>20</v>
      </c>
      <c r="Q68">
        <v>110</v>
      </c>
      <c r="R68">
        <v>1</v>
      </c>
      <c r="S68">
        <v>78</v>
      </c>
      <c r="T68" s="2">
        <v>128</v>
      </c>
      <c r="U68" s="2">
        <v>128</v>
      </c>
      <c r="V68" t="s">
        <v>2178</v>
      </c>
      <c r="W68">
        <v>0.84529107142857096</v>
      </c>
      <c r="X68">
        <v>0.34451899260282498</v>
      </c>
      <c r="Y68">
        <v>0.55750777777777805</v>
      </c>
      <c r="Z68">
        <v>0.92721328878402698</v>
      </c>
      <c r="AA68">
        <v>0.541624937272002</v>
      </c>
      <c r="AB68">
        <v>0.541624937272002</v>
      </c>
      <c r="AC68">
        <v>0.66049888326482997</v>
      </c>
      <c r="AD68">
        <v>0.66049888326482997</v>
      </c>
      <c r="AE68">
        <v>0.55750777777777805</v>
      </c>
      <c r="AF68">
        <v>0.55750777777777805</v>
      </c>
      <c r="AG68">
        <v>0.68257575757575695</v>
      </c>
      <c r="AH68">
        <v>0.809484362602233</v>
      </c>
      <c r="AI68">
        <v>0.69210971377391595</v>
      </c>
      <c r="AJ68">
        <v>0.69210971377391495</v>
      </c>
      <c r="AK68">
        <v>0.77725971833094099</v>
      </c>
      <c r="AL68">
        <v>0.77725971833094099</v>
      </c>
      <c r="AM68">
        <v>0.68257575757575695</v>
      </c>
      <c r="AN68">
        <v>0.68257575757575695</v>
      </c>
      <c r="AO68">
        <v>0.64463296785456503</v>
      </c>
      <c r="AP68">
        <v>0.34558837377942198</v>
      </c>
      <c r="AQ68">
        <v>0.587440024121205</v>
      </c>
      <c r="AR68">
        <v>0.58883838333281802</v>
      </c>
      <c r="AS68">
        <v>0.28985507246376802</v>
      </c>
      <c r="AT68">
        <v>0.48309178743961301</v>
      </c>
      <c r="AU68">
        <v>0.96428571428571397</v>
      </c>
      <c r="AV68">
        <v>0.977168949771689</v>
      </c>
      <c r="AW68">
        <v>0.89215686274509798</v>
      </c>
      <c r="AX68">
        <v>0.94642857142857095</v>
      </c>
      <c r="AY68">
        <v>0.89655172413793105</v>
      </c>
      <c r="AZ68">
        <v>0.65116279069767402</v>
      </c>
      <c r="BA68">
        <v>0.41048034934497801</v>
      </c>
      <c r="BB68">
        <v>0.62790697674418605</v>
      </c>
      <c r="BC68">
        <v>0.50810810810810803</v>
      </c>
      <c r="BD68">
        <v>0.658119658119658</v>
      </c>
    </row>
    <row r="69" spans="2:56" x14ac:dyDescent="0.2">
      <c r="B69" t="s">
        <v>1906</v>
      </c>
      <c r="C69">
        <v>1E-3</v>
      </c>
      <c r="D69">
        <v>0.1</v>
      </c>
      <c r="E69">
        <v>74</v>
      </c>
      <c r="F69">
        <v>256</v>
      </c>
      <c r="G69" s="2" t="b">
        <v>1</v>
      </c>
      <c r="H69">
        <v>8</v>
      </c>
      <c r="I69">
        <v>20</v>
      </c>
      <c r="J69">
        <v>128</v>
      </c>
      <c r="K69">
        <v>1000</v>
      </c>
      <c r="L69">
        <v>4</v>
      </c>
      <c r="M69">
        <v>25</v>
      </c>
      <c r="N69">
        <v>445</v>
      </c>
      <c r="O69">
        <v>12</v>
      </c>
      <c r="P69">
        <v>25</v>
      </c>
      <c r="Q69">
        <v>105</v>
      </c>
      <c r="R69">
        <v>1</v>
      </c>
      <c r="S69">
        <v>78</v>
      </c>
      <c r="T69" s="2">
        <v>64</v>
      </c>
      <c r="U69" s="2">
        <v>128</v>
      </c>
      <c r="V69" t="s">
        <v>1888</v>
      </c>
      <c r="W69">
        <v>0.74619293212890603</v>
      </c>
      <c r="X69">
        <v>0.61320821172557705</v>
      </c>
      <c r="Y69">
        <v>0.55726516853932495</v>
      </c>
      <c r="Z69">
        <v>1.1408935307264301</v>
      </c>
      <c r="AA69">
        <v>0.54250072127457705</v>
      </c>
      <c r="AB69">
        <v>0.54250072127457705</v>
      </c>
      <c r="AC69">
        <v>0.74121151844191302</v>
      </c>
      <c r="AD69">
        <v>0.74121151844191302</v>
      </c>
      <c r="AE69">
        <v>0.55726516853932495</v>
      </c>
      <c r="AF69">
        <v>0.55726516853932495</v>
      </c>
      <c r="AG69">
        <v>0.62460317460317405</v>
      </c>
      <c r="AH69">
        <v>1.1318161487579299</v>
      </c>
      <c r="AI69">
        <v>0.60594573651309303</v>
      </c>
      <c r="AJ69">
        <v>0.60594573651309303</v>
      </c>
      <c r="AK69">
        <v>0.68073990867144496</v>
      </c>
      <c r="AL69">
        <v>0.68073990867144496</v>
      </c>
      <c r="AM69">
        <v>0.62460317460317405</v>
      </c>
      <c r="AN69">
        <v>0.62460317460317405</v>
      </c>
      <c r="AO69">
        <v>0.458805320551808</v>
      </c>
      <c r="AP69">
        <v>0.62793057402753805</v>
      </c>
      <c r="AQ69">
        <v>0.55429515664025097</v>
      </c>
      <c r="AR69">
        <v>0.52897183387871205</v>
      </c>
      <c r="AS69">
        <v>0.29007633587786202</v>
      </c>
      <c r="AT69">
        <v>0.265060240963855</v>
      </c>
      <c r="AU69">
        <v>0.845771144278606</v>
      </c>
      <c r="AV69">
        <v>0.97115384615384603</v>
      </c>
      <c r="AW69">
        <v>0.71823204419889497</v>
      </c>
      <c r="AX69">
        <v>0.89855072463768104</v>
      </c>
      <c r="AY69">
        <v>0.85561497326203195</v>
      </c>
      <c r="AZ69">
        <v>0.69035532994923798</v>
      </c>
      <c r="BA69">
        <v>0.432773109243697</v>
      </c>
      <c r="BB69">
        <v>0.64150943396226401</v>
      </c>
      <c r="BC69">
        <v>0</v>
      </c>
      <c r="BD69">
        <v>0.66225165562913901</v>
      </c>
    </row>
    <row r="70" spans="2:56" x14ac:dyDescent="0.2">
      <c r="B70" t="s">
        <v>2391</v>
      </c>
      <c r="C70">
        <v>1E-3</v>
      </c>
      <c r="D70">
        <v>0.1</v>
      </c>
      <c r="E70">
        <v>256</v>
      </c>
      <c r="F70">
        <v>256</v>
      </c>
      <c r="G70" s="2" t="b">
        <v>0</v>
      </c>
      <c r="H70">
        <v>8</v>
      </c>
      <c r="I70">
        <v>15</v>
      </c>
      <c r="J70">
        <v>128</v>
      </c>
      <c r="K70">
        <v>1000</v>
      </c>
      <c r="L70">
        <v>4</v>
      </c>
      <c r="M70">
        <v>50</v>
      </c>
      <c r="N70">
        <v>420</v>
      </c>
      <c r="O70">
        <v>12</v>
      </c>
      <c r="P70">
        <v>50</v>
      </c>
      <c r="Q70">
        <v>80</v>
      </c>
      <c r="R70">
        <v>1</v>
      </c>
      <c r="S70">
        <v>78</v>
      </c>
      <c r="T70" s="2">
        <v>128</v>
      </c>
      <c r="U70" s="2">
        <v>64</v>
      </c>
      <c r="V70" t="s">
        <v>1888</v>
      </c>
      <c r="W70">
        <v>0.74150848388671797</v>
      </c>
      <c r="X70">
        <v>0.64110631891526204</v>
      </c>
      <c r="Y70">
        <v>0.55661130952380899</v>
      </c>
      <c r="Z70">
        <v>1.1572992070913299</v>
      </c>
      <c r="AA70">
        <v>0.54160902753018003</v>
      </c>
      <c r="AB70">
        <v>0.54160902753018003</v>
      </c>
      <c r="AC70">
        <v>0.74841978770795203</v>
      </c>
      <c r="AD70">
        <v>0.74841978770795203</v>
      </c>
      <c r="AE70">
        <v>0.55661130952380899</v>
      </c>
      <c r="AF70">
        <v>0.55661130952380899</v>
      </c>
      <c r="AG70">
        <v>0.58333333333333304</v>
      </c>
      <c r="AH70">
        <v>1.20294249057769</v>
      </c>
      <c r="AI70">
        <v>0.56785393802835804</v>
      </c>
      <c r="AJ70">
        <v>0.56785393802835804</v>
      </c>
      <c r="AK70">
        <v>0.62888905001448903</v>
      </c>
      <c r="AL70">
        <v>0.62888905001448903</v>
      </c>
      <c r="AM70">
        <v>0.58333333333333304</v>
      </c>
      <c r="AN70">
        <v>0.58333333333333304</v>
      </c>
      <c r="AO70">
        <v>0.44403724739355499</v>
      </c>
      <c r="AP70">
        <v>0.64743515484106196</v>
      </c>
      <c r="AQ70">
        <v>0.557252374680966</v>
      </c>
      <c r="AR70">
        <v>0.51771133320513496</v>
      </c>
      <c r="AS70">
        <v>0.266666666666666</v>
      </c>
      <c r="AT70">
        <v>0.28776978417266103</v>
      </c>
      <c r="AU70">
        <v>0.80821917808219101</v>
      </c>
      <c r="AV70">
        <v>0.89610389610389596</v>
      </c>
      <c r="AW70">
        <v>0.71111111111111103</v>
      </c>
      <c r="AX70">
        <v>0.87837837837837796</v>
      </c>
      <c r="AY70">
        <v>0.77922077922077904</v>
      </c>
      <c r="AZ70">
        <v>0.58394160583941601</v>
      </c>
      <c r="BA70">
        <v>0.42739726027397201</v>
      </c>
      <c r="BB70">
        <v>0.50877192982456099</v>
      </c>
      <c r="BC70">
        <v>0</v>
      </c>
      <c r="BD70">
        <v>0.66666666666666596</v>
      </c>
    </row>
    <row r="71" spans="2:56" x14ac:dyDescent="0.2">
      <c r="B71" t="s">
        <v>1907</v>
      </c>
      <c r="C71">
        <v>1E-3</v>
      </c>
      <c r="D71">
        <v>0.1</v>
      </c>
      <c r="E71">
        <v>63</v>
      </c>
      <c r="F71">
        <v>256</v>
      </c>
      <c r="G71" s="2" t="b">
        <v>1</v>
      </c>
      <c r="H71">
        <v>8</v>
      </c>
      <c r="I71">
        <v>25</v>
      </c>
      <c r="J71">
        <v>128</v>
      </c>
      <c r="K71">
        <v>1000</v>
      </c>
      <c r="L71">
        <v>4</v>
      </c>
      <c r="M71">
        <v>25</v>
      </c>
      <c r="N71">
        <v>445</v>
      </c>
      <c r="O71">
        <v>12</v>
      </c>
      <c r="P71">
        <v>25</v>
      </c>
      <c r="Q71">
        <v>105</v>
      </c>
      <c r="R71">
        <v>1</v>
      </c>
      <c r="S71">
        <v>78</v>
      </c>
      <c r="T71" s="2">
        <v>128</v>
      </c>
      <c r="U71" s="2">
        <v>128</v>
      </c>
      <c r="V71" t="s">
        <v>1888</v>
      </c>
      <c r="W71">
        <v>0.74932479858398404</v>
      </c>
      <c r="X71">
        <v>0.61253972048871197</v>
      </c>
      <c r="Y71">
        <v>0.55570617977528003</v>
      </c>
      <c r="Z71">
        <v>1.15563295865058</v>
      </c>
      <c r="AA71">
        <v>0.54249148026801097</v>
      </c>
      <c r="AB71">
        <v>0.54249148026801097</v>
      </c>
      <c r="AC71">
        <v>0.71829397759037905</v>
      </c>
      <c r="AD71">
        <v>0.71829397759037905</v>
      </c>
      <c r="AE71">
        <v>0.55570617977528003</v>
      </c>
      <c r="AF71">
        <v>0.55570617977528003</v>
      </c>
      <c r="AG71">
        <v>0.60714285714285698</v>
      </c>
      <c r="AH71">
        <v>1.1438733339309599</v>
      </c>
      <c r="AI71">
        <v>0.59647060482156899</v>
      </c>
      <c r="AJ71">
        <v>0.59647060482156899</v>
      </c>
      <c r="AK71">
        <v>0.69861171547146605</v>
      </c>
      <c r="AL71">
        <v>0.69861171547146605</v>
      </c>
      <c r="AM71">
        <v>0.60714285714285698</v>
      </c>
      <c r="AN71">
        <v>0.60714285714285698</v>
      </c>
      <c r="AO71">
        <v>0.47204847508318298</v>
      </c>
      <c r="AP71">
        <v>0.62277778544715501</v>
      </c>
      <c r="AQ71">
        <v>0.55713555493964695</v>
      </c>
      <c r="AR71">
        <v>0.51800410560205501</v>
      </c>
      <c r="AS71">
        <v>0.28025477707006302</v>
      </c>
      <c r="AT71">
        <v>0.39024390243902402</v>
      </c>
      <c r="AU71">
        <v>0.82178217821782096</v>
      </c>
      <c r="AV71">
        <v>0.97607655502392299</v>
      </c>
      <c r="AW71">
        <v>0.73224043715846898</v>
      </c>
      <c r="AX71">
        <v>0.88</v>
      </c>
      <c r="AY71">
        <v>0.80208333333333304</v>
      </c>
      <c r="AZ71">
        <v>0.58888888888888802</v>
      </c>
      <c r="BA71">
        <v>0.42767295597484201</v>
      </c>
      <c r="BB71">
        <v>0.52</v>
      </c>
      <c r="BC71">
        <v>8.7719298245614002E-2</v>
      </c>
      <c r="BD71">
        <v>0.65068493150684903</v>
      </c>
    </row>
    <row r="72" spans="2:56" x14ac:dyDescent="0.2">
      <c r="B72" t="s">
        <v>1908</v>
      </c>
      <c r="C72">
        <v>1E-3</v>
      </c>
      <c r="D72">
        <v>0.1</v>
      </c>
      <c r="E72">
        <v>219</v>
      </c>
      <c r="F72">
        <v>256</v>
      </c>
      <c r="G72" s="2" t="b">
        <v>1</v>
      </c>
      <c r="H72">
        <v>8</v>
      </c>
      <c r="I72">
        <v>20</v>
      </c>
      <c r="J72">
        <v>128</v>
      </c>
      <c r="K72">
        <v>1000</v>
      </c>
      <c r="L72">
        <v>4</v>
      </c>
      <c r="M72">
        <v>20</v>
      </c>
      <c r="N72">
        <v>450</v>
      </c>
      <c r="O72">
        <v>12</v>
      </c>
      <c r="P72">
        <v>20</v>
      </c>
      <c r="Q72">
        <v>110</v>
      </c>
      <c r="R72">
        <v>1</v>
      </c>
      <c r="S72">
        <v>78</v>
      </c>
      <c r="T72" s="2">
        <v>64</v>
      </c>
      <c r="U72" s="2">
        <v>128</v>
      </c>
      <c r="V72" t="s">
        <v>1888</v>
      </c>
      <c r="W72">
        <v>0.73435211181640603</v>
      </c>
      <c r="X72">
        <v>0.67801861255429596</v>
      </c>
      <c r="Y72">
        <v>0.55551388888888897</v>
      </c>
      <c r="Z72">
        <v>1.1363736705780001</v>
      </c>
      <c r="AA72">
        <v>0.54711886935228204</v>
      </c>
      <c r="AB72">
        <v>0.54711886935228204</v>
      </c>
      <c r="AC72">
        <v>0.723580681421366</v>
      </c>
      <c r="AD72">
        <v>0.723580681421366</v>
      </c>
      <c r="AE72">
        <v>0.55551388888888897</v>
      </c>
      <c r="AF72">
        <v>0.55551388888888897</v>
      </c>
      <c r="AG72">
        <v>0.58863636363636296</v>
      </c>
      <c r="AH72">
        <v>1.21578681468963</v>
      </c>
      <c r="AI72">
        <v>0.58711165329593795</v>
      </c>
      <c r="AJ72">
        <v>0.58711165329593795</v>
      </c>
      <c r="AK72">
        <v>0.66017876869956604</v>
      </c>
      <c r="AL72">
        <v>0.66017876869956604</v>
      </c>
      <c r="AM72">
        <v>0.58863636363636296</v>
      </c>
      <c r="AN72">
        <v>0.58863636363636296</v>
      </c>
      <c r="AO72">
        <v>0.42679037771331202</v>
      </c>
      <c r="AP72">
        <v>0.63405110985350099</v>
      </c>
      <c r="AQ72">
        <v>0.55659160464535595</v>
      </c>
      <c r="AR72">
        <v>0.57104238519696304</v>
      </c>
      <c r="AS72">
        <v>0.184049079754601</v>
      </c>
      <c r="AT72">
        <v>0.39534883720930197</v>
      </c>
      <c r="AU72">
        <v>0.76288659793814395</v>
      </c>
      <c r="AV72">
        <v>0.95067264573990995</v>
      </c>
      <c r="AW72">
        <v>0.73796791443850196</v>
      </c>
      <c r="AX72">
        <v>0.89655172413793105</v>
      </c>
      <c r="AY72">
        <v>0.82125603864734298</v>
      </c>
      <c r="AZ72">
        <v>0.52534562211981495</v>
      </c>
      <c r="BA72">
        <v>0.416342412451361</v>
      </c>
      <c r="BB72">
        <v>0.188405797101449</v>
      </c>
      <c r="BC72">
        <v>0.49438202247190999</v>
      </c>
      <c r="BD72">
        <v>0.67213114754098302</v>
      </c>
    </row>
    <row r="73" spans="2:56" x14ac:dyDescent="0.2">
      <c r="B73" t="s">
        <v>1909</v>
      </c>
      <c r="C73">
        <v>1E-3</v>
      </c>
      <c r="D73">
        <v>0.1</v>
      </c>
      <c r="E73">
        <v>95</v>
      </c>
      <c r="F73">
        <v>256</v>
      </c>
      <c r="G73" s="2" t="b">
        <v>1</v>
      </c>
      <c r="H73">
        <v>8</v>
      </c>
      <c r="I73">
        <v>20</v>
      </c>
      <c r="J73">
        <v>256</v>
      </c>
      <c r="K73">
        <v>1000</v>
      </c>
      <c r="L73">
        <v>4</v>
      </c>
      <c r="M73">
        <v>20</v>
      </c>
      <c r="N73">
        <v>450</v>
      </c>
      <c r="O73">
        <v>12</v>
      </c>
      <c r="P73">
        <v>20</v>
      </c>
      <c r="Q73">
        <v>110</v>
      </c>
      <c r="R73">
        <v>1</v>
      </c>
      <c r="S73">
        <v>78</v>
      </c>
      <c r="T73" s="2">
        <v>128</v>
      </c>
      <c r="U73" s="2">
        <v>128</v>
      </c>
      <c r="V73" t="s">
        <v>1888</v>
      </c>
      <c r="W73">
        <v>0.74163627624511697</v>
      </c>
      <c r="X73">
        <v>0.64069164148531799</v>
      </c>
      <c r="Y73">
        <v>0.554839444444444</v>
      </c>
      <c r="Z73">
        <v>1.1512468616962399</v>
      </c>
      <c r="AA73">
        <v>0.54120142729278997</v>
      </c>
      <c r="AB73">
        <v>0.54120142729278997</v>
      </c>
      <c r="AC73">
        <v>0.72421294792274504</v>
      </c>
      <c r="AD73">
        <v>0.72421294792274504</v>
      </c>
      <c r="AE73">
        <v>0.554839444444444</v>
      </c>
      <c r="AF73">
        <v>0.554839444444444</v>
      </c>
      <c r="AG73">
        <v>0.601515151515151</v>
      </c>
      <c r="AH73">
        <v>1.14840960502624</v>
      </c>
      <c r="AI73">
        <v>0.58496667445981398</v>
      </c>
      <c r="AJ73">
        <v>0.58496667445981398</v>
      </c>
      <c r="AK73">
        <v>0.65477195898738605</v>
      </c>
      <c r="AL73">
        <v>0.65477195898738605</v>
      </c>
      <c r="AM73">
        <v>0.601515151515151</v>
      </c>
      <c r="AN73">
        <v>0.601515151515151</v>
      </c>
      <c r="AO73">
        <v>0.46375526022496599</v>
      </c>
      <c r="AP73">
        <v>0.63508204623611797</v>
      </c>
      <c r="AQ73">
        <v>0.55911266313797803</v>
      </c>
      <c r="AR73">
        <v>0.50685573957210195</v>
      </c>
      <c r="AS73">
        <v>0.17333333333333301</v>
      </c>
      <c r="AT73">
        <v>0.34285714285714203</v>
      </c>
      <c r="AU73">
        <v>0.82629107981220595</v>
      </c>
      <c r="AV73">
        <v>0.95454545454545403</v>
      </c>
      <c r="AW73">
        <v>0.75268817204300997</v>
      </c>
      <c r="AX73">
        <v>0.87922705314009597</v>
      </c>
      <c r="AY73">
        <v>0.81159420289855</v>
      </c>
      <c r="AZ73">
        <v>0.60439560439560402</v>
      </c>
      <c r="BA73">
        <v>0.41779497098646001</v>
      </c>
      <c r="BB73">
        <v>0.59872611464968095</v>
      </c>
      <c r="BC73">
        <v>0</v>
      </c>
      <c r="BD73">
        <v>0.65814696485623003</v>
      </c>
    </row>
    <row r="74" spans="2:56" x14ac:dyDescent="0.2">
      <c r="B74" t="s">
        <v>1910</v>
      </c>
      <c r="C74">
        <v>1E-3</v>
      </c>
      <c r="D74">
        <v>0.1</v>
      </c>
      <c r="E74">
        <v>256</v>
      </c>
      <c r="F74">
        <v>256</v>
      </c>
      <c r="G74" s="2" t="b">
        <v>0</v>
      </c>
      <c r="H74">
        <v>8</v>
      </c>
      <c r="I74">
        <v>20</v>
      </c>
      <c r="J74">
        <v>420</v>
      </c>
      <c r="K74">
        <v>1000</v>
      </c>
      <c r="L74">
        <v>4</v>
      </c>
      <c r="M74">
        <v>15</v>
      </c>
      <c r="N74">
        <v>455</v>
      </c>
      <c r="O74">
        <v>12</v>
      </c>
      <c r="P74">
        <v>15</v>
      </c>
      <c r="Q74">
        <v>115</v>
      </c>
      <c r="R74">
        <v>1</v>
      </c>
      <c r="S74">
        <v>78</v>
      </c>
      <c r="T74" s="2">
        <v>64</v>
      </c>
      <c r="U74" s="2">
        <v>64</v>
      </c>
      <c r="V74" t="s">
        <v>1888</v>
      </c>
      <c r="W74">
        <v>0.75146716889880905</v>
      </c>
      <c r="X74">
        <v>0.60474137938581396</v>
      </c>
      <c r="Y74">
        <v>0.554817032967033</v>
      </c>
      <c r="Z74">
        <v>1.23265643692016</v>
      </c>
      <c r="AA74">
        <v>0.54005243531246705</v>
      </c>
      <c r="AB74">
        <v>0.54005243531246705</v>
      </c>
      <c r="AC74">
        <v>0.721739532395553</v>
      </c>
      <c r="AD74">
        <v>0.721739532395553</v>
      </c>
      <c r="AE74">
        <v>0.554817032967033</v>
      </c>
      <c r="AF74">
        <v>0.554817032967033</v>
      </c>
      <c r="AG74">
        <v>0.602173913043478</v>
      </c>
      <c r="AH74">
        <v>1.11752045154571</v>
      </c>
      <c r="AI74">
        <v>0.59227604211537999</v>
      </c>
      <c r="AJ74">
        <v>0.59227604211537999</v>
      </c>
      <c r="AK74">
        <v>0.69656663264278595</v>
      </c>
      <c r="AL74">
        <v>0.69656663264278595</v>
      </c>
      <c r="AM74">
        <v>0.602173913043478</v>
      </c>
      <c r="AN74">
        <v>0.602173913043478</v>
      </c>
      <c r="AO74">
        <v>0.48380444353378199</v>
      </c>
      <c r="AP74">
        <v>0.61825442519838503</v>
      </c>
      <c r="AQ74">
        <v>0.55521522622210795</v>
      </c>
      <c r="AR74">
        <v>0.50293564629559295</v>
      </c>
      <c r="AS74">
        <v>0.211920529801324</v>
      </c>
      <c r="AT74">
        <v>0.31155778894472302</v>
      </c>
      <c r="AU74">
        <v>0.79439252336448496</v>
      </c>
      <c r="AV74">
        <v>0.93212669683257898</v>
      </c>
      <c r="AW74">
        <v>0.75376884422110502</v>
      </c>
      <c r="AX74">
        <v>0.87081339712918604</v>
      </c>
      <c r="AY74">
        <v>0.78733031674208098</v>
      </c>
      <c r="AZ74">
        <v>0.64646464646464596</v>
      </c>
      <c r="BA74">
        <v>0.427221172022684</v>
      </c>
      <c r="BB74">
        <v>0.628571428571428</v>
      </c>
      <c r="BC74">
        <v>8.0645161290322495E-2</v>
      </c>
      <c r="BD74">
        <v>0.66249999999999998</v>
      </c>
    </row>
    <row r="75" spans="2:56" x14ac:dyDescent="0.2">
      <c r="B75" t="s">
        <v>2392</v>
      </c>
      <c r="C75">
        <v>1E-3</v>
      </c>
      <c r="D75">
        <v>0.5</v>
      </c>
      <c r="E75">
        <v>95</v>
      </c>
      <c r="F75">
        <v>500</v>
      </c>
      <c r="G75" s="2" t="b">
        <v>1</v>
      </c>
      <c r="H75">
        <v>8</v>
      </c>
      <c r="I75">
        <v>5</v>
      </c>
      <c r="J75">
        <v>420</v>
      </c>
      <c r="K75">
        <v>1000</v>
      </c>
      <c r="L75">
        <v>4</v>
      </c>
      <c r="M75">
        <v>5</v>
      </c>
      <c r="N75">
        <v>465</v>
      </c>
      <c r="O75">
        <v>12</v>
      </c>
      <c r="P75">
        <v>5</v>
      </c>
      <c r="Q75">
        <v>125</v>
      </c>
      <c r="R75">
        <v>1</v>
      </c>
      <c r="S75">
        <v>78</v>
      </c>
      <c r="T75" s="2">
        <v>64</v>
      </c>
      <c r="U75" s="2">
        <v>64</v>
      </c>
      <c r="V75" t="s">
        <v>2178</v>
      </c>
      <c r="W75">
        <v>0.81135119047618998</v>
      </c>
      <c r="X75">
        <v>0.45470079690217902</v>
      </c>
      <c r="Y75">
        <v>0.55443064516129004</v>
      </c>
      <c r="Z75">
        <v>1.2117491548061301</v>
      </c>
      <c r="AA75">
        <v>0.54159362788074605</v>
      </c>
      <c r="AB75">
        <v>0.54159362788074605</v>
      </c>
      <c r="AC75">
        <v>0.66754663072687004</v>
      </c>
      <c r="AD75">
        <v>0.66754663072687004</v>
      </c>
      <c r="AE75">
        <v>0.55443064516129004</v>
      </c>
      <c r="AF75">
        <v>0.55443064516129004</v>
      </c>
      <c r="AG75">
        <v>0.61666666666666603</v>
      </c>
      <c r="AH75">
        <v>1.04622650146484</v>
      </c>
      <c r="AI75">
        <v>0.59360072917656204</v>
      </c>
      <c r="AJ75">
        <v>0.59360072917656204</v>
      </c>
      <c r="AK75">
        <v>0.63745415661510396</v>
      </c>
      <c r="AL75">
        <v>0.63745415661510396</v>
      </c>
      <c r="AM75">
        <v>0.61666666666666603</v>
      </c>
      <c r="AN75">
        <v>0.61666666666666603</v>
      </c>
      <c r="AO75">
        <v>0.55719889144128998</v>
      </c>
      <c r="AP75">
        <v>0.53364202311418896</v>
      </c>
      <c r="AQ75">
        <v>0.55311561073904503</v>
      </c>
      <c r="AR75">
        <v>0.52241798622845703</v>
      </c>
      <c r="AS75">
        <v>0.17341040462427701</v>
      </c>
      <c r="AT75">
        <v>0.63589743589743597</v>
      </c>
      <c r="AU75">
        <v>0.93227091633466097</v>
      </c>
      <c r="AV75">
        <v>0.97188755020080297</v>
      </c>
      <c r="AW75">
        <v>0.88034188034187999</v>
      </c>
      <c r="AX75">
        <v>0.91803278688524603</v>
      </c>
      <c r="AY75">
        <v>0.876595744680851</v>
      </c>
      <c r="AZ75">
        <v>0.19178082191780799</v>
      </c>
      <c r="BA75">
        <v>0.43103448275862</v>
      </c>
      <c r="BB75">
        <v>0.48192771084337299</v>
      </c>
      <c r="BC75">
        <v>0.61452513966480404</v>
      </c>
      <c r="BD75">
        <v>1.5503875968992199E-2</v>
      </c>
    </row>
    <row r="76" spans="2:56" x14ac:dyDescent="0.2">
      <c r="B76" t="s">
        <v>1911</v>
      </c>
      <c r="C76">
        <v>1E-3</v>
      </c>
      <c r="D76">
        <v>0.1</v>
      </c>
      <c r="E76">
        <v>256</v>
      </c>
      <c r="F76">
        <v>256</v>
      </c>
      <c r="G76" s="2" t="b">
        <v>0</v>
      </c>
      <c r="H76">
        <v>8</v>
      </c>
      <c r="I76">
        <v>20</v>
      </c>
      <c r="J76">
        <v>128</v>
      </c>
      <c r="K76">
        <v>1000</v>
      </c>
      <c r="L76">
        <v>4</v>
      </c>
      <c r="M76">
        <v>20</v>
      </c>
      <c r="N76">
        <v>450</v>
      </c>
      <c r="O76">
        <v>12</v>
      </c>
      <c r="P76">
        <v>20</v>
      </c>
      <c r="Q76">
        <v>110</v>
      </c>
      <c r="R76">
        <v>1</v>
      </c>
      <c r="S76">
        <v>78</v>
      </c>
      <c r="T76" s="2">
        <v>64</v>
      </c>
      <c r="U76" s="2">
        <v>64</v>
      </c>
      <c r="V76" t="s">
        <v>1888</v>
      </c>
      <c r="W76">
        <v>0.73861312866210904</v>
      </c>
      <c r="X76">
        <v>0.65344502986408703</v>
      </c>
      <c r="Y76">
        <v>0.55403666666666695</v>
      </c>
      <c r="Z76">
        <v>1.22375379145145</v>
      </c>
      <c r="AA76">
        <v>0.53884892100773396</v>
      </c>
      <c r="AB76">
        <v>0.53884892100773396</v>
      </c>
      <c r="AC76">
        <v>0.73159648360424501</v>
      </c>
      <c r="AD76">
        <v>0.73159648360424501</v>
      </c>
      <c r="AE76">
        <v>0.55403666666666695</v>
      </c>
      <c r="AF76">
        <v>0.55403666666666695</v>
      </c>
      <c r="AG76">
        <v>0.62727272727272698</v>
      </c>
      <c r="AH76">
        <v>1.1394083499908401</v>
      </c>
      <c r="AI76">
        <v>0.60834579612901296</v>
      </c>
      <c r="AJ76">
        <v>0.60834579612901296</v>
      </c>
      <c r="AK76">
        <v>0.67623648094120903</v>
      </c>
      <c r="AL76">
        <v>0.67623648094120903</v>
      </c>
      <c r="AM76">
        <v>0.62727272727272698</v>
      </c>
      <c r="AN76">
        <v>0.62727272727272698</v>
      </c>
      <c r="AO76">
        <v>0.44495814874386602</v>
      </c>
      <c r="AP76">
        <v>0.62663205432378999</v>
      </c>
      <c r="AQ76">
        <v>0.55313813806274303</v>
      </c>
      <c r="AR76">
        <v>0.53066734290053397</v>
      </c>
      <c r="AS76">
        <v>0.220588235294117</v>
      </c>
      <c r="AT76">
        <v>0.377142857142857</v>
      </c>
      <c r="AU76">
        <v>0.82296650717703301</v>
      </c>
      <c r="AV76">
        <v>0.977168949771689</v>
      </c>
      <c r="AW76">
        <v>0.73469387755102</v>
      </c>
      <c r="AX76">
        <v>0.88995215311004705</v>
      </c>
      <c r="AY76">
        <v>0.845771144278607</v>
      </c>
      <c r="AZ76">
        <v>0.68599033816425103</v>
      </c>
      <c r="BA76">
        <v>0.42828282828282799</v>
      </c>
      <c r="BB76">
        <v>0.64670658682634696</v>
      </c>
      <c r="BC76">
        <v>0</v>
      </c>
      <c r="BD76">
        <v>0.670886075949367</v>
      </c>
    </row>
    <row r="77" spans="2:56" x14ac:dyDescent="0.2">
      <c r="B77" t="s">
        <v>1912</v>
      </c>
      <c r="C77">
        <v>1E-3</v>
      </c>
      <c r="D77">
        <v>0.1</v>
      </c>
      <c r="E77">
        <v>256</v>
      </c>
      <c r="F77">
        <v>256</v>
      </c>
      <c r="G77" s="2" t="b">
        <v>0</v>
      </c>
      <c r="H77">
        <v>8</v>
      </c>
      <c r="I77">
        <v>25</v>
      </c>
      <c r="J77">
        <v>64</v>
      </c>
      <c r="K77">
        <v>1000</v>
      </c>
      <c r="L77">
        <v>4</v>
      </c>
      <c r="M77">
        <v>15</v>
      </c>
      <c r="N77">
        <v>455</v>
      </c>
      <c r="O77">
        <v>12</v>
      </c>
      <c r="P77">
        <v>15</v>
      </c>
      <c r="Q77">
        <v>115</v>
      </c>
      <c r="R77">
        <v>1</v>
      </c>
      <c r="S77">
        <v>78</v>
      </c>
      <c r="T77" s="2">
        <v>64</v>
      </c>
      <c r="U77" s="2">
        <v>64</v>
      </c>
      <c r="V77" t="s">
        <v>1888</v>
      </c>
      <c r="W77">
        <v>0.734771728515625</v>
      </c>
      <c r="X77">
        <v>0.65231635933741905</v>
      </c>
      <c r="Y77">
        <v>0.55337857142857005</v>
      </c>
      <c r="Z77">
        <v>1.1606659544706299</v>
      </c>
      <c r="AA77">
        <v>0.54138577465874804</v>
      </c>
      <c r="AB77">
        <v>0.54138577465874804</v>
      </c>
      <c r="AC77">
        <v>0.71923267696771898</v>
      </c>
      <c r="AD77">
        <v>0.71923267696771898</v>
      </c>
      <c r="AE77">
        <v>0.55337857142857005</v>
      </c>
      <c r="AF77">
        <v>0.55337857142857005</v>
      </c>
      <c r="AG77">
        <v>0.60072463768115902</v>
      </c>
      <c r="AH77">
        <v>1.17521059513092</v>
      </c>
      <c r="AI77">
        <v>0.59150298714014005</v>
      </c>
      <c r="AJ77">
        <v>0.59150298714014005</v>
      </c>
      <c r="AK77">
        <v>0.691824531000788</v>
      </c>
      <c r="AL77">
        <v>0.691824531000788</v>
      </c>
      <c r="AM77">
        <v>0.60072463768115902</v>
      </c>
      <c r="AN77">
        <v>0.60072463768115902</v>
      </c>
      <c r="AO77">
        <v>0.46352973990894197</v>
      </c>
      <c r="AP77">
        <v>0.59782878949708096</v>
      </c>
      <c r="AQ77">
        <v>0.55517058604920499</v>
      </c>
      <c r="AR77">
        <v>0.54901398317976802</v>
      </c>
      <c r="AS77">
        <v>0.19310344827586201</v>
      </c>
      <c r="AT77">
        <v>0.35616438356164298</v>
      </c>
      <c r="AU77">
        <v>0.82949308755760298</v>
      </c>
      <c r="AV77">
        <v>0.93805309734513198</v>
      </c>
      <c r="AW77">
        <v>0.74871794871794795</v>
      </c>
      <c r="AX77">
        <v>0.88262910798121996</v>
      </c>
      <c r="AY77">
        <v>0.82027649769585198</v>
      </c>
      <c r="AZ77">
        <v>0.60732984293193704</v>
      </c>
      <c r="BA77">
        <v>0.428298279158699</v>
      </c>
      <c r="BB77">
        <v>0.64705882352941102</v>
      </c>
      <c r="BC77">
        <v>0.59813084112149495</v>
      </c>
      <c r="BD77">
        <v>4.8780487804878002E-2</v>
      </c>
    </row>
    <row r="78" spans="2:56" x14ac:dyDescent="0.2">
      <c r="B78" t="s">
        <v>1913</v>
      </c>
      <c r="C78">
        <v>1E-3</v>
      </c>
      <c r="D78">
        <v>0.1</v>
      </c>
      <c r="E78">
        <v>186</v>
      </c>
      <c r="F78">
        <v>256</v>
      </c>
      <c r="G78" s="2" t="b">
        <v>1</v>
      </c>
      <c r="H78">
        <v>8</v>
      </c>
      <c r="I78">
        <v>25</v>
      </c>
      <c r="J78">
        <v>64</v>
      </c>
      <c r="K78">
        <v>1000</v>
      </c>
      <c r="L78">
        <v>4</v>
      </c>
      <c r="M78">
        <v>50</v>
      </c>
      <c r="N78">
        <v>420</v>
      </c>
      <c r="O78">
        <v>12</v>
      </c>
      <c r="P78">
        <v>50</v>
      </c>
      <c r="Q78">
        <v>80</v>
      </c>
      <c r="R78">
        <v>1</v>
      </c>
      <c r="S78">
        <v>78</v>
      </c>
      <c r="T78" s="2">
        <v>64</v>
      </c>
      <c r="U78" s="2">
        <v>64</v>
      </c>
      <c r="V78" t="s">
        <v>1888</v>
      </c>
      <c r="W78">
        <v>0.744293212890625</v>
      </c>
      <c r="X78">
        <v>0.63572850776836198</v>
      </c>
      <c r="Y78">
        <v>0.55233988095237996</v>
      </c>
      <c r="Z78">
        <v>1.1583626363277399</v>
      </c>
      <c r="AA78">
        <v>0.54550995768249599</v>
      </c>
      <c r="AB78">
        <v>0.54550995768249599</v>
      </c>
      <c r="AC78">
        <v>0.71508624227500095</v>
      </c>
      <c r="AD78">
        <v>0.71508624227500095</v>
      </c>
      <c r="AE78">
        <v>0.55233988095237996</v>
      </c>
      <c r="AF78">
        <v>0.55233988095237996</v>
      </c>
      <c r="AG78">
        <v>0.60104166666666603</v>
      </c>
      <c r="AH78">
        <v>1.1458369493484399</v>
      </c>
      <c r="AI78">
        <v>0.57835334557242302</v>
      </c>
      <c r="AJ78">
        <v>0.57835334557242302</v>
      </c>
      <c r="AK78">
        <v>0.62720093553621703</v>
      </c>
      <c r="AL78">
        <v>0.62720093553621703</v>
      </c>
      <c r="AM78">
        <v>0.60104166666666603</v>
      </c>
      <c r="AN78">
        <v>0.60104166666666603</v>
      </c>
      <c r="AO78">
        <v>0.42284436582252499</v>
      </c>
      <c r="AP78">
        <v>0.60679462266038797</v>
      </c>
      <c r="AQ78">
        <v>0.55616825578792795</v>
      </c>
      <c r="AR78">
        <v>0.59623258645914001</v>
      </c>
      <c r="AS78">
        <v>8.9285714285714204E-2</v>
      </c>
      <c r="AT78">
        <v>0.35114503816793802</v>
      </c>
      <c r="AU78">
        <v>0.78145695364238399</v>
      </c>
      <c r="AV78">
        <v>0.974683544303797</v>
      </c>
      <c r="AW78">
        <v>0.72727272727272696</v>
      </c>
      <c r="AX78">
        <v>0.90196078431372495</v>
      </c>
      <c r="AY78">
        <v>0.82051282051282004</v>
      </c>
      <c r="AZ78">
        <v>0.62809917355371903</v>
      </c>
      <c r="BA78">
        <v>0.43575418994413401</v>
      </c>
      <c r="BB78">
        <v>0.55474452554744502</v>
      </c>
      <c r="BC78">
        <v>0</v>
      </c>
      <c r="BD78">
        <v>0.67532467532467499</v>
      </c>
    </row>
    <row r="79" spans="2:56" x14ac:dyDescent="0.2">
      <c r="B79" t="s">
        <v>2549</v>
      </c>
      <c r="C79">
        <v>1E-3</v>
      </c>
      <c r="D79">
        <v>0.5</v>
      </c>
      <c r="E79">
        <v>101</v>
      </c>
      <c r="F79">
        <v>500</v>
      </c>
      <c r="G79" s="2" t="b">
        <v>1</v>
      </c>
      <c r="H79">
        <v>8</v>
      </c>
      <c r="I79">
        <v>15</v>
      </c>
      <c r="J79">
        <v>64</v>
      </c>
      <c r="K79">
        <v>1000</v>
      </c>
      <c r="L79">
        <v>4</v>
      </c>
      <c r="M79">
        <v>15</v>
      </c>
      <c r="N79">
        <v>455</v>
      </c>
      <c r="O79">
        <v>12</v>
      </c>
      <c r="P79">
        <v>15</v>
      </c>
      <c r="Q79">
        <v>115</v>
      </c>
      <c r="R79">
        <v>1</v>
      </c>
      <c r="S79">
        <v>78</v>
      </c>
      <c r="T79" s="2">
        <v>128</v>
      </c>
      <c r="U79" s="2">
        <v>128</v>
      </c>
      <c r="V79" t="s">
        <v>2178</v>
      </c>
      <c r="W79">
        <v>0.82966406250000002</v>
      </c>
      <c r="X79">
        <v>0.39390039259195297</v>
      </c>
      <c r="Y79">
        <v>0.55214615384615495</v>
      </c>
      <c r="Z79">
        <v>1.15887642419338</v>
      </c>
      <c r="AA79">
        <v>0.53527368957666599</v>
      </c>
      <c r="AB79">
        <v>0.53527368957666599</v>
      </c>
      <c r="AC79">
        <v>0.72254359063403495</v>
      </c>
      <c r="AD79">
        <v>0.72254359063403395</v>
      </c>
      <c r="AE79">
        <v>0.55214615384615495</v>
      </c>
      <c r="AF79">
        <v>0.55214615384615495</v>
      </c>
      <c r="AG79">
        <v>0.65797101449275297</v>
      </c>
      <c r="AH79">
        <v>0.98152953386306696</v>
      </c>
      <c r="AI79">
        <v>0.65592180672460099</v>
      </c>
      <c r="AJ79">
        <v>0.65592180672460099</v>
      </c>
      <c r="AK79">
        <v>0.73203295345250896</v>
      </c>
      <c r="AL79">
        <v>0.73203295345250896</v>
      </c>
      <c r="AM79">
        <v>0.65797101449275297</v>
      </c>
      <c r="AN79">
        <v>0.65797101449275297</v>
      </c>
      <c r="AO79">
        <v>0.57759658594807695</v>
      </c>
      <c r="AP79">
        <v>0.50439019078242098</v>
      </c>
      <c r="AQ79">
        <v>0.55830308380887494</v>
      </c>
      <c r="AR79">
        <v>0.50080489776729398</v>
      </c>
      <c r="AS79">
        <v>0.31515151515151502</v>
      </c>
      <c r="AT79">
        <v>0.37777777777777699</v>
      </c>
      <c r="AU79">
        <v>0.95689655172413801</v>
      </c>
      <c r="AV79">
        <v>0.97391304347826002</v>
      </c>
      <c r="AW79">
        <v>0.91244239631336399</v>
      </c>
      <c r="AX79">
        <v>0.95358649789029504</v>
      </c>
      <c r="AY79">
        <v>0.85853658536585298</v>
      </c>
      <c r="AZ79">
        <v>0.539215686274509</v>
      </c>
      <c r="BA79">
        <v>0.43824701195219101</v>
      </c>
      <c r="BB79">
        <v>0.34666666666666601</v>
      </c>
      <c r="BC79">
        <v>0.51336898395721897</v>
      </c>
      <c r="BD79">
        <v>0.68525896414342602</v>
      </c>
    </row>
    <row r="80" spans="2:56" x14ac:dyDescent="0.2">
      <c r="B80" t="s">
        <v>1914</v>
      </c>
      <c r="C80">
        <v>1E-3</v>
      </c>
      <c r="D80">
        <v>0.1</v>
      </c>
      <c r="E80">
        <v>256</v>
      </c>
      <c r="F80">
        <v>256</v>
      </c>
      <c r="G80" s="2" t="b">
        <v>0</v>
      </c>
      <c r="H80">
        <v>8</v>
      </c>
      <c r="I80">
        <v>25</v>
      </c>
      <c r="J80">
        <v>420</v>
      </c>
      <c r="K80">
        <v>1000</v>
      </c>
      <c r="L80">
        <v>4</v>
      </c>
      <c r="M80">
        <v>50</v>
      </c>
      <c r="N80">
        <v>420</v>
      </c>
      <c r="O80">
        <v>12</v>
      </c>
      <c r="P80">
        <v>50</v>
      </c>
      <c r="Q80">
        <v>80</v>
      </c>
      <c r="R80">
        <v>1</v>
      </c>
      <c r="S80">
        <v>78</v>
      </c>
      <c r="T80" s="2">
        <v>64</v>
      </c>
      <c r="U80" s="2">
        <v>128</v>
      </c>
      <c r="V80" t="s">
        <v>1888</v>
      </c>
      <c r="W80">
        <v>0.72452915736607104</v>
      </c>
      <c r="X80">
        <v>0.85620008315891005</v>
      </c>
      <c r="Y80">
        <v>0.551939880952381</v>
      </c>
      <c r="Z80">
        <v>1.1637290059328</v>
      </c>
      <c r="AA80">
        <v>0.53846358062585797</v>
      </c>
      <c r="AB80">
        <v>0.53846358062585797</v>
      </c>
      <c r="AC80">
        <v>0.72231101016603005</v>
      </c>
      <c r="AD80">
        <v>0.72231101016603105</v>
      </c>
      <c r="AE80">
        <v>0.551939880952381</v>
      </c>
      <c r="AF80">
        <v>0.551939880952381</v>
      </c>
      <c r="AG80">
        <v>0.56562500000000004</v>
      </c>
      <c r="AH80">
        <v>1.14687860012054</v>
      </c>
      <c r="AI80">
        <v>0.53206226029603298</v>
      </c>
      <c r="AJ80">
        <v>0.53206226029603298</v>
      </c>
      <c r="AK80">
        <v>0.70206895990775697</v>
      </c>
      <c r="AL80">
        <v>0.70206895990775697</v>
      </c>
      <c r="AM80">
        <v>0.56562500000000004</v>
      </c>
      <c r="AN80">
        <v>0.56562500000000004</v>
      </c>
      <c r="AO80">
        <v>0.45891956430035702</v>
      </c>
      <c r="AP80">
        <v>0.61320001058326001</v>
      </c>
      <c r="AQ80">
        <v>0.55830854802571095</v>
      </c>
      <c r="AR80">
        <v>0.52342619959410397</v>
      </c>
      <c r="AS80">
        <v>0.13793103448275801</v>
      </c>
      <c r="AT80">
        <v>0.34899328859060402</v>
      </c>
      <c r="AU80">
        <v>0.778523489932886</v>
      </c>
      <c r="AV80">
        <v>0.89743589743589702</v>
      </c>
      <c r="AW80">
        <v>0.74125874125874103</v>
      </c>
      <c r="AX80">
        <v>0.90789473684210498</v>
      </c>
      <c r="AY80">
        <v>0.78321678321678301</v>
      </c>
      <c r="AZ80">
        <v>0.51308900523560197</v>
      </c>
      <c r="BA80">
        <v>0.42458100558659201</v>
      </c>
      <c r="BB80">
        <v>2.4691358024691301E-2</v>
      </c>
      <c r="BC80">
        <v>0.16666666666666599</v>
      </c>
      <c r="BD80">
        <v>0.66046511627906901</v>
      </c>
    </row>
    <row r="81" spans="2:56" x14ac:dyDescent="0.2">
      <c r="B81" t="s">
        <v>2393</v>
      </c>
      <c r="C81">
        <v>1E-3</v>
      </c>
      <c r="D81">
        <v>0.5</v>
      </c>
      <c r="E81">
        <v>90</v>
      </c>
      <c r="F81">
        <v>500</v>
      </c>
      <c r="G81" s="2" t="b">
        <v>1</v>
      </c>
      <c r="H81">
        <v>8</v>
      </c>
      <c r="I81">
        <v>10</v>
      </c>
      <c r="J81">
        <v>128</v>
      </c>
      <c r="K81">
        <v>1000</v>
      </c>
      <c r="L81">
        <v>4</v>
      </c>
      <c r="M81">
        <v>25</v>
      </c>
      <c r="N81">
        <v>445</v>
      </c>
      <c r="O81">
        <v>12</v>
      </c>
      <c r="P81">
        <v>25</v>
      </c>
      <c r="Q81">
        <v>105</v>
      </c>
      <c r="R81">
        <v>1</v>
      </c>
      <c r="S81">
        <v>78</v>
      </c>
      <c r="T81" s="2">
        <v>128</v>
      </c>
      <c r="U81" s="2">
        <v>128</v>
      </c>
      <c r="V81" t="s">
        <v>2178</v>
      </c>
      <c r="W81">
        <v>0.826951171875</v>
      </c>
      <c r="X81">
        <v>0.40552263492345803</v>
      </c>
      <c r="Y81">
        <v>0.550594943820224</v>
      </c>
      <c r="Z81">
        <v>1.1353680516481399</v>
      </c>
      <c r="AA81">
        <v>0.53776980362579496</v>
      </c>
      <c r="AB81">
        <v>0.53776980362579496</v>
      </c>
      <c r="AC81">
        <v>0.70503821711987802</v>
      </c>
      <c r="AD81">
        <v>0.70503821711987802</v>
      </c>
      <c r="AE81">
        <v>0.550594943820224</v>
      </c>
      <c r="AF81">
        <v>0.550594943820224</v>
      </c>
      <c r="AG81">
        <v>0.66587301587301495</v>
      </c>
      <c r="AH81">
        <v>0.95337396860122603</v>
      </c>
      <c r="AI81">
        <v>0.67513315361930104</v>
      </c>
      <c r="AJ81">
        <v>0.67513315361930104</v>
      </c>
      <c r="AK81">
        <v>0.77047219900207997</v>
      </c>
      <c r="AL81">
        <v>0.77047219900207897</v>
      </c>
      <c r="AM81">
        <v>0.66587301587301495</v>
      </c>
      <c r="AN81">
        <v>0.66587301587301495</v>
      </c>
      <c r="AO81">
        <v>0.53416775619099899</v>
      </c>
      <c r="AP81">
        <v>0.56500343296350097</v>
      </c>
      <c r="AQ81">
        <v>0.55368082175914801</v>
      </c>
      <c r="AR81">
        <v>0.49822720358953299</v>
      </c>
      <c r="AS81">
        <v>0.24590163934426201</v>
      </c>
      <c r="AT81">
        <v>0.36031331592689297</v>
      </c>
      <c r="AU81">
        <v>0.928909952606635</v>
      </c>
      <c r="AV81">
        <v>0.97115384615384603</v>
      </c>
      <c r="AW81">
        <v>0.88082901554404103</v>
      </c>
      <c r="AX81">
        <v>0.94930875576036799</v>
      </c>
      <c r="AY81">
        <v>0.84946236559139698</v>
      </c>
      <c r="AZ81">
        <v>0.61627906976744196</v>
      </c>
      <c r="BA81">
        <v>0.53435114503816705</v>
      </c>
      <c r="BB81">
        <v>0.620253164556962</v>
      </c>
      <c r="BC81">
        <v>0.58986175115207296</v>
      </c>
      <c r="BD81">
        <v>0.55497382198952805</v>
      </c>
    </row>
    <row r="82" spans="2:56" x14ac:dyDescent="0.2">
      <c r="B82" t="s">
        <v>1915</v>
      </c>
      <c r="C82">
        <v>1E-3</v>
      </c>
      <c r="D82">
        <v>0.1</v>
      </c>
      <c r="E82">
        <v>10</v>
      </c>
      <c r="F82">
        <v>256</v>
      </c>
      <c r="G82" s="2" t="b">
        <v>1</v>
      </c>
      <c r="H82">
        <v>8</v>
      </c>
      <c r="I82">
        <v>15</v>
      </c>
      <c r="J82">
        <v>420</v>
      </c>
      <c r="K82">
        <v>1000</v>
      </c>
      <c r="L82">
        <v>4</v>
      </c>
      <c r="M82">
        <v>15</v>
      </c>
      <c r="N82">
        <v>455</v>
      </c>
      <c r="O82">
        <v>12</v>
      </c>
      <c r="P82">
        <v>15</v>
      </c>
      <c r="Q82">
        <v>115</v>
      </c>
      <c r="R82">
        <v>1</v>
      </c>
      <c r="S82">
        <v>78</v>
      </c>
      <c r="T82" s="2">
        <v>64</v>
      </c>
      <c r="U82" s="2">
        <v>128</v>
      </c>
      <c r="V82" t="s">
        <v>1888</v>
      </c>
      <c r="W82">
        <v>0.75474330357142805</v>
      </c>
      <c r="X82">
        <v>0.59630152955651194</v>
      </c>
      <c r="Y82">
        <v>0.55046208791208795</v>
      </c>
      <c r="Z82">
        <v>1.1455817365646299</v>
      </c>
      <c r="AA82">
        <v>0.537988269016062</v>
      </c>
      <c r="AB82">
        <v>0.537988269016062</v>
      </c>
      <c r="AC82">
        <v>0.71333792534963403</v>
      </c>
      <c r="AD82">
        <v>0.71333792534963403</v>
      </c>
      <c r="AE82">
        <v>0.55046208791208795</v>
      </c>
      <c r="AF82">
        <v>0.55046208791208795</v>
      </c>
      <c r="AG82">
        <v>0.60362318840579698</v>
      </c>
      <c r="AH82">
        <v>1.1342366933822601</v>
      </c>
      <c r="AI82">
        <v>0.59252563331963504</v>
      </c>
      <c r="AJ82">
        <v>0.59252563331963504</v>
      </c>
      <c r="AK82">
        <v>0.68612424772611502</v>
      </c>
      <c r="AL82">
        <v>0.68612424772611502</v>
      </c>
      <c r="AM82">
        <v>0.60362318840579698</v>
      </c>
      <c r="AN82">
        <v>0.60362318840579698</v>
      </c>
      <c r="AO82">
        <v>0.44938466648381598</v>
      </c>
      <c r="AP82">
        <v>0.60376686083155295</v>
      </c>
      <c r="AQ82">
        <v>0.55684279933813297</v>
      </c>
      <c r="AR82">
        <v>0.54195874941074595</v>
      </c>
      <c r="AS82">
        <v>0.207792207792207</v>
      </c>
      <c r="AT82">
        <v>0.32227488151658701</v>
      </c>
      <c r="AU82">
        <v>0.8125</v>
      </c>
      <c r="AV82">
        <v>0.97345132743362806</v>
      </c>
      <c r="AW82">
        <v>0.72538860103626901</v>
      </c>
      <c r="AX82">
        <v>0.87671232876712302</v>
      </c>
      <c r="AY82">
        <v>0.85990338164251201</v>
      </c>
      <c r="AZ82">
        <v>0.62983425414364602</v>
      </c>
      <c r="BA82">
        <v>0.41965973534971601</v>
      </c>
      <c r="BB82">
        <v>0.59340659340659296</v>
      </c>
      <c r="BC82">
        <v>3.3333333333333298E-2</v>
      </c>
      <c r="BD82">
        <v>0.65605095541401204</v>
      </c>
    </row>
    <row r="83" spans="2:56" x14ac:dyDescent="0.2">
      <c r="B83" t="s">
        <v>1916</v>
      </c>
      <c r="C83">
        <v>1E-3</v>
      </c>
      <c r="D83">
        <v>0.1</v>
      </c>
      <c r="E83">
        <v>256</v>
      </c>
      <c r="F83">
        <v>256</v>
      </c>
      <c r="G83" s="2" t="b">
        <v>0</v>
      </c>
      <c r="H83">
        <v>8</v>
      </c>
      <c r="I83">
        <v>20</v>
      </c>
      <c r="J83">
        <v>64</v>
      </c>
      <c r="K83">
        <v>1000</v>
      </c>
      <c r="L83">
        <v>4</v>
      </c>
      <c r="M83">
        <v>25</v>
      </c>
      <c r="N83">
        <v>445</v>
      </c>
      <c r="O83">
        <v>12</v>
      </c>
      <c r="P83">
        <v>25</v>
      </c>
      <c r="Q83">
        <v>105</v>
      </c>
      <c r="R83">
        <v>1</v>
      </c>
      <c r="S83">
        <v>78</v>
      </c>
      <c r="T83" s="2">
        <v>64</v>
      </c>
      <c r="U83" s="2">
        <v>64</v>
      </c>
      <c r="V83" t="s">
        <v>1888</v>
      </c>
      <c r="W83">
        <v>0.73184967041015603</v>
      </c>
      <c r="X83">
        <v>0.68057644693180896</v>
      </c>
      <c r="Y83">
        <v>0.54995393258426895</v>
      </c>
      <c r="Z83">
        <v>1.15741221892833</v>
      </c>
      <c r="AA83">
        <v>0.52930317887835698</v>
      </c>
      <c r="AB83">
        <v>0.52930317887835698</v>
      </c>
      <c r="AC83">
        <v>0.696887015527624</v>
      </c>
      <c r="AD83">
        <v>0.696887015527624</v>
      </c>
      <c r="AE83">
        <v>0.54995393258426895</v>
      </c>
      <c r="AF83">
        <v>0.54995393258426895</v>
      </c>
      <c r="AG83">
        <v>0.56031746031745999</v>
      </c>
      <c r="AH83">
        <v>1.2110242843627901</v>
      </c>
      <c r="AI83">
        <v>0.52628313784929703</v>
      </c>
      <c r="AJ83">
        <v>0.52628313784929703</v>
      </c>
      <c r="AK83">
        <v>0.67555564948133096</v>
      </c>
      <c r="AL83">
        <v>0.67555564948133096</v>
      </c>
      <c r="AM83">
        <v>0.56031746031745999</v>
      </c>
      <c r="AN83">
        <v>0.56031746031745999</v>
      </c>
      <c r="AO83">
        <v>0.47099608559539302</v>
      </c>
      <c r="AP83">
        <v>0.65234374516386495</v>
      </c>
      <c r="AQ83">
        <v>0.55730278445426396</v>
      </c>
      <c r="AR83">
        <v>0.43657010029990401</v>
      </c>
      <c r="AS83">
        <v>0.15652173913043399</v>
      </c>
      <c r="AT83">
        <v>5.5172413793103399E-2</v>
      </c>
      <c r="AU83">
        <v>0.82653061224489799</v>
      </c>
      <c r="AV83">
        <v>0.92452830188679203</v>
      </c>
      <c r="AW83">
        <v>0.74594594594594599</v>
      </c>
      <c r="AX83">
        <v>0.86138613861386104</v>
      </c>
      <c r="AY83">
        <v>0.76288659793814395</v>
      </c>
      <c r="AZ83">
        <v>0.34782608695652101</v>
      </c>
      <c r="BA83">
        <v>0.43347639484978501</v>
      </c>
      <c r="BB83">
        <v>0.54166666666666596</v>
      </c>
      <c r="BC83">
        <v>0.62207357859531698</v>
      </c>
      <c r="BD83">
        <v>3.73831775700934E-2</v>
      </c>
    </row>
    <row r="84" spans="2:56" x14ac:dyDescent="0.2">
      <c r="B84" t="s">
        <v>1917</v>
      </c>
      <c r="C84">
        <v>1E-3</v>
      </c>
      <c r="D84">
        <v>0.1</v>
      </c>
      <c r="E84">
        <v>93</v>
      </c>
      <c r="F84">
        <v>256</v>
      </c>
      <c r="G84" s="2" t="b">
        <v>1</v>
      </c>
      <c r="H84">
        <v>8</v>
      </c>
      <c r="I84">
        <v>25</v>
      </c>
      <c r="J84">
        <v>64</v>
      </c>
      <c r="K84">
        <v>1000</v>
      </c>
      <c r="L84">
        <v>4</v>
      </c>
      <c r="M84">
        <v>15</v>
      </c>
      <c r="N84">
        <v>455</v>
      </c>
      <c r="O84">
        <v>12</v>
      </c>
      <c r="P84">
        <v>15</v>
      </c>
      <c r="Q84">
        <v>115</v>
      </c>
      <c r="R84">
        <v>1</v>
      </c>
      <c r="S84">
        <v>78</v>
      </c>
      <c r="T84" s="2">
        <v>128</v>
      </c>
      <c r="U84" s="2">
        <v>128</v>
      </c>
      <c r="V84" t="s">
        <v>1888</v>
      </c>
      <c r="W84">
        <v>0.74480438232421797</v>
      </c>
      <c r="X84">
        <v>0.62149547529406801</v>
      </c>
      <c r="Y84">
        <v>0.549837912087912</v>
      </c>
      <c r="Z84">
        <v>1.1652643996477099</v>
      </c>
      <c r="AA84">
        <v>0.52731234908174995</v>
      </c>
      <c r="AB84">
        <v>0.52731234908174995</v>
      </c>
      <c r="AC84">
        <v>0.70713703084399304</v>
      </c>
      <c r="AD84">
        <v>0.70713703084399304</v>
      </c>
      <c r="AE84">
        <v>0.549837912087912</v>
      </c>
      <c r="AF84">
        <v>0.549837912087912</v>
      </c>
      <c r="AG84">
        <v>0.61811594202898501</v>
      </c>
      <c r="AH84">
        <v>1.16017889976501</v>
      </c>
      <c r="AI84">
        <v>0.59793880262647803</v>
      </c>
      <c r="AJ84">
        <v>0.59793880262647803</v>
      </c>
      <c r="AK84">
        <v>0.68379010075737301</v>
      </c>
      <c r="AL84">
        <v>0.68379010075737301</v>
      </c>
      <c r="AM84">
        <v>0.61811594202898501</v>
      </c>
      <c r="AN84">
        <v>0.61811594202898501</v>
      </c>
      <c r="AO84">
        <v>0.45499766866897701</v>
      </c>
      <c r="AP84">
        <v>0.63944812826097397</v>
      </c>
      <c r="AQ84">
        <v>0.55226754577690396</v>
      </c>
      <c r="AR84">
        <v>0.46253605362014599</v>
      </c>
      <c r="AS84">
        <v>0.19847328244274801</v>
      </c>
      <c r="AT84">
        <v>0.31132075471698101</v>
      </c>
      <c r="AU84">
        <v>0.80751173708920099</v>
      </c>
      <c r="AV84">
        <v>0.95319148936170195</v>
      </c>
      <c r="AW84">
        <v>0.74038461538461497</v>
      </c>
      <c r="AX84">
        <v>0.90909090909090895</v>
      </c>
      <c r="AY84">
        <v>0.84878048780487803</v>
      </c>
      <c r="AZ84">
        <v>0.68837209302325497</v>
      </c>
      <c r="BA84">
        <v>0.43614931237721</v>
      </c>
      <c r="BB84">
        <v>0.623529411764705</v>
      </c>
      <c r="BC84">
        <v>0</v>
      </c>
      <c r="BD84">
        <v>0.65846153846153799</v>
      </c>
    </row>
    <row r="85" spans="2:56" x14ac:dyDescent="0.2">
      <c r="B85" t="s">
        <v>1918</v>
      </c>
      <c r="C85">
        <v>1E-3</v>
      </c>
      <c r="D85">
        <v>0.1</v>
      </c>
      <c r="E85">
        <v>256</v>
      </c>
      <c r="F85">
        <v>256</v>
      </c>
      <c r="G85" s="2" t="b">
        <v>0</v>
      </c>
      <c r="H85">
        <v>8</v>
      </c>
      <c r="I85">
        <v>20</v>
      </c>
      <c r="J85">
        <v>256</v>
      </c>
      <c r="K85">
        <v>1000</v>
      </c>
      <c r="L85">
        <v>4</v>
      </c>
      <c r="M85">
        <v>10</v>
      </c>
      <c r="N85">
        <v>460</v>
      </c>
      <c r="O85">
        <v>12</v>
      </c>
      <c r="P85">
        <v>10</v>
      </c>
      <c r="Q85">
        <v>120</v>
      </c>
      <c r="R85">
        <v>1</v>
      </c>
      <c r="S85">
        <v>78</v>
      </c>
      <c r="T85" s="2">
        <v>64</v>
      </c>
      <c r="U85" s="2">
        <v>64</v>
      </c>
      <c r="V85" t="s">
        <v>1888</v>
      </c>
      <c r="W85">
        <v>0.75349998474121005</v>
      </c>
      <c r="X85">
        <v>0.60373862157575697</v>
      </c>
      <c r="Y85">
        <v>0.54929402173913</v>
      </c>
      <c r="Z85">
        <v>1.17797208607196</v>
      </c>
      <c r="AA85">
        <v>0.53613262439774401</v>
      </c>
      <c r="AB85">
        <v>0.53613262439774401</v>
      </c>
      <c r="AC85">
        <v>0.72252672028904896</v>
      </c>
      <c r="AD85">
        <v>0.72252672028904896</v>
      </c>
      <c r="AE85">
        <v>0.54929402173913</v>
      </c>
      <c r="AF85">
        <v>0.54929402173913</v>
      </c>
      <c r="AG85">
        <v>0.61597222222222203</v>
      </c>
      <c r="AH85">
        <v>1.21215379238128</v>
      </c>
      <c r="AI85">
        <v>0.59787228194483799</v>
      </c>
      <c r="AJ85">
        <v>0.59787228194483799</v>
      </c>
      <c r="AK85">
        <v>0.76687069466570601</v>
      </c>
      <c r="AL85">
        <v>0.76687069466570601</v>
      </c>
      <c r="AM85">
        <v>0.61597222222222203</v>
      </c>
      <c r="AN85">
        <v>0.61597222222222203</v>
      </c>
      <c r="AO85">
        <v>0.40579966423914199</v>
      </c>
      <c r="AP85">
        <v>0.63460948319652899</v>
      </c>
      <c r="AQ85">
        <v>0.55146297707749103</v>
      </c>
      <c r="AR85">
        <v>0.55265837307781496</v>
      </c>
      <c r="AS85">
        <v>0.19548872180451099</v>
      </c>
      <c r="AT85">
        <v>0.56521739130434701</v>
      </c>
      <c r="AU85">
        <v>0.81777777777777705</v>
      </c>
      <c r="AV85">
        <v>0.94782608695652104</v>
      </c>
      <c r="AW85">
        <v>0.74747474747474696</v>
      </c>
      <c r="AX85">
        <v>0.88888888888888895</v>
      </c>
      <c r="AY85">
        <v>0.78969957081544995</v>
      </c>
      <c r="AZ85">
        <v>0.477732793522267</v>
      </c>
      <c r="BA85">
        <v>0.45889101338432098</v>
      </c>
      <c r="BB85">
        <v>7.9999999999999905E-2</v>
      </c>
      <c r="BC85">
        <v>0.50828729281767904</v>
      </c>
      <c r="BD85">
        <v>0.69718309859154903</v>
      </c>
    </row>
    <row r="86" spans="2:56" x14ac:dyDescent="0.2">
      <c r="B86" t="s">
        <v>2394</v>
      </c>
      <c r="C86">
        <v>1E-3</v>
      </c>
      <c r="D86">
        <v>0.5</v>
      </c>
      <c r="E86">
        <v>256</v>
      </c>
      <c r="F86">
        <v>500</v>
      </c>
      <c r="G86" s="2" t="b">
        <v>0</v>
      </c>
      <c r="H86">
        <v>8</v>
      </c>
      <c r="I86">
        <v>5</v>
      </c>
      <c r="J86">
        <v>420</v>
      </c>
      <c r="K86">
        <v>1000</v>
      </c>
      <c r="L86">
        <v>4</v>
      </c>
      <c r="M86">
        <v>25</v>
      </c>
      <c r="N86">
        <v>445</v>
      </c>
      <c r="O86">
        <v>12</v>
      </c>
      <c r="P86">
        <v>25</v>
      </c>
      <c r="Q86">
        <v>105</v>
      </c>
      <c r="R86">
        <v>1</v>
      </c>
      <c r="S86">
        <v>78</v>
      </c>
      <c r="T86" s="2">
        <v>128</v>
      </c>
      <c r="U86" s="2">
        <v>128</v>
      </c>
      <c r="V86" t="s">
        <v>2178</v>
      </c>
      <c r="W86">
        <v>0.79904166666666698</v>
      </c>
      <c r="X86">
        <v>0.49220187675952898</v>
      </c>
      <c r="Y86">
        <v>0.54926348314606799</v>
      </c>
      <c r="Z86">
        <v>1.1231538608074101</v>
      </c>
      <c r="AA86">
        <v>0.53125841198314805</v>
      </c>
      <c r="AB86">
        <v>0.53125841198314805</v>
      </c>
      <c r="AC86">
        <v>0.691654619290061</v>
      </c>
      <c r="AD86">
        <v>0.691654619290061</v>
      </c>
      <c r="AE86">
        <v>0.54926348314606799</v>
      </c>
      <c r="AF86">
        <v>0.54926348314606799</v>
      </c>
      <c r="AG86">
        <v>0.66111111111111098</v>
      </c>
      <c r="AH86">
        <v>0.99041688442230202</v>
      </c>
      <c r="AI86">
        <v>0.66745801468031696</v>
      </c>
      <c r="AJ86">
        <v>0.66745801468031696</v>
      </c>
      <c r="AK86">
        <v>0.756072522994369</v>
      </c>
      <c r="AL86">
        <v>0.756072522994369</v>
      </c>
      <c r="AM86">
        <v>0.66111111111111098</v>
      </c>
      <c r="AN86">
        <v>0.66111111111111098</v>
      </c>
      <c r="AO86">
        <v>0.381469593621103</v>
      </c>
      <c r="AP86">
        <v>0.65973924080430602</v>
      </c>
      <c r="AQ86">
        <v>0.56661046861821396</v>
      </c>
      <c r="AR86">
        <v>0.517214344888972</v>
      </c>
      <c r="AS86">
        <v>0.34883720930232498</v>
      </c>
      <c r="AT86">
        <v>0.4</v>
      </c>
      <c r="AU86">
        <v>0.92093023255813899</v>
      </c>
      <c r="AV86">
        <v>0.96682464454976202</v>
      </c>
      <c r="AW86">
        <v>0.86734693877550995</v>
      </c>
      <c r="AX86">
        <v>0.92610837438423599</v>
      </c>
      <c r="AY86">
        <v>0.86910994764397898</v>
      </c>
      <c r="AZ86">
        <v>0.57777777777777695</v>
      </c>
      <c r="BA86">
        <v>0.43763676148796499</v>
      </c>
      <c r="BB86">
        <v>0.48571428571428499</v>
      </c>
      <c r="BC86">
        <v>0.54545454545454497</v>
      </c>
      <c r="BD86">
        <v>0.66375545851528295</v>
      </c>
    </row>
    <row r="87" spans="2:56" x14ac:dyDescent="0.2">
      <c r="B87" t="s">
        <v>1919</v>
      </c>
      <c r="C87">
        <v>1E-3</v>
      </c>
      <c r="D87">
        <v>0.1</v>
      </c>
      <c r="E87">
        <v>253</v>
      </c>
      <c r="F87">
        <v>256</v>
      </c>
      <c r="G87" s="2" t="b">
        <v>1</v>
      </c>
      <c r="H87">
        <v>8</v>
      </c>
      <c r="I87">
        <v>10</v>
      </c>
      <c r="J87">
        <v>128</v>
      </c>
      <c r="K87">
        <v>1000</v>
      </c>
      <c r="L87">
        <v>4</v>
      </c>
      <c r="M87">
        <v>50</v>
      </c>
      <c r="N87">
        <v>420</v>
      </c>
      <c r="O87">
        <v>12</v>
      </c>
      <c r="P87">
        <v>50</v>
      </c>
      <c r="Q87">
        <v>80</v>
      </c>
      <c r="R87">
        <v>1</v>
      </c>
      <c r="S87">
        <v>78</v>
      </c>
      <c r="T87" s="2">
        <v>64</v>
      </c>
      <c r="U87" s="2">
        <v>128</v>
      </c>
      <c r="V87" t="s">
        <v>1888</v>
      </c>
      <c r="W87">
        <v>0.72193527221679599</v>
      </c>
      <c r="X87">
        <v>0.72359616844914798</v>
      </c>
      <c r="Y87">
        <v>0.54921785714285698</v>
      </c>
      <c r="Z87">
        <v>1.15879282784461</v>
      </c>
      <c r="AA87">
        <v>0.53798261140042103</v>
      </c>
      <c r="AB87">
        <v>0.53798261140042103</v>
      </c>
      <c r="AC87">
        <v>0.74794436971913303</v>
      </c>
      <c r="AD87">
        <v>0.74794436971913303</v>
      </c>
      <c r="AE87">
        <v>0.54921785714285698</v>
      </c>
      <c r="AF87">
        <v>0.54921785714285698</v>
      </c>
      <c r="AG87">
        <v>0.58750000000000002</v>
      </c>
      <c r="AH87">
        <v>1.2319034337997401</v>
      </c>
      <c r="AI87">
        <v>0.57166753360768097</v>
      </c>
      <c r="AJ87">
        <v>0.57166753360768197</v>
      </c>
      <c r="AK87">
        <v>0.65673899772061795</v>
      </c>
      <c r="AL87">
        <v>0.65673899772061795</v>
      </c>
      <c r="AM87">
        <v>0.58750000000000002</v>
      </c>
      <c r="AN87">
        <v>0.58750000000000002</v>
      </c>
      <c r="AO87">
        <v>0.44381851297248898</v>
      </c>
      <c r="AP87">
        <v>0.58841091416692304</v>
      </c>
      <c r="AQ87">
        <v>0.553462140524006</v>
      </c>
      <c r="AR87">
        <v>0.56623887793826599</v>
      </c>
      <c r="AS87">
        <v>0.29752066115702402</v>
      </c>
      <c r="AT87">
        <v>0.29850746268656703</v>
      </c>
      <c r="AU87">
        <v>0.74482758620689604</v>
      </c>
      <c r="AV87">
        <v>0.96250000000000002</v>
      </c>
      <c r="AW87">
        <v>0.68027210884353695</v>
      </c>
      <c r="AX87">
        <v>0.87671232876712302</v>
      </c>
      <c r="AY87">
        <v>0.78145695364238399</v>
      </c>
      <c r="AZ87">
        <v>0.58394160583941601</v>
      </c>
      <c r="BA87">
        <v>0.434540389972144</v>
      </c>
      <c r="BB87">
        <v>0.51785714285714202</v>
      </c>
      <c r="BC87">
        <v>2.40963855421686E-2</v>
      </c>
      <c r="BD87">
        <v>0.65777777777777702</v>
      </c>
    </row>
    <row r="88" spans="2:56" x14ac:dyDescent="0.2">
      <c r="B88" t="s">
        <v>2395</v>
      </c>
      <c r="C88">
        <v>1E-3</v>
      </c>
      <c r="D88">
        <v>0.5</v>
      </c>
      <c r="E88">
        <v>106</v>
      </c>
      <c r="F88">
        <v>500</v>
      </c>
      <c r="G88" s="2" t="b">
        <v>1</v>
      </c>
      <c r="H88">
        <v>8</v>
      </c>
      <c r="I88">
        <v>10</v>
      </c>
      <c r="J88">
        <v>256</v>
      </c>
      <c r="K88">
        <v>1000</v>
      </c>
      <c r="L88">
        <v>4</v>
      </c>
      <c r="M88">
        <v>20</v>
      </c>
      <c r="N88">
        <v>450</v>
      </c>
      <c r="O88">
        <v>12</v>
      </c>
      <c r="P88">
        <v>20</v>
      </c>
      <c r="Q88">
        <v>110</v>
      </c>
      <c r="R88">
        <v>1</v>
      </c>
      <c r="S88">
        <v>78</v>
      </c>
      <c r="T88" s="2">
        <v>128</v>
      </c>
      <c r="U88" s="2">
        <v>128</v>
      </c>
      <c r="V88" t="s">
        <v>2178</v>
      </c>
      <c r="W88">
        <v>0.83397265625000006</v>
      </c>
      <c r="X88">
        <v>0.38444179642200399</v>
      </c>
      <c r="Y88">
        <v>0.54843277777777799</v>
      </c>
      <c r="Z88">
        <v>1.6294210718870099</v>
      </c>
      <c r="AA88">
        <v>0.528045287997849</v>
      </c>
      <c r="AB88">
        <v>0.528045287997849</v>
      </c>
      <c r="AC88">
        <v>0.71015779925092004</v>
      </c>
      <c r="AD88">
        <v>0.71015779925092004</v>
      </c>
      <c r="AE88">
        <v>0.54843277777777799</v>
      </c>
      <c r="AF88">
        <v>0.54843277777777799</v>
      </c>
      <c r="AG88">
        <v>0.69696969696969702</v>
      </c>
      <c r="AH88">
        <v>1.2197301387786801</v>
      </c>
      <c r="AI88">
        <v>0.69476557317467202</v>
      </c>
      <c r="AJ88">
        <v>0.69476557317467202</v>
      </c>
      <c r="AK88">
        <v>0.76966495804153001</v>
      </c>
      <c r="AL88">
        <v>0.76966495804153001</v>
      </c>
      <c r="AM88">
        <v>0.69696969696969602</v>
      </c>
      <c r="AN88">
        <v>0.69696969696969702</v>
      </c>
      <c r="AO88">
        <v>0.58554462160266296</v>
      </c>
      <c r="AP88">
        <v>0.48366160847610801</v>
      </c>
      <c r="AQ88">
        <v>0.56889023306033104</v>
      </c>
      <c r="AR88">
        <v>0.47408468885229499</v>
      </c>
      <c r="AS88">
        <v>0.27586206896551702</v>
      </c>
      <c r="AT88">
        <v>0.41230769230769199</v>
      </c>
      <c r="AU88">
        <v>0.94170403587443896</v>
      </c>
      <c r="AV88">
        <v>0.97247706422018299</v>
      </c>
      <c r="AW88">
        <v>0.90731707317073096</v>
      </c>
      <c r="AX88">
        <v>0.94827586206896497</v>
      </c>
      <c r="AY88">
        <v>0.843749999999999</v>
      </c>
      <c r="AZ88">
        <v>0.63803680981595101</v>
      </c>
      <c r="BA88">
        <v>0.63037249283667596</v>
      </c>
      <c r="BB88">
        <v>0.60355029585798803</v>
      </c>
      <c r="BC88">
        <v>0.48863636363636298</v>
      </c>
      <c r="BD88">
        <v>0.67489711934156305</v>
      </c>
    </row>
    <row r="89" spans="2:56" x14ac:dyDescent="0.2">
      <c r="B89" t="s">
        <v>1920</v>
      </c>
      <c r="C89">
        <v>1E-3</v>
      </c>
      <c r="D89">
        <v>0.1</v>
      </c>
      <c r="E89">
        <v>52</v>
      </c>
      <c r="F89">
        <v>256</v>
      </c>
      <c r="G89" s="2" t="b">
        <v>1</v>
      </c>
      <c r="H89">
        <v>8</v>
      </c>
      <c r="I89">
        <v>25</v>
      </c>
      <c r="J89">
        <v>64</v>
      </c>
      <c r="K89">
        <v>1000</v>
      </c>
      <c r="L89">
        <v>4</v>
      </c>
      <c r="M89">
        <v>20</v>
      </c>
      <c r="N89">
        <v>450</v>
      </c>
      <c r="O89">
        <v>12</v>
      </c>
      <c r="P89">
        <v>20</v>
      </c>
      <c r="Q89">
        <v>110</v>
      </c>
      <c r="R89">
        <v>1</v>
      </c>
      <c r="S89">
        <v>78</v>
      </c>
      <c r="T89" s="2">
        <v>64</v>
      </c>
      <c r="U89" s="2">
        <v>64</v>
      </c>
      <c r="V89" t="s">
        <v>1888</v>
      </c>
      <c r="W89">
        <v>0.74302673339843694</v>
      </c>
      <c r="X89">
        <v>0.63485474348999504</v>
      </c>
      <c r="Y89">
        <v>0.54830666666666805</v>
      </c>
      <c r="Z89">
        <v>1.15185882008075</v>
      </c>
      <c r="AA89">
        <v>0.53345894532958205</v>
      </c>
      <c r="AB89">
        <v>0.53345894532958205</v>
      </c>
      <c r="AC89">
        <v>0.72767419435437497</v>
      </c>
      <c r="AD89">
        <v>0.72767419435437497</v>
      </c>
      <c r="AE89">
        <v>0.54830666666666805</v>
      </c>
      <c r="AF89">
        <v>0.54830666666666805</v>
      </c>
      <c r="AG89">
        <v>0.59242424242424196</v>
      </c>
      <c r="AH89">
        <v>1.1967914104461601</v>
      </c>
      <c r="AI89">
        <v>0.57509920147609594</v>
      </c>
      <c r="AJ89">
        <v>0.57509920147609594</v>
      </c>
      <c r="AK89">
        <v>0.64026154756963405</v>
      </c>
      <c r="AL89">
        <v>0.64026154756963405</v>
      </c>
      <c r="AM89">
        <v>0.59242424242424196</v>
      </c>
      <c r="AN89">
        <v>0.59242424242424196</v>
      </c>
      <c r="AO89">
        <v>0.45160095727550698</v>
      </c>
      <c r="AP89">
        <v>0.593320059941992</v>
      </c>
      <c r="AQ89">
        <v>0.55637886612031195</v>
      </c>
      <c r="AR89">
        <v>0.53253589798051904</v>
      </c>
      <c r="AS89">
        <v>0.107692307692307</v>
      </c>
      <c r="AT89">
        <v>0.33142857142857102</v>
      </c>
      <c r="AU89">
        <v>0.79245283018867896</v>
      </c>
      <c r="AV89">
        <v>0.91666666666666596</v>
      </c>
      <c r="AW89">
        <v>0.74594594594594599</v>
      </c>
      <c r="AX89">
        <v>0.87128712871287095</v>
      </c>
      <c r="AY89">
        <v>0.77209302325581397</v>
      </c>
      <c r="AZ89">
        <v>0.75132275132275095</v>
      </c>
      <c r="BA89">
        <v>0.41287878787878701</v>
      </c>
      <c r="BB89">
        <v>0.60465116279069697</v>
      </c>
      <c r="BC89">
        <v>0.59477124183006502</v>
      </c>
      <c r="BD89">
        <v>0</v>
      </c>
    </row>
    <row r="90" spans="2:56" x14ac:dyDescent="0.2">
      <c r="B90" t="s">
        <v>1921</v>
      </c>
      <c r="C90">
        <v>1E-3</v>
      </c>
      <c r="D90">
        <v>0.1</v>
      </c>
      <c r="E90">
        <v>200</v>
      </c>
      <c r="F90">
        <v>256</v>
      </c>
      <c r="G90" s="2" t="b">
        <v>1</v>
      </c>
      <c r="H90">
        <v>8</v>
      </c>
      <c r="I90">
        <v>10</v>
      </c>
      <c r="J90">
        <v>420</v>
      </c>
      <c r="K90">
        <v>1000</v>
      </c>
      <c r="L90">
        <v>4</v>
      </c>
      <c r="M90">
        <v>20</v>
      </c>
      <c r="N90">
        <v>450</v>
      </c>
      <c r="O90">
        <v>12</v>
      </c>
      <c r="P90">
        <v>20</v>
      </c>
      <c r="Q90">
        <v>110</v>
      </c>
      <c r="R90">
        <v>1</v>
      </c>
      <c r="S90">
        <v>78</v>
      </c>
      <c r="T90" s="2">
        <v>64</v>
      </c>
      <c r="U90" s="2">
        <v>128</v>
      </c>
      <c r="V90" t="s">
        <v>1888</v>
      </c>
      <c r="W90">
        <v>0.71989629836309499</v>
      </c>
      <c r="X90">
        <v>0.71744507155381099</v>
      </c>
      <c r="Y90">
        <v>0.54817777777777699</v>
      </c>
      <c r="Z90">
        <v>1.18101585423946</v>
      </c>
      <c r="AA90">
        <v>0.52979337708801899</v>
      </c>
      <c r="AB90">
        <v>0.52979337708801899</v>
      </c>
      <c r="AC90">
        <v>0.70644877308879395</v>
      </c>
      <c r="AD90">
        <v>0.70644877308879395</v>
      </c>
      <c r="AE90">
        <v>0.54817777777777699</v>
      </c>
      <c r="AF90">
        <v>0.54817777777777699</v>
      </c>
      <c r="AG90">
        <v>0.54090909090909001</v>
      </c>
      <c r="AH90">
        <v>1.20583379268646</v>
      </c>
      <c r="AI90">
        <v>0.49787844468146403</v>
      </c>
      <c r="AJ90">
        <v>0.49787844468146403</v>
      </c>
      <c r="AK90">
        <v>0.61023685381056902</v>
      </c>
      <c r="AL90">
        <v>0.61023685381056902</v>
      </c>
      <c r="AM90">
        <v>0.54090909090909101</v>
      </c>
      <c r="AN90">
        <v>0.54090909090909001</v>
      </c>
      <c r="AO90">
        <v>0.47499409818506899</v>
      </c>
      <c r="AP90">
        <v>0.59896725018862196</v>
      </c>
      <c r="AQ90">
        <v>0.54638066759106796</v>
      </c>
      <c r="AR90">
        <v>0.49883149238732299</v>
      </c>
      <c r="AS90">
        <v>0.112903225806451</v>
      </c>
      <c r="AT90">
        <v>0.39175257731958701</v>
      </c>
      <c r="AU90">
        <v>0.79999999999999905</v>
      </c>
      <c r="AV90">
        <v>0.95964125560538105</v>
      </c>
      <c r="AW90">
        <v>0.73958333333333304</v>
      </c>
      <c r="AX90">
        <v>0.85294117647058798</v>
      </c>
      <c r="AY90">
        <v>0.54088050314465397</v>
      </c>
      <c r="AZ90">
        <v>0.46439628482972101</v>
      </c>
      <c r="BA90">
        <v>0.43801652892561899</v>
      </c>
      <c r="BB90">
        <v>0</v>
      </c>
      <c r="BC90">
        <v>0.62179487179487103</v>
      </c>
      <c r="BD90">
        <v>5.2631578947368397E-2</v>
      </c>
    </row>
    <row r="91" spans="2:56" x14ac:dyDescent="0.2">
      <c r="B91" t="s">
        <v>1922</v>
      </c>
      <c r="C91">
        <v>1E-3</v>
      </c>
      <c r="D91">
        <v>0.1</v>
      </c>
      <c r="E91">
        <v>256</v>
      </c>
      <c r="F91">
        <v>256</v>
      </c>
      <c r="G91" s="2" t="b">
        <v>0</v>
      </c>
      <c r="H91">
        <v>8</v>
      </c>
      <c r="I91">
        <v>20</v>
      </c>
      <c r="J91">
        <v>64</v>
      </c>
      <c r="K91">
        <v>1000</v>
      </c>
      <c r="L91">
        <v>4</v>
      </c>
      <c r="M91">
        <v>15</v>
      </c>
      <c r="N91">
        <v>455</v>
      </c>
      <c r="O91">
        <v>12</v>
      </c>
      <c r="P91">
        <v>15</v>
      </c>
      <c r="Q91">
        <v>115</v>
      </c>
      <c r="R91">
        <v>1</v>
      </c>
      <c r="S91">
        <v>78</v>
      </c>
      <c r="T91" s="2">
        <v>64</v>
      </c>
      <c r="U91" s="2">
        <v>64</v>
      </c>
      <c r="V91" t="s">
        <v>1888</v>
      </c>
      <c r="W91">
        <v>0.73262786865234297</v>
      </c>
      <c r="X91">
        <v>0.67769236327148896</v>
      </c>
      <c r="Y91">
        <v>0.54812032967032898</v>
      </c>
      <c r="Z91">
        <v>1.1586191482543899</v>
      </c>
      <c r="AA91">
        <v>0.53273264217457905</v>
      </c>
      <c r="AB91">
        <v>0.53273264217457905</v>
      </c>
      <c r="AC91">
        <v>0.71079595164208698</v>
      </c>
      <c r="AD91">
        <v>0.71079595164208698</v>
      </c>
      <c r="AE91">
        <v>0.54812032967032898</v>
      </c>
      <c r="AF91">
        <v>0.54812032967032898</v>
      </c>
      <c r="AG91">
        <v>0.57028985507246299</v>
      </c>
      <c r="AH91">
        <v>1.21991634368896</v>
      </c>
      <c r="AI91">
        <v>0.55316813680468202</v>
      </c>
      <c r="AJ91">
        <v>0.55316813680468202</v>
      </c>
      <c r="AK91">
        <v>0.64521775757133304</v>
      </c>
      <c r="AL91">
        <v>0.64521775757133304</v>
      </c>
      <c r="AM91">
        <v>0.57028985507246299</v>
      </c>
      <c r="AN91">
        <v>0.57028985507246299</v>
      </c>
      <c r="AO91">
        <v>0.47377288917390997</v>
      </c>
      <c r="AP91">
        <v>0.608741990144399</v>
      </c>
      <c r="AQ91">
        <v>0.55756149651747899</v>
      </c>
      <c r="AR91">
        <v>0.49085419286252802</v>
      </c>
      <c r="AS91">
        <v>0.188405797101449</v>
      </c>
      <c r="AT91">
        <v>0.34782608695652101</v>
      </c>
      <c r="AU91">
        <v>0.78923766816143404</v>
      </c>
      <c r="AV91">
        <v>0.94170403587443896</v>
      </c>
      <c r="AW91">
        <v>0.72164948453608202</v>
      </c>
      <c r="AX91">
        <v>0.86635944700460799</v>
      </c>
      <c r="AY91">
        <v>0.76415094339622602</v>
      </c>
      <c r="AZ91">
        <v>0.541062801932367</v>
      </c>
      <c r="BA91">
        <v>0.41544117647058798</v>
      </c>
      <c r="BB91">
        <v>0.41379310344827502</v>
      </c>
      <c r="BC91">
        <v>0.6</v>
      </c>
      <c r="BD91">
        <v>4.8387096774193498E-2</v>
      </c>
    </row>
    <row r="92" spans="2:56" x14ac:dyDescent="0.2">
      <c r="B92" t="s">
        <v>2550</v>
      </c>
      <c r="C92">
        <v>1E-3</v>
      </c>
      <c r="D92">
        <v>0.5</v>
      </c>
      <c r="E92">
        <v>17</v>
      </c>
      <c r="F92">
        <v>500</v>
      </c>
      <c r="G92" s="2" t="b">
        <v>1</v>
      </c>
      <c r="H92">
        <v>8</v>
      </c>
      <c r="I92">
        <v>20</v>
      </c>
      <c r="J92">
        <v>420</v>
      </c>
      <c r="K92">
        <v>1000</v>
      </c>
      <c r="L92">
        <v>4</v>
      </c>
      <c r="M92">
        <v>50</v>
      </c>
      <c r="N92">
        <v>420</v>
      </c>
      <c r="O92">
        <v>12</v>
      </c>
      <c r="P92">
        <v>50</v>
      </c>
      <c r="Q92">
        <v>80</v>
      </c>
      <c r="R92">
        <v>1</v>
      </c>
      <c r="S92">
        <v>78</v>
      </c>
      <c r="T92" s="2">
        <v>128</v>
      </c>
      <c r="U92" s="2">
        <v>128</v>
      </c>
      <c r="V92" t="s">
        <v>2178</v>
      </c>
      <c r="W92">
        <v>0.84747083333333395</v>
      </c>
      <c r="X92">
        <v>0.33758895748853601</v>
      </c>
      <c r="Y92">
        <v>0.54789047619047504</v>
      </c>
      <c r="Z92">
        <v>1.1586457875370899</v>
      </c>
      <c r="AA92">
        <v>0.52593985159625201</v>
      </c>
      <c r="AB92">
        <v>0.52593985159625201</v>
      </c>
      <c r="AC92">
        <v>0.70067993589925504</v>
      </c>
      <c r="AD92">
        <v>0.70067993589925504</v>
      </c>
      <c r="AE92">
        <v>0.54789047619047504</v>
      </c>
      <c r="AF92">
        <v>0.54789047619047504</v>
      </c>
      <c r="AG92">
        <v>0.73958333333333304</v>
      </c>
      <c r="AH92">
        <v>0.82321333885192804</v>
      </c>
      <c r="AI92">
        <v>0.74976173826675296</v>
      </c>
      <c r="AJ92">
        <v>0.74976173826675296</v>
      </c>
      <c r="AK92">
        <v>0.81836985032613296</v>
      </c>
      <c r="AL92">
        <v>0.81836985032613296</v>
      </c>
      <c r="AM92">
        <v>0.73958333333333304</v>
      </c>
      <c r="AN92">
        <v>0.73958333333333304</v>
      </c>
      <c r="AO92">
        <v>0.553640071589935</v>
      </c>
      <c r="AP92">
        <v>0.41710937868659897</v>
      </c>
      <c r="AQ92">
        <v>0.574234244442131</v>
      </c>
      <c r="AR92">
        <v>0.55877571166634299</v>
      </c>
      <c r="AS92">
        <v>0.56756756756756699</v>
      </c>
      <c r="AT92">
        <v>0.76510067114093905</v>
      </c>
      <c r="AU92">
        <v>0.96250000000000002</v>
      </c>
      <c r="AV92">
        <v>0.98113207547169801</v>
      </c>
      <c r="AW92">
        <v>0.89795918367346905</v>
      </c>
      <c r="AX92">
        <v>0.97560975609756095</v>
      </c>
      <c r="AY92">
        <v>0.86713286713286697</v>
      </c>
      <c r="AZ92">
        <v>0.65573770491803196</v>
      </c>
      <c r="BA92">
        <v>0.51020408163265296</v>
      </c>
      <c r="BB92">
        <v>0.65573770491803196</v>
      </c>
      <c r="BC92">
        <v>0.488188976377952</v>
      </c>
      <c r="BD92">
        <v>0.67027027027026997</v>
      </c>
    </row>
    <row r="93" spans="2:56" x14ac:dyDescent="0.2">
      <c r="B93" t="s">
        <v>1923</v>
      </c>
      <c r="C93">
        <v>1E-3</v>
      </c>
      <c r="D93">
        <v>0.1</v>
      </c>
      <c r="E93">
        <v>170</v>
      </c>
      <c r="F93">
        <v>256</v>
      </c>
      <c r="G93" s="2" t="b">
        <v>1</v>
      </c>
      <c r="H93">
        <v>8</v>
      </c>
      <c r="I93">
        <v>20</v>
      </c>
      <c r="J93">
        <v>256</v>
      </c>
      <c r="K93">
        <v>1000</v>
      </c>
      <c r="L93">
        <v>4</v>
      </c>
      <c r="M93">
        <v>15</v>
      </c>
      <c r="N93">
        <v>455</v>
      </c>
      <c r="O93">
        <v>12</v>
      </c>
      <c r="P93">
        <v>15</v>
      </c>
      <c r="Q93">
        <v>115</v>
      </c>
      <c r="R93">
        <v>1</v>
      </c>
      <c r="S93">
        <v>78</v>
      </c>
      <c r="T93" s="2">
        <v>128</v>
      </c>
      <c r="U93" s="2">
        <v>128</v>
      </c>
      <c r="V93" t="s">
        <v>1888</v>
      </c>
      <c r="W93">
        <v>0.75700187683105402</v>
      </c>
      <c r="X93">
        <v>0.58685948699712698</v>
      </c>
      <c r="Y93">
        <v>0.54758076923076904</v>
      </c>
      <c r="Z93">
        <v>1.16680778431892</v>
      </c>
      <c r="AA93">
        <v>0.52752130957982102</v>
      </c>
      <c r="AB93">
        <v>0.52752130957982102</v>
      </c>
      <c r="AC93">
        <v>0.70732326878317797</v>
      </c>
      <c r="AD93">
        <v>0.70732326878317797</v>
      </c>
      <c r="AE93">
        <v>0.54758076923076904</v>
      </c>
      <c r="AF93">
        <v>0.54758076923076904</v>
      </c>
      <c r="AG93">
        <v>0.58115942028985501</v>
      </c>
      <c r="AH93">
        <v>1.1493995189666699</v>
      </c>
      <c r="AI93">
        <v>0.54356699910165696</v>
      </c>
      <c r="AJ93">
        <v>0.54356699910165696</v>
      </c>
      <c r="AK93">
        <v>0.636193724562782</v>
      </c>
      <c r="AL93">
        <v>0.636193724562782</v>
      </c>
      <c r="AM93">
        <v>0.58115942028985501</v>
      </c>
      <c r="AN93">
        <v>0.58115942028985501</v>
      </c>
      <c r="AO93">
        <v>0.45190103354397598</v>
      </c>
      <c r="AP93">
        <v>0.58342046067553999</v>
      </c>
      <c r="AQ93">
        <v>0.56053893983617997</v>
      </c>
      <c r="AR93">
        <v>0.51422480426358497</v>
      </c>
      <c r="AS93">
        <v>2.8776978417266098E-2</v>
      </c>
      <c r="AT93">
        <v>0.32530120481927699</v>
      </c>
      <c r="AU93">
        <v>0.86098654708520095</v>
      </c>
      <c r="AV93">
        <v>0.97391304347826002</v>
      </c>
      <c r="AW93">
        <v>0.74611398963730502</v>
      </c>
      <c r="AX93">
        <v>0.90497737556560998</v>
      </c>
      <c r="AY93">
        <v>0.85990338164251201</v>
      </c>
      <c r="AZ93">
        <v>0.55223880597014896</v>
      </c>
      <c r="BA93">
        <v>0.42322097378277101</v>
      </c>
      <c r="BB93">
        <v>0.18461538461538399</v>
      </c>
      <c r="BC93">
        <v>0.62996941896024405</v>
      </c>
      <c r="BD93">
        <v>3.2786885245901599E-2</v>
      </c>
    </row>
    <row r="94" spans="2:56" x14ac:dyDescent="0.2">
      <c r="B94" t="s">
        <v>1924</v>
      </c>
      <c r="C94">
        <v>1E-3</v>
      </c>
      <c r="D94">
        <v>0.1</v>
      </c>
      <c r="E94">
        <v>109</v>
      </c>
      <c r="F94">
        <v>256</v>
      </c>
      <c r="G94" s="2" t="b">
        <v>1</v>
      </c>
      <c r="H94">
        <v>8</v>
      </c>
      <c r="I94">
        <v>10</v>
      </c>
      <c r="J94">
        <v>420</v>
      </c>
      <c r="K94">
        <v>1000</v>
      </c>
      <c r="L94">
        <v>4</v>
      </c>
      <c r="M94">
        <v>25</v>
      </c>
      <c r="N94">
        <v>445</v>
      </c>
      <c r="O94">
        <v>12</v>
      </c>
      <c r="P94">
        <v>25</v>
      </c>
      <c r="Q94">
        <v>105</v>
      </c>
      <c r="R94">
        <v>1</v>
      </c>
      <c r="S94">
        <v>78</v>
      </c>
      <c r="T94" s="2">
        <v>128</v>
      </c>
      <c r="U94" s="2">
        <v>64</v>
      </c>
      <c r="V94" t="s">
        <v>1888</v>
      </c>
      <c r="W94">
        <v>0.74141322544642796</v>
      </c>
      <c r="X94">
        <v>0.642941873986274</v>
      </c>
      <c r="Y94">
        <v>0.54732303370786395</v>
      </c>
      <c r="Z94">
        <v>1.1482299795150701</v>
      </c>
      <c r="AA94">
        <v>0.52293425257475501</v>
      </c>
      <c r="AB94">
        <v>0.52293425257475501</v>
      </c>
      <c r="AC94">
        <v>0.71750277216779701</v>
      </c>
      <c r="AD94">
        <v>0.71750277216779701</v>
      </c>
      <c r="AE94">
        <v>0.54732303370786395</v>
      </c>
      <c r="AF94">
        <v>0.54732303370786395</v>
      </c>
      <c r="AG94">
        <v>0.56269841269841203</v>
      </c>
      <c r="AH94">
        <v>1.16954410076141</v>
      </c>
      <c r="AI94">
        <v>0.53266415178926296</v>
      </c>
      <c r="AJ94">
        <v>0.53266415178926296</v>
      </c>
      <c r="AK94">
        <v>0.65072090210564604</v>
      </c>
      <c r="AL94">
        <v>0.65072090210564604</v>
      </c>
      <c r="AM94">
        <v>0.56269841269841203</v>
      </c>
      <c r="AN94">
        <v>0.56269841269841203</v>
      </c>
      <c r="AO94">
        <v>0.45887294357451403</v>
      </c>
      <c r="AP94">
        <v>0.66132858545152196</v>
      </c>
      <c r="AQ94">
        <v>0.55977080122980105</v>
      </c>
      <c r="AR94">
        <v>0.41176468004318301</v>
      </c>
      <c r="AS94">
        <v>0.22972972972972899</v>
      </c>
      <c r="AT94">
        <v>0.34920634920634902</v>
      </c>
      <c r="AU94">
        <v>0.80788177339901401</v>
      </c>
      <c r="AV94">
        <v>0.94174757281553401</v>
      </c>
      <c r="AW94">
        <v>0.71005917159763299</v>
      </c>
      <c r="AX94">
        <v>0.87958115183246</v>
      </c>
      <c r="AY94">
        <v>0.80198019801980203</v>
      </c>
      <c r="AZ94">
        <v>0.46948356807511699</v>
      </c>
      <c r="BA94">
        <v>0.41821946169772201</v>
      </c>
      <c r="BB94">
        <v>3.6363636363636299E-2</v>
      </c>
      <c r="BC94">
        <v>9.0090090090090003E-2</v>
      </c>
      <c r="BD94">
        <v>0.65762711864406698</v>
      </c>
    </row>
    <row r="95" spans="2:56" x14ac:dyDescent="0.2">
      <c r="B95" t="s">
        <v>1925</v>
      </c>
      <c r="C95">
        <v>1E-3</v>
      </c>
      <c r="D95">
        <v>0.1</v>
      </c>
      <c r="E95">
        <v>68</v>
      </c>
      <c r="F95">
        <v>256</v>
      </c>
      <c r="G95" s="2" t="b">
        <v>1</v>
      </c>
      <c r="H95">
        <v>8</v>
      </c>
      <c r="I95">
        <v>20</v>
      </c>
      <c r="J95">
        <v>420</v>
      </c>
      <c r="K95">
        <v>1000</v>
      </c>
      <c r="L95">
        <v>4</v>
      </c>
      <c r="M95">
        <v>50</v>
      </c>
      <c r="N95">
        <v>420</v>
      </c>
      <c r="O95">
        <v>12</v>
      </c>
      <c r="P95">
        <v>50</v>
      </c>
      <c r="Q95">
        <v>80</v>
      </c>
      <c r="R95">
        <v>1</v>
      </c>
      <c r="S95">
        <v>78</v>
      </c>
      <c r="T95" s="2">
        <v>128</v>
      </c>
      <c r="U95" s="2">
        <v>128</v>
      </c>
      <c r="V95" t="s">
        <v>1888</v>
      </c>
      <c r="W95">
        <v>0.75337146577380898</v>
      </c>
      <c r="X95">
        <v>0.59243156737647895</v>
      </c>
      <c r="Y95">
        <v>0.54702083333333296</v>
      </c>
      <c r="Z95">
        <v>1.15876606154441</v>
      </c>
      <c r="AA95">
        <v>0.53082531707188096</v>
      </c>
      <c r="AB95">
        <v>0.53082531707188096</v>
      </c>
      <c r="AC95">
        <v>0.728971077115109</v>
      </c>
      <c r="AD95">
        <v>0.728971077115109</v>
      </c>
      <c r="AE95">
        <v>0.54702083333333296</v>
      </c>
      <c r="AF95">
        <v>0.54702083333333296</v>
      </c>
      <c r="AG95">
        <v>0.61145833333333299</v>
      </c>
      <c r="AH95">
        <v>1.09775066375732</v>
      </c>
      <c r="AI95">
        <v>0.59760569200425395</v>
      </c>
      <c r="AJ95">
        <v>0.59760569200425395</v>
      </c>
      <c r="AK95">
        <v>0.71839296607536296</v>
      </c>
      <c r="AL95">
        <v>0.71839296607536296</v>
      </c>
      <c r="AM95">
        <v>0.61145833333333299</v>
      </c>
      <c r="AN95">
        <v>0.61145833333333299</v>
      </c>
      <c r="AO95">
        <v>0.46589998264437799</v>
      </c>
      <c r="AP95">
        <v>0.57894240830902899</v>
      </c>
      <c r="AQ95">
        <v>0.56151594741198696</v>
      </c>
      <c r="AR95">
        <v>0.51694292992212898</v>
      </c>
      <c r="AS95">
        <v>0.269230769230769</v>
      </c>
      <c r="AT95">
        <v>0.27480916030534303</v>
      </c>
      <c r="AU95">
        <v>0.72992700729926996</v>
      </c>
      <c r="AV95">
        <v>0.92810457516339795</v>
      </c>
      <c r="AW95">
        <v>0.81578947368420995</v>
      </c>
      <c r="AX95">
        <v>0.90789473684210498</v>
      </c>
      <c r="AY95">
        <v>0.84</v>
      </c>
      <c r="AZ95">
        <v>0.65079365079365004</v>
      </c>
      <c r="BA95">
        <v>0.43526170798898001</v>
      </c>
      <c r="BB95">
        <v>0.57553956834532305</v>
      </c>
      <c r="BC95">
        <v>7.1428571428571397E-2</v>
      </c>
      <c r="BD95">
        <v>0.67248908296943199</v>
      </c>
    </row>
    <row r="96" spans="2:56" x14ac:dyDescent="0.2">
      <c r="B96" t="s">
        <v>2551</v>
      </c>
      <c r="C96">
        <v>1E-3</v>
      </c>
      <c r="D96">
        <v>0.5</v>
      </c>
      <c r="E96">
        <v>30</v>
      </c>
      <c r="F96">
        <v>500</v>
      </c>
      <c r="G96" s="2" t="b">
        <v>1</v>
      </c>
      <c r="H96">
        <v>8</v>
      </c>
      <c r="I96">
        <v>20</v>
      </c>
      <c r="J96">
        <v>256</v>
      </c>
      <c r="K96">
        <v>1000</v>
      </c>
      <c r="L96">
        <v>4</v>
      </c>
      <c r="M96">
        <v>20</v>
      </c>
      <c r="N96">
        <v>450</v>
      </c>
      <c r="O96">
        <v>12</v>
      </c>
      <c r="P96">
        <v>20</v>
      </c>
      <c r="Q96">
        <v>110</v>
      </c>
      <c r="R96">
        <v>1</v>
      </c>
      <c r="S96">
        <v>78</v>
      </c>
      <c r="T96" s="2">
        <v>128</v>
      </c>
      <c r="U96" s="2">
        <v>128</v>
      </c>
      <c r="V96" t="s">
        <v>2178</v>
      </c>
      <c r="W96">
        <v>0.84023828125</v>
      </c>
      <c r="X96">
        <v>0.36851307642459802</v>
      </c>
      <c r="Y96">
        <v>0.54686888888888796</v>
      </c>
      <c r="Z96">
        <v>1.10477780258655</v>
      </c>
      <c r="AA96">
        <v>0.51277357154444003</v>
      </c>
      <c r="AB96">
        <v>0.51277357154444003</v>
      </c>
      <c r="AC96">
        <v>0.67331809683746202</v>
      </c>
      <c r="AD96">
        <v>0.67331809683746202</v>
      </c>
      <c r="AE96">
        <v>0.54686888888888796</v>
      </c>
      <c r="AF96">
        <v>0.54686888888888796</v>
      </c>
      <c r="AG96">
        <v>0.66363636363636302</v>
      </c>
      <c r="AH96">
        <v>0.940601825714111</v>
      </c>
      <c r="AI96">
        <v>0.65212957408153704</v>
      </c>
      <c r="AJ96">
        <v>0.65212957408153704</v>
      </c>
      <c r="AK96">
        <v>0.76570015084741205</v>
      </c>
      <c r="AL96">
        <v>0.76570015084741105</v>
      </c>
      <c r="AM96">
        <v>0.66363636363636302</v>
      </c>
      <c r="AN96">
        <v>0.66363636363636302</v>
      </c>
      <c r="AO96">
        <v>0.65059101255070095</v>
      </c>
      <c r="AP96">
        <v>0.35891128147201001</v>
      </c>
      <c r="AQ96">
        <v>0.58318504742181199</v>
      </c>
      <c r="AR96">
        <v>0.45840694473323901</v>
      </c>
      <c r="AS96">
        <v>0.37634408602150499</v>
      </c>
      <c r="AT96">
        <v>0.55621301775147902</v>
      </c>
      <c r="AU96">
        <v>0.94273127753303898</v>
      </c>
      <c r="AV96">
        <v>0.98165137614678899</v>
      </c>
      <c r="AW96">
        <v>0.90196078431372495</v>
      </c>
      <c r="AX96">
        <v>0.9375</v>
      </c>
      <c r="AY96">
        <v>0.89655172413793105</v>
      </c>
      <c r="AZ96">
        <v>0.16666666666666599</v>
      </c>
      <c r="BA96">
        <v>0.45814977973568199</v>
      </c>
      <c r="BB96">
        <v>0.48803827751196099</v>
      </c>
      <c r="BC96">
        <v>0.42857142857142799</v>
      </c>
      <c r="BD96">
        <v>0.69117647058823495</v>
      </c>
    </row>
    <row r="97" spans="2:56" x14ac:dyDescent="0.2">
      <c r="B97" t="s">
        <v>1926</v>
      </c>
      <c r="C97">
        <v>1E-3</v>
      </c>
      <c r="D97">
        <v>0.1</v>
      </c>
      <c r="E97">
        <v>256</v>
      </c>
      <c r="F97">
        <v>256</v>
      </c>
      <c r="G97" s="2" t="b">
        <v>0</v>
      </c>
      <c r="H97">
        <v>8</v>
      </c>
      <c r="I97">
        <v>25</v>
      </c>
      <c r="J97">
        <v>128</v>
      </c>
      <c r="K97">
        <v>1000</v>
      </c>
      <c r="L97">
        <v>4</v>
      </c>
      <c r="M97">
        <v>10</v>
      </c>
      <c r="N97">
        <v>460</v>
      </c>
      <c r="O97">
        <v>12</v>
      </c>
      <c r="P97">
        <v>10</v>
      </c>
      <c r="Q97">
        <v>120</v>
      </c>
      <c r="R97">
        <v>1</v>
      </c>
      <c r="S97">
        <v>78</v>
      </c>
      <c r="T97" s="2">
        <v>64</v>
      </c>
      <c r="U97" s="2">
        <v>64</v>
      </c>
      <c r="V97" t="s">
        <v>1888</v>
      </c>
      <c r="W97">
        <v>0.75275421142578103</v>
      </c>
      <c r="X97">
        <v>0.59900560113601298</v>
      </c>
      <c r="Y97">
        <v>0.54651630434782605</v>
      </c>
      <c r="Z97">
        <v>1.1524582504034</v>
      </c>
      <c r="AA97">
        <v>0.53145584957753</v>
      </c>
      <c r="AB97">
        <v>0.53145584957753</v>
      </c>
      <c r="AC97">
        <v>0.69828707138549995</v>
      </c>
      <c r="AD97">
        <v>0.69828707138549995</v>
      </c>
      <c r="AE97">
        <v>0.54651630434782605</v>
      </c>
      <c r="AF97">
        <v>0.54651630434782605</v>
      </c>
      <c r="AG97">
        <v>0.59930555555555498</v>
      </c>
      <c r="AH97">
        <v>1.1751475334167401</v>
      </c>
      <c r="AI97">
        <v>0.57213085007150599</v>
      </c>
      <c r="AJ97">
        <v>0.57213085007150599</v>
      </c>
      <c r="AK97">
        <v>0.678039769994502</v>
      </c>
      <c r="AL97">
        <v>0.67803976999450299</v>
      </c>
      <c r="AM97">
        <v>0.59930555555555498</v>
      </c>
      <c r="AN97">
        <v>0.59930555555555498</v>
      </c>
      <c r="AO97">
        <v>0.40964549426602098</v>
      </c>
      <c r="AP97">
        <v>0.60014881687353405</v>
      </c>
      <c r="AQ97">
        <v>0.54800398870747902</v>
      </c>
      <c r="AR97">
        <v>0.56802509846308302</v>
      </c>
      <c r="AS97">
        <v>1.63934426229508E-2</v>
      </c>
      <c r="AT97">
        <v>0.10416666666666601</v>
      </c>
      <c r="AU97">
        <v>0.85833333333333295</v>
      </c>
      <c r="AV97">
        <v>0.96666666666666601</v>
      </c>
      <c r="AW97">
        <v>0.71962616822429903</v>
      </c>
      <c r="AX97">
        <v>0.89867841409691596</v>
      </c>
      <c r="AY97">
        <v>0.85446009389671296</v>
      </c>
      <c r="AZ97">
        <v>0.59677419354838701</v>
      </c>
      <c r="BA97">
        <v>0.41635687732342003</v>
      </c>
      <c r="BB97">
        <v>0.64804469273743004</v>
      </c>
      <c r="BC97">
        <v>0.119402985074626</v>
      </c>
      <c r="BD97">
        <v>0.66666666666666596</v>
      </c>
    </row>
    <row r="98" spans="2:56" x14ac:dyDescent="0.2">
      <c r="B98" t="s">
        <v>1927</v>
      </c>
      <c r="C98">
        <v>1E-3</v>
      </c>
      <c r="D98">
        <v>0.1</v>
      </c>
      <c r="E98">
        <v>256</v>
      </c>
      <c r="F98">
        <v>256</v>
      </c>
      <c r="G98" s="2" t="b">
        <v>0</v>
      </c>
      <c r="H98">
        <v>8</v>
      </c>
      <c r="I98">
        <v>20</v>
      </c>
      <c r="J98">
        <v>64</v>
      </c>
      <c r="K98">
        <v>1000</v>
      </c>
      <c r="L98">
        <v>4</v>
      </c>
      <c r="M98">
        <v>20</v>
      </c>
      <c r="N98">
        <v>450</v>
      </c>
      <c r="O98">
        <v>12</v>
      </c>
      <c r="P98">
        <v>20</v>
      </c>
      <c r="Q98">
        <v>110</v>
      </c>
      <c r="R98">
        <v>1</v>
      </c>
      <c r="S98">
        <v>78</v>
      </c>
      <c r="T98" s="2">
        <v>64</v>
      </c>
      <c r="U98" s="2">
        <v>128</v>
      </c>
      <c r="V98" t="s">
        <v>1888</v>
      </c>
      <c r="W98">
        <v>0.73790740966796797</v>
      </c>
      <c r="X98">
        <v>0.65804032422602099</v>
      </c>
      <c r="Y98">
        <v>0.54582111111111098</v>
      </c>
      <c r="Z98">
        <v>1.15689310896396</v>
      </c>
      <c r="AA98">
        <v>0.533838583051646</v>
      </c>
      <c r="AB98">
        <v>0.533838583051646</v>
      </c>
      <c r="AC98">
        <v>0.72603993937766598</v>
      </c>
      <c r="AD98">
        <v>0.72603993937766598</v>
      </c>
      <c r="AE98">
        <v>0.54582111111111198</v>
      </c>
      <c r="AF98">
        <v>0.54582111111111098</v>
      </c>
      <c r="AG98">
        <v>0.54545454545454497</v>
      </c>
      <c r="AH98">
        <v>1.20915019512176</v>
      </c>
      <c r="AI98">
        <v>0.520506154972737</v>
      </c>
      <c r="AJ98">
        <v>0.520506154972737</v>
      </c>
      <c r="AK98">
        <v>0.57674745710285102</v>
      </c>
      <c r="AL98">
        <v>0.57674745710285102</v>
      </c>
      <c r="AM98">
        <v>0.54545454545454497</v>
      </c>
      <c r="AN98">
        <v>0.54545454545454497</v>
      </c>
      <c r="AO98">
        <v>0.437121016999728</v>
      </c>
      <c r="AP98">
        <v>0.57115376983293098</v>
      </c>
      <c r="AQ98">
        <v>0.55362276083673001</v>
      </c>
      <c r="AR98">
        <v>0.57345678453719495</v>
      </c>
      <c r="AS98">
        <v>0.14285714285714199</v>
      </c>
      <c r="AT98">
        <v>0.29545454545454503</v>
      </c>
      <c r="AU98">
        <v>0.78391959798994904</v>
      </c>
      <c r="AV98">
        <v>0.90909090909090895</v>
      </c>
      <c r="AW98">
        <v>0.73684210526315697</v>
      </c>
      <c r="AX98">
        <v>0.86138613861386104</v>
      </c>
      <c r="AY98">
        <v>0.77511961722487999</v>
      </c>
      <c r="AZ98">
        <v>0.47413793103448199</v>
      </c>
      <c r="BA98">
        <v>0.41698841698841699</v>
      </c>
      <c r="BB98">
        <v>0</v>
      </c>
      <c r="BC98">
        <v>0.61324041811846597</v>
      </c>
      <c r="BD98">
        <v>0.23703703703703699</v>
      </c>
    </row>
    <row r="99" spans="2:56" x14ac:dyDescent="0.2">
      <c r="B99" t="s">
        <v>2552</v>
      </c>
      <c r="C99">
        <v>1E-3</v>
      </c>
      <c r="D99">
        <v>0.1</v>
      </c>
      <c r="E99">
        <v>256</v>
      </c>
      <c r="F99">
        <v>256</v>
      </c>
      <c r="G99" s="2" t="b">
        <v>0</v>
      </c>
      <c r="H99">
        <v>8</v>
      </c>
      <c r="I99">
        <v>10</v>
      </c>
      <c r="J99">
        <v>64</v>
      </c>
      <c r="K99">
        <v>1000</v>
      </c>
      <c r="L99">
        <v>4</v>
      </c>
      <c r="M99">
        <v>25</v>
      </c>
      <c r="N99">
        <v>445</v>
      </c>
      <c r="O99">
        <v>12</v>
      </c>
      <c r="P99">
        <v>25</v>
      </c>
      <c r="Q99">
        <v>105</v>
      </c>
      <c r="R99">
        <v>1</v>
      </c>
      <c r="S99">
        <v>78</v>
      </c>
      <c r="T99" s="2">
        <v>128</v>
      </c>
      <c r="U99" s="2">
        <v>128</v>
      </c>
      <c r="V99" t="s">
        <v>1888</v>
      </c>
      <c r="W99">
        <v>0.71663665771484297</v>
      </c>
      <c r="X99">
        <v>0.73541132360696704</v>
      </c>
      <c r="Y99">
        <v>0.54508988764044897</v>
      </c>
      <c r="Z99">
        <v>1.1698104027509599</v>
      </c>
      <c r="AA99">
        <v>0.53011400245332396</v>
      </c>
      <c r="AB99">
        <v>0.53011400245332396</v>
      </c>
      <c r="AC99">
        <v>0.69647507094695005</v>
      </c>
      <c r="AD99">
        <v>0.69647507094695005</v>
      </c>
      <c r="AE99">
        <v>0.54508988764044897</v>
      </c>
      <c r="AF99">
        <v>0.54508988764044897</v>
      </c>
      <c r="AG99">
        <v>0.59047619047619004</v>
      </c>
      <c r="AH99">
        <v>1.27345442771911</v>
      </c>
      <c r="AI99">
        <v>0.58071214524772896</v>
      </c>
      <c r="AJ99">
        <v>0.58071214524772896</v>
      </c>
      <c r="AK99">
        <v>0.68250139891817396</v>
      </c>
      <c r="AL99">
        <v>0.68250139891817396</v>
      </c>
      <c r="AM99">
        <v>0.59047619047619004</v>
      </c>
      <c r="AN99">
        <v>0.59047619047619004</v>
      </c>
      <c r="AO99">
        <v>0.451032775138904</v>
      </c>
      <c r="AP99">
        <v>0.57861264313966199</v>
      </c>
      <c r="AQ99">
        <v>0.55936787104469299</v>
      </c>
      <c r="AR99">
        <v>0.53144272049004104</v>
      </c>
      <c r="AS99">
        <v>0.15172413793103401</v>
      </c>
      <c r="AT99">
        <v>0.329670329670329</v>
      </c>
      <c r="AU99">
        <v>0.77173913043478204</v>
      </c>
      <c r="AV99">
        <v>0.96226415094339601</v>
      </c>
      <c r="AW99">
        <v>0.7</v>
      </c>
      <c r="AX99">
        <v>0.89230769230769202</v>
      </c>
      <c r="AY99">
        <v>0.78534031413612504</v>
      </c>
      <c r="AZ99">
        <v>0.59302325581395299</v>
      </c>
      <c r="BA99">
        <v>0.42253521126760502</v>
      </c>
      <c r="BB99">
        <v>0.61250000000000004</v>
      </c>
      <c r="BC99">
        <v>8.7719298245614002E-2</v>
      </c>
      <c r="BD99">
        <v>0.65972222222222199</v>
      </c>
    </row>
    <row r="100" spans="2:56" x14ac:dyDescent="0.2">
      <c r="B100" t="s">
        <v>1928</v>
      </c>
      <c r="C100">
        <v>1E-3</v>
      </c>
      <c r="D100">
        <v>0.1</v>
      </c>
      <c r="E100">
        <v>212</v>
      </c>
      <c r="F100">
        <v>256</v>
      </c>
      <c r="G100" s="2" t="b">
        <v>1</v>
      </c>
      <c r="H100">
        <v>8</v>
      </c>
      <c r="I100">
        <v>20</v>
      </c>
      <c r="J100">
        <v>64</v>
      </c>
      <c r="K100">
        <v>1000</v>
      </c>
      <c r="L100">
        <v>4</v>
      </c>
      <c r="M100">
        <v>20</v>
      </c>
      <c r="N100">
        <v>450</v>
      </c>
      <c r="O100">
        <v>12</v>
      </c>
      <c r="P100">
        <v>20</v>
      </c>
      <c r="Q100">
        <v>110</v>
      </c>
      <c r="R100">
        <v>1</v>
      </c>
      <c r="S100">
        <v>78</v>
      </c>
      <c r="T100" s="2">
        <v>64</v>
      </c>
      <c r="U100" s="2">
        <v>64</v>
      </c>
      <c r="V100" t="s">
        <v>1888</v>
      </c>
      <c r="W100">
        <v>0.73473358154296797</v>
      </c>
      <c r="X100">
        <v>0.65286400704644598</v>
      </c>
      <c r="Y100">
        <v>0.54502055555555395</v>
      </c>
      <c r="Z100">
        <v>1.16143320643901</v>
      </c>
      <c r="AA100">
        <v>0.52312002941973301</v>
      </c>
      <c r="AB100">
        <v>0.52312002941973301</v>
      </c>
      <c r="AC100">
        <v>0.68678392515828701</v>
      </c>
      <c r="AD100">
        <v>0.68678392515828701</v>
      </c>
      <c r="AE100">
        <v>0.54502055555555495</v>
      </c>
      <c r="AF100">
        <v>0.54502055555555495</v>
      </c>
      <c r="AG100">
        <v>0.60303030303030303</v>
      </c>
      <c r="AH100">
        <v>1.17305254936218</v>
      </c>
      <c r="AI100">
        <v>0.58100141404849803</v>
      </c>
      <c r="AJ100">
        <v>0.58100141404849803</v>
      </c>
      <c r="AK100">
        <v>0.62766595691675597</v>
      </c>
      <c r="AL100">
        <v>0.62766595691675597</v>
      </c>
      <c r="AM100">
        <v>0.60303030303030203</v>
      </c>
      <c r="AN100">
        <v>0.60303030303030303</v>
      </c>
      <c r="AO100">
        <v>0.46761268831569403</v>
      </c>
      <c r="AP100">
        <v>0.60721304232970796</v>
      </c>
      <c r="AQ100">
        <v>0.54807191612084205</v>
      </c>
      <c r="AR100">
        <v>0.46958247091268901</v>
      </c>
      <c r="AS100">
        <v>0.17518248175182399</v>
      </c>
      <c r="AT100">
        <v>0.30526315789473601</v>
      </c>
      <c r="AU100">
        <v>0.78606965174129295</v>
      </c>
      <c r="AV100">
        <v>0.95927601809954699</v>
      </c>
      <c r="AW100">
        <v>0.73469387755102</v>
      </c>
      <c r="AX100">
        <v>0.88461538461538403</v>
      </c>
      <c r="AY100">
        <v>0.798029556650246</v>
      </c>
      <c r="AZ100">
        <v>0.67326732673267298</v>
      </c>
      <c r="BA100">
        <v>0.43121149897330502</v>
      </c>
      <c r="BB100">
        <v>0.55555555555555503</v>
      </c>
      <c r="BC100">
        <v>0</v>
      </c>
      <c r="BD100">
        <v>0.66885245901639301</v>
      </c>
    </row>
    <row r="101" spans="2:56" x14ac:dyDescent="0.2">
      <c r="B101" t="s">
        <v>2553</v>
      </c>
      <c r="C101">
        <v>1E-3</v>
      </c>
      <c r="D101">
        <v>0.5</v>
      </c>
      <c r="E101">
        <v>19</v>
      </c>
      <c r="F101">
        <v>500</v>
      </c>
      <c r="G101" s="2" t="b">
        <v>1</v>
      </c>
      <c r="H101">
        <v>8</v>
      </c>
      <c r="I101">
        <v>25</v>
      </c>
      <c r="J101">
        <v>128</v>
      </c>
      <c r="K101">
        <v>1000</v>
      </c>
      <c r="L101">
        <v>4</v>
      </c>
      <c r="M101">
        <v>5</v>
      </c>
      <c r="N101">
        <v>465</v>
      </c>
      <c r="O101">
        <v>12</v>
      </c>
      <c r="P101">
        <v>5</v>
      </c>
      <c r="Q101">
        <v>125</v>
      </c>
      <c r="R101">
        <v>1</v>
      </c>
      <c r="S101">
        <v>78</v>
      </c>
      <c r="T101" s="2">
        <v>128</v>
      </c>
      <c r="U101" s="2">
        <v>128</v>
      </c>
      <c r="V101" t="s">
        <v>2178</v>
      </c>
      <c r="W101">
        <v>0.83917968750000005</v>
      </c>
      <c r="X101">
        <v>0.37050577121973</v>
      </c>
      <c r="Y101">
        <v>0.54403064516128996</v>
      </c>
      <c r="Z101">
        <v>1.3464823310971199</v>
      </c>
      <c r="AA101">
        <v>0.52513838490146503</v>
      </c>
      <c r="AB101">
        <v>0.52513838490146503</v>
      </c>
      <c r="AC101">
        <v>0.64614151370793205</v>
      </c>
      <c r="AD101">
        <v>0.64614151370793205</v>
      </c>
      <c r="AE101">
        <v>0.54403064516128996</v>
      </c>
      <c r="AF101">
        <v>0.54403064516128996</v>
      </c>
      <c r="AG101">
        <v>0.59199999999999997</v>
      </c>
      <c r="AH101">
        <v>1.02957355976104</v>
      </c>
      <c r="AI101">
        <v>0.58212094227642497</v>
      </c>
      <c r="AJ101">
        <v>0.58212094227642497</v>
      </c>
      <c r="AK101">
        <v>0.66945166885792495</v>
      </c>
      <c r="AL101">
        <v>0.66945166885792495</v>
      </c>
      <c r="AM101">
        <v>0.59199999999999997</v>
      </c>
      <c r="AN101">
        <v>0.59199999999999997</v>
      </c>
      <c r="AO101">
        <v>0.53207340149460902</v>
      </c>
      <c r="AP101">
        <v>0.46279853569546903</v>
      </c>
      <c r="AQ101">
        <v>0.59020715182630801</v>
      </c>
      <c r="AR101">
        <v>0.51547445058947405</v>
      </c>
      <c r="AS101">
        <v>0.26388888888888801</v>
      </c>
      <c r="AT101">
        <v>0.42786069651741199</v>
      </c>
      <c r="AU101">
        <v>0.92248062015503796</v>
      </c>
      <c r="AV101">
        <v>0.98007968127489997</v>
      </c>
      <c r="AW101">
        <v>0.83408071748878898</v>
      </c>
      <c r="AX101">
        <v>0.94488188976377896</v>
      </c>
      <c r="AY101">
        <v>0.89270386266094404</v>
      </c>
      <c r="AZ101">
        <v>0.20689655172413701</v>
      </c>
      <c r="BA101">
        <v>0.42585551330798399</v>
      </c>
      <c r="BB101">
        <v>0.47244094488188898</v>
      </c>
      <c r="BC101">
        <v>0.38989169675090202</v>
      </c>
      <c r="BD101">
        <v>0.224390243902439</v>
      </c>
    </row>
    <row r="102" spans="2:56" x14ac:dyDescent="0.2">
      <c r="B102" t="s">
        <v>1929</v>
      </c>
      <c r="C102">
        <v>1E-3</v>
      </c>
      <c r="D102">
        <v>0.1</v>
      </c>
      <c r="E102">
        <v>207</v>
      </c>
      <c r="F102">
        <v>256</v>
      </c>
      <c r="G102" s="2" t="b">
        <v>1</v>
      </c>
      <c r="H102">
        <v>8</v>
      </c>
      <c r="I102">
        <v>20</v>
      </c>
      <c r="J102">
        <v>128</v>
      </c>
      <c r="K102">
        <v>1000</v>
      </c>
      <c r="L102">
        <v>4</v>
      </c>
      <c r="M102">
        <v>50</v>
      </c>
      <c r="N102">
        <v>420</v>
      </c>
      <c r="O102">
        <v>12</v>
      </c>
      <c r="P102">
        <v>50</v>
      </c>
      <c r="Q102">
        <v>80</v>
      </c>
      <c r="R102">
        <v>1</v>
      </c>
      <c r="S102">
        <v>78</v>
      </c>
      <c r="T102" s="2">
        <v>64</v>
      </c>
      <c r="U102" s="2">
        <v>128</v>
      </c>
      <c r="V102" t="s">
        <v>1888</v>
      </c>
      <c r="W102">
        <v>0.73290252685546797</v>
      </c>
      <c r="X102">
        <v>0.67411105637438595</v>
      </c>
      <c r="Y102">
        <v>0.54394821428571405</v>
      </c>
      <c r="Z102">
        <v>1.14567049920558</v>
      </c>
      <c r="AA102">
        <v>0.53001939427690403</v>
      </c>
      <c r="AB102">
        <v>0.53001939427690403</v>
      </c>
      <c r="AC102">
        <v>0.71561655967901905</v>
      </c>
      <c r="AD102">
        <v>0.71561655967901905</v>
      </c>
      <c r="AE102">
        <v>0.54394821428571405</v>
      </c>
      <c r="AF102">
        <v>0.54394821428571405</v>
      </c>
      <c r="AG102">
        <v>0.609375</v>
      </c>
      <c r="AH102">
        <v>1.18200576305389</v>
      </c>
      <c r="AI102">
        <v>0.59442852623478104</v>
      </c>
      <c r="AJ102">
        <v>0.59442852623478104</v>
      </c>
      <c r="AK102">
        <v>0.70175278296334398</v>
      </c>
      <c r="AL102">
        <v>0.70175278296334398</v>
      </c>
      <c r="AM102">
        <v>0.609375</v>
      </c>
      <c r="AN102">
        <v>0.609375</v>
      </c>
      <c r="AO102">
        <v>0.45225028454717298</v>
      </c>
      <c r="AP102">
        <v>0.62817209881168201</v>
      </c>
      <c r="AQ102">
        <v>0.55887366109391401</v>
      </c>
      <c r="AR102">
        <v>0.48078153265484702</v>
      </c>
      <c r="AS102">
        <v>0.187499999999999</v>
      </c>
      <c r="AT102">
        <v>0.30769230769230699</v>
      </c>
      <c r="AU102">
        <v>0.81944444444444398</v>
      </c>
      <c r="AV102">
        <v>0.96932515337423297</v>
      </c>
      <c r="AW102">
        <v>0.72463768115941996</v>
      </c>
      <c r="AX102">
        <v>0.86666666666666603</v>
      </c>
      <c r="AY102">
        <v>0.77551020408163196</v>
      </c>
      <c r="AZ102">
        <v>0.70748299319727803</v>
      </c>
      <c r="BA102">
        <v>0.42424242424242398</v>
      </c>
      <c r="BB102">
        <v>0.63934426229508101</v>
      </c>
      <c r="BC102">
        <v>4.7619047619047603E-2</v>
      </c>
      <c r="BD102">
        <v>0.66367713004484297</v>
      </c>
    </row>
    <row r="103" spans="2:56" x14ac:dyDescent="0.2">
      <c r="B103" t="s">
        <v>2554</v>
      </c>
      <c r="C103">
        <v>1E-3</v>
      </c>
      <c r="D103">
        <v>0.5</v>
      </c>
      <c r="E103">
        <v>256</v>
      </c>
      <c r="F103">
        <v>500</v>
      </c>
      <c r="G103" s="2" t="b">
        <v>0</v>
      </c>
      <c r="H103">
        <v>8</v>
      </c>
      <c r="I103">
        <v>50</v>
      </c>
      <c r="J103">
        <v>64</v>
      </c>
      <c r="K103">
        <v>1000</v>
      </c>
      <c r="L103">
        <v>4</v>
      </c>
      <c r="M103">
        <v>25</v>
      </c>
      <c r="N103">
        <v>445</v>
      </c>
      <c r="O103">
        <v>12</v>
      </c>
      <c r="P103">
        <v>25</v>
      </c>
      <c r="Q103">
        <v>105</v>
      </c>
      <c r="R103">
        <v>1</v>
      </c>
      <c r="S103">
        <v>78</v>
      </c>
      <c r="T103" s="2">
        <v>128</v>
      </c>
      <c r="U103" s="2">
        <v>128</v>
      </c>
      <c r="V103" t="s">
        <v>2178</v>
      </c>
      <c r="W103">
        <v>0.8368203125</v>
      </c>
      <c r="X103">
        <v>0.38177243602275801</v>
      </c>
      <c r="Y103">
        <v>0.54368314606741397</v>
      </c>
      <c r="Z103">
        <v>1.5061151138544</v>
      </c>
      <c r="AA103">
        <v>0.51325833000174503</v>
      </c>
      <c r="AB103">
        <v>0.51325833000174503</v>
      </c>
      <c r="AC103">
        <v>0.62829496264323403</v>
      </c>
      <c r="AD103">
        <v>0.62829496264323403</v>
      </c>
      <c r="AE103">
        <v>0.54368314606741397</v>
      </c>
      <c r="AF103">
        <v>0.54368314606741397</v>
      </c>
      <c r="AG103">
        <v>0.64920634920634901</v>
      </c>
      <c r="AH103">
        <v>1.1426370143890301</v>
      </c>
      <c r="AI103">
        <v>0.63209594501251998</v>
      </c>
      <c r="AJ103">
        <v>0.63209594501251998</v>
      </c>
      <c r="AK103">
        <v>0.67898736253644199</v>
      </c>
      <c r="AL103">
        <v>0.67898736253644199</v>
      </c>
      <c r="AM103">
        <v>0.64920634920634901</v>
      </c>
      <c r="AN103">
        <v>0.64920634920634901</v>
      </c>
      <c r="AO103">
        <v>0.57685576419212503</v>
      </c>
      <c r="AP103">
        <v>0.58601729885303899</v>
      </c>
      <c r="AQ103">
        <v>0.56019925013766003</v>
      </c>
      <c r="AR103">
        <v>0.32996100682415602</v>
      </c>
      <c r="AS103">
        <v>0.40522875816993398</v>
      </c>
      <c r="AT103">
        <v>0.39506172839506098</v>
      </c>
      <c r="AU103">
        <v>0.93333333333333302</v>
      </c>
      <c r="AV103">
        <v>0.96153846153846101</v>
      </c>
      <c r="AW103">
        <v>0.89340101522842597</v>
      </c>
      <c r="AX103">
        <v>0.90384615384615397</v>
      </c>
      <c r="AY103">
        <v>0.86170212765957399</v>
      </c>
      <c r="AZ103">
        <v>0.54385964912280704</v>
      </c>
      <c r="BA103">
        <v>0.45333333333333298</v>
      </c>
      <c r="BB103">
        <v>0</v>
      </c>
      <c r="BC103">
        <v>0.518987341772152</v>
      </c>
      <c r="BD103">
        <v>0.71485943775100402</v>
      </c>
    </row>
    <row r="104" spans="2:56" x14ac:dyDescent="0.2">
      <c r="B104" t="s">
        <v>1930</v>
      </c>
      <c r="C104">
        <v>1E-3</v>
      </c>
      <c r="D104">
        <v>0.1</v>
      </c>
      <c r="E104">
        <v>140</v>
      </c>
      <c r="F104">
        <v>256</v>
      </c>
      <c r="G104" s="2" t="b">
        <v>1</v>
      </c>
      <c r="H104">
        <v>8</v>
      </c>
      <c r="I104">
        <v>25</v>
      </c>
      <c r="J104">
        <v>256</v>
      </c>
      <c r="K104">
        <v>1000</v>
      </c>
      <c r="L104">
        <v>4</v>
      </c>
      <c r="M104">
        <v>25</v>
      </c>
      <c r="N104">
        <v>445</v>
      </c>
      <c r="O104">
        <v>12</v>
      </c>
      <c r="P104">
        <v>25</v>
      </c>
      <c r="Q104">
        <v>105</v>
      </c>
      <c r="R104">
        <v>1</v>
      </c>
      <c r="S104">
        <v>78</v>
      </c>
      <c r="T104" s="2">
        <v>64</v>
      </c>
      <c r="U104" s="2">
        <v>128</v>
      </c>
      <c r="V104" t="s">
        <v>1888</v>
      </c>
      <c r="W104">
        <v>0.73651504516601496</v>
      </c>
      <c r="X104">
        <v>0.65942799183540002</v>
      </c>
      <c r="Y104">
        <v>0.54296067415730298</v>
      </c>
      <c r="Z104">
        <v>1.1669176261425001</v>
      </c>
      <c r="AA104">
        <v>0.51681338014994804</v>
      </c>
      <c r="AB104">
        <v>0.51681338014994804</v>
      </c>
      <c r="AC104">
        <v>0.70990078936900802</v>
      </c>
      <c r="AD104">
        <v>0.70990078936900802</v>
      </c>
      <c r="AE104">
        <v>0.54296067415730298</v>
      </c>
      <c r="AF104">
        <v>0.54296067415730298</v>
      </c>
      <c r="AG104">
        <v>0.56349206349206304</v>
      </c>
      <c r="AH104">
        <v>1.18795573711395</v>
      </c>
      <c r="AI104">
        <v>0.52937551431830399</v>
      </c>
      <c r="AJ104">
        <v>0.52937551431830399</v>
      </c>
      <c r="AK104">
        <v>0.67955997409528102</v>
      </c>
      <c r="AL104">
        <v>0.67955997409528102</v>
      </c>
      <c r="AM104">
        <v>0.56349206349206304</v>
      </c>
      <c r="AN104">
        <v>0.56349206349206304</v>
      </c>
      <c r="AO104">
        <v>0.46719091547374297</v>
      </c>
      <c r="AP104">
        <v>0.62404976297784098</v>
      </c>
      <c r="AQ104">
        <v>0.56015167936573995</v>
      </c>
      <c r="AR104">
        <v>0.41586116278246898</v>
      </c>
      <c r="AS104">
        <v>0.15126050420168</v>
      </c>
      <c r="AT104">
        <v>0.34482758620689602</v>
      </c>
      <c r="AU104">
        <v>0.75409836065573699</v>
      </c>
      <c r="AV104">
        <v>0.96618357487922701</v>
      </c>
      <c r="AW104">
        <v>0.70270270270270196</v>
      </c>
      <c r="AX104">
        <v>0.85863874345549696</v>
      </c>
      <c r="AY104">
        <v>0.83417085427135595</v>
      </c>
      <c r="AZ104">
        <v>0.55084745762711795</v>
      </c>
      <c r="BA104">
        <v>0.40313111545988201</v>
      </c>
      <c r="BB104">
        <v>5.4054054054054002E-2</v>
      </c>
      <c r="BC104">
        <v>7.2727272727272696E-2</v>
      </c>
      <c r="BD104">
        <v>0.65986394557823103</v>
      </c>
    </row>
    <row r="105" spans="2:56" x14ac:dyDescent="0.2">
      <c r="B105" t="s">
        <v>1931</v>
      </c>
      <c r="C105">
        <v>1E-3</v>
      </c>
      <c r="D105">
        <v>0.1</v>
      </c>
      <c r="E105">
        <v>256</v>
      </c>
      <c r="F105">
        <v>256</v>
      </c>
      <c r="G105" s="2" t="b">
        <v>0</v>
      </c>
      <c r="H105">
        <v>8</v>
      </c>
      <c r="I105">
        <v>25</v>
      </c>
      <c r="J105">
        <v>128</v>
      </c>
      <c r="K105">
        <v>1000</v>
      </c>
      <c r="L105">
        <v>4</v>
      </c>
      <c r="M105">
        <v>50</v>
      </c>
      <c r="N105">
        <v>420</v>
      </c>
      <c r="O105">
        <v>12</v>
      </c>
      <c r="P105">
        <v>50</v>
      </c>
      <c r="Q105">
        <v>80</v>
      </c>
      <c r="R105">
        <v>1</v>
      </c>
      <c r="S105">
        <v>78</v>
      </c>
      <c r="T105" s="2">
        <v>128</v>
      </c>
      <c r="U105" s="2">
        <v>128</v>
      </c>
      <c r="V105" t="s">
        <v>1888</v>
      </c>
      <c r="W105">
        <v>0.74399948120117099</v>
      </c>
      <c r="X105">
        <v>0.629914755467325</v>
      </c>
      <c r="Y105">
        <v>0.54291666666666605</v>
      </c>
      <c r="Z105">
        <v>1.16053318786621</v>
      </c>
      <c r="AA105">
        <v>0.518293912413896</v>
      </c>
      <c r="AB105">
        <v>0.518293912413896</v>
      </c>
      <c r="AC105">
        <v>0.70075772396313696</v>
      </c>
      <c r="AD105">
        <v>0.70075772396313696</v>
      </c>
      <c r="AE105">
        <v>0.54291666666666605</v>
      </c>
      <c r="AF105">
        <v>0.54291666666666605</v>
      </c>
      <c r="AG105">
        <v>0.57395833333333302</v>
      </c>
      <c r="AH105">
        <v>1.11321032047271</v>
      </c>
      <c r="AI105">
        <v>0.53865556018599303</v>
      </c>
      <c r="AJ105">
        <v>0.53865556018599303</v>
      </c>
      <c r="AK105">
        <v>0.58935378676776196</v>
      </c>
      <c r="AL105">
        <v>0.58935378676776096</v>
      </c>
      <c r="AM105">
        <v>0.57395833333333302</v>
      </c>
      <c r="AN105">
        <v>0.57395833333333302</v>
      </c>
      <c r="AO105">
        <v>0.46841979233938202</v>
      </c>
      <c r="AP105">
        <v>0.62623303937493102</v>
      </c>
      <c r="AQ105">
        <v>0.56077396387240797</v>
      </c>
      <c r="AR105">
        <v>0.41774885406886197</v>
      </c>
      <c r="AS105">
        <v>0.208695652173913</v>
      </c>
      <c r="AT105">
        <v>0.38620689655172402</v>
      </c>
      <c r="AU105">
        <v>0.83333333333333304</v>
      </c>
      <c r="AV105">
        <v>0.9375</v>
      </c>
      <c r="AW105">
        <v>0.77697841726618699</v>
      </c>
      <c r="AX105">
        <v>0.87581699346405195</v>
      </c>
      <c r="AY105">
        <v>0.81118881118881103</v>
      </c>
      <c r="AZ105">
        <v>0.48192771084337299</v>
      </c>
      <c r="BA105">
        <v>0.43380281690140798</v>
      </c>
      <c r="BB105">
        <v>0</v>
      </c>
      <c r="BC105">
        <v>6.9767441860465101E-2</v>
      </c>
      <c r="BD105">
        <v>0.64864864864864802</v>
      </c>
    </row>
    <row r="106" spans="2:56" x14ac:dyDescent="0.2">
      <c r="B106" t="s">
        <v>1932</v>
      </c>
      <c r="C106">
        <v>1E-3</v>
      </c>
      <c r="D106">
        <v>0.1</v>
      </c>
      <c r="E106">
        <v>12</v>
      </c>
      <c r="F106">
        <v>256</v>
      </c>
      <c r="G106" s="2" t="b">
        <v>1</v>
      </c>
      <c r="H106">
        <v>8</v>
      </c>
      <c r="I106">
        <v>20</v>
      </c>
      <c r="J106">
        <v>420</v>
      </c>
      <c r="K106">
        <v>1000</v>
      </c>
      <c r="L106">
        <v>4</v>
      </c>
      <c r="M106">
        <v>20</v>
      </c>
      <c r="N106">
        <v>450</v>
      </c>
      <c r="O106">
        <v>12</v>
      </c>
      <c r="P106">
        <v>20</v>
      </c>
      <c r="Q106">
        <v>110</v>
      </c>
      <c r="R106">
        <v>1</v>
      </c>
      <c r="S106">
        <v>78</v>
      </c>
      <c r="T106" s="2">
        <v>128</v>
      </c>
      <c r="U106" s="2">
        <v>128</v>
      </c>
      <c r="V106" t="s">
        <v>1888</v>
      </c>
      <c r="W106">
        <v>0.76710146949404701</v>
      </c>
      <c r="X106">
        <v>0.55890657077543404</v>
      </c>
      <c r="Y106">
        <v>0.542163888888889</v>
      </c>
      <c r="Z106">
        <v>1.19942700898647</v>
      </c>
      <c r="AA106">
        <v>0.52041482630403002</v>
      </c>
      <c r="AB106">
        <v>0.52041482630403002</v>
      </c>
      <c r="AC106">
        <v>0.70003905149882595</v>
      </c>
      <c r="AD106">
        <v>0.70003905149882595</v>
      </c>
      <c r="AE106">
        <v>0.542163888888889</v>
      </c>
      <c r="AF106">
        <v>0.542163888888889</v>
      </c>
      <c r="AG106">
        <v>0.58863636363636296</v>
      </c>
      <c r="AH106">
        <v>1.1269353628158501</v>
      </c>
      <c r="AI106">
        <v>0.55432003064840196</v>
      </c>
      <c r="AJ106">
        <v>0.55432003064840196</v>
      </c>
      <c r="AK106">
        <v>0.62051434387899296</v>
      </c>
      <c r="AL106">
        <v>0.62051434387899296</v>
      </c>
      <c r="AM106">
        <v>0.58863636363636296</v>
      </c>
      <c r="AN106">
        <v>0.58863636363636296</v>
      </c>
      <c r="AO106">
        <v>0.45833017649431701</v>
      </c>
      <c r="AP106">
        <v>0.59588222977662297</v>
      </c>
      <c r="AQ106">
        <v>0.55912893302308897</v>
      </c>
      <c r="AR106">
        <v>0.46831796592209002</v>
      </c>
      <c r="AS106">
        <v>0.32768361581920902</v>
      </c>
      <c r="AT106">
        <v>0.34899328859060402</v>
      </c>
      <c r="AU106">
        <v>0.89473684210526305</v>
      </c>
      <c r="AV106">
        <v>0.94495412844036697</v>
      </c>
      <c r="AW106">
        <v>0.78350515463917503</v>
      </c>
      <c r="AX106">
        <v>0.89302325581395303</v>
      </c>
      <c r="AY106">
        <v>0.84536082474226804</v>
      </c>
      <c r="AZ106">
        <v>0.46956521739130402</v>
      </c>
      <c r="BA106">
        <v>0.41832669322709098</v>
      </c>
      <c r="BB106">
        <v>0</v>
      </c>
      <c r="BC106">
        <v>6.7796610169491497E-2</v>
      </c>
      <c r="BD106">
        <v>0.65789473684210498</v>
      </c>
    </row>
    <row r="107" spans="2:56" x14ac:dyDescent="0.2">
      <c r="B107" t="s">
        <v>1933</v>
      </c>
      <c r="C107">
        <v>1E-3</v>
      </c>
      <c r="D107">
        <v>0.1</v>
      </c>
      <c r="E107">
        <v>148</v>
      </c>
      <c r="F107">
        <v>256</v>
      </c>
      <c r="G107" s="2" t="b">
        <v>1</v>
      </c>
      <c r="H107">
        <v>8</v>
      </c>
      <c r="I107">
        <v>20</v>
      </c>
      <c r="J107">
        <v>256</v>
      </c>
      <c r="K107">
        <v>1000</v>
      </c>
      <c r="L107">
        <v>4</v>
      </c>
      <c r="M107">
        <v>10</v>
      </c>
      <c r="N107">
        <v>460</v>
      </c>
      <c r="O107">
        <v>12</v>
      </c>
      <c r="P107">
        <v>10</v>
      </c>
      <c r="Q107">
        <v>120</v>
      </c>
      <c r="R107">
        <v>1</v>
      </c>
      <c r="S107">
        <v>78</v>
      </c>
      <c r="T107" s="2">
        <v>64</v>
      </c>
      <c r="U107" s="2">
        <v>128</v>
      </c>
      <c r="V107" t="s">
        <v>1888</v>
      </c>
      <c r="W107">
        <v>0.73313522338867099</v>
      </c>
      <c r="X107">
        <v>0.66700041713193003</v>
      </c>
      <c r="Y107">
        <v>0.542032065217391</v>
      </c>
      <c r="Z107">
        <v>1.27739951372146</v>
      </c>
      <c r="AA107">
        <v>0.51818251389843595</v>
      </c>
      <c r="AB107">
        <v>0.51818251389843595</v>
      </c>
      <c r="AC107">
        <v>0.69955850624455795</v>
      </c>
      <c r="AD107">
        <v>0.69955850624455795</v>
      </c>
      <c r="AE107">
        <v>0.542032065217391</v>
      </c>
      <c r="AF107">
        <v>0.542032065217391</v>
      </c>
      <c r="AG107">
        <v>0.60763888888888795</v>
      </c>
      <c r="AH107">
        <v>1.2598111629486</v>
      </c>
      <c r="AI107">
        <v>0.58791172635378697</v>
      </c>
      <c r="AJ107">
        <v>0.58791172635378697</v>
      </c>
      <c r="AK107">
        <v>0.645752068756963</v>
      </c>
      <c r="AL107">
        <v>0.645752068756963</v>
      </c>
      <c r="AM107">
        <v>0.60763888888888895</v>
      </c>
      <c r="AN107">
        <v>0.60763888888888795</v>
      </c>
      <c r="AO107">
        <v>0.48232246051093602</v>
      </c>
      <c r="AP107">
        <v>0.57647849585581901</v>
      </c>
      <c r="AQ107">
        <v>0.550250579076486</v>
      </c>
      <c r="AR107">
        <v>0.46367852015050598</v>
      </c>
      <c r="AS107">
        <v>0.12765957446808501</v>
      </c>
      <c r="AT107">
        <v>0.38862559241706102</v>
      </c>
      <c r="AU107">
        <v>0.79824561403508698</v>
      </c>
      <c r="AV107">
        <v>0.95358649789029504</v>
      </c>
      <c r="AW107">
        <v>0.8</v>
      </c>
      <c r="AX107">
        <v>0.86757990867579904</v>
      </c>
      <c r="AY107">
        <v>0.84403669724770602</v>
      </c>
      <c r="AZ107">
        <v>0.58878504672897103</v>
      </c>
      <c r="BA107">
        <v>0.42258652094717603</v>
      </c>
      <c r="BB107">
        <v>0.60317460317460303</v>
      </c>
      <c r="BC107">
        <v>0</v>
      </c>
      <c r="BD107">
        <v>0.66066066066065998</v>
      </c>
    </row>
    <row r="108" spans="2:56" x14ac:dyDescent="0.2">
      <c r="B108" t="s">
        <v>1934</v>
      </c>
      <c r="C108">
        <v>1E-3</v>
      </c>
      <c r="D108">
        <v>0.1</v>
      </c>
      <c r="E108">
        <v>219</v>
      </c>
      <c r="F108">
        <v>256</v>
      </c>
      <c r="G108" s="2" t="b">
        <v>1</v>
      </c>
      <c r="H108">
        <v>8</v>
      </c>
      <c r="I108">
        <v>15</v>
      </c>
      <c r="J108">
        <v>64</v>
      </c>
      <c r="K108">
        <v>1000</v>
      </c>
      <c r="L108">
        <v>4</v>
      </c>
      <c r="M108">
        <v>25</v>
      </c>
      <c r="N108">
        <v>445</v>
      </c>
      <c r="O108">
        <v>12</v>
      </c>
      <c r="P108">
        <v>25</v>
      </c>
      <c r="Q108">
        <v>105</v>
      </c>
      <c r="R108">
        <v>1</v>
      </c>
      <c r="S108">
        <v>78</v>
      </c>
      <c r="T108" s="2">
        <v>64</v>
      </c>
      <c r="U108" s="2">
        <v>128</v>
      </c>
      <c r="V108" t="s">
        <v>1888</v>
      </c>
      <c r="W108">
        <v>0.72486114501953103</v>
      </c>
      <c r="X108">
        <v>0.69355655601248101</v>
      </c>
      <c r="Y108">
        <v>0.54173426966292104</v>
      </c>
      <c r="Z108">
        <v>1.1905430469512901</v>
      </c>
      <c r="AA108">
        <v>0.52762680962526298</v>
      </c>
      <c r="AB108">
        <v>0.52762680962526298</v>
      </c>
      <c r="AC108">
        <v>0.70153881189070699</v>
      </c>
      <c r="AD108">
        <v>0.70153881189070699</v>
      </c>
      <c r="AE108">
        <v>0.54173426966292104</v>
      </c>
      <c r="AF108">
        <v>0.54173426966292104</v>
      </c>
      <c r="AG108">
        <v>0.56666666666666599</v>
      </c>
      <c r="AH108">
        <v>1.25569176673889</v>
      </c>
      <c r="AI108">
        <v>0.54063487216258799</v>
      </c>
      <c r="AJ108">
        <v>0.54063487216258799</v>
      </c>
      <c r="AK108">
        <v>0.69133154274641595</v>
      </c>
      <c r="AL108">
        <v>0.69133154274641595</v>
      </c>
      <c r="AM108">
        <v>0.56666666666666599</v>
      </c>
      <c r="AN108">
        <v>0.56666666666666599</v>
      </c>
      <c r="AO108">
        <v>0.46999955811605698</v>
      </c>
      <c r="AP108">
        <v>0.58021837866003401</v>
      </c>
      <c r="AQ108">
        <v>0.55594620211035595</v>
      </c>
      <c r="AR108">
        <v>0.50434309961460499</v>
      </c>
      <c r="AS108">
        <v>0.15384615384615299</v>
      </c>
      <c r="AT108">
        <v>0.31527093596059103</v>
      </c>
      <c r="AU108">
        <v>0.80203045685279195</v>
      </c>
      <c r="AV108">
        <v>0.94685990338164205</v>
      </c>
      <c r="AW108">
        <v>0.71739130434782605</v>
      </c>
      <c r="AX108">
        <v>0.840425531914893</v>
      </c>
      <c r="AY108">
        <v>0.81407035175879305</v>
      </c>
      <c r="AZ108">
        <v>0.50241545893719797</v>
      </c>
      <c r="BA108">
        <v>0.41463414634146301</v>
      </c>
      <c r="BB108">
        <v>0.241935483870967</v>
      </c>
      <c r="BC108">
        <v>7.2072072072072002E-2</v>
      </c>
      <c r="BD108">
        <v>0.66666666666666596</v>
      </c>
    </row>
    <row r="109" spans="2:56" x14ac:dyDescent="0.2">
      <c r="B109" t="s">
        <v>1935</v>
      </c>
      <c r="C109">
        <v>1E-3</v>
      </c>
      <c r="D109">
        <v>0.1</v>
      </c>
      <c r="E109">
        <v>116</v>
      </c>
      <c r="F109">
        <v>256</v>
      </c>
      <c r="G109" s="2" t="b">
        <v>1</v>
      </c>
      <c r="H109">
        <v>8</v>
      </c>
      <c r="I109">
        <v>25</v>
      </c>
      <c r="J109">
        <v>256</v>
      </c>
      <c r="K109">
        <v>1000</v>
      </c>
      <c r="L109">
        <v>4</v>
      </c>
      <c r="M109">
        <v>50</v>
      </c>
      <c r="N109">
        <v>420</v>
      </c>
      <c r="O109">
        <v>12</v>
      </c>
      <c r="P109">
        <v>50</v>
      </c>
      <c r="Q109">
        <v>80</v>
      </c>
      <c r="R109">
        <v>1</v>
      </c>
      <c r="S109">
        <v>78</v>
      </c>
      <c r="T109" s="2">
        <v>128</v>
      </c>
      <c r="U109" s="2">
        <v>128</v>
      </c>
      <c r="V109" t="s">
        <v>1888</v>
      </c>
      <c r="W109">
        <v>0.74515533447265603</v>
      </c>
      <c r="X109">
        <v>0.624115455662831</v>
      </c>
      <c r="Y109">
        <v>0.54145178571428498</v>
      </c>
      <c r="Z109">
        <v>1.1991557461023299</v>
      </c>
      <c r="AA109">
        <v>0.52361100713280595</v>
      </c>
      <c r="AB109">
        <v>0.52361100713280595</v>
      </c>
      <c r="AC109">
        <v>0.72638582325154799</v>
      </c>
      <c r="AD109">
        <v>0.72638582325154799</v>
      </c>
      <c r="AE109">
        <v>0.54145178571428498</v>
      </c>
      <c r="AF109">
        <v>0.54145178571428498</v>
      </c>
      <c r="AG109">
        <v>0.55000000000000004</v>
      </c>
      <c r="AH109">
        <v>1.18781185150146</v>
      </c>
      <c r="AI109">
        <v>0.51255339929288901</v>
      </c>
      <c r="AJ109">
        <v>0.51255339929288901</v>
      </c>
      <c r="AK109">
        <v>0.56155070251184502</v>
      </c>
      <c r="AL109">
        <v>0.56155070251184502</v>
      </c>
      <c r="AM109">
        <v>0.54999999999999905</v>
      </c>
      <c r="AN109">
        <v>0.55000000000000004</v>
      </c>
      <c r="AO109">
        <v>0.46219477745875598</v>
      </c>
      <c r="AP109">
        <v>0.53497761366267405</v>
      </c>
      <c r="AQ109">
        <v>0.559606303911931</v>
      </c>
      <c r="AR109">
        <v>0.53766533349786305</v>
      </c>
      <c r="AS109">
        <v>0.169811320754717</v>
      </c>
      <c r="AT109">
        <v>0.317460317460317</v>
      </c>
      <c r="AU109">
        <v>0.78205128205128205</v>
      </c>
      <c r="AV109">
        <v>0.968152866242038</v>
      </c>
      <c r="AW109">
        <v>0.69230769230769196</v>
      </c>
      <c r="AX109">
        <v>0.891891891891891</v>
      </c>
      <c r="AY109">
        <v>0.79999999999999905</v>
      </c>
      <c r="AZ109">
        <v>0.44311377245508898</v>
      </c>
      <c r="BA109">
        <v>0.41025641025641002</v>
      </c>
      <c r="BB109">
        <v>0</v>
      </c>
      <c r="BC109">
        <v>2.3809523809523801E-2</v>
      </c>
      <c r="BD109">
        <v>0.65178571428571397</v>
      </c>
    </row>
    <row r="110" spans="2:56" x14ac:dyDescent="0.2">
      <c r="B110" t="s">
        <v>1936</v>
      </c>
      <c r="C110">
        <v>1E-3</v>
      </c>
      <c r="D110">
        <v>0.1</v>
      </c>
      <c r="E110">
        <v>48</v>
      </c>
      <c r="F110">
        <v>256</v>
      </c>
      <c r="G110" s="2" t="b">
        <v>1</v>
      </c>
      <c r="H110">
        <v>8</v>
      </c>
      <c r="I110">
        <v>15</v>
      </c>
      <c r="J110">
        <v>420</v>
      </c>
      <c r="K110">
        <v>1000</v>
      </c>
      <c r="L110">
        <v>4</v>
      </c>
      <c r="M110">
        <v>50</v>
      </c>
      <c r="N110">
        <v>420</v>
      </c>
      <c r="O110">
        <v>12</v>
      </c>
      <c r="P110">
        <v>50</v>
      </c>
      <c r="Q110">
        <v>80</v>
      </c>
      <c r="R110">
        <v>1</v>
      </c>
      <c r="S110">
        <v>78</v>
      </c>
      <c r="T110" s="2">
        <v>128</v>
      </c>
      <c r="U110" s="2">
        <v>128</v>
      </c>
      <c r="V110" t="s">
        <v>1888</v>
      </c>
      <c r="W110">
        <v>0.74487653459821301</v>
      </c>
      <c r="X110">
        <v>0.62869614572264199</v>
      </c>
      <c r="Y110">
        <v>0.54128154761904801</v>
      </c>
      <c r="Z110">
        <v>1.1937340048551499</v>
      </c>
      <c r="AA110">
        <v>0.52610077028610203</v>
      </c>
      <c r="AB110">
        <v>0.52610077028610203</v>
      </c>
      <c r="AC110">
        <v>0.72153978091438897</v>
      </c>
      <c r="AD110">
        <v>0.72153978091438897</v>
      </c>
      <c r="AE110">
        <v>0.54128154761904801</v>
      </c>
      <c r="AF110">
        <v>0.54128154761904801</v>
      </c>
      <c r="AG110">
        <v>0.61875000000000002</v>
      </c>
      <c r="AH110">
        <v>1.14754498004913</v>
      </c>
      <c r="AI110">
        <v>0.60572750188862101</v>
      </c>
      <c r="AJ110">
        <v>0.60572750188862101</v>
      </c>
      <c r="AK110">
        <v>0.72482090925560405</v>
      </c>
      <c r="AL110">
        <v>0.72482090925560405</v>
      </c>
      <c r="AM110">
        <v>0.61875000000000002</v>
      </c>
      <c r="AN110">
        <v>0.61875000000000002</v>
      </c>
      <c r="AO110">
        <v>0.44251406248132102</v>
      </c>
      <c r="AP110">
        <v>0.54271992858324603</v>
      </c>
      <c r="AQ110">
        <v>0.55535941352847196</v>
      </c>
      <c r="AR110">
        <v>0.56380967655137204</v>
      </c>
      <c r="AS110">
        <v>0.24347826086956501</v>
      </c>
      <c r="AT110">
        <v>0.343749999999999</v>
      </c>
      <c r="AU110">
        <v>0.85534591194968501</v>
      </c>
      <c r="AV110">
        <v>0.968152866242038</v>
      </c>
      <c r="AW110">
        <v>0.76470588235294101</v>
      </c>
      <c r="AX110">
        <v>0.87074829931972797</v>
      </c>
      <c r="AY110">
        <v>0.81481481481481399</v>
      </c>
      <c r="AZ110">
        <v>0.61290322580645096</v>
      </c>
      <c r="BA110">
        <v>0.43137254901960698</v>
      </c>
      <c r="BB110">
        <v>0.59677419354838701</v>
      </c>
      <c r="BC110">
        <v>9.41176470588235E-2</v>
      </c>
      <c r="BD110">
        <v>0.67256637168141498</v>
      </c>
    </row>
    <row r="111" spans="2:56" x14ac:dyDescent="0.2">
      <c r="B111" t="s">
        <v>2555</v>
      </c>
      <c r="C111">
        <v>1E-3</v>
      </c>
      <c r="D111">
        <v>0.5</v>
      </c>
      <c r="E111">
        <v>20</v>
      </c>
      <c r="F111">
        <v>500</v>
      </c>
      <c r="G111" s="2" t="b">
        <v>1</v>
      </c>
      <c r="H111">
        <v>8</v>
      </c>
      <c r="I111">
        <v>20</v>
      </c>
      <c r="J111">
        <v>64</v>
      </c>
      <c r="K111">
        <v>1000</v>
      </c>
      <c r="L111">
        <v>4</v>
      </c>
      <c r="M111">
        <v>20</v>
      </c>
      <c r="N111">
        <v>450</v>
      </c>
      <c r="O111">
        <v>12</v>
      </c>
      <c r="P111">
        <v>20</v>
      </c>
      <c r="Q111">
        <v>110</v>
      </c>
      <c r="R111">
        <v>1</v>
      </c>
      <c r="S111">
        <v>78</v>
      </c>
      <c r="T111" s="2">
        <v>128</v>
      </c>
      <c r="U111" s="2">
        <v>128</v>
      </c>
      <c r="V111" t="s">
        <v>2178</v>
      </c>
      <c r="W111">
        <v>0.82509765624999998</v>
      </c>
      <c r="X111">
        <v>0.39999017888307498</v>
      </c>
      <c r="Y111">
        <v>0.54115166666666603</v>
      </c>
      <c r="Z111">
        <v>1.1033896028399399</v>
      </c>
      <c r="AA111">
        <v>0.52369922261859703</v>
      </c>
      <c r="AB111">
        <v>0.52369922261859703</v>
      </c>
      <c r="AC111">
        <v>0.69636838654661704</v>
      </c>
      <c r="AD111">
        <v>0.69636838654661704</v>
      </c>
      <c r="AE111">
        <v>0.54115166666666603</v>
      </c>
      <c r="AF111">
        <v>0.54115166666666603</v>
      </c>
      <c r="AG111">
        <v>0.64393939393939303</v>
      </c>
      <c r="AH111">
        <v>0.99861252307891801</v>
      </c>
      <c r="AI111">
        <v>0.62688248894687704</v>
      </c>
      <c r="AJ111">
        <v>0.62688248894687704</v>
      </c>
      <c r="AK111">
        <v>0.67403169374586402</v>
      </c>
      <c r="AL111">
        <v>0.67403169374586402</v>
      </c>
      <c r="AM111">
        <v>0.64393939393939303</v>
      </c>
      <c r="AN111">
        <v>0.64393939393939303</v>
      </c>
      <c r="AO111">
        <v>0.542645300738411</v>
      </c>
      <c r="AP111">
        <v>0.44129255483019503</v>
      </c>
      <c r="AQ111">
        <v>0.56101189114932903</v>
      </c>
      <c r="AR111">
        <v>0.54984714375645205</v>
      </c>
      <c r="AS111">
        <v>0.42931937172774798</v>
      </c>
      <c r="AT111">
        <v>0.53107344632768305</v>
      </c>
      <c r="AU111">
        <v>0.93896713615023397</v>
      </c>
      <c r="AV111">
        <v>0.96744186046511604</v>
      </c>
      <c r="AW111">
        <v>0.89320388349514501</v>
      </c>
      <c r="AX111">
        <v>0.91079812206572697</v>
      </c>
      <c r="AY111">
        <v>0.84</v>
      </c>
      <c r="AZ111">
        <v>0.48648648648648601</v>
      </c>
      <c r="BA111">
        <v>0.46120689655172398</v>
      </c>
      <c r="BB111">
        <v>0</v>
      </c>
      <c r="BC111">
        <v>0.37837837837837801</v>
      </c>
      <c r="BD111">
        <v>0.68571428571428505</v>
      </c>
    </row>
    <row r="112" spans="2:56" x14ac:dyDescent="0.2">
      <c r="B112" t="s">
        <v>1937</v>
      </c>
      <c r="C112">
        <v>1E-3</v>
      </c>
      <c r="D112">
        <v>0.1</v>
      </c>
      <c r="E112">
        <v>103</v>
      </c>
      <c r="F112">
        <v>256</v>
      </c>
      <c r="G112" s="2" t="b">
        <v>1</v>
      </c>
      <c r="H112">
        <v>8</v>
      </c>
      <c r="I112">
        <v>25</v>
      </c>
      <c r="J112">
        <v>64</v>
      </c>
      <c r="K112">
        <v>1000</v>
      </c>
      <c r="L112">
        <v>4</v>
      </c>
      <c r="M112">
        <v>25</v>
      </c>
      <c r="N112">
        <v>445</v>
      </c>
      <c r="O112">
        <v>12</v>
      </c>
      <c r="P112">
        <v>25</v>
      </c>
      <c r="Q112">
        <v>105</v>
      </c>
      <c r="R112">
        <v>1</v>
      </c>
      <c r="S112">
        <v>78</v>
      </c>
      <c r="T112" s="2">
        <v>64</v>
      </c>
      <c r="U112" s="2">
        <v>128</v>
      </c>
      <c r="V112" t="s">
        <v>1888</v>
      </c>
      <c r="W112">
        <v>0.73398590087890603</v>
      </c>
      <c r="X112">
        <v>0.675010829232633</v>
      </c>
      <c r="Y112">
        <v>0.54092528089887604</v>
      </c>
      <c r="Z112">
        <v>1.1785282927751499</v>
      </c>
      <c r="AA112">
        <v>0.52534407555069995</v>
      </c>
      <c r="AB112">
        <v>0.52534407555069995</v>
      </c>
      <c r="AC112">
        <v>0.71851520946228398</v>
      </c>
      <c r="AD112">
        <v>0.71851520946228398</v>
      </c>
      <c r="AE112">
        <v>0.54092528089887604</v>
      </c>
      <c r="AF112">
        <v>0.54092528089887604</v>
      </c>
      <c r="AG112">
        <v>0.54444444444444395</v>
      </c>
      <c r="AH112">
        <v>1.2222319841384801</v>
      </c>
      <c r="AI112">
        <v>0.51330971024935401</v>
      </c>
      <c r="AJ112">
        <v>0.51330971024935401</v>
      </c>
      <c r="AK112">
        <v>0.56144412353282303</v>
      </c>
      <c r="AL112">
        <v>0.56144412353282303</v>
      </c>
      <c r="AM112">
        <v>0.54444444444444395</v>
      </c>
      <c r="AN112">
        <v>0.54444444444444395</v>
      </c>
      <c r="AO112">
        <v>0.45695747915186602</v>
      </c>
      <c r="AP112">
        <v>0.56206104282855596</v>
      </c>
      <c r="AQ112">
        <v>0.55806203751003902</v>
      </c>
      <c r="AR112">
        <v>0.52429574271234203</v>
      </c>
      <c r="AS112">
        <v>0.22222222222222199</v>
      </c>
      <c r="AT112">
        <v>0.32786885245901598</v>
      </c>
      <c r="AU112">
        <v>0.74468085106382897</v>
      </c>
      <c r="AV112">
        <v>0.93401015228426398</v>
      </c>
      <c r="AW112">
        <v>0.69072164948453596</v>
      </c>
      <c r="AX112">
        <v>0.88235294117647001</v>
      </c>
      <c r="AY112">
        <v>0.84210526315789402</v>
      </c>
      <c r="AZ112">
        <v>0.45248868778280499</v>
      </c>
      <c r="BA112">
        <v>0.41547861507128298</v>
      </c>
      <c r="BB112">
        <v>0</v>
      </c>
      <c r="BC112">
        <v>0.59515570934256001</v>
      </c>
      <c r="BD112">
        <v>5.2631578947368397E-2</v>
      </c>
    </row>
    <row r="113" spans="2:56" x14ac:dyDescent="0.2">
      <c r="B113" t="s">
        <v>1938</v>
      </c>
      <c r="C113">
        <v>1E-3</v>
      </c>
      <c r="D113">
        <v>0.1</v>
      </c>
      <c r="E113">
        <v>256</v>
      </c>
      <c r="F113">
        <v>256</v>
      </c>
      <c r="G113" s="2" t="b">
        <v>0</v>
      </c>
      <c r="H113">
        <v>8</v>
      </c>
      <c r="I113">
        <v>5</v>
      </c>
      <c r="J113">
        <v>128</v>
      </c>
      <c r="K113">
        <v>1000</v>
      </c>
      <c r="L113">
        <v>4</v>
      </c>
      <c r="M113">
        <v>50</v>
      </c>
      <c r="N113">
        <v>420</v>
      </c>
      <c r="O113">
        <v>12</v>
      </c>
      <c r="P113">
        <v>50</v>
      </c>
      <c r="Q113">
        <v>80</v>
      </c>
      <c r="R113">
        <v>1</v>
      </c>
      <c r="S113">
        <v>78</v>
      </c>
      <c r="T113" s="2">
        <v>64</v>
      </c>
      <c r="U113" s="2">
        <v>128</v>
      </c>
      <c r="V113" t="s">
        <v>1888</v>
      </c>
      <c r="W113">
        <v>0.63281631469726496</v>
      </c>
      <c r="X113">
        <v>1.2646422588732</v>
      </c>
      <c r="Y113">
        <v>0.54060595238095199</v>
      </c>
      <c r="Z113">
        <v>1.1617609430551501</v>
      </c>
      <c r="AA113">
        <v>0.52314682596052897</v>
      </c>
      <c r="AB113">
        <v>0.52314682596052897</v>
      </c>
      <c r="AC113">
        <v>0.69181781565852596</v>
      </c>
      <c r="AD113">
        <v>0.69181781565852596</v>
      </c>
      <c r="AE113">
        <v>0.54060595238095199</v>
      </c>
      <c r="AF113">
        <v>0.54060595238095199</v>
      </c>
      <c r="AG113">
        <v>0.56354166666666605</v>
      </c>
      <c r="AH113">
        <v>1.3883794546127299</v>
      </c>
      <c r="AI113">
        <v>0.554545094728363</v>
      </c>
      <c r="AJ113">
        <v>0.554545094728364</v>
      </c>
      <c r="AK113">
        <v>0.65376543485754202</v>
      </c>
      <c r="AL113">
        <v>0.65376543485754202</v>
      </c>
      <c r="AM113">
        <v>0.56354166666666605</v>
      </c>
      <c r="AN113">
        <v>0.56354166666666605</v>
      </c>
      <c r="AO113">
        <v>0.45865858864117798</v>
      </c>
      <c r="AP113">
        <v>0.587415204413682</v>
      </c>
      <c r="AQ113">
        <v>0.55882087901232003</v>
      </c>
      <c r="AR113">
        <v>0.48769263177493399</v>
      </c>
      <c r="AS113">
        <v>6.1224489795918297E-2</v>
      </c>
      <c r="AT113">
        <v>0.32592592592592501</v>
      </c>
      <c r="AU113">
        <v>0.59504132231404905</v>
      </c>
      <c r="AV113">
        <v>0.85714285714285698</v>
      </c>
      <c r="AW113">
        <v>0.74482758620689604</v>
      </c>
      <c r="AX113">
        <v>0.85714285714285698</v>
      </c>
      <c r="AY113">
        <v>0.83916083916083895</v>
      </c>
      <c r="AZ113">
        <v>0.568965517241379</v>
      </c>
      <c r="BA113">
        <v>0.41286863270777402</v>
      </c>
      <c r="BB113">
        <v>0.59199999999999997</v>
      </c>
      <c r="BC113">
        <v>0.209523809523809</v>
      </c>
      <c r="BD113">
        <v>0.59071729957805896</v>
      </c>
    </row>
    <row r="114" spans="2:56" x14ac:dyDescent="0.2">
      <c r="B114" t="s">
        <v>1939</v>
      </c>
      <c r="C114">
        <v>1E-3</v>
      </c>
      <c r="D114">
        <v>0.1</v>
      </c>
      <c r="E114">
        <v>256</v>
      </c>
      <c r="F114">
        <v>256</v>
      </c>
      <c r="G114" s="2" t="b">
        <v>0</v>
      </c>
      <c r="H114">
        <v>8</v>
      </c>
      <c r="I114">
        <v>5</v>
      </c>
      <c r="J114">
        <v>128</v>
      </c>
      <c r="K114">
        <v>1000</v>
      </c>
      <c r="L114">
        <v>4</v>
      </c>
      <c r="M114">
        <v>25</v>
      </c>
      <c r="N114">
        <v>445</v>
      </c>
      <c r="O114">
        <v>12</v>
      </c>
      <c r="P114">
        <v>25</v>
      </c>
      <c r="Q114">
        <v>105</v>
      </c>
      <c r="R114">
        <v>1</v>
      </c>
      <c r="S114">
        <v>78</v>
      </c>
      <c r="T114" s="2">
        <v>64</v>
      </c>
      <c r="U114" s="2">
        <v>128</v>
      </c>
      <c r="V114" t="s">
        <v>1888</v>
      </c>
      <c r="W114">
        <v>0.61719131469726496</v>
      </c>
      <c r="X114">
        <v>1.36786795617081</v>
      </c>
      <c r="Y114">
        <v>0.54026573033707903</v>
      </c>
      <c r="Z114">
        <v>1.15706848919391</v>
      </c>
      <c r="AA114">
        <v>0.52237372430435403</v>
      </c>
      <c r="AB114">
        <v>0.52237372430435403</v>
      </c>
      <c r="AC114">
        <v>0.68723616990719305</v>
      </c>
      <c r="AD114">
        <v>0.68723616990719305</v>
      </c>
      <c r="AE114">
        <v>0.54026573033707903</v>
      </c>
      <c r="AF114">
        <v>0.54026573033707903</v>
      </c>
      <c r="AG114">
        <v>0.48412698412698402</v>
      </c>
      <c r="AH114">
        <v>1.38413214683532</v>
      </c>
      <c r="AI114">
        <v>0.439906174105957</v>
      </c>
      <c r="AJ114">
        <v>0.439906174105957</v>
      </c>
      <c r="AK114">
        <v>0.471185665788593</v>
      </c>
      <c r="AL114">
        <v>0.471185665788593</v>
      </c>
      <c r="AM114">
        <v>0.48412698412698402</v>
      </c>
      <c r="AN114">
        <v>0.48412698412698402</v>
      </c>
      <c r="AO114">
        <v>0.45165570614835698</v>
      </c>
      <c r="AP114">
        <v>0.60900760174537105</v>
      </c>
      <c r="AQ114">
        <v>0.54591761763079305</v>
      </c>
      <c r="AR114">
        <v>0.48291397169289701</v>
      </c>
      <c r="AS114">
        <v>3.7499999999999901E-2</v>
      </c>
      <c r="AT114">
        <v>0.40609137055837502</v>
      </c>
      <c r="AU114">
        <v>0.60256410256410198</v>
      </c>
      <c r="AV114">
        <v>0.81102362204724399</v>
      </c>
      <c r="AW114">
        <v>0.70050761421319796</v>
      </c>
      <c r="AX114">
        <v>0.86153846153846103</v>
      </c>
      <c r="AY114">
        <v>0.53749999999999998</v>
      </c>
      <c r="AZ114">
        <v>0.20320855614973199</v>
      </c>
      <c r="BA114">
        <v>0.43368421052631501</v>
      </c>
      <c r="BB114">
        <v>0</v>
      </c>
      <c r="BC114">
        <v>2.9850746268656699E-2</v>
      </c>
      <c r="BD114">
        <v>0.65540540540540504</v>
      </c>
    </row>
    <row r="115" spans="2:56" x14ac:dyDescent="0.2">
      <c r="B115" t="s">
        <v>1940</v>
      </c>
      <c r="C115">
        <v>1E-3</v>
      </c>
      <c r="D115">
        <v>0.1</v>
      </c>
      <c r="E115">
        <v>256</v>
      </c>
      <c r="F115">
        <v>256</v>
      </c>
      <c r="G115" s="2" t="b">
        <v>0</v>
      </c>
      <c r="H115">
        <v>8</v>
      </c>
      <c r="I115">
        <v>20</v>
      </c>
      <c r="J115">
        <v>256</v>
      </c>
      <c r="K115">
        <v>1000</v>
      </c>
      <c r="L115">
        <v>4</v>
      </c>
      <c r="M115">
        <v>50</v>
      </c>
      <c r="N115">
        <v>420</v>
      </c>
      <c r="O115">
        <v>12</v>
      </c>
      <c r="P115">
        <v>50</v>
      </c>
      <c r="Q115">
        <v>80</v>
      </c>
      <c r="R115">
        <v>1</v>
      </c>
      <c r="S115">
        <v>78</v>
      </c>
      <c r="T115" s="2">
        <v>128</v>
      </c>
      <c r="U115" s="2">
        <v>64</v>
      </c>
      <c r="V115" t="s">
        <v>1888</v>
      </c>
      <c r="W115">
        <v>0.75197219848632801</v>
      </c>
      <c r="X115">
        <v>0.60272655193693903</v>
      </c>
      <c r="Y115">
        <v>0.53900476190476199</v>
      </c>
      <c r="Z115">
        <v>1.18166613423824</v>
      </c>
      <c r="AA115">
        <v>0.51610652335472096</v>
      </c>
      <c r="AB115">
        <v>0.51610652335472096</v>
      </c>
      <c r="AC115">
        <v>0.67574114938612295</v>
      </c>
      <c r="AD115">
        <v>0.67574114938612295</v>
      </c>
      <c r="AE115">
        <v>0.53900476190476199</v>
      </c>
      <c r="AF115">
        <v>0.53900476190476199</v>
      </c>
      <c r="AG115">
        <v>0.58229166666666599</v>
      </c>
      <c r="AH115">
        <v>1.1278977394103999</v>
      </c>
      <c r="AI115">
        <v>0.56852131671459205</v>
      </c>
      <c r="AJ115">
        <v>0.56852131671459205</v>
      </c>
      <c r="AK115">
        <v>0.67624259620535898</v>
      </c>
      <c r="AL115">
        <v>0.67624259620535898</v>
      </c>
      <c r="AM115">
        <v>0.58229166666666599</v>
      </c>
      <c r="AN115">
        <v>0.58229166666666599</v>
      </c>
      <c r="AO115">
        <v>0.49122518601794501</v>
      </c>
      <c r="AP115">
        <v>0.59481861454081397</v>
      </c>
      <c r="AQ115">
        <v>0.55756961102157099</v>
      </c>
      <c r="AR115">
        <v>0.42081268183855403</v>
      </c>
      <c r="AS115">
        <v>0.22222222222222199</v>
      </c>
      <c r="AT115">
        <v>0.31205673758865199</v>
      </c>
      <c r="AU115">
        <v>0.82517482517482499</v>
      </c>
      <c r="AV115">
        <v>0.94193548387096704</v>
      </c>
      <c r="AW115">
        <v>0.780141843971631</v>
      </c>
      <c r="AX115">
        <v>0.86301369863013599</v>
      </c>
      <c r="AY115">
        <v>0.78666666666666596</v>
      </c>
      <c r="AZ115">
        <v>0.55033557046979797</v>
      </c>
      <c r="BA115">
        <v>0.42857142857142799</v>
      </c>
      <c r="BB115">
        <v>0.4</v>
      </c>
      <c r="BC115">
        <v>6.8965517241379296E-2</v>
      </c>
      <c r="BD115">
        <v>0.6431718061674</v>
      </c>
    </row>
    <row r="116" spans="2:56" x14ac:dyDescent="0.2">
      <c r="B116" t="s">
        <v>2556</v>
      </c>
      <c r="C116">
        <v>1E-3</v>
      </c>
      <c r="D116">
        <v>0.5</v>
      </c>
      <c r="E116">
        <v>48</v>
      </c>
      <c r="F116">
        <v>500</v>
      </c>
      <c r="G116" s="2" t="b">
        <v>1</v>
      </c>
      <c r="H116">
        <v>8</v>
      </c>
      <c r="I116">
        <v>15</v>
      </c>
      <c r="J116">
        <v>128</v>
      </c>
      <c r="K116">
        <v>1000</v>
      </c>
      <c r="L116">
        <v>4</v>
      </c>
      <c r="M116">
        <v>15</v>
      </c>
      <c r="N116">
        <v>455</v>
      </c>
      <c r="O116">
        <v>12</v>
      </c>
      <c r="P116">
        <v>15</v>
      </c>
      <c r="Q116">
        <v>115</v>
      </c>
      <c r="R116">
        <v>1</v>
      </c>
      <c r="S116">
        <v>78</v>
      </c>
      <c r="T116" s="2">
        <v>64</v>
      </c>
      <c r="U116" s="2">
        <v>64</v>
      </c>
      <c r="V116" t="s">
        <v>2178</v>
      </c>
      <c r="W116">
        <v>0.83223828124999999</v>
      </c>
      <c r="X116">
        <v>0.39379565483331602</v>
      </c>
      <c r="Y116">
        <v>0.53891868131868104</v>
      </c>
      <c r="Z116">
        <v>1.1363438169956199</v>
      </c>
      <c r="AA116">
        <v>0.511334735183266</v>
      </c>
      <c r="AB116">
        <v>0.511334735183266</v>
      </c>
      <c r="AC116">
        <v>0.68148077987765199</v>
      </c>
      <c r="AD116">
        <v>0.68148077987765199</v>
      </c>
      <c r="AE116">
        <v>0.53891868131868104</v>
      </c>
      <c r="AF116">
        <v>0.53891868131868104</v>
      </c>
      <c r="AG116">
        <v>0.663768115942029</v>
      </c>
      <c r="AH116">
        <v>0.90490776300430298</v>
      </c>
      <c r="AI116">
        <v>0.65322006882189598</v>
      </c>
      <c r="AJ116">
        <v>0.65322006882189698</v>
      </c>
      <c r="AK116">
        <v>0.73115150088649805</v>
      </c>
      <c r="AL116">
        <v>0.73115150088649805</v>
      </c>
      <c r="AM116">
        <v>0.663768115942028</v>
      </c>
      <c r="AN116">
        <v>0.663768115942029</v>
      </c>
      <c r="AO116">
        <v>0.59789716746305099</v>
      </c>
      <c r="AP116">
        <v>0.45000051139471597</v>
      </c>
      <c r="AQ116">
        <v>0.56481516727831005</v>
      </c>
      <c r="AR116">
        <v>0.43262609459698897</v>
      </c>
      <c r="AS116">
        <v>0.35492957746478798</v>
      </c>
      <c r="AT116">
        <v>0.38372093023255799</v>
      </c>
      <c r="AU116">
        <v>0.94468085106382904</v>
      </c>
      <c r="AV116">
        <v>0.96069868995633101</v>
      </c>
      <c r="AW116">
        <v>0.89814814814814803</v>
      </c>
      <c r="AX116">
        <v>0.93617021276595702</v>
      </c>
      <c r="AY116">
        <v>0.85853658536585298</v>
      </c>
      <c r="AZ116">
        <v>0.51327433628318497</v>
      </c>
      <c r="BA116">
        <v>0.63522012578616305</v>
      </c>
      <c r="BB116">
        <v>0.12903225806451599</v>
      </c>
      <c r="BC116">
        <v>0.56862745098039202</v>
      </c>
      <c r="BD116">
        <v>0.65560165975103701</v>
      </c>
    </row>
    <row r="117" spans="2:56" x14ac:dyDescent="0.2">
      <c r="B117" t="s">
        <v>1941</v>
      </c>
      <c r="C117">
        <v>1E-3</v>
      </c>
      <c r="D117">
        <v>0.1</v>
      </c>
      <c r="E117">
        <v>51</v>
      </c>
      <c r="F117">
        <v>256</v>
      </c>
      <c r="G117" s="2" t="b">
        <v>1</v>
      </c>
      <c r="H117">
        <v>8</v>
      </c>
      <c r="I117">
        <v>25</v>
      </c>
      <c r="J117">
        <v>420</v>
      </c>
      <c r="K117">
        <v>1000</v>
      </c>
      <c r="L117">
        <v>4</v>
      </c>
      <c r="M117">
        <v>25</v>
      </c>
      <c r="N117">
        <v>445</v>
      </c>
      <c r="O117">
        <v>12</v>
      </c>
      <c r="P117">
        <v>25</v>
      </c>
      <c r="Q117">
        <v>105</v>
      </c>
      <c r="R117">
        <v>1</v>
      </c>
      <c r="S117">
        <v>78</v>
      </c>
      <c r="T117" s="2">
        <v>64</v>
      </c>
      <c r="U117" s="2">
        <v>128</v>
      </c>
      <c r="V117" t="s">
        <v>1888</v>
      </c>
      <c r="W117">
        <v>0.75814034598214197</v>
      </c>
      <c r="X117">
        <v>0.57713875407352999</v>
      </c>
      <c r="Y117">
        <v>0.53865337078651598</v>
      </c>
      <c r="Z117">
        <v>1.20117761147022</v>
      </c>
      <c r="AA117">
        <v>0.517293606743217</v>
      </c>
      <c r="AB117">
        <v>0.517293606743217</v>
      </c>
      <c r="AC117">
        <v>0.692574185333939</v>
      </c>
      <c r="AD117">
        <v>0.692574185333939</v>
      </c>
      <c r="AE117">
        <v>0.53865337078651598</v>
      </c>
      <c r="AF117">
        <v>0.53865337078651598</v>
      </c>
      <c r="AG117">
        <v>0.55793650793650795</v>
      </c>
      <c r="AH117">
        <v>1.1472737789153999</v>
      </c>
      <c r="AI117">
        <v>0.53459467319642195</v>
      </c>
      <c r="AJ117">
        <v>0.53459467319642195</v>
      </c>
      <c r="AK117">
        <v>0.66541756973048005</v>
      </c>
      <c r="AL117">
        <v>0.66541756973048005</v>
      </c>
      <c r="AM117">
        <v>0.55793650793650695</v>
      </c>
      <c r="AN117">
        <v>0.55793650793650795</v>
      </c>
      <c r="AO117">
        <v>0.474018458843188</v>
      </c>
      <c r="AP117">
        <v>0.58416523920468999</v>
      </c>
      <c r="AQ117">
        <v>0.557447310329379</v>
      </c>
      <c r="AR117">
        <v>0.45354341859561298</v>
      </c>
      <c r="AS117">
        <v>0.184397163120567</v>
      </c>
      <c r="AT117">
        <v>0.292682926829268</v>
      </c>
      <c r="AU117">
        <v>0.84112149532710201</v>
      </c>
      <c r="AV117">
        <v>0.95734597156398105</v>
      </c>
      <c r="AW117">
        <v>0.70588235294117596</v>
      </c>
      <c r="AX117">
        <v>0.85561497326203195</v>
      </c>
      <c r="AY117">
        <v>0.86458333333333304</v>
      </c>
      <c r="AZ117">
        <v>0.44843049327354201</v>
      </c>
      <c r="BA117">
        <v>0.39842209072978302</v>
      </c>
      <c r="BB117">
        <v>5.5045871559633003E-2</v>
      </c>
      <c r="BC117">
        <v>0.61648745519713199</v>
      </c>
      <c r="BD117">
        <v>0.19512195121951201</v>
      </c>
    </row>
    <row r="118" spans="2:56" x14ac:dyDescent="0.2">
      <c r="B118" t="s">
        <v>2396</v>
      </c>
      <c r="C118">
        <v>1E-3</v>
      </c>
      <c r="D118">
        <v>0.1</v>
      </c>
      <c r="E118">
        <v>110</v>
      </c>
      <c r="F118">
        <v>256</v>
      </c>
      <c r="G118" s="2" t="b">
        <v>1</v>
      </c>
      <c r="H118">
        <v>8</v>
      </c>
      <c r="I118">
        <v>15</v>
      </c>
      <c r="J118">
        <v>128</v>
      </c>
      <c r="K118">
        <v>1000</v>
      </c>
      <c r="L118">
        <v>4</v>
      </c>
      <c r="M118">
        <v>50</v>
      </c>
      <c r="N118">
        <v>420</v>
      </c>
      <c r="O118">
        <v>12</v>
      </c>
      <c r="P118">
        <v>50</v>
      </c>
      <c r="Q118">
        <v>80</v>
      </c>
      <c r="R118">
        <v>1</v>
      </c>
      <c r="S118">
        <v>78</v>
      </c>
      <c r="T118" s="2">
        <v>128</v>
      </c>
      <c r="U118" s="2">
        <v>128</v>
      </c>
      <c r="V118" t="s">
        <v>1888</v>
      </c>
      <c r="W118">
        <v>0.73986434936523404</v>
      </c>
      <c r="X118">
        <v>0.65083723771385804</v>
      </c>
      <c r="Y118">
        <v>0.53857976190476198</v>
      </c>
      <c r="Z118">
        <v>1.16598186898231</v>
      </c>
      <c r="AA118">
        <v>0.52045736172744195</v>
      </c>
      <c r="AB118">
        <v>0.52045736172744195</v>
      </c>
      <c r="AC118">
        <v>0.69016069558554505</v>
      </c>
      <c r="AD118">
        <v>0.69016069558554505</v>
      </c>
      <c r="AE118">
        <v>0.53857976190476198</v>
      </c>
      <c r="AF118">
        <v>0.53857976190476198</v>
      </c>
      <c r="AG118">
        <v>0.59166666666666601</v>
      </c>
      <c r="AH118">
        <v>1.17639791965484</v>
      </c>
      <c r="AI118">
        <v>0.57884516781532602</v>
      </c>
      <c r="AJ118">
        <v>0.57884516781532602</v>
      </c>
      <c r="AK118">
        <v>0.65991682845296196</v>
      </c>
      <c r="AL118">
        <v>0.65991682845296196</v>
      </c>
      <c r="AM118">
        <v>0.59166666666666601</v>
      </c>
      <c r="AN118">
        <v>0.59166666666666601</v>
      </c>
      <c r="AO118">
        <v>0.429027240748792</v>
      </c>
      <c r="AP118">
        <v>0.58543834897689595</v>
      </c>
      <c r="AQ118">
        <v>0.55938165228278902</v>
      </c>
      <c r="AR118">
        <v>0.50798220490129398</v>
      </c>
      <c r="AS118">
        <v>0.26984126984126899</v>
      </c>
      <c r="AT118">
        <v>0.34426229508196698</v>
      </c>
      <c r="AU118">
        <v>0.831168831168831</v>
      </c>
      <c r="AV118">
        <v>0.968152866242038</v>
      </c>
      <c r="AW118">
        <v>0.805755395683453</v>
      </c>
      <c r="AX118">
        <v>0.87837837837837796</v>
      </c>
      <c r="AY118">
        <v>0.80272108843537404</v>
      </c>
      <c r="AZ118">
        <v>0.49655172413793103</v>
      </c>
      <c r="BA118">
        <v>0.434782608695652</v>
      </c>
      <c r="BB118">
        <v>0.34545454545454501</v>
      </c>
      <c r="BC118">
        <v>0.108695652173913</v>
      </c>
      <c r="BD118">
        <v>0.660377358490566</v>
      </c>
    </row>
    <row r="119" spans="2:56" x14ac:dyDescent="0.2">
      <c r="B119" t="s">
        <v>2557</v>
      </c>
      <c r="C119">
        <v>1E-3</v>
      </c>
      <c r="D119">
        <v>0.5</v>
      </c>
      <c r="E119">
        <v>34</v>
      </c>
      <c r="F119">
        <v>500</v>
      </c>
      <c r="G119" s="2" t="b">
        <v>1</v>
      </c>
      <c r="H119">
        <v>8</v>
      </c>
      <c r="I119">
        <v>25</v>
      </c>
      <c r="J119">
        <v>64</v>
      </c>
      <c r="K119">
        <v>1000</v>
      </c>
      <c r="L119">
        <v>4</v>
      </c>
      <c r="M119">
        <v>25</v>
      </c>
      <c r="N119">
        <v>445</v>
      </c>
      <c r="O119">
        <v>12</v>
      </c>
      <c r="P119">
        <v>25</v>
      </c>
      <c r="Q119">
        <v>105</v>
      </c>
      <c r="R119">
        <v>1</v>
      </c>
      <c r="S119">
        <v>78</v>
      </c>
      <c r="T119" s="2">
        <v>128</v>
      </c>
      <c r="U119" s="2">
        <v>128</v>
      </c>
      <c r="V119" t="s">
        <v>2178</v>
      </c>
      <c r="W119">
        <v>0.8309609375</v>
      </c>
      <c r="X119">
        <v>0.40083075988292599</v>
      </c>
      <c r="Y119">
        <v>0.53850674157303402</v>
      </c>
      <c r="Z119">
        <v>1.1020051125288</v>
      </c>
      <c r="AA119">
        <v>0.52225315145248696</v>
      </c>
      <c r="AB119">
        <v>0.52225315145248696</v>
      </c>
      <c r="AC119">
        <v>0.68754879078211195</v>
      </c>
      <c r="AD119">
        <v>0.68754879078211195</v>
      </c>
      <c r="AE119">
        <v>0.53850674157303402</v>
      </c>
      <c r="AF119">
        <v>0.53850674157303402</v>
      </c>
      <c r="AG119">
        <v>0.62460317460317405</v>
      </c>
      <c r="AH119">
        <v>0.93554782867431596</v>
      </c>
      <c r="AI119">
        <v>0.60670383153061302</v>
      </c>
      <c r="AJ119">
        <v>0.60670383153061302</v>
      </c>
      <c r="AK119">
        <v>0.75296999712740198</v>
      </c>
      <c r="AL119">
        <v>0.75296999712740198</v>
      </c>
      <c r="AM119">
        <v>0.62460317460317405</v>
      </c>
      <c r="AN119">
        <v>0.62460317460317405</v>
      </c>
      <c r="AO119">
        <v>0.55155049132586498</v>
      </c>
      <c r="AP119">
        <v>0.452104315790403</v>
      </c>
      <c r="AQ119">
        <v>0.55859700851966898</v>
      </c>
      <c r="AR119">
        <v>0.52676079017401001</v>
      </c>
      <c r="AS119">
        <v>0.20512820512820501</v>
      </c>
      <c r="AT119">
        <v>0.366336633663366</v>
      </c>
      <c r="AU119">
        <v>0.92727272727272703</v>
      </c>
      <c r="AV119">
        <v>0.98095238095238002</v>
      </c>
      <c r="AW119">
        <v>0.88082901554404103</v>
      </c>
      <c r="AX119">
        <v>0.917874396135265</v>
      </c>
      <c r="AY119">
        <v>0.89230769230769202</v>
      </c>
      <c r="AZ119">
        <v>0.108108108108108</v>
      </c>
      <c r="BA119">
        <v>0.444933920704845</v>
      </c>
      <c r="BB119">
        <v>0.48309178743961301</v>
      </c>
      <c r="BC119">
        <v>0.5625</v>
      </c>
      <c r="BD119">
        <v>0.51111111111111096</v>
      </c>
    </row>
    <row r="120" spans="2:56" x14ac:dyDescent="0.2">
      <c r="B120" t="s">
        <v>2558</v>
      </c>
      <c r="C120">
        <v>1E-3</v>
      </c>
      <c r="D120">
        <v>0.5</v>
      </c>
      <c r="E120">
        <v>152</v>
      </c>
      <c r="F120">
        <v>500</v>
      </c>
      <c r="G120" s="2" t="b">
        <v>1</v>
      </c>
      <c r="H120">
        <v>8</v>
      </c>
      <c r="I120">
        <v>20</v>
      </c>
      <c r="J120">
        <v>128</v>
      </c>
      <c r="K120">
        <v>1000</v>
      </c>
      <c r="L120">
        <v>4</v>
      </c>
      <c r="M120">
        <v>10</v>
      </c>
      <c r="N120">
        <v>460</v>
      </c>
      <c r="O120">
        <v>12</v>
      </c>
      <c r="P120">
        <v>10</v>
      </c>
      <c r="Q120">
        <v>120</v>
      </c>
      <c r="R120">
        <v>1</v>
      </c>
      <c r="S120">
        <v>78</v>
      </c>
      <c r="T120" s="2">
        <v>128</v>
      </c>
      <c r="U120" s="2">
        <v>128</v>
      </c>
      <c r="V120" t="s">
        <v>2178</v>
      </c>
      <c r="W120">
        <v>0.83720312500000005</v>
      </c>
      <c r="X120">
        <v>0.38501225882768603</v>
      </c>
      <c r="Y120">
        <v>0.53845543478260804</v>
      </c>
      <c r="Z120">
        <v>1.1285995076894699</v>
      </c>
      <c r="AA120">
        <v>0.51568227934444</v>
      </c>
      <c r="AB120">
        <v>0.51568227934444</v>
      </c>
      <c r="AC120">
        <v>0.67809036178051896</v>
      </c>
      <c r="AD120">
        <v>0.67809036178051896</v>
      </c>
      <c r="AE120">
        <v>0.53845543478260804</v>
      </c>
      <c r="AF120">
        <v>0.53845543478260804</v>
      </c>
      <c r="AG120">
        <v>0.62083333333333302</v>
      </c>
      <c r="AH120">
        <v>0.92947965860366799</v>
      </c>
      <c r="AI120">
        <v>0.59860877784063304</v>
      </c>
      <c r="AJ120">
        <v>0.59860877784063404</v>
      </c>
      <c r="AK120">
        <v>0.74296993602833195</v>
      </c>
      <c r="AL120">
        <v>0.74296993602833195</v>
      </c>
      <c r="AM120">
        <v>0.62083333333333302</v>
      </c>
      <c r="AN120">
        <v>0.62083333333333302</v>
      </c>
      <c r="AO120">
        <v>0.53256676100279599</v>
      </c>
      <c r="AP120">
        <v>0.49177672969422098</v>
      </c>
      <c r="AQ120">
        <v>0.56371664692582002</v>
      </c>
      <c r="AR120">
        <v>0.474668979754923</v>
      </c>
      <c r="AS120">
        <v>0.28571428571428498</v>
      </c>
      <c r="AT120">
        <v>0.417721518987341</v>
      </c>
      <c r="AU120">
        <v>0.95652173913043403</v>
      </c>
      <c r="AV120">
        <v>0.97071129707112902</v>
      </c>
      <c r="AW120">
        <v>0.90829694323144095</v>
      </c>
      <c r="AX120">
        <v>0.93220338983050799</v>
      </c>
      <c r="AY120">
        <v>0.889867841409691</v>
      </c>
      <c r="AZ120">
        <v>0.206060606060606</v>
      </c>
      <c r="BA120">
        <v>0.42987249544626599</v>
      </c>
      <c r="BB120">
        <v>0.47580645161290303</v>
      </c>
      <c r="BC120">
        <v>0.60365853658536495</v>
      </c>
      <c r="BD120">
        <v>0.106870229007633</v>
      </c>
    </row>
    <row r="121" spans="2:56" x14ac:dyDescent="0.2">
      <c r="B121" t="s">
        <v>2559</v>
      </c>
      <c r="C121">
        <v>1E-3</v>
      </c>
      <c r="D121">
        <v>0.5</v>
      </c>
      <c r="E121">
        <v>22</v>
      </c>
      <c r="F121">
        <v>500</v>
      </c>
      <c r="G121" s="2" t="b">
        <v>1</v>
      </c>
      <c r="H121">
        <v>8</v>
      </c>
      <c r="I121">
        <v>15</v>
      </c>
      <c r="J121">
        <v>420</v>
      </c>
      <c r="K121">
        <v>1000</v>
      </c>
      <c r="L121">
        <v>4</v>
      </c>
      <c r="M121">
        <v>15</v>
      </c>
      <c r="N121">
        <v>455</v>
      </c>
      <c r="O121">
        <v>12</v>
      </c>
      <c r="P121">
        <v>15</v>
      </c>
      <c r="Q121">
        <v>115</v>
      </c>
      <c r="R121">
        <v>1</v>
      </c>
      <c r="S121">
        <v>78</v>
      </c>
      <c r="T121" s="2">
        <v>64</v>
      </c>
      <c r="U121" s="2">
        <v>64</v>
      </c>
      <c r="V121" t="s">
        <v>2178</v>
      </c>
      <c r="W121">
        <v>0.82897559523809505</v>
      </c>
      <c r="X121">
        <v>0.40847420608997298</v>
      </c>
      <c r="Y121">
        <v>0.53774065934065796</v>
      </c>
      <c r="Z121">
        <v>1.58455484628677</v>
      </c>
      <c r="AA121">
        <v>0.504366275855886</v>
      </c>
      <c r="AB121">
        <v>0.504366275855886</v>
      </c>
      <c r="AC121">
        <v>0.62902731962680403</v>
      </c>
      <c r="AD121">
        <v>0.62902731962680503</v>
      </c>
      <c r="AE121">
        <v>0.53774065934065796</v>
      </c>
      <c r="AF121">
        <v>0.53774065934065796</v>
      </c>
      <c r="AG121">
        <v>0.61594202898550698</v>
      </c>
      <c r="AH121">
        <v>1.19089496135711</v>
      </c>
      <c r="AI121">
        <v>0.59421653765395599</v>
      </c>
      <c r="AJ121">
        <v>0.59421653765395599</v>
      </c>
      <c r="AK121">
        <v>0.64420164395981505</v>
      </c>
      <c r="AL121">
        <v>0.64420164395981505</v>
      </c>
      <c r="AM121">
        <v>0.61594202898550698</v>
      </c>
      <c r="AN121">
        <v>0.61594202898550698</v>
      </c>
      <c r="AO121">
        <v>0.62323216464854903</v>
      </c>
      <c r="AP121">
        <v>0.31591192854703998</v>
      </c>
      <c r="AQ121">
        <v>0.57012400679400999</v>
      </c>
      <c r="AR121">
        <v>0.50819700343394503</v>
      </c>
      <c r="AS121">
        <v>0.41111111111111098</v>
      </c>
      <c r="AT121">
        <v>0.40935672514619798</v>
      </c>
      <c r="AU121">
        <v>0.92500000000000004</v>
      </c>
      <c r="AV121">
        <v>0.98260869565217401</v>
      </c>
      <c r="AW121">
        <v>0.86915887850467199</v>
      </c>
      <c r="AX121">
        <v>0.929824561403508</v>
      </c>
      <c r="AY121">
        <v>0.892018779342722</v>
      </c>
      <c r="AZ121">
        <v>0</v>
      </c>
      <c r="BA121">
        <v>0.42213114754098302</v>
      </c>
      <c r="BB121">
        <v>0.44999999999999901</v>
      </c>
      <c r="BC121">
        <v>0.57731958762886604</v>
      </c>
      <c r="BD121">
        <v>0.26206896551724101</v>
      </c>
    </row>
    <row r="122" spans="2:56" x14ac:dyDescent="0.2">
      <c r="B122" t="s">
        <v>1942</v>
      </c>
      <c r="C122">
        <v>1E-3</v>
      </c>
      <c r="D122">
        <v>0.1</v>
      </c>
      <c r="E122">
        <v>256</v>
      </c>
      <c r="F122">
        <v>256</v>
      </c>
      <c r="G122" s="2" t="b">
        <v>0</v>
      </c>
      <c r="H122">
        <v>8</v>
      </c>
      <c r="I122">
        <v>15</v>
      </c>
      <c r="J122">
        <v>64</v>
      </c>
      <c r="K122">
        <v>1000</v>
      </c>
      <c r="L122">
        <v>4</v>
      </c>
      <c r="M122">
        <v>20</v>
      </c>
      <c r="N122">
        <v>450</v>
      </c>
      <c r="O122">
        <v>12</v>
      </c>
      <c r="P122">
        <v>20</v>
      </c>
      <c r="Q122">
        <v>110</v>
      </c>
      <c r="R122">
        <v>1</v>
      </c>
      <c r="S122">
        <v>78</v>
      </c>
      <c r="T122" s="2">
        <v>64</v>
      </c>
      <c r="U122" s="2">
        <v>64</v>
      </c>
      <c r="V122" t="s">
        <v>1888</v>
      </c>
      <c r="W122">
        <v>0.72541809082031194</v>
      </c>
      <c r="X122">
        <v>0.70528301596641496</v>
      </c>
      <c r="Y122">
        <v>0.53757777777777804</v>
      </c>
      <c r="Z122">
        <v>1.18405906546115</v>
      </c>
      <c r="AA122">
        <v>0.51845422598426005</v>
      </c>
      <c r="AB122">
        <v>0.51845422598426005</v>
      </c>
      <c r="AC122">
        <v>0.68963659546877998</v>
      </c>
      <c r="AD122">
        <v>0.68963659546877998</v>
      </c>
      <c r="AE122">
        <v>0.53757777777777804</v>
      </c>
      <c r="AF122">
        <v>0.53757777777777804</v>
      </c>
      <c r="AG122">
        <v>0.61439393939393905</v>
      </c>
      <c r="AH122">
        <v>1.2121844291687001</v>
      </c>
      <c r="AI122">
        <v>0.62056841724176504</v>
      </c>
      <c r="AJ122">
        <v>0.62056841724176504</v>
      </c>
      <c r="AK122">
        <v>0.72458695657615402</v>
      </c>
      <c r="AL122">
        <v>0.72458695657615402</v>
      </c>
      <c r="AM122">
        <v>0.61439393939393905</v>
      </c>
      <c r="AN122">
        <v>0.61439393939393905</v>
      </c>
      <c r="AO122">
        <v>0.45209056037185902</v>
      </c>
      <c r="AP122">
        <v>0.55408812100284099</v>
      </c>
      <c r="AQ122">
        <v>0.55263105686524205</v>
      </c>
      <c r="AR122">
        <v>0.51500716569710003</v>
      </c>
      <c r="AS122">
        <v>0.14754098360655701</v>
      </c>
      <c r="AT122">
        <v>0.40404040404040398</v>
      </c>
      <c r="AU122">
        <v>0.76142131979695404</v>
      </c>
      <c r="AV122">
        <v>0.94594594594594605</v>
      </c>
      <c r="AW122">
        <v>0.72</v>
      </c>
      <c r="AX122">
        <v>0.85990338164251201</v>
      </c>
      <c r="AY122">
        <v>0.84</v>
      </c>
      <c r="AZ122">
        <v>0.61458333333333304</v>
      </c>
      <c r="BA122">
        <v>0.42376237623762297</v>
      </c>
      <c r="BB122">
        <v>0.63473053892215503</v>
      </c>
      <c r="BC122">
        <v>0.497607655502392</v>
      </c>
      <c r="BD122">
        <v>0.59728506787330304</v>
      </c>
    </row>
    <row r="123" spans="2:56" x14ac:dyDescent="0.2">
      <c r="B123" t="s">
        <v>1943</v>
      </c>
      <c r="C123">
        <v>1E-3</v>
      </c>
      <c r="D123">
        <v>0.1</v>
      </c>
      <c r="E123">
        <v>48</v>
      </c>
      <c r="F123">
        <v>256</v>
      </c>
      <c r="G123" s="2" t="b">
        <v>1</v>
      </c>
      <c r="H123">
        <v>8</v>
      </c>
      <c r="I123">
        <v>25</v>
      </c>
      <c r="J123">
        <v>256</v>
      </c>
      <c r="K123">
        <v>1000</v>
      </c>
      <c r="L123">
        <v>4</v>
      </c>
      <c r="M123">
        <v>20</v>
      </c>
      <c r="N123">
        <v>450</v>
      </c>
      <c r="O123">
        <v>12</v>
      </c>
      <c r="P123">
        <v>20</v>
      </c>
      <c r="Q123">
        <v>110</v>
      </c>
      <c r="R123">
        <v>1</v>
      </c>
      <c r="S123">
        <v>78</v>
      </c>
      <c r="T123" s="2">
        <v>64</v>
      </c>
      <c r="U123" s="2">
        <v>64</v>
      </c>
      <c r="V123" t="s">
        <v>1888</v>
      </c>
      <c r="W123">
        <v>0.76601982116699197</v>
      </c>
      <c r="X123">
        <v>0.57987493183463801</v>
      </c>
      <c r="Y123">
        <v>0.53751222222222195</v>
      </c>
      <c r="Z123">
        <v>1.16764937925338</v>
      </c>
      <c r="AA123">
        <v>0.52110483875343105</v>
      </c>
      <c r="AB123">
        <v>0.52110483875343105</v>
      </c>
      <c r="AC123">
        <v>0.72163899814432597</v>
      </c>
      <c r="AD123">
        <v>0.72163899814432597</v>
      </c>
      <c r="AE123">
        <v>0.53751222222222195</v>
      </c>
      <c r="AF123">
        <v>0.53751222222222195</v>
      </c>
      <c r="AG123">
        <v>0.61060606060606004</v>
      </c>
      <c r="AH123">
        <v>1.11524057388305</v>
      </c>
      <c r="AI123">
        <v>0.60424867100784296</v>
      </c>
      <c r="AJ123">
        <v>0.60424867100784296</v>
      </c>
      <c r="AK123">
        <v>0.679163875730045</v>
      </c>
      <c r="AL123">
        <v>0.679163875730045</v>
      </c>
      <c r="AM123">
        <v>0.61060606060606004</v>
      </c>
      <c r="AN123">
        <v>0.61060606060606004</v>
      </c>
      <c r="AO123">
        <v>0.39442797811996599</v>
      </c>
      <c r="AP123">
        <v>0.54964997921334302</v>
      </c>
      <c r="AQ123">
        <v>0.55306384172734802</v>
      </c>
      <c r="AR123">
        <v>0.58727755595306996</v>
      </c>
      <c r="AS123">
        <v>0.22222222222222199</v>
      </c>
      <c r="AT123">
        <v>5.4794520547945202E-2</v>
      </c>
      <c r="AU123">
        <v>0.86363636363636298</v>
      </c>
      <c r="AV123">
        <v>0.94835680751173701</v>
      </c>
      <c r="AW123">
        <v>0.81052631578947298</v>
      </c>
      <c r="AX123">
        <v>0.90909090909090895</v>
      </c>
      <c r="AY123">
        <v>0.82178217821782096</v>
      </c>
      <c r="AZ123">
        <v>0.51401869158878499</v>
      </c>
      <c r="BA123">
        <v>0.42231075697211101</v>
      </c>
      <c r="BB123">
        <v>0.64670658682634696</v>
      </c>
      <c r="BC123">
        <v>0.36842105263157798</v>
      </c>
      <c r="BD123">
        <v>0.66911764705882304</v>
      </c>
    </row>
    <row r="124" spans="2:56" x14ac:dyDescent="0.2">
      <c r="B124" t="s">
        <v>2560</v>
      </c>
      <c r="C124">
        <v>1E-3</v>
      </c>
      <c r="D124">
        <v>0.5</v>
      </c>
      <c r="E124">
        <v>183</v>
      </c>
      <c r="F124">
        <v>500</v>
      </c>
      <c r="G124" s="2" t="b">
        <v>1</v>
      </c>
      <c r="H124">
        <v>8</v>
      </c>
      <c r="I124">
        <v>5</v>
      </c>
      <c r="J124">
        <v>128</v>
      </c>
      <c r="K124">
        <v>1000</v>
      </c>
      <c r="L124">
        <v>4</v>
      </c>
      <c r="M124">
        <v>50</v>
      </c>
      <c r="N124">
        <v>420</v>
      </c>
      <c r="O124">
        <v>12</v>
      </c>
      <c r="P124">
        <v>50</v>
      </c>
      <c r="Q124">
        <v>80</v>
      </c>
      <c r="R124">
        <v>1</v>
      </c>
      <c r="S124">
        <v>78</v>
      </c>
      <c r="T124" s="2">
        <v>128</v>
      </c>
      <c r="U124" s="2">
        <v>128</v>
      </c>
      <c r="V124" t="s">
        <v>2178</v>
      </c>
      <c r="W124">
        <v>0.80803124999999998</v>
      </c>
      <c r="X124">
        <v>0.46714739900827401</v>
      </c>
      <c r="Y124">
        <v>0.53702321428571398</v>
      </c>
      <c r="Z124">
        <v>1.1891582314968101</v>
      </c>
      <c r="AA124">
        <v>0.52057398314145498</v>
      </c>
      <c r="AB124">
        <v>0.52057398314145498</v>
      </c>
      <c r="AC124">
        <v>0.66331892382753499</v>
      </c>
      <c r="AD124">
        <v>0.66331892382753499</v>
      </c>
      <c r="AE124">
        <v>0.53702321428571398</v>
      </c>
      <c r="AF124">
        <v>0.53702321428571398</v>
      </c>
      <c r="AG124">
        <v>0.66041666666666599</v>
      </c>
      <c r="AH124">
        <v>1.02254915237426</v>
      </c>
      <c r="AI124">
        <v>0.660834891685813</v>
      </c>
      <c r="AJ124">
        <v>0.660834891685813</v>
      </c>
      <c r="AK124">
        <v>0.744586014820525</v>
      </c>
      <c r="AL124">
        <v>0.744586014820525</v>
      </c>
      <c r="AM124">
        <v>0.66041666666666599</v>
      </c>
      <c r="AN124">
        <v>0.66041666666666599</v>
      </c>
      <c r="AO124">
        <v>0.51056971234584303</v>
      </c>
      <c r="AP124">
        <v>0.61072678174860195</v>
      </c>
      <c r="AQ124">
        <v>0.56248537010637101</v>
      </c>
      <c r="AR124">
        <v>0.39851406836500097</v>
      </c>
      <c r="AS124">
        <v>0.16666666666666599</v>
      </c>
      <c r="AT124">
        <v>0.436974789915966</v>
      </c>
      <c r="AU124">
        <v>0.92592592592592604</v>
      </c>
      <c r="AV124">
        <v>0.97435897435897401</v>
      </c>
      <c r="AW124">
        <v>0.87837837837837796</v>
      </c>
      <c r="AX124">
        <v>0.89610389610389596</v>
      </c>
      <c r="AY124">
        <v>0.85517241379310305</v>
      </c>
      <c r="AZ124">
        <v>0.59677419354838701</v>
      </c>
      <c r="BA124">
        <v>0.44571428571428501</v>
      </c>
      <c r="BB124">
        <v>0.46153846153846101</v>
      </c>
      <c r="BC124">
        <v>0.578125</v>
      </c>
      <c r="BD124">
        <v>0.71428571428571397</v>
      </c>
    </row>
    <row r="125" spans="2:56" x14ac:dyDescent="0.2">
      <c r="B125" t="s">
        <v>1944</v>
      </c>
      <c r="C125">
        <v>1E-3</v>
      </c>
      <c r="D125">
        <v>0.1</v>
      </c>
      <c r="E125">
        <v>250</v>
      </c>
      <c r="F125">
        <v>256</v>
      </c>
      <c r="G125" s="2" t="b">
        <v>1</v>
      </c>
      <c r="H125">
        <v>8</v>
      </c>
      <c r="I125">
        <v>25</v>
      </c>
      <c r="J125">
        <v>256</v>
      </c>
      <c r="K125">
        <v>1000</v>
      </c>
      <c r="L125">
        <v>4</v>
      </c>
      <c r="M125">
        <v>10</v>
      </c>
      <c r="N125">
        <v>460</v>
      </c>
      <c r="O125">
        <v>12</v>
      </c>
      <c r="P125">
        <v>10</v>
      </c>
      <c r="Q125">
        <v>120</v>
      </c>
      <c r="R125">
        <v>1</v>
      </c>
      <c r="S125">
        <v>78</v>
      </c>
      <c r="T125" s="2">
        <v>64</v>
      </c>
      <c r="U125" s="2">
        <v>128</v>
      </c>
      <c r="V125" t="s">
        <v>1888</v>
      </c>
      <c r="W125">
        <v>0.75057411193847601</v>
      </c>
      <c r="X125">
        <v>0.60541442362591602</v>
      </c>
      <c r="Y125">
        <v>0.53661195652173899</v>
      </c>
      <c r="Z125">
        <v>1.3277821388244599</v>
      </c>
      <c r="AA125">
        <v>0.520568066318842</v>
      </c>
      <c r="AB125">
        <v>0.520568066318842</v>
      </c>
      <c r="AC125">
        <v>0.68325957578496899</v>
      </c>
      <c r="AD125">
        <v>0.68325957578496899</v>
      </c>
      <c r="AE125">
        <v>0.53661195652173899</v>
      </c>
      <c r="AF125">
        <v>0.53661195652173899</v>
      </c>
      <c r="AG125">
        <v>0.56805555555555498</v>
      </c>
      <c r="AH125">
        <v>1.2331955432891799</v>
      </c>
      <c r="AI125">
        <v>0.53671126504976496</v>
      </c>
      <c r="AJ125">
        <v>0.53671126504976496</v>
      </c>
      <c r="AK125">
        <v>0.63233217964160304</v>
      </c>
      <c r="AL125">
        <v>0.63233217964160304</v>
      </c>
      <c r="AM125">
        <v>0.56805555555555498</v>
      </c>
      <c r="AN125">
        <v>0.56805555555555498</v>
      </c>
      <c r="AO125">
        <v>0.45937405945162402</v>
      </c>
      <c r="AP125">
        <v>0.53165296830263897</v>
      </c>
      <c r="AQ125">
        <v>0.54606792431718099</v>
      </c>
      <c r="AR125">
        <v>0.54517731320392304</v>
      </c>
      <c r="AS125">
        <v>0.29189189189189102</v>
      </c>
      <c r="AT125">
        <v>0.32820512820512798</v>
      </c>
      <c r="AU125">
        <v>0.8</v>
      </c>
      <c r="AV125">
        <v>0.75085324232081896</v>
      </c>
      <c r="AW125">
        <v>0.73891625615763501</v>
      </c>
      <c r="AX125">
        <v>0.84651162790697598</v>
      </c>
      <c r="AY125">
        <v>0.79148936170212703</v>
      </c>
      <c r="AZ125">
        <v>0.67741935483870896</v>
      </c>
      <c r="BA125">
        <v>0.42490842490842401</v>
      </c>
      <c r="BB125">
        <v>4.6153846153846101E-2</v>
      </c>
      <c r="BC125">
        <v>7.7519379844961198E-2</v>
      </c>
      <c r="BD125">
        <v>0.66666666666666596</v>
      </c>
    </row>
    <row r="126" spans="2:56" x14ac:dyDescent="0.2">
      <c r="B126" t="s">
        <v>1945</v>
      </c>
      <c r="C126">
        <v>1E-3</v>
      </c>
      <c r="D126">
        <v>0.1</v>
      </c>
      <c r="E126">
        <v>148</v>
      </c>
      <c r="F126">
        <v>256</v>
      </c>
      <c r="G126" s="2" t="b">
        <v>1</v>
      </c>
      <c r="H126">
        <v>8</v>
      </c>
      <c r="I126">
        <v>15</v>
      </c>
      <c r="J126">
        <v>256</v>
      </c>
      <c r="K126">
        <v>1000</v>
      </c>
      <c r="L126">
        <v>4</v>
      </c>
      <c r="M126">
        <v>25</v>
      </c>
      <c r="N126">
        <v>445</v>
      </c>
      <c r="O126">
        <v>12</v>
      </c>
      <c r="P126">
        <v>25</v>
      </c>
      <c r="Q126">
        <v>105</v>
      </c>
      <c r="R126">
        <v>1</v>
      </c>
      <c r="S126">
        <v>78</v>
      </c>
      <c r="T126" s="2">
        <v>128</v>
      </c>
      <c r="U126" s="2">
        <v>128</v>
      </c>
      <c r="V126" t="s">
        <v>1888</v>
      </c>
      <c r="W126">
        <v>0.73320198059081998</v>
      </c>
      <c r="X126">
        <v>0.66806929185986497</v>
      </c>
      <c r="Y126">
        <v>0.53652528089887597</v>
      </c>
      <c r="Z126">
        <v>1.17678239560127</v>
      </c>
      <c r="AA126">
        <v>0.51316605432047802</v>
      </c>
      <c r="AB126">
        <v>0.51316605432047802</v>
      </c>
      <c r="AC126">
        <v>0.67562420194440398</v>
      </c>
      <c r="AD126">
        <v>0.67562420194440398</v>
      </c>
      <c r="AE126">
        <v>0.53652528089887597</v>
      </c>
      <c r="AF126">
        <v>0.53652528089887597</v>
      </c>
      <c r="AG126">
        <v>0.553968253968254</v>
      </c>
      <c r="AH126">
        <v>1.19031822681427</v>
      </c>
      <c r="AI126">
        <v>0.51692584528248997</v>
      </c>
      <c r="AJ126">
        <v>0.51692584528248997</v>
      </c>
      <c r="AK126">
        <v>0.62971407073048202</v>
      </c>
      <c r="AL126">
        <v>0.62971407073048202</v>
      </c>
      <c r="AM126">
        <v>0.553968253968254</v>
      </c>
      <c r="AN126">
        <v>0.553968253968254</v>
      </c>
      <c r="AO126">
        <v>0.45196719602735103</v>
      </c>
      <c r="AP126">
        <v>0.60775814501030601</v>
      </c>
      <c r="AQ126">
        <v>0.55884811845586801</v>
      </c>
      <c r="AR126">
        <v>0.43409075778838802</v>
      </c>
      <c r="AS126">
        <v>0.107142857142857</v>
      </c>
      <c r="AT126">
        <v>0.35955056179775202</v>
      </c>
      <c r="AU126">
        <v>0.79797979797979701</v>
      </c>
      <c r="AV126">
        <v>0.91089108910891003</v>
      </c>
      <c r="AW126">
        <v>0.72316384180790905</v>
      </c>
      <c r="AX126">
        <v>0.88349514563106801</v>
      </c>
      <c r="AY126">
        <v>0.8</v>
      </c>
      <c r="AZ126">
        <v>0.53333333333333299</v>
      </c>
      <c r="BA126">
        <v>0.41448692152917499</v>
      </c>
      <c r="BB126">
        <v>7.0175438596491196E-2</v>
      </c>
      <c r="BC126">
        <v>0.58503401360544205</v>
      </c>
      <c r="BD126">
        <v>1.7857142857142801E-2</v>
      </c>
    </row>
    <row r="127" spans="2:56" x14ac:dyDescent="0.2">
      <c r="B127" t="s">
        <v>1946</v>
      </c>
      <c r="C127">
        <v>1E-3</v>
      </c>
      <c r="D127">
        <v>0.1</v>
      </c>
      <c r="E127">
        <v>118</v>
      </c>
      <c r="F127">
        <v>256</v>
      </c>
      <c r="G127" s="2" t="b">
        <v>1</v>
      </c>
      <c r="H127">
        <v>8</v>
      </c>
      <c r="I127">
        <v>20</v>
      </c>
      <c r="J127">
        <v>256</v>
      </c>
      <c r="K127">
        <v>1000</v>
      </c>
      <c r="L127">
        <v>4</v>
      </c>
      <c r="M127">
        <v>25</v>
      </c>
      <c r="N127">
        <v>445</v>
      </c>
      <c r="O127">
        <v>12</v>
      </c>
      <c r="P127">
        <v>25</v>
      </c>
      <c r="Q127">
        <v>105</v>
      </c>
      <c r="R127">
        <v>1</v>
      </c>
      <c r="S127">
        <v>78</v>
      </c>
      <c r="T127" s="2">
        <v>64</v>
      </c>
      <c r="U127" s="2">
        <v>64</v>
      </c>
      <c r="V127" t="s">
        <v>1888</v>
      </c>
      <c r="W127">
        <v>0.75049781799316395</v>
      </c>
      <c r="X127">
        <v>0.60846380796283395</v>
      </c>
      <c r="Y127">
        <v>0.53582415730336996</v>
      </c>
      <c r="Z127">
        <v>1.1676997615098901</v>
      </c>
      <c r="AA127">
        <v>0.51555825353875195</v>
      </c>
      <c r="AB127">
        <v>0.51555825353875195</v>
      </c>
      <c r="AC127">
        <v>0.68812487254088595</v>
      </c>
      <c r="AD127">
        <v>0.68812487254088595</v>
      </c>
      <c r="AE127">
        <v>0.53582415730336996</v>
      </c>
      <c r="AF127">
        <v>0.53582415730336996</v>
      </c>
      <c r="AG127">
        <v>0.60714285714285698</v>
      </c>
      <c r="AH127">
        <v>1.1459337472915601</v>
      </c>
      <c r="AI127">
        <v>0.62335986100832497</v>
      </c>
      <c r="AJ127">
        <v>0.62335986100832497</v>
      </c>
      <c r="AK127">
        <v>0.70893140578568303</v>
      </c>
      <c r="AL127">
        <v>0.70893140578568303</v>
      </c>
      <c r="AM127">
        <v>0.60714285714285698</v>
      </c>
      <c r="AN127">
        <v>0.60714285714285698</v>
      </c>
      <c r="AO127">
        <v>0.47031265432513197</v>
      </c>
      <c r="AP127">
        <v>0.561176495446154</v>
      </c>
      <c r="AQ127">
        <v>0.55981041563925804</v>
      </c>
      <c r="AR127">
        <v>0.47093344874446702</v>
      </c>
      <c r="AS127">
        <v>0.26315789473684198</v>
      </c>
      <c r="AT127">
        <v>0.30541871921182201</v>
      </c>
      <c r="AU127">
        <v>0.77419354838709598</v>
      </c>
      <c r="AV127">
        <v>0.91262135922330101</v>
      </c>
      <c r="AW127">
        <v>0.72432432432432403</v>
      </c>
      <c r="AX127">
        <v>0.86868686868686795</v>
      </c>
      <c r="AY127">
        <v>0.77157360406091302</v>
      </c>
      <c r="AZ127">
        <v>0.67073170731707299</v>
      </c>
      <c r="BA127">
        <v>0.43162393162393098</v>
      </c>
      <c r="BB127">
        <v>0.65384615384615297</v>
      </c>
      <c r="BC127">
        <v>0.52040816326530603</v>
      </c>
      <c r="BD127">
        <v>0.58373205741626799</v>
      </c>
    </row>
    <row r="128" spans="2:56" x14ac:dyDescent="0.2">
      <c r="B128" t="s">
        <v>2397</v>
      </c>
      <c r="C128">
        <v>1E-3</v>
      </c>
      <c r="D128">
        <v>0.5</v>
      </c>
      <c r="E128">
        <v>17</v>
      </c>
      <c r="F128">
        <v>500</v>
      </c>
      <c r="G128" s="2" t="b">
        <v>1</v>
      </c>
      <c r="H128">
        <v>8</v>
      </c>
      <c r="I128">
        <v>20</v>
      </c>
      <c r="J128">
        <v>256</v>
      </c>
      <c r="K128">
        <v>1000</v>
      </c>
      <c r="L128">
        <v>4</v>
      </c>
      <c r="M128">
        <v>15</v>
      </c>
      <c r="N128">
        <v>455</v>
      </c>
      <c r="O128">
        <v>12</v>
      </c>
      <c r="P128">
        <v>15</v>
      </c>
      <c r="Q128">
        <v>115</v>
      </c>
      <c r="R128">
        <v>1</v>
      </c>
      <c r="S128">
        <v>78</v>
      </c>
      <c r="T128" s="2">
        <v>128</v>
      </c>
      <c r="U128" s="2">
        <v>128</v>
      </c>
      <c r="V128" t="s">
        <v>2178</v>
      </c>
      <c r="W128">
        <v>0.84068261718750004</v>
      </c>
      <c r="X128">
        <v>0.37476652038097302</v>
      </c>
      <c r="Y128">
        <v>0.53563571428571499</v>
      </c>
      <c r="Z128">
        <v>1.1649980661273001</v>
      </c>
      <c r="AA128">
        <v>0.51168023763025705</v>
      </c>
      <c r="AB128">
        <v>0.51168023763025705</v>
      </c>
      <c r="AC128">
        <v>0.68088995867095903</v>
      </c>
      <c r="AD128">
        <v>0.68088995867095903</v>
      </c>
      <c r="AE128">
        <v>0.53563571428571499</v>
      </c>
      <c r="AF128">
        <v>0.53563571428571499</v>
      </c>
      <c r="AG128">
        <v>0.65362318840579703</v>
      </c>
      <c r="AH128">
        <v>0.96383142471313399</v>
      </c>
      <c r="AI128">
        <v>0.65607331709976102</v>
      </c>
      <c r="AJ128">
        <v>0.65607331709976102</v>
      </c>
      <c r="AK128">
        <v>0.73271779682278904</v>
      </c>
      <c r="AL128">
        <v>0.73271779682278904</v>
      </c>
      <c r="AM128">
        <v>0.65362318840579703</v>
      </c>
      <c r="AN128">
        <v>0.65362318840579703</v>
      </c>
      <c r="AO128">
        <v>0.52079707177952295</v>
      </c>
      <c r="AP128">
        <v>0.51895684383854102</v>
      </c>
      <c r="AQ128">
        <v>0.55786301883925005</v>
      </c>
      <c r="AR128">
        <v>0.44910401606371803</v>
      </c>
      <c r="AS128">
        <v>0.34920634920634902</v>
      </c>
      <c r="AT128">
        <v>0.40490797546012203</v>
      </c>
      <c r="AU128">
        <v>0.91914893617021198</v>
      </c>
      <c r="AV128">
        <v>0.97391304347826002</v>
      </c>
      <c r="AW128">
        <v>0.88262910798121996</v>
      </c>
      <c r="AX128">
        <v>0.92640692640692601</v>
      </c>
      <c r="AY128">
        <v>0.86407766990291202</v>
      </c>
      <c r="AZ128">
        <v>0.56281407035175801</v>
      </c>
      <c r="BA128">
        <v>0.43373493975903599</v>
      </c>
      <c r="BB128">
        <v>0.38750000000000001</v>
      </c>
      <c r="BC128">
        <v>0.48618784530386699</v>
      </c>
      <c r="BD128">
        <v>0.68235294117647005</v>
      </c>
    </row>
    <row r="129" spans="2:56" x14ac:dyDescent="0.2">
      <c r="B129" t="s">
        <v>2561</v>
      </c>
      <c r="C129">
        <v>1E-3</v>
      </c>
      <c r="D129">
        <v>0.1</v>
      </c>
      <c r="E129">
        <v>256</v>
      </c>
      <c r="F129">
        <v>256</v>
      </c>
      <c r="G129" s="2" t="b">
        <v>0</v>
      </c>
      <c r="H129">
        <v>8</v>
      </c>
      <c r="I129">
        <v>10</v>
      </c>
      <c r="J129">
        <v>64</v>
      </c>
      <c r="K129">
        <v>1000</v>
      </c>
      <c r="L129">
        <v>4</v>
      </c>
      <c r="M129">
        <v>20</v>
      </c>
      <c r="N129">
        <v>450</v>
      </c>
      <c r="O129">
        <v>12</v>
      </c>
      <c r="P129">
        <v>20</v>
      </c>
      <c r="Q129">
        <v>110</v>
      </c>
      <c r="R129">
        <v>1</v>
      </c>
      <c r="S129">
        <v>78</v>
      </c>
      <c r="T129" s="2">
        <v>64</v>
      </c>
      <c r="U129" s="2">
        <v>128</v>
      </c>
      <c r="V129" t="s">
        <v>1888</v>
      </c>
      <c r="W129">
        <v>0.70826721191406194</v>
      </c>
      <c r="X129">
        <v>0.79229342867620201</v>
      </c>
      <c r="Y129">
        <v>0.53517111111111104</v>
      </c>
      <c r="Z129">
        <v>1.1783912290334699</v>
      </c>
      <c r="AA129">
        <v>0.50890948913660095</v>
      </c>
      <c r="AB129">
        <v>0.50890948913660095</v>
      </c>
      <c r="AC129">
        <v>0.67886858447603604</v>
      </c>
      <c r="AD129">
        <v>0.67886858447603604</v>
      </c>
      <c r="AE129">
        <v>0.53517111111111104</v>
      </c>
      <c r="AF129">
        <v>0.53517111111111104</v>
      </c>
      <c r="AG129">
        <v>0.55984848484848404</v>
      </c>
      <c r="AH129">
        <v>1.2689126729965201</v>
      </c>
      <c r="AI129">
        <v>0.52136188773689096</v>
      </c>
      <c r="AJ129">
        <v>0.52136188773689096</v>
      </c>
      <c r="AK129">
        <v>0.57465125466031297</v>
      </c>
      <c r="AL129">
        <v>0.57465125466031297</v>
      </c>
      <c r="AM129">
        <v>0.55984848484848404</v>
      </c>
      <c r="AN129">
        <v>0.55984848484848404</v>
      </c>
      <c r="AO129">
        <v>0.468836338046768</v>
      </c>
      <c r="AP129">
        <v>0.58536334536325896</v>
      </c>
      <c r="AQ129">
        <v>0.55799705548747003</v>
      </c>
      <c r="AR129">
        <v>0.42344121764890902</v>
      </c>
      <c r="AS129">
        <v>9.9999999999999895E-2</v>
      </c>
      <c r="AT129">
        <v>0.372093023255813</v>
      </c>
      <c r="AU129">
        <v>0.77832512315270896</v>
      </c>
      <c r="AV129">
        <v>0.96744186046511604</v>
      </c>
      <c r="AW129">
        <v>0.70707070707070696</v>
      </c>
      <c r="AX129">
        <v>0.86956521739130399</v>
      </c>
      <c r="AY129">
        <v>0.77450980392156799</v>
      </c>
      <c r="AZ129">
        <v>0.49122807017543801</v>
      </c>
      <c r="BA129">
        <v>0.430894308943089</v>
      </c>
      <c r="BB129">
        <v>0.100719424460431</v>
      </c>
      <c r="BC129">
        <v>0</v>
      </c>
      <c r="BD129">
        <v>0.66449511400651395</v>
      </c>
    </row>
    <row r="130" spans="2:56" x14ac:dyDescent="0.2">
      <c r="B130" t="s">
        <v>1947</v>
      </c>
      <c r="C130">
        <v>1E-3</v>
      </c>
      <c r="D130">
        <v>0.1</v>
      </c>
      <c r="E130">
        <v>142</v>
      </c>
      <c r="F130">
        <v>256</v>
      </c>
      <c r="G130" s="2" t="b">
        <v>1</v>
      </c>
      <c r="H130">
        <v>8</v>
      </c>
      <c r="I130">
        <v>20</v>
      </c>
      <c r="J130">
        <v>420</v>
      </c>
      <c r="K130">
        <v>1000</v>
      </c>
      <c r="L130">
        <v>4</v>
      </c>
      <c r="M130">
        <v>5</v>
      </c>
      <c r="N130">
        <v>465</v>
      </c>
      <c r="O130">
        <v>12</v>
      </c>
      <c r="P130">
        <v>5</v>
      </c>
      <c r="Q130">
        <v>125</v>
      </c>
      <c r="R130">
        <v>1</v>
      </c>
      <c r="S130">
        <v>78</v>
      </c>
      <c r="T130" s="2">
        <v>64</v>
      </c>
      <c r="U130" s="2">
        <v>64</v>
      </c>
      <c r="V130" t="s">
        <v>1888</v>
      </c>
      <c r="W130">
        <v>0.75459216889880898</v>
      </c>
      <c r="X130">
        <v>0.59923737705685198</v>
      </c>
      <c r="Y130">
        <v>0.53478870967741998</v>
      </c>
      <c r="Z130">
        <v>1.2666557530164699</v>
      </c>
      <c r="AA130">
        <v>0.51082306220486495</v>
      </c>
      <c r="AB130">
        <v>0.51082306220486495</v>
      </c>
      <c r="AC130">
        <v>0.65447940078024502</v>
      </c>
      <c r="AD130">
        <v>0.65447940078024502</v>
      </c>
      <c r="AE130">
        <v>0.53478870967741998</v>
      </c>
      <c r="AF130">
        <v>0.53478870967741998</v>
      </c>
      <c r="AG130">
        <v>0.57599999999999996</v>
      </c>
      <c r="AH130">
        <v>1.33590877056121</v>
      </c>
      <c r="AI130">
        <v>0.55545277038500795</v>
      </c>
      <c r="AJ130">
        <v>0.55545277038500795</v>
      </c>
      <c r="AK130">
        <v>0.61479603857054299</v>
      </c>
      <c r="AL130">
        <v>0.61479603857054299</v>
      </c>
      <c r="AM130">
        <v>0.57599999999999996</v>
      </c>
      <c r="AN130">
        <v>0.57599999999999996</v>
      </c>
      <c r="AO130">
        <v>0.49267780518459597</v>
      </c>
      <c r="AP130">
        <v>0.569795605454684</v>
      </c>
      <c r="AQ130">
        <v>0.53551433050816999</v>
      </c>
      <c r="AR130">
        <v>0.44530450767201002</v>
      </c>
      <c r="AS130">
        <v>0.15384615384615299</v>
      </c>
      <c r="AT130">
        <v>0.34334763948497798</v>
      </c>
      <c r="AU130">
        <v>0.79310344827586199</v>
      </c>
      <c r="AV130">
        <v>0.93061224489795902</v>
      </c>
      <c r="AW130">
        <v>0.70796460176991105</v>
      </c>
      <c r="AX130">
        <v>0.70192307692307598</v>
      </c>
      <c r="AY130">
        <v>0.72862453531598503</v>
      </c>
      <c r="AZ130">
        <v>0.62244897959183598</v>
      </c>
      <c r="BA130">
        <v>0.42477876106194601</v>
      </c>
      <c r="BB130">
        <v>0.59595959595959502</v>
      </c>
      <c r="BC130">
        <v>0</v>
      </c>
      <c r="BD130">
        <v>0.66282420749279503</v>
      </c>
    </row>
    <row r="131" spans="2:56" x14ac:dyDescent="0.2">
      <c r="B131" t="s">
        <v>1948</v>
      </c>
      <c r="C131">
        <v>1E-3</v>
      </c>
      <c r="D131">
        <v>0.1</v>
      </c>
      <c r="E131">
        <v>187</v>
      </c>
      <c r="F131">
        <v>256</v>
      </c>
      <c r="G131" s="2" t="b">
        <v>1</v>
      </c>
      <c r="H131">
        <v>8</v>
      </c>
      <c r="I131">
        <v>25</v>
      </c>
      <c r="J131">
        <v>256</v>
      </c>
      <c r="K131">
        <v>1000</v>
      </c>
      <c r="L131">
        <v>4</v>
      </c>
      <c r="M131">
        <v>50</v>
      </c>
      <c r="N131">
        <v>420</v>
      </c>
      <c r="O131">
        <v>12</v>
      </c>
      <c r="P131">
        <v>50</v>
      </c>
      <c r="Q131">
        <v>80</v>
      </c>
      <c r="R131">
        <v>1</v>
      </c>
      <c r="S131">
        <v>78</v>
      </c>
      <c r="T131" s="2">
        <v>128</v>
      </c>
      <c r="U131" s="2">
        <v>64</v>
      </c>
      <c r="V131" t="s">
        <v>1888</v>
      </c>
      <c r="W131">
        <v>0.75542068481445301</v>
      </c>
      <c r="X131">
        <v>0.60275666858069599</v>
      </c>
      <c r="Y131">
        <v>0.53462797619047597</v>
      </c>
      <c r="Z131">
        <v>1.13732124531269</v>
      </c>
      <c r="AA131">
        <v>0.51007331340620499</v>
      </c>
      <c r="AB131">
        <v>0.51007331340620499</v>
      </c>
      <c r="AC131">
        <v>0.66153642788866995</v>
      </c>
      <c r="AD131">
        <v>0.66153642788866995</v>
      </c>
      <c r="AE131">
        <v>0.53462797619047597</v>
      </c>
      <c r="AF131">
        <v>0.53462797619047597</v>
      </c>
      <c r="AG131">
        <v>0.60729166666666601</v>
      </c>
      <c r="AH131">
        <v>1.1238318681716899</v>
      </c>
      <c r="AI131">
        <v>0.60281515250442297</v>
      </c>
      <c r="AJ131">
        <v>0.60281515250442297</v>
      </c>
      <c r="AK131">
        <v>0.66962068342694803</v>
      </c>
      <c r="AL131">
        <v>0.66962068342694803</v>
      </c>
      <c r="AM131">
        <v>0.60729166666666601</v>
      </c>
      <c r="AN131">
        <v>0.60729166666666601</v>
      </c>
      <c r="AO131">
        <v>0.26519769357511003</v>
      </c>
      <c r="AP131">
        <v>0.59863469583601903</v>
      </c>
      <c r="AQ131">
        <v>0.56032406053859596</v>
      </c>
      <c r="AR131">
        <v>0.61613680367509405</v>
      </c>
      <c r="AS131">
        <v>0.19469026548672499</v>
      </c>
      <c r="AT131">
        <v>9.34579439252336E-2</v>
      </c>
      <c r="AU131">
        <v>0.80254777070063599</v>
      </c>
      <c r="AV131">
        <v>0.96855345911949597</v>
      </c>
      <c r="AW131">
        <v>0.70503597122302097</v>
      </c>
      <c r="AX131">
        <v>0.87417218543046304</v>
      </c>
      <c r="AY131">
        <v>0.82119205298013198</v>
      </c>
      <c r="AZ131">
        <v>0.5</v>
      </c>
      <c r="BA131">
        <v>0.42339832869080701</v>
      </c>
      <c r="BB131">
        <v>0.59322033898305004</v>
      </c>
      <c r="BC131">
        <v>0.54399999999999904</v>
      </c>
      <c r="BD131">
        <v>0.713513513513513</v>
      </c>
    </row>
    <row r="132" spans="2:56" x14ac:dyDescent="0.2">
      <c r="B132" t="s">
        <v>1949</v>
      </c>
      <c r="C132">
        <v>1E-3</v>
      </c>
      <c r="D132">
        <v>0.1</v>
      </c>
      <c r="E132">
        <v>256</v>
      </c>
      <c r="F132">
        <v>256</v>
      </c>
      <c r="G132" s="2" t="b">
        <v>0</v>
      </c>
      <c r="H132">
        <v>8</v>
      </c>
      <c r="I132">
        <v>5</v>
      </c>
      <c r="J132">
        <v>64</v>
      </c>
      <c r="K132">
        <v>1000</v>
      </c>
      <c r="L132">
        <v>4</v>
      </c>
      <c r="M132">
        <v>15</v>
      </c>
      <c r="N132">
        <v>455</v>
      </c>
      <c r="O132">
        <v>12</v>
      </c>
      <c r="P132">
        <v>15</v>
      </c>
      <c r="Q132">
        <v>115</v>
      </c>
      <c r="R132">
        <v>1</v>
      </c>
      <c r="S132">
        <v>78</v>
      </c>
      <c r="T132" s="2">
        <v>64</v>
      </c>
      <c r="U132" s="2">
        <v>128</v>
      </c>
      <c r="V132" t="s">
        <v>1888</v>
      </c>
      <c r="W132">
        <v>0.645904541015625</v>
      </c>
      <c r="X132">
        <v>0.972023620968684</v>
      </c>
      <c r="Y132">
        <v>0.53461098901098902</v>
      </c>
      <c r="Z132">
        <v>1.1711047399043999</v>
      </c>
      <c r="AA132">
        <v>0.51305833247791699</v>
      </c>
      <c r="AB132">
        <v>0.51305833247791699</v>
      </c>
      <c r="AC132">
        <v>0.67362418960281201</v>
      </c>
      <c r="AD132">
        <v>0.67362418960281201</v>
      </c>
      <c r="AE132">
        <v>0.53461098901098902</v>
      </c>
      <c r="AF132">
        <v>0.53461098901098902</v>
      </c>
      <c r="AG132">
        <v>0.50942028985507204</v>
      </c>
      <c r="AH132">
        <v>1.3719519376754701</v>
      </c>
      <c r="AI132">
        <v>0.47442529477273898</v>
      </c>
      <c r="AJ132">
        <v>0.47442529477273898</v>
      </c>
      <c r="AK132">
        <v>0.53422874242513896</v>
      </c>
      <c r="AL132">
        <v>0.53422874242513896</v>
      </c>
      <c r="AM132">
        <v>0.50942028985507204</v>
      </c>
      <c r="AN132">
        <v>0.50942028985507204</v>
      </c>
      <c r="AO132">
        <v>0.46261979872227399</v>
      </c>
      <c r="AP132">
        <v>0.56132142031565901</v>
      </c>
      <c r="AQ132">
        <v>0.55161779914200304</v>
      </c>
      <c r="AR132">
        <v>0.47667431173173203</v>
      </c>
      <c r="AS132">
        <v>0.10606060606060599</v>
      </c>
      <c r="AT132">
        <v>0.35714285714285698</v>
      </c>
      <c r="AU132">
        <v>0.62983425414364602</v>
      </c>
      <c r="AV132">
        <v>0.81818181818181801</v>
      </c>
      <c r="AW132">
        <v>0.71219512195121903</v>
      </c>
      <c r="AX132">
        <v>0.84651162790697598</v>
      </c>
      <c r="AY132">
        <v>0.52631578947368396</v>
      </c>
      <c r="AZ132">
        <v>7.8651685393258397E-2</v>
      </c>
      <c r="BA132">
        <v>0.42774566473988401</v>
      </c>
      <c r="BB132">
        <v>0.51851851851851805</v>
      </c>
      <c r="BC132">
        <v>1.5503875968992199E-2</v>
      </c>
      <c r="BD132">
        <v>0.65644171779141103</v>
      </c>
    </row>
    <row r="133" spans="2:56" x14ac:dyDescent="0.2">
      <c r="B133" t="s">
        <v>1950</v>
      </c>
      <c r="C133">
        <v>1E-3</v>
      </c>
      <c r="D133">
        <v>0.1</v>
      </c>
      <c r="E133">
        <v>102</v>
      </c>
      <c r="F133">
        <v>256</v>
      </c>
      <c r="G133" s="2" t="b">
        <v>1</v>
      </c>
      <c r="H133">
        <v>8</v>
      </c>
      <c r="I133">
        <v>15</v>
      </c>
      <c r="J133">
        <v>256</v>
      </c>
      <c r="K133">
        <v>1000</v>
      </c>
      <c r="L133">
        <v>4</v>
      </c>
      <c r="M133">
        <v>20</v>
      </c>
      <c r="N133">
        <v>450</v>
      </c>
      <c r="O133">
        <v>12</v>
      </c>
      <c r="P133">
        <v>20</v>
      </c>
      <c r="Q133">
        <v>110</v>
      </c>
      <c r="R133">
        <v>1</v>
      </c>
      <c r="S133">
        <v>78</v>
      </c>
      <c r="T133" s="2">
        <v>64</v>
      </c>
      <c r="U133" s="2">
        <v>64</v>
      </c>
      <c r="V133" t="s">
        <v>1888</v>
      </c>
      <c r="W133">
        <v>0.73953628540038996</v>
      </c>
      <c r="X133">
        <v>0.65594509337097395</v>
      </c>
      <c r="Y133">
        <v>0.53459500000000004</v>
      </c>
      <c r="Z133">
        <v>1.2145811789035701</v>
      </c>
      <c r="AA133">
        <v>0.50684599311384504</v>
      </c>
      <c r="AB133">
        <v>0.50684599311384504</v>
      </c>
      <c r="AC133">
        <v>0.704295389591581</v>
      </c>
      <c r="AD133">
        <v>0.704295389591581</v>
      </c>
      <c r="AE133">
        <v>0.53459500000000004</v>
      </c>
      <c r="AF133">
        <v>0.53459500000000004</v>
      </c>
      <c r="AG133">
        <v>0.56969696969696904</v>
      </c>
      <c r="AH133">
        <v>1.1976466178894001</v>
      </c>
      <c r="AI133">
        <v>0.53007529879137005</v>
      </c>
      <c r="AJ133">
        <v>0.53007529879137005</v>
      </c>
      <c r="AK133">
        <v>0.66519901878133303</v>
      </c>
      <c r="AL133">
        <v>0.66519901878133303</v>
      </c>
      <c r="AM133">
        <v>0.56969696969696904</v>
      </c>
      <c r="AN133">
        <v>0.56969696969696904</v>
      </c>
      <c r="AO133">
        <v>0.47405945356242002</v>
      </c>
      <c r="AP133">
        <v>0.56278439597545704</v>
      </c>
      <c r="AQ133">
        <v>0.55624325917143802</v>
      </c>
      <c r="AR133">
        <v>0.43429686374606602</v>
      </c>
      <c r="AS133">
        <v>0.16393442622950799</v>
      </c>
      <c r="AT133">
        <v>0.31413612565444998</v>
      </c>
      <c r="AU133">
        <v>0.87441860465116195</v>
      </c>
      <c r="AV133">
        <v>0.934579439252336</v>
      </c>
      <c r="AW133">
        <v>0.74594594594594599</v>
      </c>
      <c r="AX133">
        <v>0.85279187817258795</v>
      </c>
      <c r="AY133">
        <v>0.77777777777777701</v>
      </c>
      <c r="AZ133">
        <v>0.52873563218390796</v>
      </c>
      <c r="BA133">
        <v>0.42063492063491997</v>
      </c>
      <c r="BB133">
        <v>1.7857142857142801E-2</v>
      </c>
      <c r="BC133">
        <v>6.7796610169491497E-2</v>
      </c>
      <c r="BD133">
        <v>0.66229508196721298</v>
      </c>
    </row>
    <row r="134" spans="2:56" x14ac:dyDescent="0.2">
      <c r="B134" t="s">
        <v>1951</v>
      </c>
      <c r="C134">
        <v>1E-3</v>
      </c>
      <c r="D134">
        <v>0.1</v>
      </c>
      <c r="E134">
        <v>171</v>
      </c>
      <c r="F134">
        <v>256</v>
      </c>
      <c r="G134" s="2" t="b">
        <v>1</v>
      </c>
      <c r="H134">
        <v>8</v>
      </c>
      <c r="I134">
        <v>20</v>
      </c>
      <c r="J134">
        <v>420</v>
      </c>
      <c r="K134">
        <v>1000</v>
      </c>
      <c r="L134">
        <v>4</v>
      </c>
      <c r="M134">
        <v>15</v>
      </c>
      <c r="N134">
        <v>455</v>
      </c>
      <c r="O134">
        <v>12</v>
      </c>
      <c r="P134">
        <v>15</v>
      </c>
      <c r="Q134">
        <v>115</v>
      </c>
      <c r="R134">
        <v>1</v>
      </c>
      <c r="S134">
        <v>78</v>
      </c>
      <c r="T134" s="2">
        <v>64</v>
      </c>
      <c r="U134" s="2">
        <v>128</v>
      </c>
      <c r="V134" t="s">
        <v>1888</v>
      </c>
      <c r="W134">
        <v>0.75872395833333295</v>
      </c>
      <c r="X134">
        <v>0.57992793968878598</v>
      </c>
      <c r="Y134">
        <v>0.53459230769230703</v>
      </c>
      <c r="Z134">
        <v>1.2529970980882601</v>
      </c>
      <c r="AA134">
        <v>0.50689356559172905</v>
      </c>
      <c r="AB134">
        <v>0.50689356559172905</v>
      </c>
      <c r="AC134">
        <v>0.668914633855338</v>
      </c>
      <c r="AD134">
        <v>0.668914633855338</v>
      </c>
      <c r="AE134">
        <v>0.53459230769230703</v>
      </c>
      <c r="AF134">
        <v>0.53459230769230703</v>
      </c>
      <c r="AG134">
        <v>0.60724637681159399</v>
      </c>
      <c r="AH134">
        <v>1.19663965702056</v>
      </c>
      <c r="AI134">
        <v>0.59021903973469103</v>
      </c>
      <c r="AJ134">
        <v>0.59021903973469103</v>
      </c>
      <c r="AK134">
        <v>0.71881580763960595</v>
      </c>
      <c r="AL134">
        <v>0.71881580763960595</v>
      </c>
      <c r="AM134">
        <v>0.60724637681159399</v>
      </c>
      <c r="AN134">
        <v>0.60724637681159399</v>
      </c>
      <c r="AO134">
        <v>0.46676960615860003</v>
      </c>
      <c r="AP134">
        <v>0.59703035891632705</v>
      </c>
      <c r="AQ134">
        <v>0.55780239651211605</v>
      </c>
      <c r="AR134">
        <v>0.405971900779872</v>
      </c>
      <c r="AS134">
        <v>0.23943661971830901</v>
      </c>
      <c r="AT134">
        <v>0.31213872832369899</v>
      </c>
      <c r="AU134">
        <v>0.852173913043478</v>
      </c>
      <c r="AV134">
        <v>0.90909090909090895</v>
      </c>
      <c r="AW134">
        <v>0.798029556650246</v>
      </c>
      <c r="AX134">
        <v>0.87892376681614304</v>
      </c>
      <c r="AY134">
        <v>0.83653846153846101</v>
      </c>
      <c r="AZ134">
        <v>0.61202185792349695</v>
      </c>
      <c r="BA134">
        <v>0.42344045368619998</v>
      </c>
      <c r="BB134">
        <v>0.485436893203883</v>
      </c>
      <c r="BC134">
        <v>6.6666666666666596E-2</v>
      </c>
      <c r="BD134">
        <v>0.66873065015479805</v>
      </c>
    </row>
    <row r="135" spans="2:56" x14ac:dyDescent="0.2">
      <c r="B135" t="s">
        <v>2398</v>
      </c>
      <c r="C135">
        <v>1E-3</v>
      </c>
      <c r="D135">
        <v>0.5</v>
      </c>
      <c r="E135">
        <v>26</v>
      </c>
      <c r="F135">
        <v>500</v>
      </c>
      <c r="G135" s="2" t="b">
        <v>1</v>
      </c>
      <c r="H135">
        <v>8</v>
      </c>
      <c r="I135">
        <v>10</v>
      </c>
      <c r="J135">
        <v>64</v>
      </c>
      <c r="K135">
        <v>1000</v>
      </c>
      <c r="L135">
        <v>4</v>
      </c>
      <c r="M135">
        <v>10</v>
      </c>
      <c r="N135">
        <v>460</v>
      </c>
      <c r="O135">
        <v>12</v>
      </c>
      <c r="P135">
        <v>10</v>
      </c>
      <c r="Q135">
        <v>120</v>
      </c>
      <c r="R135">
        <v>1</v>
      </c>
      <c r="S135">
        <v>78</v>
      </c>
      <c r="T135" s="2">
        <v>128</v>
      </c>
      <c r="U135" s="2">
        <v>128</v>
      </c>
      <c r="V135" t="s">
        <v>2178</v>
      </c>
      <c r="W135">
        <v>0.81063671874999998</v>
      </c>
      <c r="X135">
        <v>0.45206113684177401</v>
      </c>
      <c r="Y135">
        <v>0.53433152173913001</v>
      </c>
      <c r="Z135">
        <v>1.21393698751926</v>
      </c>
      <c r="AA135">
        <v>0.50573408550546195</v>
      </c>
      <c r="AB135">
        <v>0.50573408550546195</v>
      </c>
      <c r="AC135">
        <v>0.66387644938855195</v>
      </c>
      <c r="AD135">
        <v>0.66387644938855195</v>
      </c>
      <c r="AE135">
        <v>0.53433152173913001</v>
      </c>
      <c r="AF135">
        <v>0.53433152173913001</v>
      </c>
      <c r="AG135">
        <v>0.59861111111111098</v>
      </c>
      <c r="AH135">
        <v>1.0281795263290401</v>
      </c>
      <c r="AI135">
        <v>0.58371860457414004</v>
      </c>
      <c r="AJ135">
        <v>0.58371860457414004</v>
      </c>
      <c r="AK135">
        <v>0.63168575252053705</v>
      </c>
      <c r="AL135">
        <v>0.63168575252053705</v>
      </c>
      <c r="AM135">
        <v>0.59861111111111098</v>
      </c>
      <c r="AN135">
        <v>0.59861111111111098</v>
      </c>
      <c r="AO135">
        <v>0.49920831795723197</v>
      </c>
      <c r="AP135">
        <v>0.54249872950503697</v>
      </c>
      <c r="AQ135">
        <v>0.55684935829646298</v>
      </c>
      <c r="AR135">
        <v>0.42437993626311699</v>
      </c>
      <c r="AS135">
        <v>0.33136094674556199</v>
      </c>
      <c r="AT135">
        <v>0.4</v>
      </c>
      <c r="AU135">
        <v>0.93442622950819598</v>
      </c>
      <c r="AV135">
        <v>0.97478991596638598</v>
      </c>
      <c r="AW135">
        <v>0.874999999999999</v>
      </c>
      <c r="AX135">
        <v>0.911392405063291</v>
      </c>
      <c r="AY135">
        <v>0.86635944700460799</v>
      </c>
      <c r="AZ135">
        <v>0.54545454545454497</v>
      </c>
      <c r="BA135">
        <v>0.44061302681992298</v>
      </c>
      <c r="BB135">
        <v>0</v>
      </c>
      <c r="BC135">
        <v>0.34061135371179002</v>
      </c>
      <c r="BD135">
        <v>0.38461538461538403</v>
      </c>
    </row>
    <row r="136" spans="2:56" x14ac:dyDescent="0.2">
      <c r="B136" t="s">
        <v>1952</v>
      </c>
      <c r="C136">
        <v>1E-3</v>
      </c>
      <c r="D136">
        <v>0.1</v>
      </c>
      <c r="E136">
        <v>153</v>
      </c>
      <c r="F136">
        <v>256</v>
      </c>
      <c r="G136" s="2" t="b">
        <v>1</v>
      </c>
      <c r="H136">
        <v>8</v>
      </c>
      <c r="I136">
        <v>20</v>
      </c>
      <c r="J136">
        <v>420</v>
      </c>
      <c r="K136">
        <v>1000</v>
      </c>
      <c r="L136">
        <v>4</v>
      </c>
      <c r="M136">
        <v>10</v>
      </c>
      <c r="N136">
        <v>460</v>
      </c>
      <c r="O136">
        <v>12</v>
      </c>
      <c r="P136">
        <v>10</v>
      </c>
      <c r="Q136">
        <v>120</v>
      </c>
      <c r="R136">
        <v>1</v>
      </c>
      <c r="S136">
        <v>78</v>
      </c>
      <c r="T136" s="2">
        <v>128</v>
      </c>
      <c r="U136" s="2">
        <v>64</v>
      </c>
      <c r="V136" t="s">
        <v>1888</v>
      </c>
      <c r="W136">
        <v>0.75272042410714202</v>
      </c>
      <c r="X136">
        <v>0.59956833603791804</v>
      </c>
      <c r="Y136">
        <v>0.53416739130434698</v>
      </c>
      <c r="Z136">
        <v>1.1823818562030699</v>
      </c>
      <c r="AA136">
        <v>0.502980928357461</v>
      </c>
      <c r="AB136">
        <v>0.502980928357461</v>
      </c>
      <c r="AC136">
        <v>0.67388735691534096</v>
      </c>
      <c r="AD136">
        <v>0.67388735691534096</v>
      </c>
      <c r="AE136">
        <v>0.53416739130434698</v>
      </c>
      <c r="AF136">
        <v>0.53416739130434698</v>
      </c>
      <c r="AG136">
        <v>0.57291666666666596</v>
      </c>
      <c r="AH136">
        <v>1.2422798871994001</v>
      </c>
      <c r="AI136">
        <v>0.57049103084863295</v>
      </c>
      <c r="AJ136">
        <v>0.57049103084863295</v>
      </c>
      <c r="AK136">
        <v>0.665254650277464</v>
      </c>
      <c r="AL136">
        <v>0.665254650277465</v>
      </c>
      <c r="AM136">
        <v>0.57291666666666596</v>
      </c>
      <c r="AN136">
        <v>0.57291666666666596</v>
      </c>
      <c r="AO136">
        <v>0.46144876125465201</v>
      </c>
      <c r="AP136">
        <v>0.56822843769735198</v>
      </c>
      <c r="AQ136">
        <v>0.55666143743390195</v>
      </c>
      <c r="AR136">
        <v>0.42558507704394</v>
      </c>
      <c r="AS136">
        <v>0.20689655172413701</v>
      </c>
      <c r="AT136">
        <v>0.34653465346534601</v>
      </c>
      <c r="AU136">
        <v>0.75471698113207497</v>
      </c>
      <c r="AV136">
        <v>0.96638655462184797</v>
      </c>
      <c r="AW136">
        <v>0.69523809523809499</v>
      </c>
      <c r="AX136">
        <v>0.78291814946619198</v>
      </c>
      <c r="AY136">
        <v>0.55491329479768703</v>
      </c>
      <c r="AZ136">
        <v>0.432989690721649</v>
      </c>
      <c r="BA136">
        <v>0.41577060931899601</v>
      </c>
      <c r="BB136">
        <v>0.54377880184331795</v>
      </c>
      <c r="BC136">
        <v>0.48421052631578898</v>
      </c>
      <c r="BD136">
        <v>0.66153846153846096</v>
      </c>
    </row>
    <row r="137" spans="2:56" x14ac:dyDescent="0.2">
      <c r="B137" t="s">
        <v>2399</v>
      </c>
      <c r="C137">
        <v>1E-3</v>
      </c>
      <c r="D137">
        <v>0.1</v>
      </c>
      <c r="E137">
        <v>34</v>
      </c>
      <c r="F137">
        <v>256</v>
      </c>
      <c r="G137" s="2" t="b">
        <v>1</v>
      </c>
      <c r="H137">
        <v>8</v>
      </c>
      <c r="I137">
        <v>25</v>
      </c>
      <c r="J137">
        <v>420</v>
      </c>
      <c r="K137">
        <v>1000</v>
      </c>
      <c r="L137">
        <v>4</v>
      </c>
      <c r="M137">
        <v>15</v>
      </c>
      <c r="N137">
        <v>455</v>
      </c>
      <c r="O137">
        <v>12</v>
      </c>
      <c r="P137">
        <v>15</v>
      </c>
      <c r="Q137">
        <v>115</v>
      </c>
      <c r="R137">
        <v>1</v>
      </c>
      <c r="S137">
        <v>78</v>
      </c>
      <c r="T137" s="2">
        <v>128</v>
      </c>
      <c r="U137" s="2">
        <v>128</v>
      </c>
      <c r="V137" t="s">
        <v>1888</v>
      </c>
      <c r="W137">
        <v>0.745593843005952</v>
      </c>
      <c r="X137">
        <v>0.61131218983791702</v>
      </c>
      <c r="Y137">
        <v>0.53384340659340601</v>
      </c>
      <c r="Z137">
        <v>1.16516443264484</v>
      </c>
      <c r="AA137">
        <v>0.51177229208742603</v>
      </c>
      <c r="AB137">
        <v>0.51177229208742603</v>
      </c>
      <c r="AC137">
        <v>0.69436407388198695</v>
      </c>
      <c r="AD137">
        <v>0.69436407388198695</v>
      </c>
      <c r="AE137">
        <v>0.53384340659340601</v>
      </c>
      <c r="AF137">
        <v>0.53384340659340601</v>
      </c>
      <c r="AG137">
        <v>0.59927536231884004</v>
      </c>
      <c r="AH137">
        <v>1.14499843120574</v>
      </c>
      <c r="AI137">
        <v>0.60670473972705596</v>
      </c>
      <c r="AJ137">
        <v>0.60670473972705596</v>
      </c>
      <c r="AK137">
        <v>0.69839943555066597</v>
      </c>
      <c r="AL137">
        <v>0.69839943555066597</v>
      </c>
      <c r="AM137">
        <v>0.59927536231884004</v>
      </c>
      <c r="AN137">
        <v>0.59927536231884004</v>
      </c>
      <c r="AO137">
        <v>0.44607708225814202</v>
      </c>
      <c r="AP137">
        <v>0.55344479769135702</v>
      </c>
      <c r="AQ137">
        <v>0.55006763949762305</v>
      </c>
      <c r="AR137">
        <v>0.49749964890258702</v>
      </c>
      <c r="AS137">
        <v>0.135135135135135</v>
      </c>
      <c r="AT137">
        <v>0.33333333333333298</v>
      </c>
      <c r="AU137">
        <v>0.80555555555555503</v>
      </c>
      <c r="AV137">
        <v>0.96610169491525399</v>
      </c>
      <c r="AW137">
        <v>0.730964467005076</v>
      </c>
      <c r="AX137">
        <v>0.87203791469194303</v>
      </c>
      <c r="AY137">
        <v>0.837209302325581</v>
      </c>
      <c r="AZ137">
        <v>0.65921787709497204</v>
      </c>
      <c r="BA137">
        <v>0.40808823529411697</v>
      </c>
      <c r="BB137">
        <v>0.65116279069767402</v>
      </c>
      <c r="BC137">
        <v>0.55223880597014896</v>
      </c>
      <c r="BD137">
        <v>0.32941176470588202</v>
      </c>
    </row>
    <row r="138" spans="2:56" x14ac:dyDescent="0.2">
      <c r="B138" t="s">
        <v>1953</v>
      </c>
      <c r="C138">
        <v>1E-3</v>
      </c>
      <c r="D138">
        <v>0.1</v>
      </c>
      <c r="E138">
        <v>256</v>
      </c>
      <c r="F138">
        <v>256</v>
      </c>
      <c r="G138" s="2" t="b">
        <v>0</v>
      </c>
      <c r="H138">
        <v>8</v>
      </c>
      <c r="I138">
        <v>20</v>
      </c>
      <c r="J138">
        <v>420</v>
      </c>
      <c r="K138">
        <v>1000</v>
      </c>
      <c r="L138">
        <v>4</v>
      </c>
      <c r="M138">
        <v>20</v>
      </c>
      <c r="N138">
        <v>450</v>
      </c>
      <c r="O138">
        <v>12</v>
      </c>
      <c r="P138">
        <v>20</v>
      </c>
      <c r="Q138">
        <v>110</v>
      </c>
      <c r="R138">
        <v>1</v>
      </c>
      <c r="S138">
        <v>78</v>
      </c>
      <c r="T138" s="2">
        <v>64</v>
      </c>
      <c r="U138" s="2">
        <v>64</v>
      </c>
      <c r="V138" t="s">
        <v>1888</v>
      </c>
      <c r="W138">
        <v>0.77255394345238004</v>
      </c>
      <c r="X138">
        <v>0.56830005743540801</v>
      </c>
      <c r="Y138">
        <v>0.53383666666666596</v>
      </c>
      <c r="Z138">
        <v>1.2246365807056401</v>
      </c>
      <c r="AA138">
        <v>0.50944568342191898</v>
      </c>
      <c r="AB138">
        <v>0.50944568342191898</v>
      </c>
      <c r="AC138">
        <v>0.68941171771959497</v>
      </c>
      <c r="AD138">
        <v>0.68941171771959497</v>
      </c>
      <c r="AE138">
        <v>0.53383666666666596</v>
      </c>
      <c r="AF138">
        <v>0.53383666666666596</v>
      </c>
      <c r="AG138">
        <v>0.59924242424242402</v>
      </c>
      <c r="AH138">
        <v>1.1200549602508501</v>
      </c>
      <c r="AI138">
        <v>0.59466967863563502</v>
      </c>
      <c r="AJ138">
        <v>0.59466967863563502</v>
      </c>
      <c r="AK138">
        <v>0.70906871944846595</v>
      </c>
      <c r="AL138">
        <v>0.70906871944846595</v>
      </c>
      <c r="AM138">
        <v>0.59924242424242402</v>
      </c>
      <c r="AN138">
        <v>0.59924242424242402</v>
      </c>
      <c r="AO138">
        <v>0.46881397690627002</v>
      </c>
      <c r="AP138">
        <v>0.51846928771543699</v>
      </c>
      <c r="AQ138">
        <v>0.55689678595041103</v>
      </c>
      <c r="AR138">
        <v>0.49360268311555999</v>
      </c>
      <c r="AS138">
        <v>0.211382113821138</v>
      </c>
      <c r="AT138">
        <v>0.32369942196531698</v>
      </c>
      <c r="AU138">
        <v>0.86511627906976696</v>
      </c>
      <c r="AV138">
        <v>0.97247706422018299</v>
      </c>
      <c r="AW138">
        <v>0.781249999999999</v>
      </c>
      <c r="AX138">
        <v>0.87562189054726303</v>
      </c>
      <c r="AY138">
        <v>0.82758620689655105</v>
      </c>
      <c r="AZ138">
        <v>0.24161073825503299</v>
      </c>
      <c r="BA138">
        <v>0.41814595660749498</v>
      </c>
      <c r="BB138">
        <v>0.45217391304347798</v>
      </c>
      <c r="BC138">
        <v>0.50561797752809001</v>
      </c>
      <c r="BD138">
        <v>0.66135458167330596</v>
      </c>
    </row>
    <row r="139" spans="2:56" x14ac:dyDescent="0.2">
      <c r="B139" t="s">
        <v>2562</v>
      </c>
      <c r="C139">
        <v>1E-3</v>
      </c>
      <c r="D139">
        <v>0.1</v>
      </c>
      <c r="E139">
        <v>256</v>
      </c>
      <c r="F139">
        <v>256</v>
      </c>
      <c r="G139" s="2" t="b">
        <v>0</v>
      </c>
      <c r="H139">
        <v>8</v>
      </c>
      <c r="I139">
        <v>10</v>
      </c>
      <c r="J139">
        <v>64</v>
      </c>
      <c r="K139">
        <v>1000</v>
      </c>
      <c r="L139">
        <v>4</v>
      </c>
      <c r="M139">
        <v>50</v>
      </c>
      <c r="N139">
        <v>420</v>
      </c>
      <c r="O139">
        <v>12</v>
      </c>
      <c r="P139">
        <v>50</v>
      </c>
      <c r="Q139">
        <v>80</v>
      </c>
      <c r="R139">
        <v>1</v>
      </c>
      <c r="S139">
        <v>78</v>
      </c>
      <c r="T139" s="2">
        <v>64</v>
      </c>
      <c r="U139" s="2">
        <v>128</v>
      </c>
      <c r="V139" t="s">
        <v>1888</v>
      </c>
      <c r="W139">
        <v>0.712860107421875</v>
      </c>
      <c r="X139">
        <v>0.77689521503634695</v>
      </c>
      <c r="Y139">
        <v>0.53343095238095195</v>
      </c>
      <c r="Z139">
        <v>1.1719129076004</v>
      </c>
      <c r="AA139">
        <v>0.51120157038217695</v>
      </c>
      <c r="AB139">
        <v>0.51120157038217695</v>
      </c>
      <c r="AC139">
        <v>0.68145176153376497</v>
      </c>
      <c r="AD139">
        <v>0.68145176153376497</v>
      </c>
      <c r="AE139">
        <v>0.53343095238095195</v>
      </c>
      <c r="AF139">
        <v>0.53343095238095195</v>
      </c>
      <c r="AG139">
        <v>0.56041666666666601</v>
      </c>
      <c r="AH139">
        <v>1.26405405998229</v>
      </c>
      <c r="AI139">
        <v>0.52675813610427102</v>
      </c>
      <c r="AJ139">
        <v>0.52675813610427102</v>
      </c>
      <c r="AK139">
        <v>0.61934967010738895</v>
      </c>
      <c r="AL139">
        <v>0.61934967010738895</v>
      </c>
      <c r="AM139">
        <v>0.56041666666666601</v>
      </c>
      <c r="AN139">
        <v>0.56041666666666601</v>
      </c>
      <c r="AO139">
        <v>0.46129767968694602</v>
      </c>
      <c r="AP139">
        <v>0.56679250648490997</v>
      </c>
      <c r="AQ139">
        <v>0.557965871063686</v>
      </c>
      <c r="AR139">
        <v>0.45875022429316697</v>
      </c>
      <c r="AS139">
        <v>0.17777777777777701</v>
      </c>
      <c r="AT139">
        <v>0.392405063291139</v>
      </c>
      <c r="AU139">
        <v>0.80555555555555503</v>
      </c>
      <c r="AV139">
        <v>0.93167701863354002</v>
      </c>
      <c r="AW139">
        <v>0.70833333333333304</v>
      </c>
      <c r="AX139">
        <v>0.85906040268456296</v>
      </c>
      <c r="AY139">
        <v>0.8</v>
      </c>
      <c r="AZ139">
        <v>0.43023255813953398</v>
      </c>
      <c r="BA139">
        <v>0.436974789915966</v>
      </c>
      <c r="BB139">
        <v>2.1505376344085999E-2</v>
      </c>
      <c r="BC139">
        <v>9.0909090909090898E-2</v>
      </c>
      <c r="BD139">
        <v>0.66666666666666596</v>
      </c>
    </row>
    <row r="140" spans="2:56" x14ac:dyDescent="0.2">
      <c r="B140" t="s">
        <v>1954</v>
      </c>
      <c r="C140">
        <v>1E-3</v>
      </c>
      <c r="D140">
        <v>0.1</v>
      </c>
      <c r="E140">
        <v>256</v>
      </c>
      <c r="F140">
        <v>256</v>
      </c>
      <c r="G140" s="2" t="b">
        <v>0</v>
      </c>
      <c r="H140">
        <v>8</v>
      </c>
      <c r="I140">
        <v>10</v>
      </c>
      <c r="J140">
        <v>420</v>
      </c>
      <c r="K140">
        <v>1000</v>
      </c>
      <c r="L140">
        <v>4</v>
      </c>
      <c r="M140">
        <v>50</v>
      </c>
      <c r="N140">
        <v>420</v>
      </c>
      <c r="O140">
        <v>12</v>
      </c>
      <c r="P140">
        <v>50</v>
      </c>
      <c r="Q140">
        <v>80</v>
      </c>
      <c r="R140">
        <v>1</v>
      </c>
      <c r="S140">
        <v>78</v>
      </c>
      <c r="T140" s="2">
        <v>64</v>
      </c>
      <c r="U140" s="2">
        <v>64</v>
      </c>
      <c r="V140" t="s">
        <v>1888</v>
      </c>
      <c r="W140">
        <v>0.74445219494047499</v>
      </c>
      <c r="X140">
        <v>0.62796941283158902</v>
      </c>
      <c r="Y140">
        <v>0.53298869047619102</v>
      </c>
      <c r="Z140">
        <v>1.19006129205226</v>
      </c>
      <c r="AA140">
        <v>0.49881940701040101</v>
      </c>
      <c r="AB140">
        <v>0.49881940701040101</v>
      </c>
      <c r="AC140">
        <v>0.657010186035349</v>
      </c>
      <c r="AD140">
        <v>0.657010186035349</v>
      </c>
      <c r="AE140">
        <v>0.53298869047619102</v>
      </c>
      <c r="AF140">
        <v>0.53298869047619102</v>
      </c>
      <c r="AG140">
        <v>0.60104166666666603</v>
      </c>
      <c r="AH140">
        <v>1.1646873950958201</v>
      </c>
      <c r="AI140">
        <v>0.58702608503457199</v>
      </c>
      <c r="AJ140">
        <v>0.58702608503457199</v>
      </c>
      <c r="AK140">
        <v>0.71333087693402897</v>
      </c>
      <c r="AL140">
        <v>0.71333087693402897</v>
      </c>
      <c r="AM140">
        <v>0.60104166666666603</v>
      </c>
      <c r="AN140">
        <v>0.60104166666666603</v>
      </c>
      <c r="AO140">
        <v>0.46858479355308802</v>
      </c>
      <c r="AP140">
        <v>0.63159612926501796</v>
      </c>
      <c r="AQ140">
        <v>0.56084543448810897</v>
      </c>
      <c r="AR140">
        <v>0.33425127073538902</v>
      </c>
      <c r="AS140">
        <v>0.247422680412371</v>
      </c>
      <c r="AT140">
        <v>0.312925170068027</v>
      </c>
      <c r="AU140">
        <v>0.761290322580645</v>
      </c>
      <c r="AV140">
        <v>0.962025316455696</v>
      </c>
      <c r="AW140">
        <v>0.70769230769230695</v>
      </c>
      <c r="AX140">
        <v>0.85906040268456296</v>
      </c>
      <c r="AY140">
        <v>0.77027027027026995</v>
      </c>
      <c r="AZ140">
        <v>0.71232876712328697</v>
      </c>
      <c r="BA140">
        <v>0.42622950819672101</v>
      </c>
      <c r="BB140">
        <v>0.60869565217391297</v>
      </c>
      <c r="BC140">
        <v>2.4390243902439001E-2</v>
      </c>
      <c r="BD140">
        <v>0.65198237885462496</v>
      </c>
    </row>
    <row r="141" spans="2:56" x14ac:dyDescent="0.2">
      <c r="B141" t="s">
        <v>1955</v>
      </c>
      <c r="C141">
        <v>1E-3</v>
      </c>
      <c r="D141">
        <v>0.1</v>
      </c>
      <c r="E141">
        <v>256</v>
      </c>
      <c r="F141">
        <v>256</v>
      </c>
      <c r="G141" s="2" t="b">
        <v>0</v>
      </c>
      <c r="H141">
        <v>8</v>
      </c>
      <c r="I141">
        <v>10</v>
      </c>
      <c r="J141">
        <v>256</v>
      </c>
      <c r="K141">
        <v>1000</v>
      </c>
      <c r="L141">
        <v>4</v>
      </c>
      <c r="M141">
        <v>50</v>
      </c>
      <c r="N141">
        <v>420</v>
      </c>
      <c r="O141">
        <v>12</v>
      </c>
      <c r="P141">
        <v>50</v>
      </c>
      <c r="Q141">
        <v>80</v>
      </c>
      <c r="R141">
        <v>1</v>
      </c>
      <c r="S141">
        <v>78</v>
      </c>
      <c r="T141" s="2">
        <v>64</v>
      </c>
      <c r="U141" s="2">
        <v>128</v>
      </c>
      <c r="V141" t="s">
        <v>1888</v>
      </c>
      <c r="W141">
        <v>0.70789146423339799</v>
      </c>
      <c r="X141">
        <v>0.93959165620617502</v>
      </c>
      <c r="Y141">
        <v>0.53162023809523795</v>
      </c>
      <c r="Z141">
        <v>1.1613359179496701</v>
      </c>
      <c r="AA141">
        <v>0.494637142250688</v>
      </c>
      <c r="AB141">
        <v>0.494637142250688</v>
      </c>
      <c r="AC141">
        <v>0.66082485708118899</v>
      </c>
      <c r="AD141">
        <v>0.66082485708118899</v>
      </c>
      <c r="AE141">
        <v>0.53162023809523795</v>
      </c>
      <c r="AF141">
        <v>0.53162023809523795</v>
      </c>
      <c r="AG141">
        <v>0.54791666666666605</v>
      </c>
      <c r="AH141">
        <v>1.22921407222747</v>
      </c>
      <c r="AI141">
        <v>0.50747824402505104</v>
      </c>
      <c r="AJ141">
        <v>0.50747824402505104</v>
      </c>
      <c r="AK141">
        <v>0.59748355428287103</v>
      </c>
      <c r="AL141">
        <v>0.59748355428287103</v>
      </c>
      <c r="AM141">
        <v>0.54791666666666605</v>
      </c>
      <c r="AN141">
        <v>0.54791666666666605</v>
      </c>
      <c r="AO141">
        <v>0.52448739513528997</v>
      </c>
      <c r="AP141">
        <v>0.62756807468789899</v>
      </c>
      <c r="AQ141">
        <v>0.55709987084017298</v>
      </c>
      <c r="AR141">
        <v>0.269393228339392</v>
      </c>
      <c r="AS141">
        <v>0.17777777777777701</v>
      </c>
      <c r="AT141">
        <v>0.309859154929577</v>
      </c>
      <c r="AU141">
        <v>0.78378378378378299</v>
      </c>
      <c r="AV141">
        <v>0.91612903225806397</v>
      </c>
      <c r="AW141">
        <v>0.75912408759123995</v>
      </c>
      <c r="AX141">
        <v>0.85314685314685301</v>
      </c>
      <c r="AY141">
        <v>0.67045454545454497</v>
      </c>
      <c r="AZ141">
        <v>0.45614035087719201</v>
      </c>
      <c r="BA141">
        <v>0.42391304347825998</v>
      </c>
      <c r="BB141">
        <v>0</v>
      </c>
      <c r="BC141">
        <v>6.9767441860465101E-2</v>
      </c>
      <c r="BD141">
        <v>0.66964285714285698</v>
      </c>
    </row>
    <row r="142" spans="2:56" x14ac:dyDescent="0.2">
      <c r="B142" t="s">
        <v>2400</v>
      </c>
      <c r="C142">
        <v>1E-3</v>
      </c>
      <c r="D142">
        <v>0.5</v>
      </c>
      <c r="E142">
        <v>49</v>
      </c>
      <c r="F142">
        <v>500</v>
      </c>
      <c r="G142" s="2" t="b">
        <v>1</v>
      </c>
      <c r="H142">
        <v>8</v>
      </c>
      <c r="I142">
        <v>25</v>
      </c>
      <c r="J142">
        <v>420</v>
      </c>
      <c r="K142">
        <v>1000</v>
      </c>
      <c r="L142">
        <v>4</v>
      </c>
      <c r="M142">
        <v>20</v>
      </c>
      <c r="N142">
        <v>450</v>
      </c>
      <c r="O142">
        <v>12</v>
      </c>
      <c r="P142">
        <v>20</v>
      </c>
      <c r="Q142">
        <v>110</v>
      </c>
      <c r="R142">
        <v>1</v>
      </c>
      <c r="S142">
        <v>78</v>
      </c>
      <c r="T142" s="2">
        <v>64</v>
      </c>
      <c r="U142" s="2">
        <v>64</v>
      </c>
      <c r="V142" t="s">
        <v>2178</v>
      </c>
      <c r="W142">
        <v>0.84189047619047497</v>
      </c>
      <c r="X142">
        <v>0.36663887351751301</v>
      </c>
      <c r="Y142">
        <v>0.531385555555555</v>
      </c>
      <c r="Z142">
        <v>1.7214104287624299</v>
      </c>
      <c r="AA142">
        <v>0.494275181800505</v>
      </c>
      <c r="AB142">
        <v>0.494275181800505</v>
      </c>
      <c r="AC142">
        <v>0.62418257404618405</v>
      </c>
      <c r="AD142">
        <v>0.62418257404618405</v>
      </c>
      <c r="AE142">
        <v>0.531385555555555</v>
      </c>
      <c r="AF142">
        <v>0.531385555555555</v>
      </c>
      <c r="AG142">
        <v>0.71060606060606002</v>
      </c>
      <c r="AH142">
        <v>1.1335301399230899</v>
      </c>
      <c r="AI142">
        <v>0.71196917895428602</v>
      </c>
      <c r="AJ142">
        <v>0.71196917895428602</v>
      </c>
      <c r="AK142">
        <v>0.776741056560873</v>
      </c>
      <c r="AL142">
        <v>0.776741056560873</v>
      </c>
      <c r="AM142">
        <v>0.71060606060606002</v>
      </c>
      <c r="AN142">
        <v>0.71060606060606002</v>
      </c>
      <c r="AO142">
        <v>0.501921308262959</v>
      </c>
      <c r="AP142">
        <v>0.41193805029234598</v>
      </c>
      <c r="AQ142">
        <v>0.63903221426004997</v>
      </c>
      <c r="AR142">
        <v>0.42420915438666401</v>
      </c>
      <c r="AS142">
        <v>0.38418079096045199</v>
      </c>
      <c r="AT142">
        <v>0.44444444444444398</v>
      </c>
      <c r="AU142">
        <v>0.92857142857142805</v>
      </c>
      <c r="AV142">
        <v>0.98165137614678899</v>
      </c>
      <c r="AW142">
        <v>0.89215686274509798</v>
      </c>
      <c r="AX142">
        <v>0.95022624434389102</v>
      </c>
      <c r="AY142">
        <v>0.86294416243654803</v>
      </c>
      <c r="AZ142">
        <v>0.643274853801169</v>
      </c>
      <c r="BA142">
        <v>0.64831804281345495</v>
      </c>
      <c r="BB142">
        <v>0.61349693251533699</v>
      </c>
      <c r="BC142">
        <v>0.49397590361445698</v>
      </c>
      <c r="BD142">
        <v>0.70038910505836505</v>
      </c>
    </row>
    <row r="143" spans="2:56" x14ac:dyDescent="0.2">
      <c r="B143" t="s">
        <v>1956</v>
      </c>
      <c r="C143">
        <v>1E-3</v>
      </c>
      <c r="D143">
        <v>0.1</v>
      </c>
      <c r="E143">
        <v>125</v>
      </c>
      <c r="F143">
        <v>256</v>
      </c>
      <c r="G143" s="2" t="b">
        <v>1</v>
      </c>
      <c r="H143">
        <v>8</v>
      </c>
      <c r="I143">
        <v>20</v>
      </c>
      <c r="J143">
        <v>420</v>
      </c>
      <c r="K143">
        <v>1000</v>
      </c>
      <c r="L143">
        <v>4</v>
      </c>
      <c r="M143">
        <v>50</v>
      </c>
      <c r="N143">
        <v>420</v>
      </c>
      <c r="O143">
        <v>12</v>
      </c>
      <c r="P143">
        <v>50</v>
      </c>
      <c r="Q143">
        <v>80</v>
      </c>
      <c r="R143">
        <v>1</v>
      </c>
      <c r="S143">
        <v>78</v>
      </c>
      <c r="T143" s="2">
        <v>64</v>
      </c>
      <c r="U143" s="2">
        <v>64</v>
      </c>
      <c r="V143" t="s">
        <v>1888</v>
      </c>
      <c r="W143">
        <v>0.74701799665178503</v>
      </c>
      <c r="X143">
        <v>0.64175356319174104</v>
      </c>
      <c r="Y143">
        <v>0.530342857142857</v>
      </c>
      <c r="Z143">
        <v>1.1911689046621301</v>
      </c>
      <c r="AA143">
        <v>0.50748612716286501</v>
      </c>
      <c r="AB143">
        <v>0.50748612716286501</v>
      </c>
      <c r="AC143">
        <v>0.68984856818487805</v>
      </c>
      <c r="AD143">
        <v>0.68984856818487805</v>
      </c>
      <c r="AE143">
        <v>0.530342857142857</v>
      </c>
      <c r="AF143">
        <v>0.530342857142857</v>
      </c>
      <c r="AG143">
        <v>0.57708333333333295</v>
      </c>
      <c r="AH143">
        <v>1.17490541934967</v>
      </c>
      <c r="AI143">
        <v>0.57056547743646302</v>
      </c>
      <c r="AJ143">
        <v>0.57056547743646302</v>
      </c>
      <c r="AK143">
        <v>0.64086272474146899</v>
      </c>
      <c r="AL143">
        <v>0.64086272474146899</v>
      </c>
      <c r="AM143">
        <v>0.57708333333333295</v>
      </c>
      <c r="AN143">
        <v>0.57708333333333295</v>
      </c>
      <c r="AO143">
        <v>0.47234035326141899</v>
      </c>
      <c r="AP143">
        <v>0.47464534866326902</v>
      </c>
      <c r="AQ143">
        <v>0.56122772494103701</v>
      </c>
      <c r="AR143">
        <v>0.52173108178573202</v>
      </c>
      <c r="AS143">
        <v>0.27272727272727199</v>
      </c>
      <c r="AT143">
        <v>0.36496350364963498</v>
      </c>
      <c r="AU143">
        <v>0.82119205298013198</v>
      </c>
      <c r="AV143">
        <v>0.927152317880794</v>
      </c>
      <c r="AW143">
        <v>0.76811594202898503</v>
      </c>
      <c r="AX143">
        <v>0.87671232876712302</v>
      </c>
      <c r="AY143">
        <v>0.84137931034482705</v>
      </c>
      <c r="AZ143">
        <v>8.7719298245614002E-2</v>
      </c>
      <c r="BA143">
        <v>0.43874643874643798</v>
      </c>
      <c r="BB143">
        <v>0.40935672514619798</v>
      </c>
      <c r="BC143">
        <v>0.35185185185185103</v>
      </c>
      <c r="BD143">
        <v>0.68686868686868696</v>
      </c>
    </row>
    <row r="144" spans="2:56" x14ac:dyDescent="0.2">
      <c r="B144" t="s">
        <v>1957</v>
      </c>
      <c r="C144">
        <v>1E-3</v>
      </c>
      <c r="D144">
        <v>0.1</v>
      </c>
      <c r="E144">
        <v>256</v>
      </c>
      <c r="F144">
        <v>256</v>
      </c>
      <c r="G144" s="2" t="b">
        <v>0</v>
      </c>
      <c r="H144">
        <v>8</v>
      </c>
      <c r="I144">
        <v>15</v>
      </c>
      <c r="J144">
        <v>64</v>
      </c>
      <c r="K144">
        <v>1000</v>
      </c>
      <c r="L144">
        <v>4</v>
      </c>
      <c r="M144">
        <v>25</v>
      </c>
      <c r="N144">
        <v>445</v>
      </c>
      <c r="O144">
        <v>12</v>
      </c>
      <c r="P144">
        <v>25</v>
      </c>
      <c r="Q144">
        <v>105</v>
      </c>
      <c r="R144">
        <v>1</v>
      </c>
      <c r="S144">
        <v>78</v>
      </c>
      <c r="T144" s="2">
        <v>64</v>
      </c>
      <c r="U144" s="2">
        <v>64</v>
      </c>
      <c r="V144" t="s">
        <v>1888</v>
      </c>
      <c r="W144">
        <v>0.72802734375</v>
      </c>
      <c r="X144">
        <v>0.70886051584966403</v>
      </c>
      <c r="Y144">
        <v>0.52958033707865104</v>
      </c>
      <c r="Z144">
        <v>1.18734031379222</v>
      </c>
      <c r="AA144">
        <v>0.50674552774297099</v>
      </c>
      <c r="AB144">
        <v>0.50674552774297099</v>
      </c>
      <c r="AC144">
        <v>0.68047643768726496</v>
      </c>
      <c r="AD144">
        <v>0.68047643768726496</v>
      </c>
      <c r="AE144">
        <v>0.52958033707865104</v>
      </c>
      <c r="AF144">
        <v>0.52958033707865104</v>
      </c>
      <c r="AG144">
        <v>0.594444444444444</v>
      </c>
      <c r="AH144">
        <v>1.2603074312210001</v>
      </c>
      <c r="AI144">
        <v>0.58321155716367701</v>
      </c>
      <c r="AJ144">
        <v>0.58321155716367701</v>
      </c>
      <c r="AK144">
        <v>0.67503432682601805</v>
      </c>
      <c r="AL144">
        <v>0.67503432682601805</v>
      </c>
      <c r="AM144">
        <v>0.594444444444444</v>
      </c>
      <c r="AN144">
        <v>0.594444444444444</v>
      </c>
      <c r="AO144">
        <v>0.459203413935869</v>
      </c>
      <c r="AP144">
        <v>0.57396695149371701</v>
      </c>
      <c r="AQ144">
        <v>0.56139998909182398</v>
      </c>
      <c r="AR144">
        <v>0.43241175645047097</v>
      </c>
      <c r="AS144">
        <v>0.24242424242424199</v>
      </c>
      <c r="AT144">
        <v>0.416243654822335</v>
      </c>
      <c r="AU144">
        <v>0.82105263157894703</v>
      </c>
      <c r="AV144">
        <v>0.90384615384615397</v>
      </c>
      <c r="AW144">
        <v>0.75280898876404401</v>
      </c>
      <c r="AX144">
        <v>0.86153846153846103</v>
      </c>
      <c r="AY144">
        <v>0.81914893617021201</v>
      </c>
      <c r="AZ144">
        <v>0.58959537572254295</v>
      </c>
      <c r="BA144">
        <v>0.44635193133047202</v>
      </c>
      <c r="BB144">
        <v>0.53333333333333299</v>
      </c>
      <c r="BC144">
        <v>0.57615894039735005</v>
      </c>
      <c r="BD144">
        <v>3.6036036036036001E-2</v>
      </c>
    </row>
    <row r="145" spans="2:56" x14ac:dyDescent="0.2">
      <c r="B145" t="s">
        <v>1958</v>
      </c>
      <c r="C145">
        <v>1E-3</v>
      </c>
      <c r="D145">
        <v>0.1</v>
      </c>
      <c r="E145">
        <v>256</v>
      </c>
      <c r="F145">
        <v>256</v>
      </c>
      <c r="G145" s="2" t="b">
        <v>0</v>
      </c>
      <c r="H145">
        <v>8</v>
      </c>
      <c r="I145">
        <v>15</v>
      </c>
      <c r="J145">
        <v>64</v>
      </c>
      <c r="K145">
        <v>1000</v>
      </c>
      <c r="L145">
        <v>4</v>
      </c>
      <c r="M145">
        <v>20</v>
      </c>
      <c r="N145">
        <v>450</v>
      </c>
      <c r="O145">
        <v>12</v>
      </c>
      <c r="P145">
        <v>20</v>
      </c>
      <c r="Q145">
        <v>110</v>
      </c>
      <c r="R145">
        <v>1</v>
      </c>
      <c r="S145">
        <v>78</v>
      </c>
      <c r="T145" s="2">
        <v>128</v>
      </c>
      <c r="U145" s="2">
        <v>64</v>
      </c>
      <c r="V145" t="s">
        <v>1888</v>
      </c>
      <c r="W145">
        <v>0.74189758300781194</v>
      </c>
      <c r="X145">
        <v>0.63403927185572595</v>
      </c>
      <c r="Y145">
        <v>0.52954999999999897</v>
      </c>
      <c r="Z145">
        <v>1.1649755308628</v>
      </c>
      <c r="AA145">
        <v>0.50785947201888304</v>
      </c>
      <c r="AB145">
        <v>0.50785947201888304</v>
      </c>
      <c r="AC145">
        <v>0.68152414416267304</v>
      </c>
      <c r="AD145">
        <v>0.68152414416267304</v>
      </c>
      <c r="AE145">
        <v>0.52954999999999897</v>
      </c>
      <c r="AF145">
        <v>0.52954999999999897</v>
      </c>
      <c r="AG145">
        <v>0.59696969696969604</v>
      </c>
      <c r="AH145">
        <v>1.16304802894592</v>
      </c>
      <c r="AI145">
        <v>0.59596964622494797</v>
      </c>
      <c r="AJ145">
        <v>0.59596964622494797</v>
      </c>
      <c r="AK145">
        <v>0.73550394049955203</v>
      </c>
      <c r="AL145">
        <v>0.73550394049955203</v>
      </c>
      <c r="AM145">
        <v>0.59696969696969704</v>
      </c>
      <c r="AN145">
        <v>0.59696969696969604</v>
      </c>
      <c r="AO145">
        <v>0.42482410210680699</v>
      </c>
      <c r="AP145">
        <v>0.577643215829588</v>
      </c>
      <c r="AQ145">
        <v>0.554095641638922</v>
      </c>
      <c r="AR145">
        <v>0.47487492850021901</v>
      </c>
      <c r="AS145">
        <v>0.16393442622950799</v>
      </c>
      <c r="AT145">
        <v>0.30612244897959101</v>
      </c>
      <c r="AU145">
        <v>0.839622641509433</v>
      </c>
      <c r="AV145">
        <v>0.92452830188679203</v>
      </c>
      <c r="AW145">
        <v>0.73224043715846998</v>
      </c>
      <c r="AX145">
        <v>0.88888888888888795</v>
      </c>
      <c r="AY145">
        <v>0.79620853080568699</v>
      </c>
      <c r="AZ145">
        <v>0.66279069767441801</v>
      </c>
      <c r="BA145">
        <v>0.408239700374531</v>
      </c>
      <c r="BB145">
        <v>0.61077844311377205</v>
      </c>
      <c r="BC145">
        <v>0.59930313588850104</v>
      </c>
      <c r="BD145">
        <v>0.218978102189781</v>
      </c>
    </row>
    <row r="146" spans="2:56" x14ac:dyDescent="0.2">
      <c r="B146" t="s">
        <v>1959</v>
      </c>
      <c r="C146">
        <v>1E-3</v>
      </c>
      <c r="D146">
        <v>0.1</v>
      </c>
      <c r="E146">
        <v>123</v>
      </c>
      <c r="F146">
        <v>256</v>
      </c>
      <c r="G146" s="2" t="b">
        <v>1</v>
      </c>
      <c r="H146">
        <v>8</v>
      </c>
      <c r="I146">
        <v>15</v>
      </c>
      <c r="J146">
        <v>420</v>
      </c>
      <c r="K146">
        <v>1000</v>
      </c>
      <c r="L146">
        <v>4</v>
      </c>
      <c r="M146">
        <v>25</v>
      </c>
      <c r="N146">
        <v>445</v>
      </c>
      <c r="O146">
        <v>12</v>
      </c>
      <c r="P146">
        <v>25</v>
      </c>
      <c r="Q146">
        <v>105</v>
      </c>
      <c r="R146">
        <v>1</v>
      </c>
      <c r="S146">
        <v>78</v>
      </c>
      <c r="T146" s="2">
        <v>128</v>
      </c>
      <c r="U146" s="2">
        <v>128</v>
      </c>
      <c r="V146" t="s">
        <v>1888</v>
      </c>
      <c r="W146">
        <v>0.75546293712797596</v>
      </c>
      <c r="X146">
        <v>0.59332665521651495</v>
      </c>
      <c r="Y146">
        <v>0.52930056179775198</v>
      </c>
      <c r="Z146">
        <v>1.1810815763473499</v>
      </c>
      <c r="AA146">
        <v>0.49717528910706699</v>
      </c>
      <c r="AB146">
        <v>0.49717528910706699</v>
      </c>
      <c r="AC146">
        <v>0.67986476416367503</v>
      </c>
      <c r="AD146">
        <v>0.67986476416367503</v>
      </c>
      <c r="AE146">
        <v>0.52930056179775198</v>
      </c>
      <c r="AF146">
        <v>0.52930056179775198</v>
      </c>
      <c r="AG146">
        <v>0.56825396825396801</v>
      </c>
      <c r="AH146">
        <v>1.1557803153991699</v>
      </c>
      <c r="AI146">
        <v>0.546465894505203</v>
      </c>
      <c r="AJ146">
        <v>0.546465894505203</v>
      </c>
      <c r="AK146">
        <v>0.62366436630785504</v>
      </c>
      <c r="AL146">
        <v>0.62366436630785504</v>
      </c>
      <c r="AM146">
        <v>0.56825396825396801</v>
      </c>
      <c r="AN146">
        <v>0.56825396825396801</v>
      </c>
      <c r="AO146">
        <v>0.42110499271700202</v>
      </c>
      <c r="AP146">
        <v>0.59911035100853705</v>
      </c>
      <c r="AQ146">
        <v>0.56058593459123296</v>
      </c>
      <c r="AR146">
        <v>0.40789987811149703</v>
      </c>
      <c r="AS146">
        <v>0.22222222222222199</v>
      </c>
      <c r="AT146">
        <v>0.38709677419354799</v>
      </c>
      <c r="AU146">
        <v>0.85308056872037896</v>
      </c>
      <c r="AV146">
        <v>0.98076923076922995</v>
      </c>
      <c r="AW146">
        <v>0.74418604651162701</v>
      </c>
      <c r="AX146">
        <v>0.85416666666666596</v>
      </c>
      <c r="AY146">
        <v>0.82051282051282004</v>
      </c>
      <c r="AZ146">
        <v>0.431718061674008</v>
      </c>
      <c r="BA146">
        <v>0.40816326530612201</v>
      </c>
      <c r="BB146">
        <v>1.7857142857142801E-2</v>
      </c>
      <c r="BC146">
        <v>0.20472440944881801</v>
      </c>
      <c r="BD146">
        <v>0.63309352517985595</v>
      </c>
    </row>
    <row r="147" spans="2:56" x14ac:dyDescent="0.2">
      <c r="B147" t="s">
        <v>2401</v>
      </c>
      <c r="C147">
        <v>1E-3</v>
      </c>
      <c r="D147">
        <v>0.1</v>
      </c>
      <c r="E147">
        <v>10</v>
      </c>
      <c r="F147">
        <v>256</v>
      </c>
      <c r="G147" s="2" t="b">
        <v>1</v>
      </c>
      <c r="H147">
        <v>8</v>
      </c>
      <c r="I147">
        <v>15</v>
      </c>
      <c r="J147">
        <v>128</v>
      </c>
      <c r="K147">
        <v>1000</v>
      </c>
      <c r="L147">
        <v>4</v>
      </c>
      <c r="M147">
        <v>25</v>
      </c>
      <c r="N147">
        <v>445</v>
      </c>
      <c r="O147">
        <v>12</v>
      </c>
      <c r="P147">
        <v>25</v>
      </c>
      <c r="Q147">
        <v>105</v>
      </c>
      <c r="R147">
        <v>1</v>
      </c>
      <c r="S147">
        <v>78</v>
      </c>
      <c r="T147" s="2">
        <v>128</v>
      </c>
      <c r="U147" s="2">
        <v>128</v>
      </c>
      <c r="V147" t="s">
        <v>1888</v>
      </c>
      <c r="W147">
        <v>0.73736953735351496</v>
      </c>
      <c r="X147">
        <v>0.68047886411659397</v>
      </c>
      <c r="Y147">
        <v>0.52928651685393202</v>
      </c>
      <c r="Z147">
        <v>1.1716827727556201</v>
      </c>
      <c r="AA147">
        <v>0.50619391063275598</v>
      </c>
      <c r="AB147">
        <v>0.50619391063275598</v>
      </c>
      <c r="AC147">
        <v>0.69209764695377995</v>
      </c>
      <c r="AD147">
        <v>0.69209764695377995</v>
      </c>
      <c r="AE147">
        <v>0.52928651685393202</v>
      </c>
      <c r="AF147">
        <v>0.52928651685393202</v>
      </c>
      <c r="AG147">
        <v>0.62539682539682495</v>
      </c>
      <c r="AH147">
        <v>1.2289861440658501</v>
      </c>
      <c r="AI147">
        <v>0.630865750128488</v>
      </c>
      <c r="AJ147">
        <v>0.630865750128488</v>
      </c>
      <c r="AK147">
        <v>0.72779287062942399</v>
      </c>
      <c r="AL147">
        <v>0.72779287062942299</v>
      </c>
      <c r="AM147">
        <v>0.62539682539682495</v>
      </c>
      <c r="AN147">
        <v>0.62539682539682495</v>
      </c>
      <c r="AO147">
        <v>0.42821009355568801</v>
      </c>
      <c r="AP147">
        <v>0.58791762419623395</v>
      </c>
      <c r="AQ147">
        <v>0.54861081573370596</v>
      </c>
      <c r="AR147">
        <v>0.46003710904539502</v>
      </c>
      <c r="AS147">
        <v>0.21276595744680801</v>
      </c>
      <c r="AT147">
        <v>0.32941176470588202</v>
      </c>
      <c r="AU147">
        <v>0.83568075117370799</v>
      </c>
      <c r="AV147">
        <v>0.97115384615384603</v>
      </c>
      <c r="AW147">
        <v>0.74157303370786498</v>
      </c>
      <c r="AX147">
        <v>0.87179487179487103</v>
      </c>
      <c r="AY147">
        <v>0.80628272251308897</v>
      </c>
      <c r="AZ147">
        <v>0.63218390804597702</v>
      </c>
      <c r="BA147">
        <v>0.42510121457489802</v>
      </c>
      <c r="BB147">
        <v>0.619354838709677</v>
      </c>
      <c r="BC147">
        <v>0.43708609271523102</v>
      </c>
      <c r="BD147">
        <v>0.68799999999999994</v>
      </c>
    </row>
    <row r="148" spans="2:56" x14ac:dyDescent="0.2">
      <c r="B148" t="s">
        <v>1960</v>
      </c>
      <c r="C148">
        <v>1E-3</v>
      </c>
      <c r="D148">
        <v>0.1</v>
      </c>
      <c r="E148">
        <v>256</v>
      </c>
      <c r="F148">
        <v>256</v>
      </c>
      <c r="G148" s="2" t="b">
        <v>0</v>
      </c>
      <c r="H148">
        <v>8</v>
      </c>
      <c r="I148">
        <v>5</v>
      </c>
      <c r="J148">
        <v>64</v>
      </c>
      <c r="K148">
        <v>1000</v>
      </c>
      <c r="L148">
        <v>4</v>
      </c>
      <c r="M148">
        <v>50</v>
      </c>
      <c r="N148">
        <v>420</v>
      </c>
      <c r="O148">
        <v>12</v>
      </c>
      <c r="P148">
        <v>50</v>
      </c>
      <c r="Q148">
        <v>80</v>
      </c>
      <c r="R148">
        <v>1</v>
      </c>
      <c r="S148">
        <v>78</v>
      </c>
      <c r="T148" s="2">
        <v>64</v>
      </c>
      <c r="U148" s="2">
        <v>128</v>
      </c>
      <c r="V148" t="s">
        <v>1888</v>
      </c>
      <c r="W148">
        <v>0.67230224609375</v>
      </c>
      <c r="X148">
        <v>0.92175095831043996</v>
      </c>
      <c r="Y148">
        <v>0.52904285714285704</v>
      </c>
      <c r="Z148">
        <v>1.16447943401336</v>
      </c>
      <c r="AA148">
        <v>0.50548613126046604</v>
      </c>
      <c r="AB148">
        <v>0.50548613126046604</v>
      </c>
      <c r="AC148">
        <v>0.68042651467401305</v>
      </c>
      <c r="AD148">
        <v>0.68042651467401305</v>
      </c>
      <c r="AE148">
        <v>0.52904285714285704</v>
      </c>
      <c r="AF148">
        <v>0.52904285714285704</v>
      </c>
      <c r="AG148">
        <v>0.546875</v>
      </c>
      <c r="AH148">
        <v>1.30528688430786</v>
      </c>
      <c r="AI148">
        <v>0.52918145144044004</v>
      </c>
      <c r="AJ148">
        <v>0.52918145144044004</v>
      </c>
      <c r="AK148">
        <v>0.61849370841976803</v>
      </c>
      <c r="AL148">
        <v>0.61849370841976803</v>
      </c>
      <c r="AM148">
        <v>0.546874999999999</v>
      </c>
      <c r="AN148">
        <v>0.546875</v>
      </c>
      <c r="AO148">
        <v>0.44579325958355498</v>
      </c>
      <c r="AP148">
        <v>0.57957604134252605</v>
      </c>
      <c r="AQ148">
        <v>0.55864610419809702</v>
      </c>
      <c r="AR148">
        <v>0.43792911991768702</v>
      </c>
      <c r="AS148">
        <v>0.15126050420168</v>
      </c>
      <c r="AT148">
        <v>0.33333333333333298</v>
      </c>
      <c r="AU148">
        <v>0.64615384615384597</v>
      </c>
      <c r="AV148">
        <v>0.898734177215189</v>
      </c>
      <c r="AW148">
        <v>0.68918918918918903</v>
      </c>
      <c r="AX148">
        <v>0.86896551724137905</v>
      </c>
      <c r="AY148">
        <v>0.80272108843537404</v>
      </c>
      <c r="AZ148">
        <v>0.5</v>
      </c>
      <c r="BA148">
        <v>0.41823056300268002</v>
      </c>
      <c r="BB148">
        <v>0.3125</v>
      </c>
      <c r="BC148">
        <v>5.9405940594059299E-2</v>
      </c>
      <c r="BD148">
        <v>0.66968325791855199</v>
      </c>
    </row>
    <row r="149" spans="2:56" x14ac:dyDescent="0.2">
      <c r="B149" t="s">
        <v>1961</v>
      </c>
      <c r="C149">
        <v>1E-3</v>
      </c>
      <c r="D149">
        <v>0.1</v>
      </c>
      <c r="E149">
        <v>256</v>
      </c>
      <c r="F149">
        <v>256</v>
      </c>
      <c r="G149" s="2" t="b">
        <v>0</v>
      </c>
      <c r="H149">
        <v>8</v>
      </c>
      <c r="I149">
        <v>15</v>
      </c>
      <c r="J149">
        <v>64</v>
      </c>
      <c r="K149">
        <v>1000</v>
      </c>
      <c r="L149">
        <v>4</v>
      </c>
      <c r="M149">
        <v>50</v>
      </c>
      <c r="N149">
        <v>420</v>
      </c>
      <c r="O149">
        <v>12</v>
      </c>
      <c r="P149">
        <v>50</v>
      </c>
      <c r="Q149">
        <v>80</v>
      </c>
      <c r="R149">
        <v>1</v>
      </c>
      <c r="S149">
        <v>78</v>
      </c>
      <c r="T149" s="2">
        <v>64</v>
      </c>
      <c r="U149" s="2">
        <v>64</v>
      </c>
      <c r="V149" t="s">
        <v>1888</v>
      </c>
      <c r="W149">
        <v>0.720672607421875</v>
      </c>
      <c r="X149">
        <v>0.71778855333104696</v>
      </c>
      <c r="Y149">
        <v>0.52878035714285698</v>
      </c>
      <c r="Z149">
        <v>1.1977690335512099</v>
      </c>
      <c r="AA149">
        <v>0.50413327224853399</v>
      </c>
      <c r="AB149">
        <v>0.50413327224853399</v>
      </c>
      <c r="AC149">
        <v>0.66398863186194002</v>
      </c>
      <c r="AD149">
        <v>0.66398863186194101</v>
      </c>
      <c r="AE149">
        <v>0.52878035714285698</v>
      </c>
      <c r="AF149">
        <v>0.52878035714285698</v>
      </c>
      <c r="AG149">
        <v>0.57395833333333302</v>
      </c>
      <c r="AH149">
        <v>1.21561539173126</v>
      </c>
      <c r="AI149">
        <v>0.55456409692870001</v>
      </c>
      <c r="AJ149">
        <v>0.55456409692870001</v>
      </c>
      <c r="AK149">
        <v>0.62575845726236401</v>
      </c>
      <c r="AL149">
        <v>0.62575845726236401</v>
      </c>
      <c r="AM149">
        <v>0.57395833333333302</v>
      </c>
      <c r="AN149">
        <v>0.57395833333333302</v>
      </c>
      <c r="AO149">
        <v>0.46304864322975198</v>
      </c>
      <c r="AP149">
        <v>0.51971011386778698</v>
      </c>
      <c r="AQ149">
        <v>0.55915438168878295</v>
      </c>
      <c r="AR149">
        <v>0.474619950207813</v>
      </c>
      <c r="AS149">
        <v>0.19417475728155301</v>
      </c>
      <c r="AT149">
        <v>0.371428571428571</v>
      </c>
      <c r="AU149">
        <v>0.79166666666666596</v>
      </c>
      <c r="AV149">
        <v>0.99371069182389904</v>
      </c>
      <c r="AW149">
        <v>0.72058823529411697</v>
      </c>
      <c r="AX149">
        <v>0.86486486486486402</v>
      </c>
      <c r="AY149">
        <v>0.75471698113207497</v>
      </c>
      <c r="AZ149">
        <v>4.3956043956043897E-2</v>
      </c>
      <c r="BA149">
        <v>0.43093922651933703</v>
      </c>
      <c r="BB149">
        <v>0.43023255813953398</v>
      </c>
      <c r="BC149">
        <v>0.35849056603773499</v>
      </c>
      <c r="BD149">
        <v>0.7</v>
      </c>
    </row>
    <row r="150" spans="2:56" x14ac:dyDescent="0.2">
      <c r="B150" t="s">
        <v>1962</v>
      </c>
      <c r="C150">
        <v>1E-3</v>
      </c>
      <c r="D150">
        <v>0.1</v>
      </c>
      <c r="E150">
        <v>9</v>
      </c>
      <c r="F150">
        <v>256</v>
      </c>
      <c r="G150" s="2" t="b">
        <v>1</v>
      </c>
      <c r="H150">
        <v>8</v>
      </c>
      <c r="I150">
        <v>20</v>
      </c>
      <c r="J150">
        <v>256</v>
      </c>
      <c r="K150">
        <v>1000</v>
      </c>
      <c r="L150">
        <v>4</v>
      </c>
      <c r="M150">
        <v>50</v>
      </c>
      <c r="N150">
        <v>420</v>
      </c>
      <c r="O150">
        <v>12</v>
      </c>
      <c r="P150">
        <v>50</v>
      </c>
      <c r="Q150">
        <v>80</v>
      </c>
      <c r="R150">
        <v>1</v>
      </c>
      <c r="S150">
        <v>78</v>
      </c>
      <c r="T150" s="2">
        <v>64</v>
      </c>
      <c r="U150" s="2">
        <v>128</v>
      </c>
      <c r="V150" t="s">
        <v>1888</v>
      </c>
      <c r="W150">
        <v>0.74479675292968694</v>
      </c>
      <c r="X150">
        <v>0.63548331987112705</v>
      </c>
      <c r="Y150">
        <v>0.52871666666666695</v>
      </c>
      <c r="Z150">
        <v>1.2091290254592799</v>
      </c>
      <c r="AA150">
        <v>0.50523816639922303</v>
      </c>
      <c r="AB150">
        <v>0.50523816639922303</v>
      </c>
      <c r="AC150">
        <v>0.668822405123218</v>
      </c>
      <c r="AD150">
        <v>0.668822405123218</v>
      </c>
      <c r="AE150">
        <v>0.52871666666666695</v>
      </c>
      <c r="AF150">
        <v>0.52871666666666695</v>
      </c>
      <c r="AG150">
        <v>0.58437499999999998</v>
      </c>
      <c r="AH150">
        <v>1.15911436080932</v>
      </c>
      <c r="AI150">
        <v>0.56819155783431896</v>
      </c>
      <c r="AJ150">
        <v>0.56819155783431896</v>
      </c>
      <c r="AK150">
        <v>0.62281055680913899</v>
      </c>
      <c r="AL150">
        <v>0.62281055680913899</v>
      </c>
      <c r="AM150">
        <v>0.58437499999999998</v>
      </c>
      <c r="AN150">
        <v>0.58437499999999998</v>
      </c>
      <c r="AO150">
        <v>0.44315245153245603</v>
      </c>
      <c r="AP150">
        <v>0.50796744064852595</v>
      </c>
      <c r="AQ150">
        <v>0.55872636643602702</v>
      </c>
      <c r="AR150">
        <v>0.51110640697988097</v>
      </c>
      <c r="AS150">
        <v>0.208695652173913</v>
      </c>
      <c r="AT150">
        <v>0.45669291338582602</v>
      </c>
      <c r="AU150">
        <v>0.79470198675496695</v>
      </c>
      <c r="AV150">
        <v>0.98113207547169801</v>
      </c>
      <c r="AW150">
        <v>0.749999999999999</v>
      </c>
      <c r="AX150">
        <v>0.85517241379310305</v>
      </c>
      <c r="AY150">
        <v>0.82993197278911501</v>
      </c>
      <c r="AZ150">
        <v>0.462365591397849</v>
      </c>
      <c r="BA150">
        <v>0.44134078212290501</v>
      </c>
      <c r="BB150">
        <v>0</v>
      </c>
      <c r="BC150">
        <v>0.375</v>
      </c>
      <c r="BD150">
        <v>0.66326530612244805</v>
      </c>
    </row>
    <row r="151" spans="2:56" x14ac:dyDescent="0.2">
      <c r="B151" t="s">
        <v>1963</v>
      </c>
      <c r="C151">
        <v>1E-3</v>
      </c>
      <c r="D151">
        <v>0.1</v>
      </c>
      <c r="E151">
        <v>256</v>
      </c>
      <c r="F151">
        <v>256</v>
      </c>
      <c r="G151" s="2" t="b">
        <v>0</v>
      </c>
      <c r="H151">
        <v>8</v>
      </c>
      <c r="I151">
        <v>25</v>
      </c>
      <c r="J151">
        <v>128</v>
      </c>
      <c r="K151">
        <v>1000</v>
      </c>
      <c r="L151">
        <v>4</v>
      </c>
      <c r="M151">
        <v>50</v>
      </c>
      <c r="N151">
        <v>420</v>
      </c>
      <c r="O151">
        <v>12</v>
      </c>
      <c r="P151">
        <v>50</v>
      </c>
      <c r="Q151">
        <v>80</v>
      </c>
      <c r="R151">
        <v>1</v>
      </c>
      <c r="S151">
        <v>78</v>
      </c>
      <c r="T151" s="2">
        <v>128</v>
      </c>
      <c r="U151" s="2">
        <v>64</v>
      </c>
      <c r="V151" t="s">
        <v>1888</v>
      </c>
      <c r="W151">
        <v>0.74009323120117099</v>
      </c>
      <c r="X151">
        <v>0.65739083639345997</v>
      </c>
      <c r="Y151">
        <v>0.528710119047619</v>
      </c>
      <c r="Z151">
        <v>1.17674100422859</v>
      </c>
      <c r="AA151">
        <v>0.50600030438240895</v>
      </c>
      <c r="AB151">
        <v>0.50600030438240895</v>
      </c>
      <c r="AC151">
        <v>0.66504712350103201</v>
      </c>
      <c r="AD151">
        <v>0.66504712350103201</v>
      </c>
      <c r="AE151">
        <v>0.528710119047619</v>
      </c>
      <c r="AF151">
        <v>0.528710119047619</v>
      </c>
      <c r="AG151">
        <v>0.58750000000000002</v>
      </c>
      <c r="AH151">
        <v>1.1883128881454399</v>
      </c>
      <c r="AI151">
        <v>0.56731109097756804</v>
      </c>
      <c r="AJ151">
        <v>0.56731109097756804</v>
      </c>
      <c r="AK151">
        <v>0.65449945772844698</v>
      </c>
      <c r="AL151">
        <v>0.65449945772844698</v>
      </c>
      <c r="AM151">
        <v>0.58750000000000002</v>
      </c>
      <c r="AN151">
        <v>0.58750000000000002</v>
      </c>
      <c r="AO151">
        <v>0.432023610084106</v>
      </c>
      <c r="AP151">
        <v>0.53907251680137103</v>
      </c>
      <c r="AQ151">
        <v>0.55819302707377305</v>
      </c>
      <c r="AR151">
        <v>0.494712063570387</v>
      </c>
      <c r="AS151">
        <v>0.19230769230769201</v>
      </c>
      <c r="AT151">
        <v>0.35135135135135098</v>
      </c>
      <c r="AU151">
        <v>0.81045751633986896</v>
      </c>
      <c r="AV151">
        <v>0.95121951219512202</v>
      </c>
      <c r="AW151">
        <v>0.71641791044776104</v>
      </c>
      <c r="AX151">
        <v>0.89795918367346905</v>
      </c>
      <c r="AY151">
        <v>0.843537414965986</v>
      </c>
      <c r="AZ151">
        <v>0.51948051948051899</v>
      </c>
      <c r="BA151">
        <v>0.42816901408450703</v>
      </c>
      <c r="BB151">
        <v>0.355140186915887</v>
      </c>
      <c r="BC151">
        <v>6.8965517241379296E-2</v>
      </c>
      <c r="BD151">
        <v>0.67272727272727195</v>
      </c>
    </row>
    <row r="152" spans="2:56" x14ac:dyDescent="0.2">
      <c r="B152" t="s">
        <v>1964</v>
      </c>
      <c r="C152">
        <v>1E-3</v>
      </c>
      <c r="D152">
        <v>0.1</v>
      </c>
      <c r="E152">
        <v>256</v>
      </c>
      <c r="F152">
        <v>256</v>
      </c>
      <c r="G152" s="2" t="b">
        <v>0</v>
      </c>
      <c r="H152">
        <v>8</v>
      </c>
      <c r="I152">
        <v>5</v>
      </c>
      <c r="J152">
        <v>128</v>
      </c>
      <c r="K152">
        <v>1000</v>
      </c>
      <c r="L152">
        <v>4</v>
      </c>
      <c r="M152">
        <v>20</v>
      </c>
      <c r="N152">
        <v>450</v>
      </c>
      <c r="O152">
        <v>12</v>
      </c>
      <c r="P152">
        <v>20</v>
      </c>
      <c r="Q152">
        <v>110</v>
      </c>
      <c r="R152">
        <v>1</v>
      </c>
      <c r="S152">
        <v>78</v>
      </c>
      <c r="T152" s="2">
        <v>64</v>
      </c>
      <c r="U152" s="2">
        <v>64</v>
      </c>
      <c r="V152" t="s">
        <v>1888</v>
      </c>
      <c r="W152">
        <v>0.70535659790038996</v>
      </c>
      <c r="X152">
        <v>0.78262264397926595</v>
      </c>
      <c r="Y152">
        <v>0.52845111111111098</v>
      </c>
      <c r="Z152">
        <v>1.16682208740711</v>
      </c>
      <c r="AA152">
        <v>0.50022404515498398</v>
      </c>
      <c r="AB152">
        <v>0.50022404515498398</v>
      </c>
      <c r="AC152">
        <v>0.64967882249178499</v>
      </c>
      <c r="AD152">
        <v>0.64967882249178499</v>
      </c>
      <c r="AE152">
        <v>0.52845111111111098</v>
      </c>
      <c r="AF152">
        <v>0.52845111111111098</v>
      </c>
      <c r="AG152">
        <v>0.57651515151515098</v>
      </c>
      <c r="AH152">
        <v>1.20125436782836</v>
      </c>
      <c r="AI152">
        <v>0.56653661520905296</v>
      </c>
      <c r="AJ152">
        <v>0.56653661520905296</v>
      </c>
      <c r="AK152">
        <v>0.66077919614748604</v>
      </c>
      <c r="AL152">
        <v>0.66077919614748604</v>
      </c>
      <c r="AM152">
        <v>0.57651515151515098</v>
      </c>
      <c r="AN152">
        <v>0.57651515151515098</v>
      </c>
      <c r="AO152">
        <v>0.45920194353061</v>
      </c>
      <c r="AP152">
        <v>0.56636749639511597</v>
      </c>
      <c r="AQ152">
        <v>0.55867535356475195</v>
      </c>
      <c r="AR152">
        <v>0.41665138712946098</v>
      </c>
      <c r="AS152">
        <v>0.16176470588235201</v>
      </c>
      <c r="AT152">
        <v>0.35</v>
      </c>
      <c r="AU152">
        <v>0.74</v>
      </c>
      <c r="AV152">
        <v>0.96363636363636296</v>
      </c>
      <c r="AW152">
        <v>0.69902912621359203</v>
      </c>
      <c r="AX152">
        <v>0.85167464114832503</v>
      </c>
      <c r="AY152">
        <v>0.79999999999999905</v>
      </c>
      <c r="AZ152">
        <v>0.52293577981651296</v>
      </c>
      <c r="BA152">
        <v>0.42857142857142799</v>
      </c>
      <c r="BB152">
        <v>0.16393442622950799</v>
      </c>
      <c r="BC152">
        <v>0.51960784313725406</v>
      </c>
      <c r="BD152">
        <v>0.59728506787330304</v>
      </c>
    </row>
    <row r="153" spans="2:56" x14ac:dyDescent="0.2">
      <c r="B153" t="s">
        <v>1965</v>
      </c>
      <c r="C153">
        <v>1E-3</v>
      </c>
      <c r="D153">
        <v>0.1</v>
      </c>
      <c r="E153">
        <v>148</v>
      </c>
      <c r="F153">
        <v>256</v>
      </c>
      <c r="G153" s="2" t="b">
        <v>1</v>
      </c>
      <c r="H153">
        <v>8</v>
      </c>
      <c r="I153">
        <v>25</v>
      </c>
      <c r="J153">
        <v>256</v>
      </c>
      <c r="K153">
        <v>1000</v>
      </c>
      <c r="L153">
        <v>4</v>
      </c>
      <c r="M153">
        <v>25</v>
      </c>
      <c r="N153">
        <v>445</v>
      </c>
      <c r="O153">
        <v>12</v>
      </c>
      <c r="P153">
        <v>25</v>
      </c>
      <c r="Q153">
        <v>105</v>
      </c>
      <c r="R153">
        <v>1</v>
      </c>
      <c r="S153">
        <v>78</v>
      </c>
      <c r="T153" s="2">
        <v>64</v>
      </c>
      <c r="U153" s="2">
        <v>64</v>
      </c>
      <c r="V153" t="s">
        <v>1888</v>
      </c>
      <c r="W153">
        <v>0.75615882873535101</v>
      </c>
      <c r="X153">
        <v>0.58567257993854505</v>
      </c>
      <c r="Y153">
        <v>0.52835393258426899</v>
      </c>
      <c r="Z153">
        <v>1.1701651195287699</v>
      </c>
      <c r="AA153">
        <v>0.50443698686373895</v>
      </c>
      <c r="AB153">
        <v>0.50443698686373895</v>
      </c>
      <c r="AC153">
        <v>0.64743696280169705</v>
      </c>
      <c r="AD153">
        <v>0.64743696280169705</v>
      </c>
      <c r="AE153">
        <v>0.52835393258426899</v>
      </c>
      <c r="AF153">
        <v>0.52835393258426899</v>
      </c>
      <c r="AG153">
        <v>0.59682539682539604</v>
      </c>
      <c r="AH153">
        <v>1.1368311643600399</v>
      </c>
      <c r="AI153">
        <v>0.58920017258850399</v>
      </c>
      <c r="AJ153">
        <v>0.58920017258850399</v>
      </c>
      <c r="AK153">
        <v>0.68965931691640303</v>
      </c>
      <c r="AL153">
        <v>0.68965931691640303</v>
      </c>
      <c r="AM153">
        <v>0.59682539682539604</v>
      </c>
      <c r="AN153">
        <v>0.59682539682539604</v>
      </c>
      <c r="AO153">
        <v>0.48388039164497698</v>
      </c>
      <c r="AP153">
        <v>0.59345363827611797</v>
      </c>
      <c r="AQ153">
        <v>0.55517168251976901</v>
      </c>
      <c r="AR153">
        <v>0.38524223501409199</v>
      </c>
      <c r="AS153">
        <v>0.23529411764705799</v>
      </c>
      <c r="AT153">
        <v>0.29743589743589699</v>
      </c>
      <c r="AU153">
        <v>0.79396984924623104</v>
      </c>
      <c r="AV153">
        <v>0.91707317073170702</v>
      </c>
      <c r="AW153">
        <v>0.72727272727272696</v>
      </c>
      <c r="AX153">
        <v>0.87628865979381398</v>
      </c>
      <c r="AY153">
        <v>0.78817733990147698</v>
      </c>
      <c r="AZ153">
        <v>0.63855421686746905</v>
      </c>
      <c r="BA153">
        <v>0.42887473460721798</v>
      </c>
      <c r="BB153">
        <v>0.63694267515923497</v>
      </c>
      <c r="BC153">
        <v>7.0796460176991094E-2</v>
      </c>
      <c r="BD153">
        <v>0.65972222222222199</v>
      </c>
    </row>
    <row r="154" spans="2:56" x14ac:dyDescent="0.2">
      <c r="B154" t="s">
        <v>2402</v>
      </c>
      <c r="C154">
        <v>1E-3</v>
      </c>
      <c r="D154">
        <v>0.5</v>
      </c>
      <c r="E154">
        <v>256</v>
      </c>
      <c r="F154">
        <v>500</v>
      </c>
      <c r="G154" s="2" t="b">
        <v>0</v>
      </c>
      <c r="H154">
        <v>8</v>
      </c>
      <c r="I154">
        <v>10</v>
      </c>
      <c r="J154">
        <v>256</v>
      </c>
      <c r="K154">
        <v>1000</v>
      </c>
      <c r="L154">
        <v>4</v>
      </c>
      <c r="M154">
        <v>10</v>
      </c>
      <c r="N154">
        <v>460</v>
      </c>
      <c r="O154">
        <v>12</v>
      </c>
      <c r="P154">
        <v>10</v>
      </c>
      <c r="Q154">
        <v>120</v>
      </c>
      <c r="R154">
        <v>1</v>
      </c>
      <c r="S154">
        <v>78</v>
      </c>
      <c r="T154" s="2">
        <v>64</v>
      </c>
      <c r="U154" s="2">
        <v>64</v>
      </c>
      <c r="V154" t="s">
        <v>2178</v>
      </c>
      <c r="W154">
        <v>0.82495214843749998</v>
      </c>
      <c r="X154">
        <v>0.41916358232498102</v>
      </c>
      <c r="Y154">
        <v>0.52828804347825997</v>
      </c>
      <c r="Z154">
        <v>1.1683497327566099</v>
      </c>
      <c r="AA154">
        <v>0.50660816976512901</v>
      </c>
      <c r="AB154">
        <v>0.50660816976512901</v>
      </c>
      <c r="AC154">
        <v>0.68435092267409603</v>
      </c>
      <c r="AD154">
        <v>0.68435092267409603</v>
      </c>
      <c r="AE154">
        <v>0.52828804347825997</v>
      </c>
      <c r="AF154">
        <v>0.52828804347825997</v>
      </c>
      <c r="AG154">
        <v>0.60555555555555496</v>
      </c>
      <c r="AH154">
        <v>1.0705308914184499</v>
      </c>
      <c r="AI154">
        <v>0.59889379577477797</v>
      </c>
      <c r="AJ154">
        <v>0.59889379577477797</v>
      </c>
      <c r="AK154">
        <v>0.67937764648381205</v>
      </c>
      <c r="AL154">
        <v>0.67937764648381205</v>
      </c>
      <c r="AM154">
        <v>0.60555555555555496</v>
      </c>
      <c r="AN154">
        <v>0.60555555555555496</v>
      </c>
      <c r="AO154">
        <v>0.53348111646377205</v>
      </c>
      <c r="AP154">
        <v>0.401243590594352</v>
      </c>
      <c r="AQ154">
        <v>0.55079399333722001</v>
      </c>
      <c r="AR154">
        <v>0.54091397866517399</v>
      </c>
      <c r="AS154">
        <v>0.24460431654676201</v>
      </c>
      <c r="AT154">
        <v>0.50526315789473597</v>
      </c>
      <c r="AU154">
        <v>0.94166666666666599</v>
      </c>
      <c r="AV154">
        <v>0.97520661157024702</v>
      </c>
      <c r="AW154">
        <v>0.90265486725663702</v>
      </c>
      <c r="AX154">
        <v>0.92241379310344795</v>
      </c>
      <c r="AY154">
        <v>0.85185185185185097</v>
      </c>
      <c r="AZ154">
        <v>0.18279569892473099</v>
      </c>
      <c r="BA154">
        <v>0.45759368836291903</v>
      </c>
      <c r="BB154">
        <v>0.452674897119341</v>
      </c>
      <c r="BC154">
        <v>0.30555555555555503</v>
      </c>
      <c r="BD154">
        <v>0.44444444444444398</v>
      </c>
    </row>
    <row r="155" spans="2:56" x14ac:dyDescent="0.2">
      <c r="B155" t="s">
        <v>1966</v>
      </c>
      <c r="C155">
        <v>1E-3</v>
      </c>
      <c r="D155">
        <v>0.1</v>
      </c>
      <c r="E155">
        <v>43</v>
      </c>
      <c r="F155">
        <v>256</v>
      </c>
      <c r="G155" s="2" t="b">
        <v>1</v>
      </c>
      <c r="H155">
        <v>8</v>
      </c>
      <c r="I155">
        <v>15</v>
      </c>
      <c r="J155">
        <v>256</v>
      </c>
      <c r="K155">
        <v>1000</v>
      </c>
      <c r="L155">
        <v>4</v>
      </c>
      <c r="M155">
        <v>20</v>
      </c>
      <c r="N155">
        <v>450</v>
      </c>
      <c r="O155">
        <v>12</v>
      </c>
      <c r="P155">
        <v>20</v>
      </c>
      <c r="Q155">
        <v>110</v>
      </c>
      <c r="R155">
        <v>1</v>
      </c>
      <c r="S155">
        <v>78</v>
      </c>
      <c r="T155" s="2">
        <v>64</v>
      </c>
      <c r="U155" s="2">
        <v>128</v>
      </c>
      <c r="V155" t="s">
        <v>1888</v>
      </c>
      <c r="W155">
        <v>0.74195480346679599</v>
      </c>
      <c r="X155">
        <v>0.64667336386628405</v>
      </c>
      <c r="Y155">
        <v>0.52800833333333297</v>
      </c>
      <c r="Z155">
        <v>1.20215008223056</v>
      </c>
      <c r="AA155">
        <v>0.50343662736056005</v>
      </c>
      <c r="AB155">
        <v>0.50343662736056005</v>
      </c>
      <c r="AC155">
        <v>0.68086371197991102</v>
      </c>
      <c r="AD155">
        <v>0.68086371197991102</v>
      </c>
      <c r="AE155">
        <v>0.52800833333333297</v>
      </c>
      <c r="AF155">
        <v>0.52800833333333297</v>
      </c>
      <c r="AG155">
        <v>0.58181818181818101</v>
      </c>
      <c r="AH155">
        <v>1.2376793622970499</v>
      </c>
      <c r="AI155">
        <v>0.56572552920894703</v>
      </c>
      <c r="AJ155">
        <v>0.56572552920894703</v>
      </c>
      <c r="AK155">
        <v>0.704904015870641</v>
      </c>
      <c r="AL155">
        <v>0.704904015870641</v>
      </c>
      <c r="AM155">
        <v>0.58181818181818101</v>
      </c>
      <c r="AN155">
        <v>0.58181818181818101</v>
      </c>
      <c r="AO155">
        <v>0.45403265855024499</v>
      </c>
      <c r="AP155">
        <v>0.55819802364742399</v>
      </c>
      <c r="AQ155">
        <v>0.55779897220746899</v>
      </c>
      <c r="AR155">
        <v>0.44371685503710101</v>
      </c>
      <c r="AS155">
        <v>0.124031007751937</v>
      </c>
      <c r="AT155">
        <v>0.31632653061224397</v>
      </c>
      <c r="AU155">
        <v>0.81516587677725105</v>
      </c>
      <c r="AV155">
        <v>0.94285714285714195</v>
      </c>
      <c r="AW155">
        <v>0.75935828877005296</v>
      </c>
      <c r="AX155">
        <v>0.87128712871287095</v>
      </c>
      <c r="AY155">
        <v>0.83253588516746402</v>
      </c>
      <c r="AZ155">
        <v>0.552763819095477</v>
      </c>
      <c r="BA155">
        <v>0.415686274509803</v>
      </c>
      <c r="BB155">
        <v>0.50887573964497002</v>
      </c>
      <c r="BC155">
        <v>0.59672131147540897</v>
      </c>
      <c r="BD155">
        <v>5.30973451327433E-2</v>
      </c>
    </row>
    <row r="156" spans="2:56" x14ac:dyDescent="0.2">
      <c r="B156" t="s">
        <v>1967</v>
      </c>
      <c r="C156">
        <v>1E-3</v>
      </c>
      <c r="D156">
        <v>0.1</v>
      </c>
      <c r="E156">
        <v>140</v>
      </c>
      <c r="F156">
        <v>256</v>
      </c>
      <c r="G156" s="2" t="b">
        <v>1</v>
      </c>
      <c r="H156">
        <v>8</v>
      </c>
      <c r="I156">
        <v>25</v>
      </c>
      <c r="J156">
        <v>256</v>
      </c>
      <c r="K156">
        <v>1000</v>
      </c>
      <c r="L156">
        <v>4</v>
      </c>
      <c r="M156">
        <v>25</v>
      </c>
      <c r="N156">
        <v>445</v>
      </c>
      <c r="O156">
        <v>12</v>
      </c>
      <c r="P156">
        <v>25</v>
      </c>
      <c r="Q156">
        <v>105</v>
      </c>
      <c r="R156">
        <v>1</v>
      </c>
      <c r="S156">
        <v>78</v>
      </c>
      <c r="T156" s="2">
        <v>128</v>
      </c>
      <c r="U156" s="2">
        <v>128</v>
      </c>
      <c r="V156" t="s">
        <v>1888</v>
      </c>
      <c r="W156">
        <v>0.75441169738769498</v>
      </c>
      <c r="X156">
        <v>0.59505614964291398</v>
      </c>
      <c r="Y156">
        <v>0.52774438202247098</v>
      </c>
      <c r="Z156">
        <v>1.1525653312206201</v>
      </c>
      <c r="AA156">
        <v>0.49161373065456898</v>
      </c>
      <c r="AB156">
        <v>0.49161373065456898</v>
      </c>
      <c r="AC156">
        <v>0.68319813776332095</v>
      </c>
      <c r="AD156">
        <v>0.68319813776332095</v>
      </c>
      <c r="AE156">
        <v>0.52774438202247098</v>
      </c>
      <c r="AF156">
        <v>0.52774438202247098</v>
      </c>
      <c r="AG156">
        <v>0.580952380952381</v>
      </c>
      <c r="AH156">
        <v>1.1341204643249501</v>
      </c>
      <c r="AI156">
        <v>0.54614422913890104</v>
      </c>
      <c r="AJ156">
        <v>0.54614422913890104</v>
      </c>
      <c r="AK156">
        <v>0.69484796629702195</v>
      </c>
      <c r="AL156">
        <v>0.69484796629702195</v>
      </c>
      <c r="AM156">
        <v>0.580952380952381</v>
      </c>
      <c r="AN156">
        <v>0.580952380952381</v>
      </c>
      <c r="AO156">
        <v>0.40272209456845998</v>
      </c>
      <c r="AP156">
        <v>0.65124013028022099</v>
      </c>
      <c r="AQ156">
        <v>0.55780625252195704</v>
      </c>
      <c r="AR156">
        <v>0.35468644524763399</v>
      </c>
      <c r="AS156">
        <v>0.223776223776223</v>
      </c>
      <c r="AT156">
        <v>0.36363636363636298</v>
      </c>
      <c r="AU156">
        <v>0.89622641509433898</v>
      </c>
      <c r="AV156">
        <v>0.93333333333333302</v>
      </c>
      <c r="AW156">
        <v>0.72222222222222199</v>
      </c>
      <c r="AX156">
        <v>0.89230769230769202</v>
      </c>
      <c r="AY156">
        <v>0.81818181818181801</v>
      </c>
      <c r="AZ156">
        <v>0.48888888888888798</v>
      </c>
      <c r="BA156">
        <v>0.41463414634146301</v>
      </c>
      <c r="BB156">
        <v>5.5555555555555497E-2</v>
      </c>
      <c r="BC156">
        <v>7.1428571428571397E-2</v>
      </c>
      <c r="BD156">
        <v>0.67353951890034303</v>
      </c>
    </row>
    <row r="157" spans="2:56" x14ac:dyDescent="0.2">
      <c r="B157" t="s">
        <v>1968</v>
      </c>
      <c r="C157">
        <v>1E-3</v>
      </c>
      <c r="D157">
        <v>0.1</v>
      </c>
      <c r="E157">
        <v>164</v>
      </c>
      <c r="F157">
        <v>256</v>
      </c>
      <c r="G157" s="2" t="b">
        <v>1</v>
      </c>
      <c r="H157">
        <v>8</v>
      </c>
      <c r="I157">
        <v>20</v>
      </c>
      <c r="J157">
        <v>128</v>
      </c>
      <c r="K157">
        <v>1000</v>
      </c>
      <c r="L157">
        <v>4</v>
      </c>
      <c r="M157">
        <v>20</v>
      </c>
      <c r="N157">
        <v>450</v>
      </c>
      <c r="O157">
        <v>12</v>
      </c>
      <c r="P157">
        <v>20</v>
      </c>
      <c r="Q157">
        <v>110</v>
      </c>
      <c r="R157">
        <v>1</v>
      </c>
      <c r="S157">
        <v>78</v>
      </c>
      <c r="T157" s="2">
        <v>128</v>
      </c>
      <c r="U157" s="2">
        <v>64</v>
      </c>
      <c r="V157" t="s">
        <v>1888</v>
      </c>
      <c r="W157">
        <v>0.73472595214843694</v>
      </c>
      <c r="X157">
        <v>0.65372998942620997</v>
      </c>
      <c r="Y157">
        <v>0.52769666666666604</v>
      </c>
      <c r="Z157">
        <v>1.1578660352229999</v>
      </c>
      <c r="AA157">
        <v>0.498914026353454</v>
      </c>
      <c r="AB157">
        <v>0.498914026353454</v>
      </c>
      <c r="AC157">
        <v>0.68190745849242596</v>
      </c>
      <c r="AD157">
        <v>0.68190745849242596</v>
      </c>
      <c r="AE157">
        <v>0.52769666666666604</v>
      </c>
      <c r="AF157">
        <v>0.52769666666666604</v>
      </c>
      <c r="AG157">
        <v>0.57499999999999996</v>
      </c>
      <c r="AH157">
        <v>1.21882128715515</v>
      </c>
      <c r="AI157">
        <v>0.56405120600203396</v>
      </c>
      <c r="AJ157">
        <v>0.56405120600203396</v>
      </c>
      <c r="AK157">
        <v>0.661729846491106</v>
      </c>
      <c r="AL157">
        <v>0.661729846491107</v>
      </c>
      <c r="AM157">
        <v>0.57499999999999996</v>
      </c>
      <c r="AN157">
        <v>0.57499999999999996</v>
      </c>
      <c r="AO157">
        <v>0.451785625671283</v>
      </c>
      <c r="AP157">
        <v>0.60724252422587499</v>
      </c>
      <c r="AQ157">
        <v>0.55553231410047599</v>
      </c>
      <c r="AR157">
        <v>0.38109564141618002</v>
      </c>
      <c r="AS157">
        <v>8.2758620689655102E-2</v>
      </c>
      <c r="AT157">
        <v>0.38190954773869301</v>
      </c>
      <c r="AU157">
        <v>0.68393782383419599</v>
      </c>
      <c r="AV157">
        <v>0.967741935483871</v>
      </c>
      <c r="AW157">
        <v>0.69318181818181801</v>
      </c>
      <c r="AX157">
        <v>0.84102564102564104</v>
      </c>
      <c r="AY157">
        <v>0.81132075471698095</v>
      </c>
      <c r="AZ157">
        <v>0.60439560439560402</v>
      </c>
      <c r="BA157">
        <v>0.40307101727447198</v>
      </c>
      <c r="BB157">
        <v>0.54857142857142804</v>
      </c>
      <c r="BC157">
        <v>8.4033613445378103E-2</v>
      </c>
      <c r="BD157">
        <v>0.66666666666666596</v>
      </c>
    </row>
    <row r="158" spans="2:56" x14ac:dyDescent="0.2">
      <c r="B158" t="s">
        <v>1969</v>
      </c>
      <c r="C158">
        <v>1E-3</v>
      </c>
      <c r="D158">
        <v>0.1</v>
      </c>
      <c r="E158">
        <v>102</v>
      </c>
      <c r="F158">
        <v>256</v>
      </c>
      <c r="G158" s="2" t="b">
        <v>1</v>
      </c>
      <c r="H158">
        <v>8</v>
      </c>
      <c r="I158">
        <v>15</v>
      </c>
      <c r="J158">
        <v>64</v>
      </c>
      <c r="K158">
        <v>1000</v>
      </c>
      <c r="L158">
        <v>4</v>
      </c>
      <c r="M158">
        <v>50</v>
      </c>
      <c r="N158">
        <v>420</v>
      </c>
      <c r="O158">
        <v>12</v>
      </c>
      <c r="P158">
        <v>50</v>
      </c>
      <c r="Q158">
        <v>80</v>
      </c>
      <c r="R158">
        <v>1</v>
      </c>
      <c r="S158">
        <v>78</v>
      </c>
      <c r="T158" s="2">
        <v>128</v>
      </c>
      <c r="U158" s="2">
        <v>128</v>
      </c>
      <c r="V158" t="s">
        <v>1888</v>
      </c>
      <c r="W158">
        <v>0.72212219238281194</v>
      </c>
      <c r="X158">
        <v>0.72588693490251899</v>
      </c>
      <c r="Y158">
        <v>0.52747142857142904</v>
      </c>
      <c r="Z158">
        <v>1.16735969984531</v>
      </c>
      <c r="AA158">
        <v>0.50583518682345197</v>
      </c>
      <c r="AB158">
        <v>0.50583518682345197</v>
      </c>
      <c r="AC158">
        <v>0.67412858569819101</v>
      </c>
      <c r="AD158">
        <v>0.67412858569819101</v>
      </c>
      <c r="AE158">
        <v>0.52747142857142904</v>
      </c>
      <c r="AF158">
        <v>0.52747142857142904</v>
      </c>
      <c r="AG158">
        <v>0.578125</v>
      </c>
      <c r="AH158">
        <v>1.2597241401672301</v>
      </c>
      <c r="AI158">
        <v>0.55996027657421199</v>
      </c>
      <c r="AJ158">
        <v>0.55996027657421199</v>
      </c>
      <c r="AK158">
        <v>0.67021884313373903</v>
      </c>
      <c r="AL158">
        <v>0.67021884313373903</v>
      </c>
      <c r="AM158">
        <v>0.578125</v>
      </c>
      <c r="AN158">
        <v>0.578125</v>
      </c>
      <c r="AO158">
        <v>0.429110062382908</v>
      </c>
      <c r="AP158">
        <v>0.50138559143963701</v>
      </c>
      <c r="AQ158">
        <v>0.555328342558709</v>
      </c>
      <c r="AR158">
        <v>0.53751675091255802</v>
      </c>
      <c r="AS158">
        <v>0.160919540229885</v>
      </c>
      <c r="AT158">
        <v>0.28000000000000003</v>
      </c>
      <c r="AU158">
        <v>0.77777777777777701</v>
      </c>
      <c r="AV158">
        <v>0.92307692307692302</v>
      </c>
      <c r="AW158">
        <v>0.69503546099290703</v>
      </c>
      <c r="AX158">
        <v>0.86301369863013599</v>
      </c>
      <c r="AY158">
        <v>0.74666666666666603</v>
      </c>
      <c r="AZ158">
        <v>0.58646616541353302</v>
      </c>
      <c r="BA158">
        <v>0.40837696335078499</v>
      </c>
      <c r="BB158">
        <v>0.59677419354838701</v>
      </c>
      <c r="BC158">
        <v>0</v>
      </c>
      <c r="BD158">
        <v>0.68141592920353899</v>
      </c>
    </row>
    <row r="159" spans="2:56" x14ac:dyDescent="0.2">
      <c r="B159" t="s">
        <v>1970</v>
      </c>
      <c r="C159">
        <v>1E-3</v>
      </c>
      <c r="D159">
        <v>0.1</v>
      </c>
      <c r="E159">
        <v>256</v>
      </c>
      <c r="F159">
        <v>256</v>
      </c>
      <c r="G159" s="2" t="b">
        <v>0</v>
      </c>
      <c r="H159">
        <v>8</v>
      </c>
      <c r="I159">
        <v>15</v>
      </c>
      <c r="J159">
        <v>420</v>
      </c>
      <c r="K159">
        <v>1000</v>
      </c>
      <c r="L159">
        <v>4</v>
      </c>
      <c r="M159">
        <v>50</v>
      </c>
      <c r="N159">
        <v>420</v>
      </c>
      <c r="O159">
        <v>12</v>
      </c>
      <c r="P159">
        <v>50</v>
      </c>
      <c r="Q159">
        <v>80</v>
      </c>
      <c r="R159">
        <v>1</v>
      </c>
      <c r="S159">
        <v>78</v>
      </c>
      <c r="T159" s="2">
        <v>64</v>
      </c>
      <c r="U159" s="2">
        <v>64</v>
      </c>
      <c r="V159" t="s">
        <v>1888</v>
      </c>
      <c r="W159">
        <v>0.726846168154761</v>
      </c>
      <c r="X159">
        <v>0.69600411201827195</v>
      </c>
      <c r="Y159">
        <v>0.52724761904761797</v>
      </c>
      <c r="Z159">
        <v>1.17728204965591</v>
      </c>
      <c r="AA159">
        <v>0.50199063836638402</v>
      </c>
      <c r="AB159">
        <v>0.50199063836638402</v>
      </c>
      <c r="AC159">
        <v>0.70197073644299002</v>
      </c>
      <c r="AD159">
        <v>0.70197073644299002</v>
      </c>
      <c r="AE159">
        <v>0.52724761904761797</v>
      </c>
      <c r="AF159">
        <v>0.52724761904761797</v>
      </c>
      <c r="AG159">
        <v>0.58958333333333302</v>
      </c>
      <c r="AH159">
        <v>1.2087109088897701</v>
      </c>
      <c r="AI159">
        <v>0.57104375717242395</v>
      </c>
      <c r="AJ159">
        <v>0.57104375717242395</v>
      </c>
      <c r="AK159">
        <v>0.63803072275612105</v>
      </c>
      <c r="AL159">
        <v>0.63803072275612105</v>
      </c>
      <c r="AM159">
        <v>0.58958333333333302</v>
      </c>
      <c r="AN159">
        <v>0.58958333333333302</v>
      </c>
      <c r="AO159">
        <v>0.48089532903259102</v>
      </c>
      <c r="AP159">
        <v>0.426155364316879</v>
      </c>
      <c r="AQ159">
        <v>0.55230445548824303</v>
      </c>
      <c r="AR159">
        <v>0.54860740462782398</v>
      </c>
      <c r="AS159">
        <v>8.6021505376343996E-2</v>
      </c>
      <c r="AT159">
        <v>0.31496062992125901</v>
      </c>
      <c r="AU159">
        <v>0.76388888888888795</v>
      </c>
      <c r="AV159">
        <v>0.952380952380952</v>
      </c>
      <c r="AW159">
        <v>0.71428571428571397</v>
      </c>
      <c r="AX159">
        <v>0.891891891891891</v>
      </c>
      <c r="AY159">
        <v>0.86092715231787997</v>
      </c>
      <c r="AZ159">
        <v>0.59701492537313405</v>
      </c>
      <c r="BA159">
        <v>0.41343669250645898</v>
      </c>
      <c r="BB159">
        <v>0.67213114754098302</v>
      </c>
      <c r="BC159">
        <v>0.58558558558558504</v>
      </c>
      <c r="BD159">
        <v>0</v>
      </c>
    </row>
    <row r="160" spans="2:56" x14ac:dyDescent="0.2">
      <c r="B160" t="s">
        <v>1971</v>
      </c>
      <c r="C160">
        <v>1E-3</v>
      </c>
      <c r="D160">
        <v>0.1</v>
      </c>
      <c r="E160">
        <v>224</v>
      </c>
      <c r="F160">
        <v>256</v>
      </c>
      <c r="G160" s="2" t="b">
        <v>1</v>
      </c>
      <c r="H160">
        <v>8</v>
      </c>
      <c r="I160">
        <v>10</v>
      </c>
      <c r="J160">
        <v>128</v>
      </c>
      <c r="K160">
        <v>1000</v>
      </c>
      <c r="L160">
        <v>4</v>
      </c>
      <c r="M160">
        <v>50</v>
      </c>
      <c r="N160">
        <v>420</v>
      </c>
      <c r="O160">
        <v>12</v>
      </c>
      <c r="P160">
        <v>50</v>
      </c>
      <c r="Q160">
        <v>80</v>
      </c>
      <c r="R160">
        <v>1</v>
      </c>
      <c r="S160">
        <v>78</v>
      </c>
      <c r="T160" s="2">
        <v>128</v>
      </c>
      <c r="U160" s="2">
        <v>128</v>
      </c>
      <c r="V160" t="s">
        <v>1888</v>
      </c>
      <c r="W160">
        <v>0.73135757446288996</v>
      </c>
      <c r="X160">
        <v>0.69601085130125195</v>
      </c>
      <c r="Y160">
        <v>0.52724583333333297</v>
      </c>
      <c r="Z160">
        <v>1.16344853770732</v>
      </c>
      <c r="AA160">
        <v>0.50309773282310499</v>
      </c>
      <c r="AB160">
        <v>0.50309773282310499</v>
      </c>
      <c r="AC160">
        <v>0.69759585009349201</v>
      </c>
      <c r="AD160">
        <v>0.69759585009349201</v>
      </c>
      <c r="AE160">
        <v>0.52724583333333297</v>
      </c>
      <c r="AF160">
        <v>0.52724583333333297</v>
      </c>
      <c r="AG160">
        <v>0.58750000000000002</v>
      </c>
      <c r="AH160">
        <v>1.22363209724426</v>
      </c>
      <c r="AI160">
        <v>0.58395862022190703</v>
      </c>
      <c r="AJ160">
        <v>0.58395862022190703</v>
      </c>
      <c r="AK160">
        <v>0.70262348804074604</v>
      </c>
      <c r="AL160">
        <v>0.70262348804074604</v>
      </c>
      <c r="AM160">
        <v>0.58750000000000002</v>
      </c>
      <c r="AN160">
        <v>0.58750000000000002</v>
      </c>
      <c r="AO160">
        <v>0.45413802657766</v>
      </c>
      <c r="AP160">
        <v>0.58078428204613297</v>
      </c>
      <c r="AQ160">
        <v>0.55034358806406003</v>
      </c>
      <c r="AR160">
        <v>0.42712503460457002</v>
      </c>
      <c r="AS160">
        <v>0.26086956521739102</v>
      </c>
      <c r="AT160">
        <v>0.35199999999999998</v>
      </c>
      <c r="AU160">
        <v>0.77241379310344804</v>
      </c>
      <c r="AV160">
        <v>0.94339622641509402</v>
      </c>
      <c r="AW160">
        <v>0.72992700729926996</v>
      </c>
      <c r="AX160">
        <v>0.88590604026845599</v>
      </c>
      <c r="AY160">
        <v>0.76923076923076905</v>
      </c>
      <c r="AZ160">
        <v>0.512820512820512</v>
      </c>
      <c r="BA160">
        <v>0.41052631578947302</v>
      </c>
      <c r="BB160">
        <v>0.24175824175824101</v>
      </c>
      <c r="BC160">
        <v>0.44444444444444398</v>
      </c>
      <c r="BD160">
        <v>0.68421052631578905</v>
      </c>
    </row>
    <row r="161" spans="2:56" x14ac:dyDescent="0.2">
      <c r="B161" t="s">
        <v>2403</v>
      </c>
      <c r="C161">
        <v>1E-3</v>
      </c>
      <c r="D161">
        <v>0.1</v>
      </c>
      <c r="E161">
        <v>113</v>
      </c>
      <c r="F161">
        <v>256</v>
      </c>
      <c r="G161" s="2" t="b">
        <v>1</v>
      </c>
      <c r="H161">
        <v>8</v>
      </c>
      <c r="I161">
        <v>15</v>
      </c>
      <c r="J161">
        <v>128</v>
      </c>
      <c r="K161">
        <v>1000</v>
      </c>
      <c r="L161">
        <v>4</v>
      </c>
      <c r="M161">
        <v>15</v>
      </c>
      <c r="N161">
        <v>455</v>
      </c>
      <c r="O161">
        <v>12</v>
      </c>
      <c r="P161">
        <v>15</v>
      </c>
      <c r="Q161">
        <v>115</v>
      </c>
      <c r="R161">
        <v>1</v>
      </c>
      <c r="S161">
        <v>78</v>
      </c>
      <c r="T161" s="2">
        <v>64</v>
      </c>
      <c r="U161" s="2">
        <v>128</v>
      </c>
      <c r="V161" t="s">
        <v>1888</v>
      </c>
      <c r="W161">
        <v>0.73126220703125</v>
      </c>
      <c r="X161">
        <v>0.68594032828696005</v>
      </c>
      <c r="Y161">
        <v>0.52687142857142699</v>
      </c>
      <c r="Z161">
        <v>1.21649553275108</v>
      </c>
      <c r="AA161">
        <v>0.49787553535502499</v>
      </c>
      <c r="AB161">
        <v>0.49787553535502499</v>
      </c>
      <c r="AC161">
        <v>0.66131999307292599</v>
      </c>
      <c r="AD161">
        <v>0.66131999307292599</v>
      </c>
      <c r="AE161">
        <v>0.52687142857142699</v>
      </c>
      <c r="AF161">
        <v>0.52687142857142699</v>
      </c>
      <c r="AG161">
        <v>0.54420289855072401</v>
      </c>
      <c r="AH161">
        <v>1.2050369977951001</v>
      </c>
      <c r="AI161">
        <v>0.51277945774209799</v>
      </c>
      <c r="AJ161">
        <v>0.51277945774209799</v>
      </c>
      <c r="AK161">
        <v>0.59798528756957003</v>
      </c>
      <c r="AL161">
        <v>0.59798528756957003</v>
      </c>
      <c r="AM161">
        <v>0.54420289855072401</v>
      </c>
      <c r="AN161">
        <v>0.54420289855072401</v>
      </c>
      <c r="AO161">
        <v>0.454918702968789</v>
      </c>
      <c r="AP161">
        <v>0.54558908545358198</v>
      </c>
      <c r="AQ161">
        <v>0.557701582591977</v>
      </c>
      <c r="AR161">
        <v>0.43329277040575198</v>
      </c>
      <c r="AS161">
        <v>0.19607843137254899</v>
      </c>
      <c r="AT161">
        <v>0.32352941176470501</v>
      </c>
      <c r="AU161">
        <v>0.77669902912621303</v>
      </c>
      <c r="AV161">
        <v>0.90909090909090895</v>
      </c>
      <c r="AW161">
        <v>0.73529411764705799</v>
      </c>
      <c r="AX161">
        <v>0.74074074074074003</v>
      </c>
      <c r="AY161">
        <v>0.70682730923694703</v>
      </c>
      <c r="AZ161">
        <v>0.51082251082250996</v>
      </c>
      <c r="BA161">
        <v>0.42184557438794701</v>
      </c>
      <c r="BB161">
        <v>0.171875</v>
      </c>
      <c r="BC161">
        <v>0</v>
      </c>
      <c r="BD161">
        <v>0.66055045871559603</v>
      </c>
    </row>
    <row r="162" spans="2:56" x14ac:dyDescent="0.2">
      <c r="B162" t="s">
        <v>2404</v>
      </c>
      <c r="C162">
        <v>1E-3</v>
      </c>
      <c r="D162">
        <v>0.5</v>
      </c>
      <c r="E162">
        <v>61</v>
      </c>
      <c r="F162">
        <v>500</v>
      </c>
      <c r="G162" s="2" t="b">
        <v>1</v>
      </c>
      <c r="H162">
        <v>8</v>
      </c>
      <c r="I162">
        <v>10</v>
      </c>
      <c r="J162">
        <v>128</v>
      </c>
      <c r="K162">
        <v>1000</v>
      </c>
      <c r="L162">
        <v>4</v>
      </c>
      <c r="M162">
        <v>20</v>
      </c>
      <c r="N162">
        <v>450</v>
      </c>
      <c r="O162">
        <v>12</v>
      </c>
      <c r="P162">
        <v>20</v>
      </c>
      <c r="Q162">
        <v>110</v>
      </c>
      <c r="R162">
        <v>1</v>
      </c>
      <c r="S162">
        <v>78</v>
      </c>
      <c r="T162" s="2">
        <v>64</v>
      </c>
      <c r="U162" s="2">
        <v>64</v>
      </c>
      <c r="V162" t="s">
        <v>2178</v>
      </c>
      <c r="W162">
        <v>0.82296679687499996</v>
      </c>
      <c r="X162">
        <v>0.42336830991506502</v>
      </c>
      <c r="Y162">
        <v>0.52681722222222205</v>
      </c>
      <c r="Z162">
        <v>1.1529131493568401</v>
      </c>
      <c r="AA162">
        <v>0.49686951173425598</v>
      </c>
      <c r="AB162">
        <v>0.49686951173425598</v>
      </c>
      <c r="AC162">
        <v>0.65535648924091905</v>
      </c>
      <c r="AD162">
        <v>0.65535648924091905</v>
      </c>
      <c r="AE162">
        <v>0.52681722222222205</v>
      </c>
      <c r="AF162">
        <v>0.52681722222222205</v>
      </c>
      <c r="AG162">
        <v>0.65681818181818097</v>
      </c>
      <c r="AH162">
        <v>0.96050357818603505</v>
      </c>
      <c r="AI162">
        <v>0.64377307049216803</v>
      </c>
      <c r="AJ162">
        <v>0.64377307049216803</v>
      </c>
      <c r="AK162">
        <v>0.67203888208547102</v>
      </c>
      <c r="AL162">
        <v>0.67203888208547102</v>
      </c>
      <c r="AM162">
        <v>0.65681818181818097</v>
      </c>
      <c r="AN162">
        <v>0.65681818181818097</v>
      </c>
      <c r="AO162">
        <v>0.54081345990515395</v>
      </c>
      <c r="AP162">
        <v>0.44362030203766201</v>
      </c>
      <c r="AQ162">
        <v>0.563142466168852</v>
      </c>
      <c r="AR162">
        <v>0.43990181882535501</v>
      </c>
      <c r="AS162">
        <v>0.37426900584795297</v>
      </c>
      <c r="AT162">
        <v>0.54838709677419295</v>
      </c>
      <c r="AU162">
        <v>0.927927927927928</v>
      </c>
      <c r="AV162">
        <v>0.99090909090909096</v>
      </c>
      <c r="AW162">
        <v>0.88118811881188097</v>
      </c>
      <c r="AX162">
        <v>0.92523364485981296</v>
      </c>
      <c r="AY162">
        <v>0.88</v>
      </c>
      <c r="AZ162">
        <v>0.493392070484581</v>
      </c>
      <c r="BA162">
        <v>0.46854663774403399</v>
      </c>
      <c r="BB162">
        <v>0</v>
      </c>
      <c r="BC162">
        <v>0.59615384615384603</v>
      </c>
      <c r="BD162">
        <v>0.63926940639269403</v>
      </c>
    </row>
    <row r="163" spans="2:56" x14ac:dyDescent="0.2">
      <c r="B163" t="s">
        <v>2405</v>
      </c>
      <c r="C163">
        <v>1E-3</v>
      </c>
      <c r="D163">
        <v>0.5</v>
      </c>
      <c r="E163">
        <v>256</v>
      </c>
      <c r="F163">
        <v>100</v>
      </c>
      <c r="G163" s="2" t="b">
        <v>0</v>
      </c>
      <c r="H163">
        <v>8</v>
      </c>
      <c r="I163">
        <v>10</v>
      </c>
      <c r="J163">
        <v>256</v>
      </c>
      <c r="K163">
        <v>1000</v>
      </c>
      <c r="L163">
        <v>4</v>
      </c>
      <c r="M163">
        <v>10</v>
      </c>
      <c r="N163">
        <v>460</v>
      </c>
      <c r="O163">
        <v>12</v>
      </c>
      <c r="P163">
        <v>10</v>
      </c>
      <c r="Q163">
        <v>120</v>
      </c>
      <c r="R163">
        <v>1</v>
      </c>
      <c r="S163">
        <v>78</v>
      </c>
      <c r="T163" s="2">
        <v>64</v>
      </c>
      <c r="U163" s="2">
        <v>64</v>
      </c>
      <c r="V163" t="s">
        <v>2178</v>
      </c>
      <c r="W163">
        <v>0.71988281249999997</v>
      </c>
      <c r="X163">
        <v>1.0386664503812699</v>
      </c>
      <c r="Y163">
        <v>0.52676630434782601</v>
      </c>
      <c r="Z163">
        <v>1.1764971988201101</v>
      </c>
      <c r="AA163">
        <v>0.50649311152486098</v>
      </c>
      <c r="AB163">
        <v>0.50649311152486098</v>
      </c>
      <c r="AC163">
        <v>0.70197593002661596</v>
      </c>
      <c r="AD163">
        <v>0.70197593002661596</v>
      </c>
      <c r="AE163">
        <v>0.52676630434782601</v>
      </c>
      <c r="AF163">
        <v>0.52676630434782601</v>
      </c>
      <c r="AG163">
        <v>0.60138888888888797</v>
      </c>
      <c r="AH163">
        <v>1.1759457588195801</v>
      </c>
      <c r="AI163">
        <v>0.59046612962559997</v>
      </c>
      <c r="AJ163">
        <v>0.59046612962559997</v>
      </c>
      <c r="AK163">
        <v>0.69269824000904501</v>
      </c>
      <c r="AL163">
        <v>0.69269824000904501</v>
      </c>
      <c r="AM163">
        <v>0.60138888888888797</v>
      </c>
      <c r="AN163">
        <v>0.60138888888888797</v>
      </c>
      <c r="AO163">
        <v>0.41531709205848399</v>
      </c>
      <c r="AP163">
        <v>0.55287678613255198</v>
      </c>
      <c r="AQ163">
        <v>0.52241900089492199</v>
      </c>
      <c r="AR163">
        <v>0.53535956701348697</v>
      </c>
      <c r="AS163">
        <v>0.214285714285714</v>
      </c>
      <c r="AT163">
        <v>0.30208333333333298</v>
      </c>
      <c r="AU163">
        <v>0.77570093457943901</v>
      </c>
      <c r="AV163">
        <v>0.95867768595041303</v>
      </c>
      <c r="AW163">
        <v>0.71889400921658897</v>
      </c>
      <c r="AX163">
        <v>0.893805309734513</v>
      </c>
      <c r="AY163">
        <v>0.81651376146788901</v>
      </c>
      <c r="AZ163">
        <v>0.62244897959183598</v>
      </c>
      <c r="BA163">
        <v>0.42142857142857099</v>
      </c>
      <c r="BB163">
        <v>0.61956521739130399</v>
      </c>
      <c r="BC163">
        <v>7.7519379844961198E-2</v>
      </c>
      <c r="BD163">
        <v>0.66467065868263397</v>
      </c>
    </row>
    <row r="164" spans="2:56" x14ac:dyDescent="0.2">
      <c r="B164" t="s">
        <v>1972</v>
      </c>
      <c r="C164">
        <v>1E-3</v>
      </c>
      <c r="D164">
        <v>0.1</v>
      </c>
      <c r="E164">
        <v>96</v>
      </c>
      <c r="F164">
        <v>256</v>
      </c>
      <c r="G164" s="2" t="b">
        <v>1</v>
      </c>
      <c r="H164">
        <v>8</v>
      </c>
      <c r="I164">
        <v>15</v>
      </c>
      <c r="J164">
        <v>420</v>
      </c>
      <c r="K164">
        <v>1000</v>
      </c>
      <c r="L164">
        <v>4</v>
      </c>
      <c r="M164">
        <v>50</v>
      </c>
      <c r="N164">
        <v>420</v>
      </c>
      <c r="O164">
        <v>12</v>
      </c>
      <c r="P164">
        <v>50</v>
      </c>
      <c r="Q164">
        <v>80</v>
      </c>
      <c r="R164">
        <v>1</v>
      </c>
      <c r="S164">
        <v>78</v>
      </c>
      <c r="T164" s="2">
        <v>64</v>
      </c>
      <c r="U164" s="2">
        <v>128</v>
      </c>
      <c r="V164" t="s">
        <v>1888</v>
      </c>
      <c r="W164">
        <v>0.75265880766368998</v>
      </c>
      <c r="X164">
        <v>0.607530175475403</v>
      </c>
      <c r="Y164">
        <v>0.526598809523809</v>
      </c>
      <c r="Z164">
        <v>1.16036294448375</v>
      </c>
      <c r="AA164">
        <v>0.48973884590320199</v>
      </c>
      <c r="AB164">
        <v>0.48973884590320199</v>
      </c>
      <c r="AC164">
        <v>0.65418485589659203</v>
      </c>
      <c r="AD164">
        <v>0.65418485589659203</v>
      </c>
      <c r="AE164">
        <v>0.526598809523809</v>
      </c>
      <c r="AF164">
        <v>0.526598809523809</v>
      </c>
      <c r="AG164">
        <v>0.59062499999999996</v>
      </c>
      <c r="AH164">
        <v>1.1591051816940301</v>
      </c>
      <c r="AI164">
        <v>0.56595923044043805</v>
      </c>
      <c r="AJ164">
        <v>0.56595923044043805</v>
      </c>
      <c r="AK164">
        <v>0.64926100713133195</v>
      </c>
      <c r="AL164">
        <v>0.64926100713133195</v>
      </c>
      <c r="AM164">
        <v>0.59062499999999996</v>
      </c>
      <c r="AN164">
        <v>0.59062499999999996</v>
      </c>
      <c r="AO164">
        <v>0.23490407882907999</v>
      </c>
      <c r="AP164">
        <v>0.68155814908030099</v>
      </c>
      <c r="AQ164">
        <v>0.55609914755394996</v>
      </c>
      <c r="AR164">
        <v>0.48639400814947797</v>
      </c>
      <c r="AS164">
        <v>0.32258064516128998</v>
      </c>
      <c r="AT164">
        <v>2.1276595744680799E-2</v>
      </c>
      <c r="AU164">
        <v>0.82119205298013198</v>
      </c>
      <c r="AV164">
        <v>0.96153846153846101</v>
      </c>
      <c r="AW164">
        <v>0.749999999999999</v>
      </c>
      <c r="AX164">
        <v>0.90789473684210498</v>
      </c>
      <c r="AY164">
        <v>0.86896551724137905</v>
      </c>
      <c r="AZ164">
        <v>0.53146853146853101</v>
      </c>
      <c r="BA164">
        <v>0.42506811989100801</v>
      </c>
      <c r="BB164">
        <v>0.46666666666666601</v>
      </c>
      <c r="BC164">
        <v>4.8192771084337303E-2</v>
      </c>
      <c r="BD164">
        <v>0.66666666666666596</v>
      </c>
    </row>
    <row r="165" spans="2:56" x14ac:dyDescent="0.2">
      <c r="B165" t="s">
        <v>1973</v>
      </c>
      <c r="C165">
        <v>1E-3</v>
      </c>
      <c r="D165">
        <v>0.1</v>
      </c>
      <c r="E165">
        <v>256</v>
      </c>
      <c r="F165">
        <v>256</v>
      </c>
      <c r="G165" s="2" t="b">
        <v>0</v>
      </c>
      <c r="H165">
        <v>8</v>
      </c>
      <c r="I165">
        <v>20</v>
      </c>
      <c r="J165">
        <v>128</v>
      </c>
      <c r="K165">
        <v>1000</v>
      </c>
      <c r="L165">
        <v>4</v>
      </c>
      <c r="M165">
        <v>50</v>
      </c>
      <c r="N165">
        <v>420</v>
      </c>
      <c r="O165">
        <v>12</v>
      </c>
      <c r="P165">
        <v>50</v>
      </c>
      <c r="Q165">
        <v>80</v>
      </c>
      <c r="R165">
        <v>1</v>
      </c>
      <c r="S165">
        <v>78</v>
      </c>
      <c r="T165" s="2">
        <v>128</v>
      </c>
      <c r="U165" s="2">
        <v>128</v>
      </c>
      <c r="V165" t="s">
        <v>1888</v>
      </c>
      <c r="W165">
        <v>0.74679183959960904</v>
      </c>
      <c r="X165">
        <v>0.63010242162272301</v>
      </c>
      <c r="Y165">
        <v>0.52619821428571401</v>
      </c>
      <c r="Z165">
        <v>1.1763644520044301</v>
      </c>
      <c r="AA165">
        <v>0.50189374715483404</v>
      </c>
      <c r="AB165">
        <v>0.50189374715483404</v>
      </c>
      <c r="AC165">
        <v>0.68068576165310102</v>
      </c>
      <c r="AD165">
        <v>0.68068576165310102</v>
      </c>
      <c r="AE165">
        <v>0.52619821428571401</v>
      </c>
      <c r="AF165">
        <v>0.52619821428571401</v>
      </c>
      <c r="AG165">
        <v>0.62187499999999996</v>
      </c>
      <c r="AH165">
        <v>1.1443951129913299</v>
      </c>
      <c r="AI165">
        <v>0.62669482897457696</v>
      </c>
      <c r="AJ165">
        <v>0.62669482897457696</v>
      </c>
      <c r="AK165">
        <v>0.717676703463068</v>
      </c>
      <c r="AL165">
        <v>0.717676703463068</v>
      </c>
      <c r="AM165">
        <v>0.62187499999999996</v>
      </c>
      <c r="AN165">
        <v>0.62187499999999996</v>
      </c>
      <c r="AO165">
        <v>0.44248700271409303</v>
      </c>
      <c r="AP165">
        <v>0.47173618661699301</v>
      </c>
      <c r="AQ165">
        <v>0.55767408517063499</v>
      </c>
      <c r="AR165">
        <v>0.535677714117612</v>
      </c>
      <c r="AS165">
        <v>0.249999999999999</v>
      </c>
      <c r="AT165">
        <v>0.38620689655172402</v>
      </c>
      <c r="AU165">
        <v>0.82666666666666599</v>
      </c>
      <c r="AV165">
        <v>0.97499999999999998</v>
      </c>
      <c r="AW165">
        <v>0.780141843971631</v>
      </c>
      <c r="AX165">
        <v>0.79411764705882304</v>
      </c>
      <c r="AY165">
        <v>0.84722222222222199</v>
      </c>
      <c r="AZ165">
        <v>0.63636363636363602</v>
      </c>
      <c r="BA165">
        <v>0.434540389972144</v>
      </c>
      <c r="BB165">
        <v>0.58646616541353302</v>
      </c>
      <c r="BC165">
        <v>0.32380952380952299</v>
      </c>
      <c r="BD165">
        <v>0.67980295566502402</v>
      </c>
    </row>
    <row r="166" spans="2:56" x14ac:dyDescent="0.2">
      <c r="B166" t="s">
        <v>1974</v>
      </c>
      <c r="C166">
        <v>1E-3</v>
      </c>
      <c r="D166">
        <v>0.1</v>
      </c>
      <c r="E166">
        <v>186</v>
      </c>
      <c r="F166">
        <v>256</v>
      </c>
      <c r="G166" s="2" t="b">
        <v>1</v>
      </c>
      <c r="H166">
        <v>8</v>
      </c>
      <c r="I166">
        <v>15</v>
      </c>
      <c r="J166">
        <v>64</v>
      </c>
      <c r="K166">
        <v>1000</v>
      </c>
      <c r="L166">
        <v>4</v>
      </c>
      <c r="M166">
        <v>15</v>
      </c>
      <c r="N166">
        <v>455</v>
      </c>
      <c r="O166">
        <v>12</v>
      </c>
      <c r="P166">
        <v>15</v>
      </c>
      <c r="Q166">
        <v>115</v>
      </c>
      <c r="R166">
        <v>1</v>
      </c>
      <c r="S166">
        <v>78</v>
      </c>
      <c r="T166" s="2">
        <v>64</v>
      </c>
      <c r="U166" s="2">
        <v>64</v>
      </c>
      <c r="V166" t="s">
        <v>1888</v>
      </c>
      <c r="W166">
        <v>0.734466552734375</v>
      </c>
      <c r="X166">
        <v>0.67219290998764303</v>
      </c>
      <c r="Y166">
        <v>0.52599725274725195</v>
      </c>
      <c r="Z166">
        <v>1.1709978379011099</v>
      </c>
      <c r="AA166">
        <v>0.50097073674006598</v>
      </c>
      <c r="AB166">
        <v>0.50097073674006598</v>
      </c>
      <c r="AC166">
        <v>0.69438214543177001</v>
      </c>
      <c r="AD166">
        <v>0.69438214543177001</v>
      </c>
      <c r="AE166">
        <v>0.52599725274725195</v>
      </c>
      <c r="AF166">
        <v>0.52599725274725195</v>
      </c>
      <c r="AG166">
        <v>0.55652173913043401</v>
      </c>
      <c r="AH166">
        <v>1.2366316318511901</v>
      </c>
      <c r="AI166">
        <v>0.51612649993354698</v>
      </c>
      <c r="AJ166">
        <v>0.51612649993354698</v>
      </c>
      <c r="AK166">
        <v>0.539598179190803</v>
      </c>
      <c r="AL166">
        <v>0.539598179190802</v>
      </c>
      <c r="AM166">
        <v>0.55652173913043401</v>
      </c>
      <c r="AN166">
        <v>0.55652173913043401</v>
      </c>
      <c r="AO166">
        <v>0.453141659262287</v>
      </c>
      <c r="AP166">
        <v>0.50989225215465905</v>
      </c>
      <c r="AQ166">
        <v>0.54423233948988603</v>
      </c>
      <c r="AR166">
        <v>0.496616696053438</v>
      </c>
      <c r="AS166">
        <v>0.20125786163522</v>
      </c>
      <c r="AT166">
        <v>0.325842696629213</v>
      </c>
      <c r="AU166">
        <v>0.82352941176470595</v>
      </c>
      <c r="AV166">
        <v>0.92105263157894701</v>
      </c>
      <c r="AW166">
        <v>0.71065989847715705</v>
      </c>
      <c r="AX166">
        <v>0.87037037037037002</v>
      </c>
      <c r="AY166">
        <v>0.77777777777777701</v>
      </c>
      <c r="AZ166">
        <v>0.49789029535864898</v>
      </c>
      <c r="BA166">
        <v>0.41681901279707401</v>
      </c>
      <c r="BB166">
        <v>0</v>
      </c>
      <c r="BC166">
        <v>0</v>
      </c>
      <c r="BD166">
        <v>0.64831804281345495</v>
      </c>
    </row>
    <row r="167" spans="2:56" x14ac:dyDescent="0.2">
      <c r="B167" t="s">
        <v>2563</v>
      </c>
      <c r="C167">
        <v>1E-3</v>
      </c>
      <c r="D167">
        <v>0.1</v>
      </c>
      <c r="E167">
        <v>256</v>
      </c>
      <c r="F167">
        <v>256</v>
      </c>
      <c r="G167" s="2" t="b">
        <v>0</v>
      </c>
      <c r="H167">
        <v>8</v>
      </c>
      <c r="I167">
        <v>5</v>
      </c>
      <c r="J167">
        <v>256</v>
      </c>
      <c r="K167">
        <v>1000</v>
      </c>
      <c r="L167">
        <v>4</v>
      </c>
      <c r="M167">
        <v>20</v>
      </c>
      <c r="N167">
        <v>450</v>
      </c>
      <c r="O167">
        <v>12</v>
      </c>
      <c r="P167">
        <v>20</v>
      </c>
      <c r="Q167">
        <v>110</v>
      </c>
      <c r="R167">
        <v>1</v>
      </c>
      <c r="S167">
        <v>78</v>
      </c>
      <c r="T167" s="2">
        <v>64</v>
      </c>
      <c r="U167" s="2">
        <v>128</v>
      </c>
      <c r="V167" t="s">
        <v>1888</v>
      </c>
      <c r="W167">
        <v>0.67153549194335904</v>
      </c>
      <c r="X167">
        <v>0.88042250135913402</v>
      </c>
      <c r="Y167">
        <v>0.52573055555555503</v>
      </c>
      <c r="Z167">
        <v>1.19374667870998</v>
      </c>
      <c r="AA167">
        <v>0.49479816186450098</v>
      </c>
      <c r="AB167">
        <v>0.49479816186450098</v>
      </c>
      <c r="AC167">
        <v>0.65620886562283598</v>
      </c>
      <c r="AD167">
        <v>0.65620886562283598</v>
      </c>
      <c r="AE167">
        <v>0.52573055555555503</v>
      </c>
      <c r="AF167">
        <v>0.52573055555555503</v>
      </c>
      <c r="AG167">
        <v>0.56818181818181801</v>
      </c>
      <c r="AH167">
        <v>1.33938336372375</v>
      </c>
      <c r="AI167">
        <v>0.56884614180777204</v>
      </c>
      <c r="AJ167">
        <v>0.56884614180777204</v>
      </c>
      <c r="AK167">
        <v>0.64066807042435103</v>
      </c>
      <c r="AL167">
        <v>0.64066807042435103</v>
      </c>
      <c r="AM167">
        <v>0.56818181818181801</v>
      </c>
      <c r="AN167">
        <v>0.56818181818181801</v>
      </c>
      <c r="AO167">
        <v>0.48133831044064102</v>
      </c>
      <c r="AP167">
        <v>0.54299104272870002</v>
      </c>
      <c r="AQ167">
        <v>0.55010977743354095</v>
      </c>
      <c r="AR167">
        <v>0.40475351685512201</v>
      </c>
      <c r="AS167">
        <v>0.13043478260869501</v>
      </c>
      <c r="AT167">
        <v>0.35467980295566498</v>
      </c>
      <c r="AU167">
        <v>0.63218390804597702</v>
      </c>
      <c r="AV167">
        <v>0.95964125560538105</v>
      </c>
      <c r="AW167">
        <v>0.76595744680850997</v>
      </c>
      <c r="AX167">
        <v>0.84729064039408797</v>
      </c>
      <c r="AY167">
        <v>0.83673469387755095</v>
      </c>
      <c r="AZ167">
        <v>0.58260869565217299</v>
      </c>
      <c r="BA167">
        <v>0.43121149897330502</v>
      </c>
      <c r="BB167">
        <v>0.494117647058823</v>
      </c>
      <c r="BC167">
        <v>0.50393700787401496</v>
      </c>
      <c r="BD167">
        <v>0.28735632183908</v>
      </c>
    </row>
    <row r="168" spans="2:56" x14ac:dyDescent="0.2">
      <c r="B168" t="s">
        <v>1975</v>
      </c>
      <c r="C168">
        <v>1E-3</v>
      </c>
      <c r="D168">
        <v>0.1</v>
      </c>
      <c r="E168">
        <v>9</v>
      </c>
      <c r="F168">
        <v>256</v>
      </c>
      <c r="G168" s="2" t="b">
        <v>1</v>
      </c>
      <c r="H168">
        <v>8</v>
      </c>
      <c r="I168">
        <v>25</v>
      </c>
      <c r="J168">
        <v>128</v>
      </c>
      <c r="K168">
        <v>1000</v>
      </c>
      <c r="L168">
        <v>4</v>
      </c>
      <c r="M168">
        <v>20</v>
      </c>
      <c r="N168">
        <v>450</v>
      </c>
      <c r="O168">
        <v>12</v>
      </c>
      <c r="P168">
        <v>20</v>
      </c>
      <c r="Q168">
        <v>110</v>
      </c>
      <c r="R168">
        <v>1</v>
      </c>
      <c r="S168">
        <v>78</v>
      </c>
      <c r="T168" s="2">
        <v>64</v>
      </c>
      <c r="U168" s="2">
        <v>64</v>
      </c>
      <c r="V168" t="s">
        <v>1888</v>
      </c>
      <c r="W168">
        <v>0.74214935302734297</v>
      </c>
      <c r="X168">
        <v>0.63998569827526797</v>
      </c>
      <c r="Y168">
        <v>0.52542333333333202</v>
      </c>
      <c r="Z168">
        <v>1.1821310082673999</v>
      </c>
      <c r="AA168">
        <v>0.49355079631341198</v>
      </c>
      <c r="AB168">
        <v>0.49355079631341198</v>
      </c>
      <c r="AC168">
        <v>0.657482957689145</v>
      </c>
      <c r="AD168">
        <v>0.657482957689145</v>
      </c>
      <c r="AE168">
        <v>0.52542333333333202</v>
      </c>
      <c r="AF168">
        <v>0.52542333333333202</v>
      </c>
      <c r="AG168">
        <v>0.59469696969696895</v>
      </c>
      <c r="AH168">
        <v>1.16486275196075</v>
      </c>
      <c r="AI168">
        <v>0.57332467211998495</v>
      </c>
      <c r="AJ168">
        <v>0.57332467211998495</v>
      </c>
      <c r="AK168">
        <v>0.69653701985034699</v>
      </c>
      <c r="AL168">
        <v>0.69653701985034699</v>
      </c>
      <c r="AM168">
        <v>0.59469696969696895</v>
      </c>
      <c r="AN168">
        <v>0.59469696969696895</v>
      </c>
      <c r="AO168">
        <v>0.44270182176084499</v>
      </c>
      <c r="AP168">
        <v>0.58673968932366805</v>
      </c>
      <c r="AQ168">
        <v>0.55599405265772095</v>
      </c>
      <c r="AR168">
        <v>0.38876762151141903</v>
      </c>
      <c r="AS168">
        <v>0.133333333333333</v>
      </c>
      <c r="AT168">
        <v>0.34254143646408802</v>
      </c>
      <c r="AU168">
        <v>0.839622641509433</v>
      </c>
      <c r="AV168">
        <v>0.92165898617511499</v>
      </c>
      <c r="AW168">
        <v>0.73626373626373598</v>
      </c>
      <c r="AX168">
        <v>0.89215686274509798</v>
      </c>
      <c r="AY168">
        <v>0.79439252336448596</v>
      </c>
      <c r="AZ168">
        <v>0.64864864864864802</v>
      </c>
      <c r="BA168">
        <v>0.42519685039369998</v>
      </c>
      <c r="BB168">
        <v>0.51612903225806395</v>
      </c>
      <c r="BC168">
        <v>0.59546925566343001</v>
      </c>
      <c r="BD168">
        <v>3.4482758620689599E-2</v>
      </c>
    </row>
    <row r="169" spans="2:56" x14ac:dyDescent="0.2">
      <c r="B169" t="s">
        <v>1976</v>
      </c>
      <c r="C169">
        <v>1E-3</v>
      </c>
      <c r="D169">
        <v>0.1</v>
      </c>
      <c r="E169">
        <v>154</v>
      </c>
      <c r="F169">
        <v>256</v>
      </c>
      <c r="G169" s="2" t="b">
        <v>1</v>
      </c>
      <c r="H169">
        <v>8</v>
      </c>
      <c r="I169">
        <v>25</v>
      </c>
      <c r="J169">
        <v>128</v>
      </c>
      <c r="K169">
        <v>1000</v>
      </c>
      <c r="L169">
        <v>4</v>
      </c>
      <c r="M169">
        <v>25</v>
      </c>
      <c r="N169">
        <v>445</v>
      </c>
      <c r="O169">
        <v>12</v>
      </c>
      <c r="P169">
        <v>25</v>
      </c>
      <c r="Q169">
        <v>105</v>
      </c>
      <c r="R169">
        <v>1</v>
      </c>
      <c r="S169">
        <v>78</v>
      </c>
      <c r="T169" s="2">
        <v>64</v>
      </c>
      <c r="U169" s="2">
        <v>64</v>
      </c>
      <c r="V169" t="s">
        <v>1888</v>
      </c>
      <c r="W169">
        <v>0.75361251831054599</v>
      </c>
      <c r="X169">
        <v>0.59425774170085699</v>
      </c>
      <c r="Y169">
        <v>0.52524719101123396</v>
      </c>
      <c r="Z169">
        <v>1.1726616245508099</v>
      </c>
      <c r="AA169">
        <v>0.49049506558518602</v>
      </c>
      <c r="AB169">
        <v>0.49049506558518602</v>
      </c>
      <c r="AC169">
        <v>0.65714568731970102</v>
      </c>
      <c r="AD169">
        <v>0.65714568731970102</v>
      </c>
      <c r="AE169">
        <v>0.52524719101123396</v>
      </c>
      <c r="AF169">
        <v>0.52524719101123396</v>
      </c>
      <c r="AG169">
        <v>0.59126984126984095</v>
      </c>
      <c r="AH169">
        <v>1.1327646970748899</v>
      </c>
      <c r="AI169">
        <v>0.57642750275304599</v>
      </c>
      <c r="AJ169">
        <v>0.57642750275304599</v>
      </c>
      <c r="AK169">
        <v>0.71097502426507897</v>
      </c>
      <c r="AL169">
        <v>0.71097502426507897</v>
      </c>
      <c r="AM169">
        <v>0.59126984126984095</v>
      </c>
      <c r="AN169">
        <v>0.59126984126984095</v>
      </c>
      <c r="AO169">
        <v>0.44955994712904801</v>
      </c>
      <c r="AP169">
        <v>0.59310527629504906</v>
      </c>
      <c r="AQ169">
        <v>0.55971987336652196</v>
      </c>
      <c r="AR169">
        <v>0.359595165550121</v>
      </c>
      <c r="AS169">
        <v>0.125</v>
      </c>
      <c r="AT169">
        <v>0.31578947368421001</v>
      </c>
      <c r="AU169">
        <v>0.82474226804123696</v>
      </c>
      <c r="AV169">
        <v>0.95734597156398105</v>
      </c>
      <c r="AW169">
        <v>0.73446327683615797</v>
      </c>
      <c r="AX169">
        <v>0.89690721649484495</v>
      </c>
      <c r="AY169">
        <v>0.82828282828282795</v>
      </c>
      <c r="AZ169">
        <v>0.64242424242424201</v>
      </c>
      <c r="BA169">
        <v>0.41869918699186898</v>
      </c>
      <c r="BB169">
        <v>0.53260869565217395</v>
      </c>
      <c r="BC169">
        <v>0.58823529411764697</v>
      </c>
      <c r="BD169">
        <v>5.2631578947368397E-2</v>
      </c>
    </row>
    <row r="170" spans="2:56" x14ac:dyDescent="0.2">
      <c r="B170" t="s">
        <v>1977</v>
      </c>
      <c r="C170">
        <v>1E-3</v>
      </c>
      <c r="D170">
        <v>0.1</v>
      </c>
      <c r="E170">
        <v>256</v>
      </c>
      <c r="F170">
        <v>256</v>
      </c>
      <c r="G170" s="2" t="b">
        <v>0</v>
      </c>
      <c r="H170">
        <v>8</v>
      </c>
      <c r="I170">
        <v>20</v>
      </c>
      <c r="J170">
        <v>420</v>
      </c>
      <c r="K170">
        <v>1000</v>
      </c>
      <c r="L170">
        <v>4</v>
      </c>
      <c r="M170">
        <v>50</v>
      </c>
      <c r="N170">
        <v>420</v>
      </c>
      <c r="O170">
        <v>12</v>
      </c>
      <c r="P170">
        <v>50</v>
      </c>
      <c r="Q170">
        <v>80</v>
      </c>
      <c r="R170">
        <v>1</v>
      </c>
      <c r="S170">
        <v>78</v>
      </c>
      <c r="T170" s="2">
        <v>128</v>
      </c>
      <c r="U170" s="2">
        <v>64</v>
      </c>
      <c r="V170" t="s">
        <v>1888</v>
      </c>
      <c r="W170">
        <v>0.75545247395833304</v>
      </c>
      <c r="X170">
        <v>0.58171611372381404</v>
      </c>
      <c r="Y170">
        <v>0.52507619047619003</v>
      </c>
      <c r="Z170">
        <v>1.1613085358142801</v>
      </c>
      <c r="AA170">
        <v>0.48712975871632203</v>
      </c>
      <c r="AB170">
        <v>0.48712975871632203</v>
      </c>
      <c r="AC170">
        <v>0.66237843043718503</v>
      </c>
      <c r="AD170">
        <v>0.66237843043718503</v>
      </c>
      <c r="AE170">
        <v>0.52507619047619003</v>
      </c>
      <c r="AF170">
        <v>0.52507619047619003</v>
      </c>
      <c r="AG170">
        <v>0.61145833333333299</v>
      </c>
      <c r="AH170">
        <v>1.1329206228256199</v>
      </c>
      <c r="AI170">
        <v>0.59883388347927502</v>
      </c>
      <c r="AJ170">
        <v>0.59883388347927502</v>
      </c>
      <c r="AK170">
        <v>0.67573239046058897</v>
      </c>
      <c r="AL170">
        <v>0.67573239046058897</v>
      </c>
      <c r="AM170">
        <v>0.61145833333333299</v>
      </c>
      <c r="AN170">
        <v>0.61145833333333299</v>
      </c>
      <c r="AO170">
        <v>0.371653628047378</v>
      </c>
      <c r="AP170">
        <v>0.61430703124405905</v>
      </c>
      <c r="AQ170">
        <v>0.56067032185198196</v>
      </c>
      <c r="AR170">
        <v>0.40188805372186698</v>
      </c>
      <c r="AS170">
        <v>0.32786885245901598</v>
      </c>
      <c r="AT170">
        <v>0.36220472440944801</v>
      </c>
      <c r="AU170">
        <v>0.81045751633986896</v>
      </c>
      <c r="AV170">
        <v>0.95705521472392596</v>
      </c>
      <c r="AW170">
        <v>0.74809160305343503</v>
      </c>
      <c r="AX170">
        <v>0.90322580645161199</v>
      </c>
      <c r="AY170">
        <v>0.82758620689655105</v>
      </c>
      <c r="AZ170">
        <v>0.60465116279069697</v>
      </c>
      <c r="BA170">
        <v>0.420485175202156</v>
      </c>
      <c r="BB170">
        <v>0.56637168141592897</v>
      </c>
      <c r="BC170">
        <v>0</v>
      </c>
      <c r="BD170">
        <v>0.65800865800865704</v>
      </c>
    </row>
    <row r="171" spans="2:56" x14ac:dyDescent="0.2">
      <c r="B171" t="s">
        <v>1978</v>
      </c>
      <c r="C171">
        <v>1E-3</v>
      </c>
      <c r="D171">
        <v>0.1</v>
      </c>
      <c r="E171">
        <v>33</v>
      </c>
      <c r="F171">
        <v>256</v>
      </c>
      <c r="G171" s="2" t="b">
        <v>1</v>
      </c>
      <c r="H171">
        <v>8</v>
      </c>
      <c r="I171">
        <v>10</v>
      </c>
      <c r="J171">
        <v>420</v>
      </c>
      <c r="K171">
        <v>1000</v>
      </c>
      <c r="L171">
        <v>4</v>
      </c>
      <c r="M171">
        <v>25</v>
      </c>
      <c r="N171">
        <v>445</v>
      </c>
      <c r="O171">
        <v>12</v>
      </c>
      <c r="P171">
        <v>25</v>
      </c>
      <c r="Q171">
        <v>105</v>
      </c>
      <c r="R171">
        <v>1</v>
      </c>
      <c r="S171">
        <v>78</v>
      </c>
      <c r="T171" s="2">
        <v>64</v>
      </c>
      <c r="U171" s="2">
        <v>128</v>
      </c>
      <c r="V171" t="s">
        <v>1888</v>
      </c>
      <c r="W171">
        <v>0.72957356770833304</v>
      </c>
      <c r="X171">
        <v>0.69984476291574504</v>
      </c>
      <c r="Y171">
        <v>0.52499831460674196</v>
      </c>
      <c r="Z171">
        <v>1.16644195055961</v>
      </c>
      <c r="AA171">
        <v>0.50271346424921703</v>
      </c>
      <c r="AB171">
        <v>0.50271346424921703</v>
      </c>
      <c r="AC171">
        <v>0.67990420130760099</v>
      </c>
      <c r="AD171">
        <v>0.67990420130760099</v>
      </c>
      <c r="AE171">
        <v>0.52499831460674196</v>
      </c>
      <c r="AF171">
        <v>0.52499831460674196</v>
      </c>
      <c r="AG171">
        <v>0.615079365079365</v>
      </c>
      <c r="AH171">
        <v>1.23146224021911</v>
      </c>
      <c r="AI171">
        <v>0.624402964477763</v>
      </c>
      <c r="AJ171">
        <v>0.624402964477763</v>
      </c>
      <c r="AK171">
        <v>0.71465219875145403</v>
      </c>
      <c r="AL171">
        <v>0.71465219875145403</v>
      </c>
      <c r="AM171">
        <v>0.615079365079365</v>
      </c>
      <c r="AN171">
        <v>0.615079365079365</v>
      </c>
      <c r="AO171">
        <v>0.37471700186082801</v>
      </c>
      <c r="AP171">
        <v>0.59008248889755999</v>
      </c>
      <c r="AQ171">
        <v>0.55274456560827701</v>
      </c>
      <c r="AR171">
        <v>0.49330980063020002</v>
      </c>
      <c r="AS171">
        <v>0.195804195804195</v>
      </c>
      <c r="AT171">
        <v>0.37634408602150499</v>
      </c>
      <c r="AU171">
        <v>0.73015873015873001</v>
      </c>
      <c r="AV171">
        <v>0.980582524271844</v>
      </c>
      <c r="AW171">
        <v>0.749999999999999</v>
      </c>
      <c r="AX171">
        <v>0.88442211055276299</v>
      </c>
      <c r="AY171">
        <v>0.84491978609625595</v>
      </c>
      <c r="AZ171">
        <v>0.60115606936416099</v>
      </c>
      <c r="BA171">
        <v>0.420408163265306</v>
      </c>
      <c r="BB171">
        <v>0.58441558441558406</v>
      </c>
      <c r="BC171">
        <v>0.447204968944099</v>
      </c>
      <c r="BD171">
        <v>0.67741935483870896</v>
      </c>
    </row>
    <row r="172" spans="2:56" x14ac:dyDescent="0.2">
      <c r="B172" t="s">
        <v>2564</v>
      </c>
      <c r="C172">
        <v>1E-3</v>
      </c>
      <c r="D172">
        <v>0.1</v>
      </c>
      <c r="E172">
        <v>40</v>
      </c>
      <c r="F172">
        <v>500</v>
      </c>
      <c r="G172" s="2" t="b">
        <v>1</v>
      </c>
      <c r="H172">
        <v>8</v>
      </c>
      <c r="I172">
        <v>5</v>
      </c>
      <c r="J172">
        <v>256</v>
      </c>
      <c r="K172">
        <v>1000</v>
      </c>
      <c r="L172">
        <v>4</v>
      </c>
      <c r="M172">
        <v>50</v>
      </c>
      <c r="N172">
        <v>420</v>
      </c>
      <c r="O172">
        <v>12</v>
      </c>
      <c r="P172">
        <v>50</v>
      </c>
      <c r="Q172">
        <v>80</v>
      </c>
      <c r="R172">
        <v>1</v>
      </c>
      <c r="S172">
        <v>78</v>
      </c>
      <c r="T172" s="2">
        <v>64</v>
      </c>
      <c r="U172" s="2">
        <v>64</v>
      </c>
      <c r="V172" t="s">
        <v>2178</v>
      </c>
      <c r="W172">
        <v>0.73820410156250005</v>
      </c>
      <c r="X172">
        <v>0.67133624196052499</v>
      </c>
      <c r="Y172">
        <v>0.524135119047618</v>
      </c>
      <c r="Z172">
        <v>1.20596120202541</v>
      </c>
      <c r="AA172">
        <v>0.493439442473667</v>
      </c>
      <c r="AB172">
        <v>0.493439442473667</v>
      </c>
      <c r="AC172">
        <v>0.65892884642378802</v>
      </c>
      <c r="AD172">
        <v>0.65892884642378802</v>
      </c>
      <c r="AE172">
        <v>0.524135119047618</v>
      </c>
      <c r="AF172">
        <v>0.524135119047618</v>
      </c>
      <c r="AG172">
        <v>0.59687500000000004</v>
      </c>
      <c r="AH172">
        <v>1.1928507089614799</v>
      </c>
      <c r="AI172">
        <v>0.56603665400113201</v>
      </c>
      <c r="AJ172">
        <v>0.56603665400113201</v>
      </c>
      <c r="AK172">
        <v>0.71123219398100002</v>
      </c>
      <c r="AL172">
        <v>0.71123219398100002</v>
      </c>
      <c r="AM172">
        <v>0.59687499999999905</v>
      </c>
      <c r="AN172">
        <v>0.59687500000000004</v>
      </c>
      <c r="AO172">
        <v>0.463937673973005</v>
      </c>
      <c r="AP172">
        <v>0.588920321099067</v>
      </c>
      <c r="AQ172">
        <v>0.55787943828791398</v>
      </c>
      <c r="AR172">
        <v>0.36302033653467902</v>
      </c>
      <c r="AS172">
        <v>9.5238095238095205E-2</v>
      </c>
      <c r="AT172">
        <v>0.39130434782608597</v>
      </c>
      <c r="AU172">
        <v>0.89156626506024095</v>
      </c>
      <c r="AV172">
        <v>0.81521739130434701</v>
      </c>
      <c r="AW172">
        <v>0.81118881118881103</v>
      </c>
      <c r="AX172">
        <v>0.85714285714285698</v>
      </c>
      <c r="AY172">
        <v>0.79220779220779203</v>
      </c>
      <c r="AZ172">
        <v>0.47933884297520601</v>
      </c>
      <c r="BA172">
        <v>0.426592797783933</v>
      </c>
      <c r="BB172">
        <v>0.499999999999999</v>
      </c>
      <c r="BC172">
        <v>6.8965517241379296E-2</v>
      </c>
      <c r="BD172">
        <v>0.66367713004484297</v>
      </c>
    </row>
    <row r="173" spans="2:56" x14ac:dyDescent="0.2">
      <c r="B173" t="s">
        <v>2565</v>
      </c>
      <c r="C173">
        <v>1E-3</v>
      </c>
      <c r="D173">
        <v>0.1</v>
      </c>
      <c r="E173">
        <v>256</v>
      </c>
      <c r="F173">
        <v>256</v>
      </c>
      <c r="G173" s="2" t="b">
        <v>0</v>
      </c>
      <c r="H173">
        <v>8</v>
      </c>
      <c r="I173">
        <v>5</v>
      </c>
      <c r="J173">
        <v>256</v>
      </c>
      <c r="K173">
        <v>1000</v>
      </c>
      <c r="L173">
        <v>4</v>
      </c>
      <c r="M173">
        <v>10</v>
      </c>
      <c r="N173">
        <v>460</v>
      </c>
      <c r="O173">
        <v>12</v>
      </c>
      <c r="P173">
        <v>10</v>
      </c>
      <c r="Q173">
        <v>120</v>
      </c>
      <c r="R173">
        <v>1</v>
      </c>
      <c r="S173">
        <v>78</v>
      </c>
      <c r="T173" s="2">
        <v>64</v>
      </c>
      <c r="U173" s="2">
        <v>64</v>
      </c>
      <c r="V173" t="s">
        <v>1888</v>
      </c>
      <c r="W173">
        <v>0.71202850341796797</v>
      </c>
      <c r="X173">
        <v>0.75658547598868597</v>
      </c>
      <c r="Y173">
        <v>0.52404565217391297</v>
      </c>
      <c r="Z173">
        <v>1.19003316736221</v>
      </c>
      <c r="AA173">
        <v>0.49160881861436101</v>
      </c>
      <c r="AB173">
        <v>0.49160881861436101</v>
      </c>
      <c r="AC173">
        <v>0.64691099581803002</v>
      </c>
      <c r="AD173">
        <v>0.64691099581803102</v>
      </c>
      <c r="AE173">
        <v>0.52404565217391297</v>
      </c>
      <c r="AF173">
        <v>0.52404565217391297</v>
      </c>
      <c r="AG173">
        <v>0.563194444444444</v>
      </c>
      <c r="AH173">
        <v>1.2409027814865099</v>
      </c>
      <c r="AI173">
        <v>0.52150255592879302</v>
      </c>
      <c r="AJ173">
        <v>0.52150255592879302</v>
      </c>
      <c r="AK173">
        <v>0.54165321290669199</v>
      </c>
      <c r="AL173">
        <v>0.54165321290669199</v>
      </c>
      <c r="AM173">
        <v>0.563194444444444</v>
      </c>
      <c r="AN173">
        <v>0.563194444444444</v>
      </c>
      <c r="AO173">
        <v>0.45584806389202098</v>
      </c>
      <c r="AP173">
        <v>0.57009763634482002</v>
      </c>
      <c r="AQ173">
        <v>0.54769877744706597</v>
      </c>
      <c r="AR173">
        <v>0.39279079677353301</v>
      </c>
      <c r="AS173">
        <v>0.21686746987951799</v>
      </c>
      <c r="AT173">
        <v>0.31775700934579398</v>
      </c>
      <c r="AU173">
        <v>0.75598086124401898</v>
      </c>
      <c r="AV173">
        <v>0.96356275303643701</v>
      </c>
      <c r="AW173">
        <v>0.70535714285714202</v>
      </c>
      <c r="AX173">
        <v>0.86607142857142805</v>
      </c>
      <c r="AY173">
        <v>0.838095238095238</v>
      </c>
      <c r="AZ173">
        <v>0.484375</v>
      </c>
      <c r="BA173">
        <v>0.4375</v>
      </c>
      <c r="BB173">
        <v>0</v>
      </c>
      <c r="BC173">
        <v>0</v>
      </c>
      <c r="BD173">
        <v>0.672463768115942</v>
      </c>
    </row>
    <row r="174" spans="2:56" x14ac:dyDescent="0.2">
      <c r="B174" t="s">
        <v>2406</v>
      </c>
      <c r="C174">
        <v>1E-3</v>
      </c>
      <c r="D174">
        <v>0.1</v>
      </c>
      <c r="E174">
        <v>78</v>
      </c>
      <c r="F174">
        <v>256</v>
      </c>
      <c r="G174" s="2" t="b">
        <v>1</v>
      </c>
      <c r="H174">
        <v>8</v>
      </c>
      <c r="I174">
        <v>25</v>
      </c>
      <c r="J174">
        <v>420</v>
      </c>
      <c r="K174">
        <v>1000</v>
      </c>
      <c r="L174">
        <v>4</v>
      </c>
      <c r="M174">
        <v>50</v>
      </c>
      <c r="N174">
        <v>420</v>
      </c>
      <c r="O174">
        <v>12</v>
      </c>
      <c r="P174">
        <v>50</v>
      </c>
      <c r="Q174">
        <v>80</v>
      </c>
      <c r="R174">
        <v>1</v>
      </c>
      <c r="S174">
        <v>78</v>
      </c>
      <c r="T174" s="2">
        <v>128</v>
      </c>
      <c r="U174" s="2">
        <v>64</v>
      </c>
      <c r="V174" t="s">
        <v>1888</v>
      </c>
      <c r="W174">
        <v>0.77234351748511798</v>
      </c>
      <c r="X174">
        <v>0.53782839491031997</v>
      </c>
      <c r="Y174">
        <v>0.52401845238095202</v>
      </c>
      <c r="Z174">
        <v>1.20518910765647</v>
      </c>
      <c r="AA174">
        <v>0.496114681791681</v>
      </c>
      <c r="AB174">
        <v>0.496114681791681</v>
      </c>
      <c r="AC174">
        <v>0.67826333907181402</v>
      </c>
      <c r="AD174">
        <v>0.67826333907181402</v>
      </c>
      <c r="AE174">
        <v>0.52401845238095202</v>
      </c>
      <c r="AF174">
        <v>0.52401845238095202</v>
      </c>
      <c r="AG174">
        <v>0.58229166666666599</v>
      </c>
      <c r="AH174">
        <v>1.1333545446395801</v>
      </c>
      <c r="AI174">
        <v>0.55772863610420398</v>
      </c>
      <c r="AJ174">
        <v>0.55772863610420398</v>
      </c>
      <c r="AK174">
        <v>0.67468395616824095</v>
      </c>
      <c r="AL174">
        <v>0.67468395616824095</v>
      </c>
      <c r="AM174">
        <v>0.58229166666666599</v>
      </c>
      <c r="AN174">
        <v>0.58229166666666599</v>
      </c>
      <c r="AO174">
        <v>0.44953401159038298</v>
      </c>
      <c r="AP174">
        <v>0.51475399892196205</v>
      </c>
      <c r="AQ174">
        <v>0.55953129876291197</v>
      </c>
      <c r="AR174">
        <v>0.46063941789146501</v>
      </c>
      <c r="AS174">
        <v>0.22916666666666599</v>
      </c>
      <c r="AT174">
        <v>0.308823529411764</v>
      </c>
      <c r="AU174">
        <v>0.84615384615384603</v>
      </c>
      <c r="AV174">
        <v>0.94805194805194803</v>
      </c>
      <c r="AW174">
        <v>0.82608695652173902</v>
      </c>
      <c r="AX174">
        <v>0.90789473684210498</v>
      </c>
      <c r="AY174">
        <v>0.87671232876712302</v>
      </c>
      <c r="AZ174">
        <v>0.11214953271028</v>
      </c>
      <c r="BA174">
        <v>0.42857142857142799</v>
      </c>
      <c r="BB174">
        <v>0.41717791411042898</v>
      </c>
      <c r="BC174">
        <v>0.116279069767441</v>
      </c>
      <c r="BD174">
        <v>0.67567567567567499</v>
      </c>
    </row>
    <row r="175" spans="2:56" x14ac:dyDescent="0.2">
      <c r="B175" t="s">
        <v>1979</v>
      </c>
      <c r="C175">
        <v>1E-3</v>
      </c>
      <c r="D175">
        <v>0.1</v>
      </c>
      <c r="E175">
        <v>51</v>
      </c>
      <c r="F175">
        <v>256</v>
      </c>
      <c r="G175" s="2" t="b">
        <v>1</v>
      </c>
      <c r="H175">
        <v>8</v>
      </c>
      <c r="I175">
        <v>20</v>
      </c>
      <c r="J175">
        <v>256</v>
      </c>
      <c r="K175">
        <v>1000</v>
      </c>
      <c r="L175">
        <v>4</v>
      </c>
      <c r="M175">
        <v>20</v>
      </c>
      <c r="N175">
        <v>450</v>
      </c>
      <c r="O175">
        <v>12</v>
      </c>
      <c r="P175">
        <v>20</v>
      </c>
      <c r="Q175">
        <v>110</v>
      </c>
      <c r="R175">
        <v>1</v>
      </c>
      <c r="S175">
        <v>78</v>
      </c>
      <c r="T175" s="2">
        <v>64</v>
      </c>
      <c r="U175" s="2">
        <v>64</v>
      </c>
      <c r="V175" t="s">
        <v>1888</v>
      </c>
      <c r="W175">
        <v>0.74677085876464799</v>
      </c>
      <c r="X175">
        <v>0.62604013388045099</v>
      </c>
      <c r="Y175">
        <v>0.52355833333333301</v>
      </c>
      <c r="Z175">
        <v>1.1649481451511301</v>
      </c>
      <c r="AA175">
        <v>0.48830266025388103</v>
      </c>
      <c r="AB175">
        <v>0.48830266025388103</v>
      </c>
      <c r="AC175">
        <v>0.65794482042714098</v>
      </c>
      <c r="AD175">
        <v>0.65794482042714098</v>
      </c>
      <c r="AE175">
        <v>0.52355833333333301</v>
      </c>
      <c r="AF175">
        <v>0.52355833333333301</v>
      </c>
      <c r="AG175">
        <v>0.550757575757575</v>
      </c>
      <c r="AH175">
        <v>1.1938518285751301</v>
      </c>
      <c r="AI175">
        <v>0.51016962456208004</v>
      </c>
      <c r="AJ175">
        <v>0.51016962456208004</v>
      </c>
      <c r="AK175">
        <v>0.57121278127099095</v>
      </c>
      <c r="AL175">
        <v>0.57121278127099095</v>
      </c>
      <c r="AM175">
        <v>0.550757575757575</v>
      </c>
      <c r="AN175">
        <v>0.550757575757575</v>
      </c>
      <c r="AO175">
        <v>0.47775728721545102</v>
      </c>
      <c r="AP175">
        <v>0.58532688118439202</v>
      </c>
      <c r="AQ175">
        <v>0.55222829344491098</v>
      </c>
      <c r="AR175">
        <v>0.33789817917076898</v>
      </c>
      <c r="AS175">
        <v>4.6875E-2</v>
      </c>
      <c r="AT175">
        <v>0.34146341463414598</v>
      </c>
      <c r="AU175">
        <v>0.81904761904761902</v>
      </c>
      <c r="AV175">
        <v>0.91262135922330101</v>
      </c>
      <c r="AW175">
        <v>0.72631578947368403</v>
      </c>
      <c r="AX175">
        <v>0.84848484848484795</v>
      </c>
      <c r="AY175">
        <v>0.76995305164319205</v>
      </c>
      <c r="AZ175">
        <v>0.52434456928838902</v>
      </c>
      <c r="BA175">
        <v>0.41153846153846102</v>
      </c>
      <c r="BB175">
        <v>0</v>
      </c>
      <c r="BC175">
        <v>6.7796610169491497E-2</v>
      </c>
      <c r="BD175">
        <v>0.65359477124182996</v>
      </c>
    </row>
    <row r="176" spans="2:56" x14ac:dyDescent="0.2">
      <c r="B176" t="s">
        <v>1980</v>
      </c>
      <c r="C176">
        <v>1E-3</v>
      </c>
      <c r="D176">
        <v>0.1</v>
      </c>
      <c r="E176">
        <v>188</v>
      </c>
      <c r="F176">
        <v>256</v>
      </c>
      <c r="G176" s="2" t="b">
        <v>1</v>
      </c>
      <c r="H176">
        <v>8</v>
      </c>
      <c r="I176">
        <v>20</v>
      </c>
      <c r="J176">
        <v>128</v>
      </c>
      <c r="K176">
        <v>1000</v>
      </c>
      <c r="L176">
        <v>4</v>
      </c>
      <c r="M176">
        <v>20</v>
      </c>
      <c r="N176">
        <v>450</v>
      </c>
      <c r="O176">
        <v>12</v>
      </c>
      <c r="P176">
        <v>20</v>
      </c>
      <c r="Q176">
        <v>110</v>
      </c>
      <c r="R176">
        <v>1</v>
      </c>
      <c r="S176">
        <v>78</v>
      </c>
      <c r="T176" s="2">
        <v>128</v>
      </c>
      <c r="U176" s="2">
        <v>128</v>
      </c>
      <c r="V176" t="s">
        <v>1888</v>
      </c>
      <c r="W176">
        <v>0.74938201904296797</v>
      </c>
      <c r="X176">
        <v>0.61413012281991497</v>
      </c>
      <c r="Y176">
        <v>0.522793333333333</v>
      </c>
      <c r="Z176">
        <v>1.1900370210409099</v>
      </c>
      <c r="AA176">
        <v>0.49473051974590598</v>
      </c>
      <c r="AB176">
        <v>0.49473051974590598</v>
      </c>
      <c r="AC176">
        <v>0.65939368729653502</v>
      </c>
      <c r="AD176">
        <v>0.65939368729653502</v>
      </c>
      <c r="AE176">
        <v>0.522793333333333</v>
      </c>
      <c r="AF176">
        <v>0.522793333333333</v>
      </c>
      <c r="AG176">
        <v>0.55606060606060603</v>
      </c>
      <c r="AH176">
        <v>1.13755702972412</v>
      </c>
      <c r="AI176">
        <v>0.51480874321563597</v>
      </c>
      <c r="AJ176">
        <v>0.51480874321563597</v>
      </c>
      <c r="AK176">
        <v>0.56609265024010202</v>
      </c>
      <c r="AL176">
        <v>0.56609265024010202</v>
      </c>
      <c r="AM176">
        <v>0.55606060606060603</v>
      </c>
      <c r="AN176">
        <v>0.55606060606060603</v>
      </c>
      <c r="AO176">
        <v>0.45918426215700198</v>
      </c>
      <c r="AP176">
        <v>0.490639383207845</v>
      </c>
      <c r="AQ176">
        <v>0.55561143412305702</v>
      </c>
      <c r="AR176">
        <v>0.47348699949571998</v>
      </c>
      <c r="AS176">
        <v>6.25E-2</v>
      </c>
      <c r="AT176">
        <v>0.33170731707317003</v>
      </c>
      <c r="AU176">
        <v>0.83653846153846101</v>
      </c>
      <c r="AV176">
        <v>0.90232558139534802</v>
      </c>
      <c r="AW176">
        <v>0.74193548387096697</v>
      </c>
      <c r="AX176">
        <v>0.87378640776699001</v>
      </c>
      <c r="AY176">
        <v>0.79245283018867896</v>
      </c>
      <c r="AZ176">
        <v>0.47933884297520601</v>
      </c>
      <c r="BA176">
        <v>0.42484969939879702</v>
      </c>
      <c r="BB176">
        <v>0</v>
      </c>
      <c r="BC176">
        <v>6.7796610169491497E-2</v>
      </c>
      <c r="BD176">
        <v>0.66447368421052599</v>
      </c>
    </row>
    <row r="177" spans="2:56" x14ac:dyDescent="0.2">
      <c r="B177" t="s">
        <v>2566</v>
      </c>
      <c r="C177">
        <v>1E-3</v>
      </c>
      <c r="D177">
        <v>0.1</v>
      </c>
      <c r="E177">
        <v>256</v>
      </c>
      <c r="F177">
        <v>256</v>
      </c>
      <c r="G177" s="2" t="b">
        <v>0</v>
      </c>
      <c r="H177">
        <v>8</v>
      </c>
      <c r="I177">
        <v>10</v>
      </c>
      <c r="J177">
        <v>64</v>
      </c>
      <c r="K177">
        <v>1000</v>
      </c>
      <c r="L177">
        <v>4</v>
      </c>
      <c r="M177">
        <v>25</v>
      </c>
      <c r="N177">
        <v>445</v>
      </c>
      <c r="O177">
        <v>12</v>
      </c>
      <c r="P177">
        <v>25</v>
      </c>
      <c r="Q177">
        <v>105</v>
      </c>
      <c r="R177">
        <v>1</v>
      </c>
      <c r="S177">
        <v>78</v>
      </c>
      <c r="T177" s="2">
        <v>64</v>
      </c>
      <c r="U177" s="2">
        <v>64</v>
      </c>
      <c r="V177" t="s">
        <v>1888</v>
      </c>
      <c r="W177">
        <v>0.70558166503906194</v>
      </c>
      <c r="X177">
        <v>0.79082242143340398</v>
      </c>
      <c r="Y177">
        <v>0.52255955056179804</v>
      </c>
      <c r="Z177">
        <v>1.17356771624088</v>
      </c>
      <c r="AA177">
        <v>0.49498804985167799</v>
      </c>
      <c r="AB177">
        <v>0.49498804985167799</v>
      </c>
      <c r="AC177">
        <v>0.65579804249823004</v>
      </c>
      <c r="AD177">
        <v>0.65579804249823004</v>
      </c>
      <c r="AE177">
        <v>0.52255955056179804</v>
      </c>
      <c r="AF177">
        <v>0.52255955056179804</v>
      </c>
      <c r="AG177">
        <v>0.59126984126984095</v>
      </c>
      <c r="AH177">
        <v>1.2431349754333401</v>
      </c>
      <c r="AI177">
        <v>0.57927543747734001</v>
      </c>
      <c r="AJ177">
        <v>0.57927543747734001</v>
      </c>
      <c r="AK177">
        <v>0.64890889540906704</v>
      </c>
      <c r="AL177">
        <v>0.64890889540906704</v>
      </c>
      <c r="AM177">
        <v>0.59126984126984095</v>
      </c>
      <c r="AN177">
        <v>0.59126984126984095</v>
      </c>
      <c r="AO177">
        <v>0.43196488769923802</v>
      </c>
      <c r="AP177">
        <v>0.51322416021249595</v>
      </c>
      <c r="AQ177">
        <v>0.55330387382415303</v>
      </c>
      <c r="AR177">
        <v>0.48145927767082503</v>
      </c>
      <c r="AS177">
        <v>0.18421052631578899</v>
      </c>
      <c r="AT177">
        <v>0.390532544378698</v>
      </c>
      <c r="AU177">
        <v>0.74736842105263102</v>
      </c>
      <c r="AV177">
        <v>0.89855072463768104</v>
      </c>
      <c r="AW177">
        <v>0.772486772486772</v>
      </c>
      <c r="AX177">
        <v>0.86010362694300502</v>
      </c>
      <c r="AY177">
        <v>0.80412371134020599</v>
      </c>
      <c r="AZ177">
        <v>0.59302325581395299</v>
      </c>
      <c r="BA177">
        <v>0.41803278688524498</v>
      </c>
      <c r="BB177">
        <v>0.61842105263157898</v>
      </c>
      <c r="BC177">
        <v>0</v>
      </c>
      <c r="BD177">
        <v>0.66445182724252405</v>
      </c>
    </row>
    <row r="178" spans="2:56" x14ac:dyDescent="0.2">
      <c r="B178" t="s">
        <v>1981</v>
      </c>
      <c r="C178">
        <v>1E-3</v>
      </c>
      <c r="D178">
        <v>0.1</v>
      </c>
      <c r="E178">
        <v>176</v>
      </c>
      <c r="F178">
        <v>256</v>
      </c>
      <c r="G178" s="2" t="b">
        <v>1</v>
      </c>
      <c r="H178">
        <v>8</v>
      </c>
      <c r="I178">
        <v>20</v>
      </c>
      <c r="J178">
        <v>256</v>
      </c>
      <c r="K178">
        <v>1000</v>
      </c>
      <c r="L178">
        <v>4</v>
      </c>
      <c r="M178">
        <v>25</v>
      </c>
      <c r="N178">
        <v>445</v>
      </c>
      <c r="O178">
        <v>12</v>
      </c>
      <c r="P178">
        <v>25</v>
      </c>
      <c r="Q178">
        <v>105</v>
      </c>
      <c r="R178">
        <v>1</v>
      </c>
      <c r="S178">
        <v>78</v>
      </c>
      <c r="T178" s="2">
        <v>128</v>
      </c>
      <c r="U178" s="2">
        <v>128</v>
      </c>
      <c r="V178" t="s">
        <v>1888</v>
      </c>
      <c r="W178">
        <v>0.76194763183593694</v>
      </c>
      <c r="X178">
        <v>0.57957939826883298</v>
      </c>
      <c r="Y178">
        <v>0.52243707865168298</v>
      </c>
      <c r="Z178">
        <v>1.2079847381114901</v>
      </c>
      <c r="AA178">
        <v>0.48762547105795501</v>
      </c>
      <c r="AB178">
        <v>0.48762547105795501</v>
      </c>
      <c r="AC178">
        <v>0.65347599324653005</v>
      </c>
      <c r="AD178">
        <v>0.65347599324653005</v>
      </c>
      <c r="AE178">
        <v>0.52243707865168298</v>
      </c>
      <c r="AF178">
        <v>0.52243707865168298</v>
      </c>
      <c r="AG178">
        <v>0.59365079365079299</v>
      </c>
      <c r="AH178">
        <v>1.12366795539855</v>
      </c>
      <c r="AI178">
        <v>0.558542844974662</v>
      </c>
      <c r="AJ178">
        <v>0.558542844974662</v>
      </c>
      <c r="AK178">
        <v>0.708992985430699</v>
      </c>
      <c r="AL178">
        <v>0.708992985430699</v>
      </c>
      <c r="AM178">
        <v>0.59365079365079299</v>
      </c>
      <c r="AN178">
        <v>0.59365079365079299</v>
      </c>
      <c r="AO178">
        <v>0.47033933602011802</v>
      </c>
      <c r="AP178">
        <v>0.54729974244539403</v>
      </c>
      <c r="AQ178">
        <v>0.56147553750443002</v>
      </c>
      <c r="AR178">
        <v>0.37138726826187501</v>
      </c>
      <c r="AS178">
        <v>0.28358208955223801</v>
      </c>
      <c r="AT178">
        <v>0.35802469135802401</v>
      </c>
      <c r="AU178">
        <v>0.83333333333333304</v>
      </c>
      <c r="AV178">
        <v>0.96078431372549</v>
      </c>
      <c r="AW178">
        <v>0.78074866310160396</v>
      </c>
      <c r="AX178">
        <v>0.90731707317073096</v>
      </c>
      <c r="AY178">
        <v>0.86631016042780695</v>
      </c>
      <c r="AZ178">
        <v>0.54008438818565396</v>
      </c>
      <c r="BA178">
        <v>0.42348008385744201</v>
      </c>
      <c r="BB178">
        <v>5.3571428571428499E-2</v>
      </c>
      <c r="BC178">
        <v>3.73831775700934E-2</v>
      </c>
      <c r="BD178">
        <v>0.65789473684210498</v>
      </c>
    </row>
    <row r="179" spans="2:56" x14ac:dyDescent="0.2">
      <c r="B179" t="s">
        <v>2567</v>
      </c>
      <c r="C179">
        <v>1E-3</v>
      </c>
      <c r="D179">
        <v>0.5</v>
      </c>
      <c r="E179">
        <v>16</v>
      </c>
      <c r="F179">
        <v>500</v>
      </c>
      <c r="G179" s="2" t="b">
        <v>1</v>
      </c>
      <c r="H179">
        <v>8</v>
      </c>
      <c r="I179">
        <v>50</v>
      </c>
      <c r="J179">
        <v>420</v>
      </c>
      <c r="K179">
        <v>1000</v>
      </c>
      <c r="L179">
        <v>4</v>
      </c>
      <c r="M179">
        <v>5</v>
      </c>
      <c r="N179">
        <v>465</v>
      </c>
      <c r="O179">
        <v>12</v>
      </c>
      <c r="P179">
        <v>5</v>
      </c>
      <c r="Q179">
        <v>125</v>
      </c>
      <c r="R179">
        <v>1</v>
      </c>
      <c r="S179">
        <v>78</v>
      </c>
      <c r="T179" s="2">
        <v>128</v>
      </c>
      <c r="U179" s="2">
        <v>128</v>
      </c>
      <c r="V179" t="s">
        <v>2178</v>
      </c>
      <c r="W179">
        <v>0.85103154761904798</v>
      </c>
      <c r="X179">
        <v>0.33068219286203299</v>
      </c>
      <c r="Y179">
        <v>0.52224999999999999</v>
      </c>
      <c r="Z179">
        <v>2.5813402623534198</v>
      </c>
      <c r="AA179">
        <v>0.494853434114507</v>
      </c>
      <c r="AB179">
        <v>0.494853434114507</v>
      </c>
      <c r="AC179">
        <v>0.63825687038945</v>
      </c>
      <c r="AD179">
        <v>0.63825687038945</v>
      </c>
      <c r="AE179">
        <v>0.52224999999999999</v>
      </c>
      <c r="AF179">
        <v>0.52224999999999999</v>
      </c>
      <c r="AG179">
        <v>0.62866666666666604</v>
      </c>
      <c r="AH179">
        <v>1.95986127853393</v>
      </c>
      <c r="AI179">
        <v>0.62021293247874998</v>
      </c>
      <c r="AJ179">
        <v>0.62021293247874998</v>
      </c>
      <c r="AK179">
        <v>0.68727477994325503</v>
      </c>
      <c r="AL179">
        <v>0.68727477994325503</v>
      </c>
      <c r="AM179">
        <v>0.62866666666666604</v>
      </c>
      <c r="AN179">
        <v>0.62866666666666604</v>
      </c>
      <c r="AO179">
        <v>0.51815036504622802</v>
      </c>
      <c r="AP179">
        <v>0.46072099613670298</v>
      </c>
      <c r="AQ179">
        <v>0.56013331534809796</v>
      </c>
      <c r="AR179">
        <v>0.44040905992700002</v>
      </c>
      <c r="AS179">
        <v>0.24870466321243501</v>
      </c>
      <c r="AT179">
        <v>0.46222222222222198</v>
      </c>
      <c r="AU179">
        <v>0.94941634241245099</v>
      </c>
      <c r="AV179">
        <v>0.93775933609958495</v>
      </c>
      <c r="AW179">
        <v>0.76097560975609702</v>
      </c>
      <c r="AX179">
        <v>0.93927125506072795</v>
      </c>
      <c r="AY179">
        <v>0.82300884955752196</v>
      </c>
      <c r="AZ179">
        <v>0.659574468085106</v>
      </c>
      <c r="BA179">
        <v>0.444029850746268</v>
      </c>
      <c r="BB179">
        <v>0.625</v>
      </c>
      <c r="BC179">
        <v>0.592592592592592</v>
      </c>
      <c r="BD179">
        <v>0</v>
      </c>
    </row>
    <row r="180" spans="2:56" x14ac:dyDescent="0.2">
      <c r="B180" t="s">
        <v>2407</v>
      </c>
      <c r="C180">
        <v>1E-3</v>
      </c>
      <c r="D180">
        <v>0.5</v>
      </c>
      <c r="E180">
        <v>159</v>
      </c>
      <c r="F180">
        <v>500</v>
      </c>
      <c r="G180" s="2" t="b">
        <v>1</v>
      </c>
      <c r="H180">
        <v>8</v>
      </c>
      <c r="I180">
        <v>5</v>
      </c>
      <c r="J180">
        <v>256</v>
      </c>
      <c r="K180">
        <v>1000</v>
      </c>
      <c r="L180">
        <v>4</v>
      </c>
      <c r="M180">
        <v>5</v>
      </c>
      <c r="N180">
        <v>465</v>
      </c>
      <c r="O180">
        <v>12</v>
      </c>
      <c r="P180">
        <v>5</v>
      </c>
      <c r="Q180">
        <v>125</v>
      </c>
      <c r="R180">
        <v>1</v>
      </c>
      <c r="S180">
        <v>78</v>
      </c>
      <c r="T180" s="2">
        <v>64</v>
      </c>
      <c r="U180" s="2">
        <v>64</v>
      </c>
      <c r="V180" t="s">
        <v>2178</v>
      </c>
      <c r="W180">
        <v>0.7833017578125</v>
      </c>
      <c r="X180">
        <v>0.52737285751104301</v>
      </c>
      <c r="Y180">
        <v>0.522216129032257</v>
      </c>
      <c r="Z180">
        <v>1.2045594015121399</v>
      </c>
      <c r="AA180">
        <v>0.50419625329690199</v>
      </c>
      <c r="AB180">
        <v>0.50419625329690199</v>
      </c>
      <c r="AC180">
        <v>0.62680553661000205</v>
      </c>
      <c r="AD180">
        <v>0.62680553661000205</v>
      </c>
      <c r="AE180">
        <v>0.522216129032257</v>
      </c>
      <c r="AF180">
        <v>0.522216129032257</v>
      </c>
      <c r="AG180">
        <v>0.60599999999999998</v>
      </c>
      <c r="AH180">
        <v>1.06738412380218</v>
      </c>
      <c r="AI180">
        <v>0.59666673726039998</v>
      </c>
      <c r="AJ180">
        <v>0.59666673726039998</v>
      </c>
      <c r="AK180">
        <v>0.65725268619157895</v>
      </c>
      <c r="AL180">
        <v>0.65725268619157895</v>
      </c>
      <c r="AM180">
        <v>0.60599999999999998</v>
      </c>
      <c r="AN180">
        <v>0.60599999999999998</v>
      </c>
      <c r="AO180">
        <v>0.40056825199081703</v>
      </c>
      <c r="AP180">
        <v>0.51308755114794502</v>
      </c>
      <c r="AQ180">
        <v>0.55269339307947996</v>
      </c>
      <c r="AR180">
        <v>0.55043581696937205</v>
      </c>
      <c r="AS180">
        <v>0.118421052631578</v>
      </c>
      <c r="AT180">
        <v>0.151351351351351</v>
      </c>
      <c r="AU180">
        <v>0.91187739463601503</v>
      </c>
      <c r="AV180">
        <v>0.96799999999999997</v>
      </c>
      <c r="AW180">
        <v>0.88105726872246704</v>
      </c>
      <c r="AX180">
        <v>0.893442622950819</v>
      </c>
      <c r="AY180">
        <v>0.81545064377682397</v>
      </c>
      <c r="AZ180">
        <v>0.53872053872053804</v>
      </c>
      <c r="BA180">
        <v>0.40963855421686701</v>
      </c>
      <c r="BB180">
        <v>0.49704142011834301</v>
      </c>
      <c r="BC180">
        <v>0.47499999999999998</v>
      </c>
      <c r="BD180">
        <v>0.5</v>
      </c>
    </row>
    <row r="181" spans="2:56" x14ac:dyDescent="0.2">
      <c r="B181" t="s">
        <v>2408</v>
      </c>
      <c r="C181">
        <v>1E-3</v>
      </c>
      <c r="D181">
        <v>0.5</v>
      </c>
      <c r="E181">
        <v>180</v>
      </c>
      <c r="F181">
        <v>500</v>
      </c>
      <c r="G181" s="2" t="b">
        <v>1</v>
      </c>
      <c r="H181">
        <v>8</v>
      </c>
      <c r="I181">
        <v>5</v>
      </c>
      <c r="J181">
        <v>420</v>
      </c>
      <c r="K181">
        <v>1000</v>
      </c>
      <c r="L181">
        <v>4</v>
      </c>
      <c r="M181">
        <v>5</v>
      </c>
      <c r="N181">
        <v>465</v>
      </c>
      <c r="O181">
        <v>12</v>
      </c>
      <c r="P181">
        <v>5</v>
      </c>
      <c r="Q181">
        <v>125</v>
      </c>
      <c r="R181">
        <v>1</v>
      </c>
      <c r="S181">
        <v>78</v>
      </c>
      <c r="T181" s="2">
        <v>128</v>
      </c>
      <c r="U181" s="2">
        <v>128</v>
      </c>
      <c r="V181" t="s">
        <v>2178</v>
      </c>
      <c r="W181">
        <v>0.80825238095237995</v>
      </c>
      <c r="X181">
        <v>0.45291054958104998</v>
      </c>
      <c r="Y181">
        <v>0.52196236559139797</v>
      </c>
      <c r="Z181">
        <v>1.2058439880609499</v>
      </c>
      <c r="AA181">
        <v>0.50044876460458099</v>
      </c>
      <c r="AB181">
        <v>0.50044876460458099</v>
      </c>
      <c r="AC181">
        <v>0.64731779666557498</v>
      </c>
      <c r="AD181">
        <v>0.64731779666557498</v>
      </c>
      <c r="AE181">
        <v>0.52196236559139797</v>
      </c>
      <c r="AF181">
        <v>0.52196236559139797</v>
      </c>
      <c r="AG181">
        <v>0.62333333333333296</v>
      </c>
      <c r="AH181">
        <v>0.94810491800308205</v>
      </c>
      <c r="AI181">
        <v>0.58807096242078805</v>
      </c>
      <c r="AJ181">
        <v>0.58807096242078805</v>
      </c>
      <c r="AK181">
        <v>0.69621003426149697</v>
      </c>
      <c r="AL181">
        <v>0.69621003426149697</v>
      </c>
      <c r="AM181">
        <v>0.62333333333333296</v>
      </c>
      <c r="AN181">
        <v>0.62333333333333296</v>
      </c>
      <c r="AO181">
        <v>0.42031038798223003</v>
      </c>
      <c r="AP181">
        <v>0.48845366203223101</v>
      </c>
      <c r="AQ181">
        <v>0.58558766894647896</v>
      </c>
      <c r="AR181">
        <v>0.50744333945738096</v>
      </c>
      <c r="AS181">
        <v>0.25882352941176401</v>
      </c>
      <c r="AT181">
        <v>8.1632653061224497E-2</v>
      </c>
      <c r="AU181">
        <v>0.94736842105263097</v>
      </c>
      <c r="AV181">
        <v>0.97991967871485897</v>
      </c>
      <c r="AW181">
        <v>0.88135593220338904</v>
      </c>
      <c r="AX181">
        <v>0.91566265060240903</v>
      </c>
      <c r="AY181">
        <v>0.84120171673819699</v>
      </c>
      <c r="AZ181">
        <v>0.57347670250895999</v>
      </c>
      <c r="BA181">
        <v>0.43866171003717402</v>
      </c>
      <c r="BB181">
        <v>0.439024390243902</v>
      </c>
      <c r="BC181">
        <v>0.63865546218487301</v>
      </c>
      <c r="BD181">
        <v>6.1068702290076299E-2</v>
      </c>
    </row>
    <row r="182" spans="2:56" x14ac:dyDescent="0.2">
      <c r="B182" t="s">
        <v>1982</v>
      </c>
      <c r="C182">
        <v>1E-3</v>
      </c>
      <c r="D182">
        <v>0.1</v>
      </c>
      <c r="E182">
        <v>256</v>
      </c>
      <c r="F182">
        <v>256</v>
      </c>
      <c r="G182" s="2" t="b">
        <v>0</v>
      </c>
      <c r="H182">
        <v>8</v>
      </c>
      <c r="I182">
        <v>5</v>
      </c>
      <c r="J182">
        <v>128</v>
      </c>
      <c r="K182">
        <v>1000</v>
      </c>
      <c r="L182">
        <v>4</v>
      </c>
      <c r="M182">
        <v>15</v>
      </c>
      <c r="N182">
        <v>455</v>
      </c>
      <c r="O182">
        <v>12</v>
      </c>
      <c r="P182">
        <v>15</v>
      </c>
      <c r="Q182">
        <v>115</v>
      </c>
      <c r="R182">
        <v>1</v>
      </c>
      <c r="S182">
        <v>78</v>
      </c>
      <c r="T182" s="2">
        <v>64</v>
      </c>
      <c r="U182" s="2">
        <v>64</v>
      </c>
      <c r="V182" t="s">
        <v>1888</v>
      </c>
      <c r="W182">
        <v>0.71650695800781194</v>
      </c>
      <c r="X182">
        <v>0.74008969147689596</v>
      </c>
      <c r="Y182">
        <v>0.521842307692306</v>
      </c>
      <c r="Z182">
        <v>1.19103258383274</v>
      </c>
      <c r="AA182">
        <v>0.49131861699294199</v>
      </c>
      <c r="AB182">
        <v>0.49131861699294199</v>
      </c>
      <c r="AC182">
        <v>0.64236875073491295</v>
      </c>
      <c r="AD182">
        <v>0.64236875073491295</v>
      </c>
      <c r="AE182">
        <v>0.521842307692306</v>
      </c>
      <c r="AF182">
        <v>0.521842307692306</v>
      </c>
      <c r="AG182">
        <v>0.58695652173913004</v>
      </c>
      <c r="AH182">
        <v>1.2818195819854701</v>
      </c>
      <c r="AI182">
        <v>0.56573508972396103</v>
      </c>
      <c r="AJ182">
        <v>0.56573508972396103</v>
      </c>
      <c r="AK182">
        <v>0.65004167095894705</v>
      </c>
      <c r="AL182">
        <v>0.65004167095894805</v>
      </c>
      <c r="AM182">
        <v>0.58695652173913004</v>
      </c>
      <c r="AN182">
        <v>0.58695652173913004</v>
      </c>
      <c r="AO182">
        <v>0.47323602816289401</v>
      </c>
      <c r="AP182">
        <v>0.53638512752977396</v>
      </c>
      <c r="AQ182">
        <v>0.55481184287588803</v>
      </c>
      <c r="AR182">
        <v>0.40084146940321502</v>
      </c>
      <c r="AS182">
        <v>0.12765957446808501</v>
      </c>
      <c r="AT182">
        <v>0.223300970873786</v>
      </c>
      <c r="AU182">
        <v>0.76190476190476197</v>
      </c>
      <c r="AV182">
        <v>0.92727272727272703</v>
      </c>
      <c r="AW182">
        <v>0.69856459330143506</v>
      </c>
      <c r="AX182">
        <v>0.891891891891892</v>
      </c>
      <c r="AY182">
        <v>0.69498069498069504</v>
      </c>
      <c r="AZ182">
        <v>0.67647058823529405</v>
      </c>
      <c r="BA182">
        <v>0.42947368421052601</v>
      </c>
      <c r="BB182">
        <v>0.61627906976744096</v>
      </c>
      <c r="BC182">
        <v>8.0645161290322495E-2</v>
      </c>
      <c r="BD182">
        <v>0.660377358490566</v>
      </c>
    </row>
    <row r="183" spans="2:56" x14ac:dyDescent="0.2">
      <c r="B183" t="s">
        <v>2568</v>
      </c>
      <c r="C183">
        <v>1E-3</v>
      </c>
      <c r="D183">
        <v>0.1</v>
      </c>
      <c r="E183">
        <v>256</v>
      </c>
      <c r="F183">
        <v>256</v>
      </c>
      <c r="G183" s="2" t="b">
        <v>0</v>
      </c>
      <c r="H183">
        <v>8</v>
      </c>
      <c r="I183">
        <v>10</v>
      </c>
      <c r="J183">
        <v>64</v>
      </c>
      <c r="K183">
        <v>1000</v>
      </c>
      <c r="L183">
        <v>4</v>
      </c>
      <c r="M183">
        <v>20</v>
      </c>
      <c r="N183">
        <v>450</v>
      </c>
      <c r="O183">
        <v>12</v>
      </c>
      <c r="P183">
        <v>20</v>
      </c>
      <c r="Q183">
        <v>110</v>
      </c>
      <c r="R183">
        <v>1</v>
      </c>
      <c r="S183">
        <v>78</v>
      </c>
      <c r="T183" s="2">
        <v>64</v>
      </c>
      <c r="U183" s="2">
        <v>64</v>
      </c>
      <c r="V183" t="s">
        <v>1888</v>
      </c>
      <c r="W183">
        <v>0.72186279296875</v>
      </c>
      <c r="X183">
        <v>0.71152709680609405</v>
      </c>
      <c r="Y183">
        <v>0.521233888888888</v>
      </c>
      <c r="Z183">
        <v>1.2113853843212099</v>
      </c>
      <c r="AA183">
        <v>0.49369511219850998</v>
      </c>
      <c r="AB183">
        <v>0.49369511219850998</v>
      </c>
      <c r="AC183">
        <v>0.68221316793233</v>
      </c>
      <c r="AD183">
        <v>0.68221316793233</v>
      </c>
      <c r="AE183">
        <v>0.521233888888888</v>
      </c>
      <c r="AF183">
        <v>0.521233888888888</v>
      </c>
      <c r="AG183">
        <v>0.59469696969696895</v>
      </c>
      <c r="AH183">
        <v>1.1965845823287899</v>
      </c>
      <c r="AI183">
        <v>0.58368128956606202</v>
      </c>
      <c r="AJ183">
        <v>0.58368128956606302</v>
      </c>
      <c r="AK183">
        <v>0.74634521926520703</v>
      </c>
      <c r="AL183">
        <v>0.74634521926520703</v>
      </c>
      <c r="AM183">
        <v>0.59469696969696895</v>
      </c>
      <c r="AN183">
        <v>0.59469696969696895</v>
      </c>
      <c r="AO183">
        <v>0.46185481634308501</v>
      </c>
      <c r="AP183">
        <v>0.43751961820364899</v>
      </c>
      <c r="AQ183">
        <v>0.54848188549246901</v>
      </c>
      <c r="AR183">
        <v>0.52692412875483796</v>
      </c>
      <c r="AS183">
        <v>0.15126050420168</v>
      </c>
      <c r="AT183">
        <v>0.28723404255319102</v>
      </c>
      <c r="AU183">
        <v>0.78</v>
      </c>
      <c r="AV183">
        <v>0.92018779342723001</v>
      </c>
      <c r="AW183">
        <v>0.71717171717171702</v>
      </c>
      <c r="AX183">
        <v>0.88669950738916203</v>
      </c>
      <c r="AY183">
        <v>0.794258373205741</v>
      </c>
      <c r="AZ183">
        <v>0.66279069767441801</v>
      </c>
      <c r="BA183">
        <v>0.40515653775322202</v>
      </c>
      <c r="BB183">
        <v>0.65088757396449703</v>
      </c>
      <c r="BC183">
        <v>8.4033613445378103E-2</v>
      </c>
      <c r="BD183">
        <v>0.66449511400651395</v>
      </c>
    </row>
    <row r="184" spans="2:56" x14ac:dyDescent="0.2">
      <c r="B184" t="s">
        <v>2409</v>
      </c>
      <c r="C184">
        <v>1E-3</v>
      </c>
      <c r="D184">
        <v>0.5</v>
      </c>
      <c r="E184">
        <v>24</v>
      </c>
      <c r="F184">
        <v>500</v>
      </c>
      <c r="G184" s="2" t="b">
        <v>1</v>
      </c>
      <c r="H184">
        <v>8</v>
      </c>
      <c r="I184">
        <v>50</v>
      </c>
      <c r="J184">
        <v>64</v>
      </c>
      <c r="K184">
        <v>1000</v>
      </c>
      <c r="L184">
        <v>4</v>
      </c>
      <c r="M184">
        <v>10</v>
      </c>
      <c r="N184">
        <v>460</v>
      </c>
      <c r="O184">
        <v>12</v>
      </c>
      <c r="P184">
        <v>10</v>
      </c>
      <c r="Q184">
        <v>120</v>
      </c>
      <c r="R184">
        <v>1</v>
      </c>
      <c r="S184">
        <v>78</v>
      </c>
      <c r="T184" s="2">
        <v>64</v>
      </c>
      <c r="U184" s="2">
        <v>64</v>
      </c>
      <c r="V184" t="s">
        <v>2178</v>
      </c>
      <c r="W184">
        <v>0.83913281250000005</v>
      </c>
      <c r="X184">
        <v>0.37961011332273398</v>
      </c>
      <c r="Y184">
        <v>0.521074456521739</v>
      </c>
      <c r="Z184">
        <v>1.23215031170845</v>
      </c>
      <c r="AA184">
        <v>0.49620332167131898</v>
      </c>
      <c r="AB184">
        <v>0.49620332167131898</v>
      </c>
      <c r="AC184">
        <v>0.63728228843382695</v>
      </c>
      <c r="AD184">
        <v>0.63728228843382695</v>
      </c>
      <c r="AE184">
        <v>0.521074456521739</v>
      </c>
      <c r="AF184">
        <v>0.521074456521739</v>
      </c>
      <c r="AG184">
        <v>0.64375000000000004</v>
      </c>
      <c r="AH184">
        <v>1.0094739198684599</v>
      </c>
      <c r="AI184">
        <v>0.63270224303633404</v>
      </c>
      <c r="AJ184">
        <v>0.63270224303633404</v>
      </c>
      <c r="AK184">
        <v>0.75093589546197903</v>
      </c>
      <c r="AL184">
        <v>0.75093589546197903</v>
      </c>
      <c r="AM184">
        <v>0.64374999999999905</v>
      </c>
      <c r="AN184">
        <v>0.64375000000000004</v>
      </c>
      <c r="AO184">
        <v>0.55028211906563396</v>
      </c>
      <c r="AP184">
        <v>0.46068384739935597</v>
      </c>
      <c r="AQ184">
        <v>0.52693424194121496</v>
      </c>
      <c r="AR184">
        <v>0.44691307827907101</v>
      </c>
      <c r="AS184">
        <v>0.34437086092715202</v>
      </c>
      <c r="AT184">
        <v>0.39090909090908998</v>
      </c>
      <c r="AU184">
        <v>0.93277310924369705</v>
      </c>
      <c r="AV184">
        <v>0.98333333333333295</v>
      </c>
      <c r="AW184">
        <v>0.88888888888888895</v>
      </c>
      <c r="AX184">
        <v>0.91497975708502</v>
      </c>
      <c r="AY184">
        <v>0.85981308411214896</v>
      </c>
      <c r="AZ184">
        <v>0.13740458015267101</v>
      </c>
      <c r="BA184">
        <v>0.42857142857142799</v>
      </c>
      <c r="BB184">
        <v>0.489082969432314</v>
      </c>
      <c r="BC184">
        <v>0.51396648044692705</v>
      </c>
      <c r="BD184">
        <v>0.70833333333333304</v>
      </c>
    </row>
    <row r="185" spans="2:56" x14ac:dyDescent="0.2">
      <c r="B185" t="s">
        <v>2569</v>
      </c>
      <c r="C185">
        <v>1E-3</v>
      </c>
      <c r="D185">
        <v>0.1</v>
      </c>
      <c r="E185">
        <v>135</v>
      </c>
      <c r="F185">
        <v>256</v>
      </c>
      <c r="G185" s="2" t="b">
        <v>1</v>
      </c>
      <c r="H185">
        <v>8</v>
      </c>
      <c r="I185">
        <v>5</v>
      </c>
      <c r="J185">
        <v>420</v>
      </c>
      <c r="K185">
        <v>1000</v>
      </c>
      <c r="L185">
        <v>4</v>
      </c>
      <c r="M185">
        <v>15</v>
      </c>
      <c r="N185">
        <v>455</v>
      </c>
      <c r="O185">
        <v>12</v>
      </c>
      <c r="P185">
        <v>15</v>
      </c>
      <c r="Q185">
        <v>115</v>
      </c>
      <c r="R185">
        <v>1</v>
      </c>
      <c r="S185">
        <v>78</v>
      </c>
      <c r="T185" s="2">
        <v>64</v>
      </c>
      <c r="U185" s="2">
        <v>64</v>
      </c>
      <c r="V185" t="s">
        <v>1888</v>
      </c>
      <c r="W185">
        <v>0.71387183779761898</v>
      </c>
      <c r="X185">
        <v>0.758455141913145</v>
      </c>
      <c r="Y185">
        <v>0.52068131868131695</v>
      </c>
      <c r="Z185">
        <v>1.1861866145133899</v>
      </c>
      <c r="AA185">
        <v>0.49358961931312501</v>
      </c>
      <c r="AB185">
        <v>0.49358961931312501</v>
      </c>
      <c r="AC185">
        <v>0.65398959346304097</v>
      </c>
      <c r="AD185">
        <v>0.65398959346304097</v>
      </c>
      <c r="AE185">
        <v>0.52068131868131695</v>
      </c>
      <c r="AF185">
        <v>0.52068131868131695</v>
      </c>
      <c r="AG185">
        <v>0.56014492753623102</v>
      </c>
      <c r="AH185">
        <v>1.2619220018386801</v>
      </c>
      <c r="AI185">
        <v>0.52162456019782499</v>
      </c>
      <c r="AJ185">
        <v>0.52162456019782499</v>
      </c>
      <c r="AK185">
        <v>0.62253448159706004</v>
      </c>
      <c r="AL185">
        <v>0.62253448159706004</v>
      </c>
      <c r="AM185">
        <v>0.56014492753623102</v>
      </c>
      <c r="AN185">
        <v>0.56014492753623102</v>
      </c>
      <c r="AO185">
        <v>0.44936466914627698</v>
      </c>
      <c r="AP185">
        <v>0.54634389344514001</v>
      </c>
      <c r="AQ185">
        <v>0.54811480562059101</v>
      </c>
      <c r="AR185">
        <v>0.43053510904049502</v>
      </c>
      <c r="AS185">
        <v>0.156249999999999</v>
      </c>
      <c r="AT185">
        <v>0.38750000000000001</v>
      </c>
      <c r="AU185">
        <v>0.79439252336448496</v>
      </c>
      <c r="AV185">
        <v>0.94560669456066904</v>
      </c>
      <c r="AW185">
        <v>0.74</v>
      </c>
      <c r="AX185">
        <v>0.84651162790697598</v>
      </c>
      <c r="AY185">
        <v>0.798029556650246</v>
      </c>
      <c r="AZ185">
        <v>0.51877133105801998</v>
      </c>
      <c r="BA185">
        <v>0.42616822429906498</v>
      </c>
      <c r="BB185">
        <v>0</v>
      </c>
      <c r="BC185">
        <v>0.59748427672955895</v>
      </c>
      <c r="BD185">
        <v>4.8780487804878002E-2</v>
      </c>
    </row>
    <row r="186" spans="2:56" x14ac:dyDescent="0.2">
      <c r="B186" t="s">
        <v>2410</v>
      </c>
      <c r="C186">
        <v>1E-3</v>
      </c>
      <c r="D186">
        <v>0.5</v>
      </c>
      <c r="E186">
        <v>256</v>
      </c>
      <c r="F186">
        <v>500</v>
      </c>
      <c r="G186" s="2" t="b">
        <v>0</v>
      </c>
      <c r="H186">
        <v>8</v>
      </c>
      <c r="I186">
        <v>5</v>
      </c>
      <c r="J186">
        <v>64</v>
      </c>
      <c r="K186">
        <v>1000</v>
      </c>
      <c r="L186">
        <v>4</v>
      </c>
      <c r="M186">
        <v>5</v>
      </c>
      <c r="N186">
        <v>465</v>
      </c>
      <c r="O186">
        <v>12</v>
      </c>
      <c r="P186">
        <v>5</v>
      </c>
      <c r="Q186">
        <v>125</v>
      </c>
      <c r="R186">
        <v>1</v>
      </c>
      <c r="S186">
        <v>78</v>
      </c>
      <c r="T186" s="2">
        <v>128</v>
      </c>
      <c r="U186" s="2">
        <v>128</v>
      </c>
      <c r="V186" t="s">
        <v>2178</v>
      </c>
      <c r="W186">
        <v>0.786203125</v>
      </c>
      <c r="X186">
        <v>0.52685163539647994</v>
      </c>
      <c r="Y186">
        <v>0.52020591397849403</v>
      </c>
      <c r="Z186">
        <v>1.2356197233199999</v>
      </c>
      <c r="AA186">
        <v>0.48467620310694498</v>
      </c>
      <c r="AB186">
        <v>0.48467620310694498</v>
      </c>
      <c r="AC186">
        <v>0.63146257968168995</v>
      </c>
      <c r="AD186">
        <v>0.63146257968168995</v>
      </c>
      <c r="AE186">
        <v>0.52020591397849403</v>
      </c>
      <c r="AF186">
        <v>0.52020591397849403</v>
      </c>
      <c r="AG186">
        <v>0.59799999999999998</v>
      </c>
      <c r="AH186">
        <v>1.1310009956359801</v>
      </c>
      <c r="AI186">
        <v>0.56421008437958298</v>
      </c>
      <c r="AJ186">
        <v>0.56421008437958298</v>
      </c>
      <c r="AK186">
        <v>0.67201592831775203</v>
      </c>
      <c r="AL186">
        <v>0.67201592831775203</v>
      </c>
      <c r="AM186">
        <v>0.59799999999999998</v>
      </c>
      <c r="AN186">
        <v>0.59799999999999998</v>
      </c>
      <c r="AO186">
        <v>0.54819117479212698</v>
      </c>
      <c r="AP186">
        <v>0.43616421520663001</v>
      </c>
      <c r="AQ186">
        <v>0.55649818405604801</v>
      </c>
      <c r="AR186">
        <v>0.39785123837297398</v>
      </c>
      <c r="AS186">
        <v>1.5267175572519E-2</v>
      </c>
      <c r="AT186">
        <v>8.9285714285714204E-2</v>
      </c>
      <c r="AU186">
        <v>0.92366412213740401</v>
      </c>
      <c r="AV186">
        <v>0.97580645161290303</v>
      </c>
      <c r="AW186">
        <v>0.81081081081080997</v>
      </c>
      <c r="AX186">
        <v>0.92244897959183603</v>
      </c>
      <c r="AY186">
        <v>0.86607142857142805</v>
      </c>
      <c r="AZ186">
        <v>0.60487804878048701</v>
      </c>
      <c r="BA186">
        <v>0.44567219152854498</v>
      </c>
      <c r="BB186">
        <v>0.44651162790697602</v>
      </c>
      <c r="BC186">
        <v>0.62322946175637295</v>
      </c>
      <c r="BD186">
        <v>4.6875E-2</v>
      </c>
    </row>
    <row r="187" spans="2:56" x14ac:dyDescent="0.2">
      <c r="B187" t="s">
        <v>1983</v>
      </c>
      <c r="C187">
        <v>1E-3</v>
      </c>
      <c r="D187">
        <v>0.1</v>
      </c>
      <c r="E187">
        <v>256</v>
      </c>
      <c r="F187">
        <v>256</v>
      </c>
      <c r="G187" s="2" t="b">
        <v>0</v>
      </c>
      <c r="H187">
        <v>8</v>
      </c>
      <c r="I187">
        <v>25</v>
      </c>
      <c r="J187">
        <v>256</v>
      </c>
      <c r="K187">
        <v>1000</v>
      </c>
      <c r="L187">
        <v>4</v>
      </c>
      <c r="M187">
        <v>15</v>
      </c>
      <c r="N187">
        <v>455</v>
      </c>
      <c r="O187">
        <v>12</v>
      </c>
      <c r="P187">
        <v>15</v>
      </c>
      <c r="Q187">
        <v>115</v>
      </c>
      <c r="R187">
        <v>1</v>
      </c>
      <c r="S187">
        <v>78</v>
      </c>
      <c r="T187" s="2">
        <v>64</v>
      </c>
      <c r="U187" s="2">
        <v>128</v>
      </c>
      <c r="V187" t="s">
        <v>1888</v>
      </c>
      <c r="W187">
        <v>0.74414443969726496</v>
      </c>
      <c r="X187">
        <v>0.62048524944111705</v>
      </c>
      <c r="Y187">
        <v>0.52015769230769104</v>
      </c>
      <c r="Z187">
        <v>1.20520461964607</v>
      </c>
      <c r="AA187">
        <v>0.48491033724999699</v>
      </c>
      <c r="AB187">
        <v>0.48491033724999699</v>
      </c>
      <c r="AC187">
        <v>0.63659417161152798</v>
      </c>
      <c r="AD187">
        <v>0.63659417161152798</v>
      </c>
      <c r="AE187">
        <v>0.52015769230769104</v>
      </c>
      <c r="AF187">
        <v>0.52015769230769104</v>
      </c>
      <c r="AG187">
        <v>0.58043478260869497</v>
      </c>
      <c r="AH187">
        <v>1.19672656059265</v>
      </c>
      <c r="AI187">
        <v>0.58189580501163396</v>
      </c>
      <c r="AJ187">
        <v>0.58189580501163396</v>
      </c>
      <c r="AK187">
        <v>0.64093714618040498</v>
      </c>
      <c r="AL187">
        <v>0.64093714618040498</v>
      </c>
      <c r="AM187">
        <v>0.58043478260869497</v>
      </c>
      <c r="AN187">
        <v>0.58043478260869497</v>
      </c>
      <c r="AO187">
        <v>0.41598936859984997</v>
      </c>
      <c r="AP187">
        <v>0.59097384952006704</v>
      </c>
      <c r="AQ187">
        <v>0.55611533043719696</v>
      </c>
      <c r="AR187">
        <v>0.37656280044287399</v>
      </c>
      <c r="AS187">
        <v>4.3795620437956199E-2</v>
      </c>
      <c r="AT187">
        <v>0.34408602150537598</v>
      </c>
      <c r="AU187">
        <v>0.82191780821917804</v>
      </c>
      <c r="AV187">
        <v>0.96995708154506399</v>
      </c>
      <c r="AW187">
        <v>0.73015873015873001</v>
      </c>
      <c r="AX187">
        <v>0.88262910798121996</v>
      </c>
      <c r="AY187">
        <v>0.81730769230769196</v>
      </c>
      <c r="AZ187">
        <v>0.69811320754716899</v>
      </c>
      <c r="BA187">
        <v>0.41573033707865098</v>
      </c>
      <c r="BB187">
        <v>0.55026455026455001</v>
      </c>
      <c r="BC187">
        <v>0.35807860262008701</v>
      </c>
      <c r="BD187">
        <v>0.350710900473933</v>
      </c>
    </row>
    <row r="188" spans="2:56" x14ac:dyDescent="0.2">
      <c r="B188" t="s">
        <v>1984</v>
      </c>
      <c r="C188">
        <v>1E-3</v>
      </c>
      <c r="D188">
        <v>0.1</v>
      </c>
      <c r="E188">
        <v>145</v>
      </c>
      <c r="F188">
        <v>256</v>
      </c>
      <c r="G188" s="2" t="b">
        <v>1</v>
      </c>
      <c r="H188">
        <v>8</v>
      </c>
      <c r="I188">
        <v>20</v>
      </c>
      <c r="J188">
        <v>128</v>
      </c>
      <c r="K188">
        <v>1000</v>
      </c>
      <c r="L188">
        <v>4</v>
      </c>
      <c r="M188">
        <v>15</v>
      </c>
      <c r="N188">
        <v>455</v>
      </c>
      <c r="O188">
        <v>12</v>
      </c>
      <c r="P188">
        <v>15</v>
      </c>
      <c r="Q188">
        <v>115</v>
      </c>
      <c r="R188">
        <v>1</v>
      </c>
      <c r="S188">
        <v>78</v>
      </c>
      <c r="T188" s="2">
        <v>128</v>
      </c>
      <c r="U188" s="2">
        <v>128</v>
      </c>
      <c r="V188" t="s">
        <v>1888</v>
      </c>
      <c r="W188">
        <v>0.74321746826171797</v>
      </c>
      <c r="X188">
        <v>0.63292124262079597</v>
      </c>
      <c r="Y188">
        <v>0.52009615384615304</v>
      </c>
      <c r="Z188">
        <v>1.19774846744537</v>
      </c>
      <c r="AA188">
        <v>0.48992085474261798</v>
      </c>
      <c r="AB188">
        <v>0.48992085474261798</v>
      </c>
      <c r="AC188">
        <v>0.638429451245905</v>
      </c>
      <c r="AD188">
        <v>0.638429451245905</v>
      </c>
      <c r="AE188">
        <v>0.52009615384615304</v>
      </c>
      <c r="AF188">
        <v>0.52009615384615304</v>
      </c>
      <c r="AG188">
        <v>0.56521739130434701</v>
      </c>
      <c r="AH188">
        <v>1.1965571641921899</v>
      </c>
      <c r="AI188">
        <v>0.52960856602829098</v>
      </c>
      <c r="AJ188">
        <v>0.52960856602829098</v>
      </c>
      <c r="AK188">
        <v>0.62575779901851902</v>
      </c>
      <c r="AL188">
        <v>0.62575779901851902</v>
      </c>
      <c r="AM188">
        <v>0.56521739130434701</v>
      </c>
      <c r="AN188">
        <v>0.56521739130434701</v>
      </c>
      <c r="AO188">
        <v>0.44299758265895101</v>
      </c>
      <c r="AP188">
        <v>0.52627701417578698</v>
      </c>
      <c r="AQ188">
        <v>0.55357206084594601</v>
      </c>
      <c r="AR188">
        <v>0.43683676128979099</v>
      </c>
      <c r="AS188">
        <v>0.16551724137931001</v>
      </c>
      <c r="AT188">
        <v>0.39805825242718401</v>
      </c>
      <c r="AU188">
        <v>0.83783783783783705</v>
      </c>
      <c r="AV188">
        <v>0.94545454545454499</v>
      </c>
      <c r="AW188">
        <v>0.75647668393782297</v>
      </c>
      <c r="AX188">
        <v>0.85714285714285698</v>
      </c>
      <c r="AY188">
        <v>0.76315789473684204</v>
      </c>
      <c r="AZ188">
        <v>0.45714285714285702</v>
      </c>
      <c r="BA188">
        <v>0.42285714285714199</v>
      </c>
      <c r="BB188">
        <v>1.6260162601626001E-2</v>
      </c>
      <c r="BC188">
        <v>6.6666666666666596E-2</v>
      </c>
      <c r="BD188">
        <v>0.66873065015479805</v>
      </c>
    </row>
    <row r="189" spans="2:56" x14ac:dyDescent="0.2">
      <c r="B189" t="s">
        <v>2570</v>
      </c>
      <c r="C189">
        <v>1E-3</v>
      </c>
      <c r="D189">
        <v>0.5</v>
      </c>
      <c r="E189">
        <v>31</v>
      </c>
      <c r="F189">
        <v>100</v>
      </c>
      <c r="G189" s="2" t="b">
        <v>1</v>
      </c>
      <c r="H189">
        <v>8</v>
      </c>
      <c r="I189">
        <v>25</v>
      </c>
      <c r="J189">
        <v>256</v>
      </c>
      <c r="K189">
        <v>1000</v>
      </c>
      <c r="L189">
        <v>4</v>
      </c>
      <c r="M189">
        <v>25</v>
      </c>
      <c r="N189">
        <v>445</v>
      </c>
      <c r="O189">
        <v>12</v>
      </c>
      <c r="P189">
        <v>25</v>
      </c>
      <c r="Q189">
        <v>105</v>
      </c>
      <c r="R189">
        <v>1</v>
      </c>
      <c r="S189">
        <v>78</v>
      </c>
      <c r="T189" s="2">
        <v>128</v>
      </c>
      <c r="U189" s="2">
        <v>128</v>
      </c>
      <c r="V189" t="s">
        <v>2178</v>
      </c>
      <c r="W189">
        <v>0.74498535156250001</v>
      </c>
      <c r="X189">
        <v>0.62843732476234404</v>
      </c>
      <c r="Y189">
        <v>0.51966179775280796</v>
      </c>
      <c r="Z189">
        <v>1.1781754415035199</v>
      </c>
      <c r="AA189">
        <v>0.48439281824647901</v>
      </c>
      <c r="AB189">
        <v>0.48439281824647901</v>
      </c>
      <c r="AC189">
        <v>0.63658140523156903</v>
      </c>
      <c r="AD189">
        <v>0.63658140523156903</v>
      </c>
      <c r="AE189">
        <v>0.51966179775280796</v>
      </c>
      <c r="AF189">
        <v>0.51966179775280796</v>
      </c>
      <c r="AG189">
        <v>0.55555555555555503</v>
      </c>
      <c r="AH189">
        <v>1.18373906612396</v>
      </c>
      <c r="AI189">
        <v>0.52162595177793003</v>
      </c>
      <c r="AJ189">
        <v>0.52162595177793003</v>
      </c>
      <c r="AK189">
        <v>0.60130006415978898</v>
      </c>
      <c r="AL189">
        <v>0.60130006415978898</v>
      </c>
      <c r="AM189">
        <v>0.55555555555555503</v>
      </c>
      <c r="AN189">
        <v>0.55555555555555503</v>
      </c>
      <c r="AO189">
        <v>0.40963700354812099</v>
      </c>
      <c r="AP189">
        <v>0.60002043200774302</v>
      </c>
      <c r="AQ189">
        <v>0.55799841561158203</v>
      </c>
      <c r="AR189">
        <v>0.36991542181847398</v>
      </c>
      <c r="AS189">
        <v>0.169491525423728</v>
      </c>
      <c r="AT189">
        <v>0.36571428571428499</v>
      </c>
      <c r="AU189">
        <v>0.82233502538071002</v>
      </c>
      <c r="AV189">
        <v>0.934579439252336</v>
      </c>
      <c r="AW189">
        <v>0.76243093922651906</v>
      </c>
      <c r="AX189">
        <v>0.89230769230769202</v>
      </c>
      <c r="AY189">
        <v>0.81283422459892996</v>
      </c>
      <c r="AZ189">
        <v>0.46351931330472101</v>
      </c>
      <c r="BA189">
        <v>0.417849898580121</v>
      </c>
      <c r="BB189">
        <v>0</v>
      </c>
      <c r="BC189">
        <v>0.58305084745762703</v>
      </c>
      <c r="BD189">
        <v>3.5398230088495498E-2</v>
      </c>
    </row>
    <row r="190" spans="2:56" x14ac:dyDescent="0.2">
      <c r="B190" t="s">
        <v>1985</v>
      </c>
      <c r="C190">
        <v>1E-3</v>
      </c>
      <c r="D190">
        <v>0.1</v>
      </c>
      <c r="E190">
        <v>25</v>
      </c>
      <c r="F190">
        <v>256</v>
      </c>
      <c r="G190" s="2" t="b">
        <v>1</v>
      </c>
      <c r="H190">
        <v>8</v>
      </c>
      <c r="I190">
        <v>25</v>
      </c>
      <c r="J190">
        <v>420</v>
      </c>
      <c r="K190">
        <v>1000</v>
      </c>
      <c r="L190">
        <v>4</v>
      </c>
      <c r="M190">
        <v>20</v>
      </c>
      <c r="N190">
        <v>450</v>
      </c>
      <c r="O190">
        <v>12</v>
      </c>
      <c r="P190">
        <v>20</v>
      </c>
      <c r="Q190">
        <v>110</v>
      </c>
      <c r="R190">
        <v>1</v>
      </c>
      <c r="S190">
        <v>78</v>
      </c>
      <c r="T190" s="2">
        <v>64</v>
      </c>
      <c r="U190" s="2">
        <v>128</v>
      </c>
      <c r="V190" t="s">
        <v>1888</v>
      </c>
      <c r="W190">
        <v>0.74972563244047596</v>
      </c>
      <c r="X190">
        <v>0.60501608834601905</v>
      </c>
      <c r="Y190">
        <v>0.51965055555555595</v>
      </c>
      <c r="Z190">
        <v>1.18888120818138</v>
      </c>
      <c r="AA190">
        <v>0.48166263191945002</v>
      </c>
      <c r="AB190">
        <v>0.48166263191945002</v>
      </c>
      <c r="AC190">
        <v>0.63815259861985796</v>
      </c>
      <c r="AD190">
        <v>0.63815259861985796</v>
      </c>
      <c r="AE190">
        <v>0.51965055555555595</v>
      </c>
      <c r="AF190">
        <v>0.51965055555555595</v>
      </c>
      <c r="AG190">
        <v>0.62954545454545396</v>
      </c>
      <c r="AH190">
        <v>1.1498887538909901</v>
      </c>
      <c r="AI190">
        <v>0.6110840934431</v>
      </c>
      <c r="AJ190">
        <v>0.6110840934431</v>
      </c>
      <c r="AK190">
        <v>0.74010361475116504</v>
      </c>
      <c r="AL190">
        <v>0.74010361475116504</v>
      </c>
      <c r="AM190">
        <v>0.62954545454545396</v>
      </c>
      <c r="AN190">
        <v>0.62954545454545396</v>
      </c>
      <c r="AO190">
        <v>0.50546261413096405</v>
      </c>
      <c r="AP190">
        <v>0.49911660048559497</v>
      </c>
      <c r="AQ190">
        <v>0.56157801755381498</v>
      </c>
      <c r="AR190">
        <v>0.36049329550742498</v>
      </c>
      <c r="AS190">
        <v>0.19999999999999901</v>
      </c>
      <c r="AT190">
        <v>0.58260869565217299</v>
      </c>
      <c r="AU190">
        <v>0.798029556650246</v>
      </c>
      <c r="AV190">
        <v>0.95927601809954699</v>
      </c>
      <c r="AW190">
        <v>0.71957671957671898</v>
      </c>
      <c r="AX190">
        <v>0.88780487804878006</v>
      </c>
      <c r="AY190">
        <v>0.82926829268292601</v>
      </c>
      <c r="AZ190">
        <v>0.60962566844919797</v>
      </c>
      <c r="BA190">
        <v>0.46982758620689602</v>
      </c>
      <c r="BB190">
        <v>0.50632911392405</v>
      </c>
      <c r="BC190">
        <v>8.6956521739130405E-2</v>
      </c>
      <c r="BD190">
        <v>0.68370607028753905</v>
      </c>
    </row>
    <row r="191" spans="2:56" x14ac:dyDescent="0.2">
      <c r="B191" t="s">
        <v>2571</v>
      </c>
      <c r="C191">
        <v>1E-3</v>
      </c>
      <c r="D191">
        <v>0.5</v>
      </c>
      <c r="E191">
        <v>60</v>
      </c>
      <c r="F191">
        <v>500</v>
      </c>
      <c r="G191" s="2" t="b">
        <v>1</v>
      </c>
      <c r="H191">
        <v>8</v>
      </c>
      <c r="I191">
        <v>20</v>
      </c>
      <c r="J191">
        <v>128</v>
      </c>
      <c r="K191">
        <v>1000</v>
      </c>
      <c r="L191">
        <v>4</v>
      </c>
      <c r="M191">
        <v>25</v>
      </c>
      <c r="N191">
        <v>445</v>
      </c>
      <c r="O191">
        <v>12</v>
      </c>
      <c r="P191">
        <v>25</v>
      </c>
      <c r="Q191">
        <v>105</v>
      </c>
      <c r="R191">
        <v>1</v>
      </c>
      <c r="S191">
        <v>78</v>
      </c>
      <c r="T191" s="2">
        <v>64</v>
      </c>
      <c r="U191" s="2">
        <v>64</v>
      </c>
      <c r="V191" t="s">
        <v>2178</v>
      </c>
      <c r="W191">
        <v>0.83404101562499999</v>
      </c>
      <c r="X191">
        <v>0.39797222208976701</v>
      </c>
      <c r="Y191">
        <v>0.51958820224719104</v>
      </c>
      <c r="Z191">
        <v>1.2360599733591</v>
      </c>
      <c r="AA191">
        <v>0.48223441088705499</v>
      </c>
      <c r="AB191">
        <v>0.48223441088705499</v>
      </c>
      <c r="AC191">
        <v>0.603988038749665</v>
      </c>
      <c r="AD191">
        <v>0.603988038749665</v>
      </c>
      <c r="AE191">
        <v>0.51958820224719104</v>
      </c>
      <c r="AF191">
        <v>0.51958820224719104</v>
      </c>
      <c r="AG191">
        <v>0.63571428571428501</v>
      </c>
      <c r="AH191">
        <v>0.95272797346115101</v>
      </c>
      <c r="AI191">
        <v>0.616413358409442</v>
      </c>
      <c r="AJ191">
        <v>0.616413358409442</v>
      </c>
      <c r="AK191">
        <v>0.66726490721671505</v>
      </c>
      <c r="AL191">
        <v>0.66726490721671505</v>
      </c>
      <c r="AM191">
        <v>0.63571428571428501</v>
      </c>
      <c r="AN191">
        <v>0.63571428571428501</v>
      </c>
      <c r="AO191">
        <v>0.60465428782067399</v>
      </c>
      <c r="AP191">
        <v>0.36045439798185802</v>
      </c>
      <c r="AQ191">
        <v>0.55783535900099501</v>
      </c>
      <c r="AR191">
        <v>0.40599359874469398</v>
      </c>
      <c r="AS191">
        <v>0.32558139534883701</v>
      </c>
      <c r="AT191">
        <v>0.42253521126760502</v>
      </c>
      <c r="AU191">
        <v>0.95327102803738295</v>
      </c>
      <c r="AV191">
        <v>0.96226415094339601</v>
      </c>
      <c r="AW191">
        <v>0.89898989898989801</v>
      </c>
      <c r="AX191">
        <v>0.93212669683257898</v>
      </c>
      <c r="AY191">
        <v>0.84946236559139698</v>
      </c>
      <c r="AZ191">
        <v>0.48598130841121401</v>
      </c>
      <c r="BA191">
        <v>0.42452830188679203</v>
      </c>
      <c r="BB191">
        <v>0</v>
      </c>
      <c r="BC191">
        <v>0.469879518072289</v>
      </c>
      <c r="BD191">
        <v>0.67234042553191398</v>
      </c>
    </row>
    <row r="192" spans="2:56" x14ac:dyDescent="0.2">
      <c r="B192" t="s">
        <v>1986</v>
      </c>
      <c r="C192">
        <v>1E-3</v>
      </c>
      <c r="D192">
        <v>0.1</v>
      </c>
      <c r="E192">
        <v>256</v>
      </c>
      <c r="F192">
        <v>256</v>
      </c>
      <c r="G192" s="2" t="b">
        <v>0</v>
      </c>
      <c r="H192">
        <v>8</v>
      </c>
      <c r="I192">
        <v>20</v>
      </c>
      <c r="J192">
        <v>64</v>
      </c>
      <c r="K192">
        <v>1000</v>
      </c>
      <c r="L192">
        <v>4</v>
      </c>
      <c r="M192">
        <v>50</v>
      </c>
      <c r="N192">
        <v>420</v>
      </c>
      <c r="O192">
        <v>12</v>
      </c>
      <c r="P192">
        <v>50</v>
      </c>
      <c r="Q192">
        <v>80</v>
      </c>
      <c r="R192">
        <v>1</v>
      </c>
      <c r="S192">
        <v>78</v>
      </c>
      <c r="T192" s="2">
        <v>128</v>
      </c>
      <c r="U192" s="2">
        <v>128</v>
      </c>
      <c r="V192" t="s">
        <v>1888</v>
      </c>
      <c r="W192">
        <v>0.72700500488281194</v>
      </c>
      <c r="X192">
        <v>0.70080212131142605</v>
      </c>
      <c r="Y192">
        <v>0.51922916666666596</v>
      </c>
      <c r="Z192">
        <v>1.2157014818191501</v>
      </c>
      <c r="AA192">
        <v>0.48872663756596801</v>
      </c>
      <c r="AB192">
        <v>0.48872663756596801</v>
      </c>
      <c r="AC192">
        <v>0.65954863893384397</v>
      </c>
      <c r="AD192">
        <v>0.65954863893384397</v>
      </c>
      <c r="AE192">
        <v>0.51922916666666596</v>
      </c>
      <c r="AF192">
        <v>0.51922916666666596</v>
      </c>
      <c r="AG192">
        <v>0.56770833333333304</v>
      </c>
      <c r="AH192">
        <v>1.26813340187072</v>
      </c>
      <c r="AI192">
        <v>0.53788609141914401</v>
      </c>
      <c r="AJ192">
        <v>0.53788609141914401</v>
      </c>
      <c r="AK192">
        <v>0.59204932998036397</v>
      </c>
      <c r="AL192">
        <v>0.59204932998036397</v>
      </c>
      <c r="AM192">
        <v>0.56770833333333304</v>
      </c>
      <c r="AN192">
        <v>0.56770833333333304</v>
      </c>
      <c r="AO192">
        <v>0.44222500842525397</v>
      </c>
      <c r="AP192">
        <v>0.55045943072691605</v>
      </c>
      <c r="AQ192">
        <v>0.55834023919856302</v>
      </c>
      <c r="AR192">
        <v>0.40388187191313801</v>
      </c>
      <c r="AS192">
        <v>0.225806451612903</v>
      </c>
      <c r="AT192">
        <v>0.34246575342465702</v>
      </c>
      <c r="AU192">
        <v>0.81118881118881103</v>
      </c>
      <c r="AV192">
        <v>0.96341463414634099</v>
      </c>
      <c r="AW192">
        <v>0.80821917808219101</v>
      </c>
      <c r="AX192">
        <v>0.83561643835616395</v>
      </c>
      <c r="AY192">
        <v>0.78571428571428503</v>
      </c>
      <c r="AZ192">
        <v>0.47904191616766401</v>
      </c>
      <c r="BA192">
        <v>0.43626062322946102</v>
      </c>
      <c r="BB192">
        <v>0</v>
      </c>
      <c r="BC192">
        <v>0.112359550561797</v>
      </c>
      <c r="BD192">
        <v>0.65454545454545399</v>
      </c>
    </row>
    <row r="193" spans="2:56" x14ac:dyDescent="0.2">
      <c r="B193" t="s">
        <v>2572</v>
      </c>
      <c r="C193">
        <v>1E-3</v>
      </c>
      <c r="D193">
        <v>0.1</v>
      </c>
      <c r="E193">
        <v>256</v>
      </c>
      <c r="F193">
        <v>256</v>
      </c>
      <c r="G193" s="2" t="b">
        <v>0</v>
      </c>
      <c r="H193">
        <v>8</v>
      </c>
      <c r="I193">
        <v>5</v>
      </c>
      <c r="J193">
        <v>420</v>
      </c>
      <c r="K193">
        <v>1000</v>
      </c>
      <c r="L193">
        <v>4</v>
      </c>
      <c r="M193">
        <v>25</v>
      </c>
      <c r="N193">
        <v>445</v>
      </c>
      <c r="O193">
        <v>12</v>
      </c>
      <c r="P193">
        <v>25</v>
      </c>
      <c r="Q193">
        <v>105</v>
      </c>
      <c r="R193">
        <v>1</v>
      </c>
      <c r="S193">
        <v>78</v>
      </c>
      <c r="T193" s="2">
        <v>128</v>
      </c>
      <c r="U193" s="2">
        <v>64</v>
      </c>
      <c r="V193" t="s">
        <v>1888</v>
      </c>
      <c r="W193">
        <v>0.70573846726190503</v>
      </c>
      <c r="X193">
        <v>0.78257307875901405</v>
      </c>
      <c r="Y193">
        <v>0.51884550561797804</v>
      </c>
      <c r="Z193">
        <v>1.17148520445823</v>
      </c>
      <c r="AA193">
        <v>0.49390777930583002</v>
      </c>
      <c r="AB193">
        <v>0.49390777930583002</v>
      </c>
      <c r="AC193">
        <v>0.67694641717552995</v>
      </c>
      <c r="AD193">
        <v>0.67694641717552995</v>
      </c>
      <c r="AE193">
        <v>0.51884550561797804</v>
      </c>
      <c r="AF193">
        <v>0.51884550561797804</v>
      </c>
      <c r="AG193">
        <v>0.59047619047619004</v>
      </c>
      <c r="AH193">
        <v>1.2850191593170099</v>
      </c>
      <c r="AI193">
        <v>0.573896267927125</v>
      </c>
      <c r="AJ193">
        <v>0.573896267927125</v>
      </c>
      <c r="AK193">
        <v>0.67324549998962702</v>
      </c>
      <c r="AL193">
        <v>0.67324549998962702</v>
      </c>
      <c r="AM193">
        <v>0.59047619047619004</v>
      </c>
      <c r="AN193">
        <v>0.59047619047619004</v>
      </c>
      <c r="AO193">
        <v>0.41646301279821102</v>
      </c>
      <c r="AP193">
        <v>0.55549575683570496</v>
      </c>
      <c r="AQ193">
        <v>0.54794762580975398</v>
      </c>
      <c r="AR193">
        <v>0.45572472177964701</v>
      </c>
      <c r="AS193">
        <v>0.16129032258064499</v>
      </c>
      <c r="AT193">
        <v>0.33862433862433799</v>
      </c>
      <c r="AU193">
        <v>0.749999999999999</v>
      </c>
      <c r="AV193">
        <v>0.90995260663507105</v>
      </c>
      <c r="AW193">
        <v>0.71657754010695096</v>
      </c>
      <c r="AX193">
        <v>0.88205128205128203</v>
      </c>
      <c r="AY193">
        <v>0.75121951219512095</v>
      </c>
      <c r="AZ193">
        <v>0.66265060240963802</v>
      </c>
      <c r="BA193">
        <v>0.42061855670102999</v>
      </c>
      <c r="BB193">
        <v>0.59302325581395299</v>
      </c>
      <c r="BC193">
        <v>3.6363636363636299E-2</v>
      </c>
      <c r="BD193">
        <v>0.66438356164383505</v>
      </c>
    </row>
    <row r="194" spans="2:56" x14ac:dyDescent="0.2">
      <c r="B194" t="s">
        <v>1987</v>
      </c>
      <c r="C194">
        <v>1E-3</v>
      </c>
      <c r="D194">
        <v>0.1</v>
      </c>
      <c r="E194">
        <v>256</v>
      </c>
      <c r="F194">
        <v>256</v>
      </c>
      <c r="G194" s="2" t="b">
        <v>0</v>
      </c>
      <c r="H194">
        <v>8</v>
      </c>
      <c r="I194">
        <v>25</v>
      </c>
      <c r="J194">
        <v>64</v>
      </c>
      <c r="K194">
        <v>1000</v>
      </c>
      <c r="L194">
        <v>4</v>
      </c>
      <c r="M194">
        <v>20</v>
      </c>
      <c r="N194">
        <v>450</v>
      </c>
      <c r="O194">
        <v>12</v>
      </c>
      <c r="P194">
        <v>20</v>
      </c>
      <c r="Q194">
        <v>110</v>
      </c>
      <c r="R194">
        <v>1</v>
      </c>
      <c r="S194">
        <v>78</v>
      </c>
      <c r="T194" s="2">
        <v>64</v>
      </c>
      <c r="U194" s="2">
        <v>128</v>
      </c>
      <c r="V194" t="s">
        <v>1888</v>
      </c>
      <c r="W194">
        <v>0.73668670654296797</v>
      </c>
      <c r="X194">
        <v>0.69382538856007103</v>
      </c>
      <c r="Y194">
        <v>0.51861388888888804</v>
      </c>
      <c r="Z194">
        <v>1.1805004109144199</v>
      </c>
      <c r="AA194">
        <v>0.49031850282028</v>
      </c>
      <c r="AB194">
        <v>0.49031850282028</v>
      </c>
      <c r="AC194">
        <v>0.64658521089824395</v>
      </c>
      <c r="AD194">
        <v>0.64658521089824395</v>
      </c>
      <c r="AE194">
        <v>0.51861388888888804</v>
      </c>
      <c r="AF194">
        <v>0.51861388888888804</v>
      </c>
      <c r="AG194">
        <v>0.54696969696969699</v>
      </c>
      <c r="AH194">
        <v>1.2435125112533501</v>
      </c>
      <c r="AI194">
        <v>0.517354774808791</v>
      </c>
      <c r="AJ194">
        <v>0.517354774808791</v>
      </c>
      <c r="AK194">
        <v>0.56032029311389198</v>
      </c>
      <c r="AL194">
        <v>0.56032029311389198</v>
      </c>
      <c r="AM194">
        <v>0.546969696969696</v>
      </c>
      <c r="AN194">
        <v>0.54696969696969699</v>
      </c>
      <c r="AO194">
        <v>0.45833250705461398</v>
      </c>
      <c r="AP194">
        <v>0.50372568558916497</v>
      </c>
      <c r="AQ194">
        <v>0.543520607286607</v>
      </c>
      <c r="AR194">
        <v>0.45569521135073399</v>
      </c>
      <c r="AS194">
        <v>0.21052631578947301</v>
      </c>
      <c r="AT194">
        <v>0.32768361581920902</v>
      </c>
      <c r="AU194">
        <v>0.79227053140096604</v>
      </c>
      <c r="AV194">
        <v>0.93212669683257898</v>
      </c>
      <c r="AW194">
        <v>0.72727272727272696</v>
      </c>
      <c r="AX194">
        <v>0.88995215311004705</v>
      </c>
      <c r="AY194">
        <v>0.818652849740932</v>
      </c>
      <c r="AZ194">
        <v>0.45643153526970898</v>
      </c>
      <c r="BA194">
        <v>0.417495029821073</v>
      </c>
      <c r="BB194">
        <v>0</v>
      </c>
      <c r="BC194">
        <v>0.58745874587458702</v>
      </c>
      <c r="BD194">
        <v>4.8387096774193498E-2</v>
      </c>
    </row>
    <row r="195" spans="2:56" x14ac:dyDescent="0.2">
      <c r="B195" t="s">
        <v>2573</v>
      </c>
      <c r="C195">
        <v>1E-3</v>
      </c>
      <c r="D195">
        <v>0.1</v>
      </c>
      <c r="E195">
        <v>256</v>
      </c>
      <c r="F195">
        <v>256</v>
      </c>
      <c r="G195" s="2" t="b">
        <v>0</v>
      </c>
      <c r="H195">
        <v>8</v>
      </c>
      <c r="I195">
        <v>5</v>
      </c>
      <c r="J195">
        <v>256</v>
      </c>
      <c r="K195">
        <v>1000</v>
      </c>
      <c r="L195">
        <v>4</v>
      </c>
      <c r="M195">
        <v>25</v>
      </c>
      <c r="N195">
        <v>445</v>
      </c>
      <c r="O195">
        <v>12</v>
      </c>
      <c r="P195">
        <v>25</v>
      </c>
      <c r="Q195">
        <v>105</v>
      </c>
      <c r="R195">
        <v>1</v>
      </c>
      <c r="S195">
        <v>78</v>
      </c>
      <c r="T195" s="2">
        <v>128</v>
      </c>
      <c r="U195" s="2">
        <v>128</v>
      </c>
      <c r="V195" t="s">
        <v>1888</v>
      </c>
      <c r="W195">
        <v>0.68213272094726496</v>
      </c>
      <c r="X195">
        <v>0.85924166487529796</v>
      </c>
      <c r="Y195">
        <v>0.51798146067415696</v>
      </c>
      <c r="Z195">
        <v>1.1876531431674899</v>
      </c>
      <c r="AA195">
        <v>0.48846642561265802</v>
      </c>
      <c r="AB195">
        <v>0.48846642561265802</v>
      </c>
      <c r="AC195">
        <v>0.64276252086448205</v>
      </c>
      <c r="AD195">
        <v>0.64276252086448205</v>
      </c>
      <c r="AE195">
        <v>0.51798146067415696</v>
      </c>
      <c r="AF195">
        <v>0.51798146067415696</v>
      </c>
      <c r="AG195">
        <v>0.58333333333333304</v>
      </c>
      <c r="AH195">
        <v>1.31663823127746</v>
      </c>
      <c r="AI195">
        <v>0.57332567550907199</v>
      </c>
      <c r="AJ195">
        <v>0.57332567550907199</v>
      </c>
      <c r="AK195">
        <v>0.65414647937905801</v>
      </c>
      <c r="AL195">
        <v>0.65414647937905801</v>
      </c>
      <c r="AM195">
        <v>0.58333333333333304</v>
      </c>
      <c r="AN195">
        <v>0.58333333333333304</v>
      </c>
      <c r="AO195">
        <v>0.41300402803313402</v>
      </c>
      <c r="AP195">
        <v>0.48641815556712398</v>
      </c>
      <c r="AQ195">
        <v>0.55880814846612203</v>
      </c>
      <c r="AR195">
        <v>0.49563537038425098</v>
      </c>
      <c r="AS195">
        <v>9.6774193548386997E-2</v>
      </c>
      <c r="AT195">
        <v>0.348314606741573</v>
      </c>
      <c r="AU195">
        <v>0.75409836065573699</v>
      </c>
      <c r="AV195">
        <v>0.94786729857819896</v>
      </c>
      <c r="AW195">
        <v>0.73118279569892397</v>
      </c>
      <c r="AX195">
        <v>0.83673469387755095</v>
      </c>
      <c r="AY195">
        <v>0.69026548672566301</v>
      </c>
      <c r="AZ195">
        <v>0.62962962962962898</v>
      </c>
      <c r="BA195">
        <v>0.42499999999999999</v>
      </c>
      <c r="BB195">
        <v>0.53932584269662898</v>
      </c>
      <c r="BC195">
        <v>0.23703703703703699</v>
      </c>
      <c r="BD195">
        <v>0.64367816091954</v>
      </c>
    </row>
    <row r="196" spans="2:56" x14ac:dyDescent="0.2">
      <c r="B196" t="s">
        <v>2574</v>
      </c>
      <c r="C196">
        <v>1E-3</v>
      </c>
      <c r="D196">
        <v>0.5</v>
      </c>
      <c r="E196">
        <v>24</v>
      </c>
      <c r="F196">
        <v>500</v>
      </c>
      <c r="G196" s="2" t="b">
        <v>1</v>
      </c>
      <c r="H196">
        <v>8</v>
      </c>
      <c r="I196">
        <v>50</v>
      </c>
      <c r="J196">
        <v>256</v>
      </c>
      <c r="K196">
        <v>1000</v>
      </c>
      <c r="L196">
        <v>4</v>
      </c>
      <c r="M196">
        <v>5</v>
      </c>
      <c r="N196">
        <v>465</v>
      </c>
      <c r="O196">
        <v>12</v>
      </c>
      <c r="P196">
        <v>5</v>
      </c>
      <c r="Q196">
        <v>125</v>
      </c>
      <c r="R196">
        <v>1</v>
      </c>
      <c r="S196">
        <v>78</v>
      </c>
      <c r="T196" s="2">
        <v>64</v>
      </c>
      <c r="U196" s="2">
        <v>64</v>
      </c>
      <c r="V196" t="s">
        <v>2178</v>
      </c>
      <c r="W196">
        <v>0.84486816406249998</v>
      </c>
      <c r="X196">
        <v>0.35042346590757301</v>
      </c>
      <c r="Y196">
        <v>0.51796881720429999</v>
      </c>
      <c r="Z196">
        <v>1.60959823739528</v>
      </c>
      <c r="AA196">
        <v>0.49597588895193001</v>
      </c>
      <c r="AB196">
        <v>0.49597588895193001</v>
      </c>
      <c r="AC196">
        <v>0.61609222283776599</v>
      </c>
      <c r="AD196">
        <v>0.61609222283776599</v>
      </c>
      <c r="AE196">
        <v>0.51796881720429999</v>
      </c>
      <c r="AF196">
        <v>0.51796881720429999</v>
      </c>
      <c r="AG196">
        <v>0.59933333333333305</v>
      </c>
      <c r="AH196">
        <v>1.44066178798675</v>
      </c>
      <c r="AI196">
        <v>0.60613025370587303</v>
      </c>
      <c r="AJ196">
        <v>0.60613025370587303</v>
      </c>
      <c r="AK196">
        <v>0.66831054911171806</v>
      </c>
      <c r="AL196">
        <v>0.66831054911171806</v>
      </c>
      <c r="AM196">
        <v>0.59933333333333305</v>
      </c>
      <c r="AN196">
        <v>0.59933333333333305</v>
      </c>
      <c r="AO196">
        <v>0.52042199997559402</v>
      </c>
      <c r="AP196">
        <v>0.39302494079543299</v>
      </c>
      <c r="AQ196">
        <v>0.57202922954048396</v>
      </c>
      <c r="AR196">
        <v>0.49842738549620602</v>
      </c>
      <c r="AS196">
        <v>0.265822784810126</v>
      </c>
      <c r="AT196">
        <v>0.238663484486873</v>
      </c>
      <c r="AU196">
        <v>0.75961538461538403</v>
      </c>
      <c r="AV196">
        <v>0.93723849372384904</v>
      </c>
      <c r="AW196">
        <v>0.84347826086956501</v>
      </c>
      <c r="AX196">
        <v>0.92307692307692302</v>
      </c>
      <c r="AY196">
        <v>0.78490566037735798</v>
      </c>
      <c r="AZ196">
        <v>0.19298245614035001</v>
      </c>
      <c r="BA196">
        <v>0.71653543307086598</v>
      </c>
      <c r="BB196">
        <v>0.465648854961832</v>
      </c>
      <c r="BC196">
        <v>0.45303867403314901</v>
      </c>
      <c r="BD196">
        <v>0.692556634304207</v>
      </c>
    </row>
    <row r="197" spans="2:56" x14ac:dyDescent="0.2">
      <c r="B197" t="s">
        <v>1988</v>
      </c>
      <c r="C197">
        <v>1E-3</v>
      </c>
      <c r="D197">
        <v>0.1</v>
      </c>
      <c r="E197">
        <v>169</v>
      </c>
      <c r="F197">
        <v>256</v>
      </c>
      <c r="G197" s="2" t="b">
        <v>1</v>
      </c>
      <c r="H197">
        <v>8</v>
      </c>
      <c r="I197">
        <v>20</v>
      </c>
      <c r="J197">
        <v>256</v>
      </c>
      <c r="K197">
        <v>1000</v>
      </c>
      <c r="L197">
        <v>4</v>
      </c>
      <c r="M197">
        <v>25</v>
      </c>
      <c r="N197">
        <v>445</v>
      </c>
      <c r="O197">
        <v>12</v>
      </c>
      <c r="P197">
        <v>25</v>
      </c>
      <c r="Q197">
        <v>105</v>
      </c>
      <c r="R197">
        <v>1</v>
      </c>
      <c r="S197">
        <v>78</v>
      </c>
      <c r="T197" s="2">
        <v>64</v>
      </c>
      <c r="U197" s="2">
        <v>128</v>
      </c>
      <c r="V197" t="s">
        <v>1888</v>
      </c>
      <c r="W197">
        <v>0.74898910522460904</v>
      </c>
      <c r="X197">
        <v>0.63234263332560603</v>
      </c>
      <c r="Y197">
        <v>0.51785786516853805</v>
      </c>
      <c r="Z197">
        <v>1.23159633505344</v>
      </c>
      <c r="AA197">
        <v>0.48471054795504098</v>
      </c>
      <c r="AB197">
        <v>0.48471054795504098</v>
      </c>
      <c r="AC197">
        <v>0.655002042043761</v>
      </c>
      <c r="AD197">
        <v>0.655002042043761</v>
      </c>
      <c r="AE197">
        <v>0.51785786516853805</v>
      </c>
      <c r="AF197">
        <v>0.51785786516853805</v>
      </c>
      <c r="AG197">
        <v>0.56666666666666599</v>
      </c>
      <c r="AH197">
        <v>1.2089614868164</v>
      </c>
      <c r="AI197">
        <v>0.55640031471817197</v>
      </c>
      <c r="AJ197">
        <v>0.55640031471817197</v>
      </c>
      <c r="AK197">
        <v>0.59778384201162105</v>
      </c>
      <c r="AL197">
        <v>0.59778384201162105</v>
      </c>
      <c r="AM197">
        <v>0.56666666666666599</v>
      </c>
      <c r="AN197">
        <v>0.56666666666666599</v>
      </c>
      <c r="AO197">
        <v>0.46328698202180402</v>
      </c>
      <c r="AP197">
        <v>0.53025186650541301</v>
      </c>
      <c r="AQ197">
        <v>0.55706449602572505</v>
      </c>
      <c r="AR197">
        <v>0.38823884726722302</v>
      </c>
      <c r="AS197">
        <v>0.194444444444444</v>
      </c>
      <c r="AT197">
        <v>0.42105263157894701</v>
      </c>
      <c r="AU197">
        <v>0.78756476683937804</v>
      </c>
      <c r="AV197">
        <v>0.91262135922330101</v>
      </c>
      <c r="AW197">
        <v>0.74866310160427796</v>
      </c>
      <c r="AX197">
        <v>0.87437185929648198</v>
      </c>
      <c r="AY197">
        <v>0.80208333333333304</v>
      </c>
      <c r="AZ197">
        <v>0.427947598253275</v>
      </c>
      <c r="BA197">
        <v>0.430379746835443</v>
      </c>
      <c r="BB197">
        <v>0</v>
      </c>
      <c r="BC197">
        <v>0.54794520547945202</v>
      </c>
      <c r="BD197">
        <v>0.52972972972972898</v>
      </c>
    </row>
    <row r="198" spans="2:56" x14ac:dyDescent="0.2">
      <c r="B198" t="s">
        <v>1989</v>
      </c>
      <c r="C198">
        <v>1E-3</v>
      </c>
      <c r="D198">
        <v>0.1</v>
      </c>
      <c r="E198">
        <v>256</v>
      </c>
      <c r="F198">
        <v>256</v>
      </c>
      <c r="G198" s="2" t="b">
        <v>0</v>
      </c>
      <c r="H198">
        <v>8</v>
      </c>
      <c r="I198">
        <v>20</v>
      </c>
      <c r="J198">
        <v>64</v>
      </c>
      <c r="K198">
        <v>1000</v>
      </c>
      <c r="L198">
        <v>4</v>
      </c>
      <c r="M198">
        <v>50</v>
      </c>
      <c r="N198">
        <v>420</v>
      </c>
      <c r="O198">
        <v>12</v>
      </c>
      <c r="P198">
        <v>50</v>
      </c>
      <c r="Q198">
        <v>80</v>
      </c>
      <c r="R198">
        <v>1</v>
      </c>
      <c r="S198">
        <v>78</v>
      </c>
      <c r="T198" s="2">
        <v>64</v>
      </c>
      <c r="U198" s="2">
        <v>128</v>
      </c>
      <c r="V198" t="s">
        <v>1888</v>
      </c>
      <c r="W198">
        <v>0.72651672363281194</v>
      </c>
      <c r="X198">
        <v>0.70886165252886701</v>
      </c>
      <c r="Y198">
        <v>0.51658035714285599</v>
      </c>
      <c r="Z198">
        <v>1.2196298550367299</v>
      </c>
      <c r="AA198">
        <v>0.48751211356739299</v>
      </c>
      <c r="AB198">
        <v>0.48751211356739299</v>
      </c>
      <c r="AC198">
        <v>0.65920802888236096</v>
      </c>
      <c r="AD198">
        <v>0.65920802888236096</v>
      </c>
      <c r="AE198">
        <v>0.51658035714285599</v>
      </c>
      <c r="AF198">
        <v>0.51658035714285599</v>
      </c>
      <c r="AG198">
        <v>0.53333333333333299</v>
      </c>
      <c r="AH198">
        <v>1.2823362350463801</v>
      </c>
      <c r="AI198">
        <v>0.49512418410617898</v>
      </c>
      <c r="AJ198">
        <v>0.49512418410617898</v>
      </c>
      <c r="AK198">
        <v>0.60521318500596999</v>
      </c>
      <c r="AL198">
        <v>0.60521318500596999</v>
      </c>
      <c r="AM198">
        <v>0.53333333333333299</v>
      </c>
      <c r="AN198">
        <v>0.53333333333333299</v>
      </c>
      <c r="AO198">
        <v>0.42775097324035499</v>
      </c>
      <c r="AP198">
        <v>0.44249648545367898</v>
      </c>
      <c r="AQ198">
        <v>0.55588714788351001</v>
      </c>
      <c r="AR198">
        <v>0.52391384769203098</v>
      </c>
      <c r="AS198">
        <v>0.13953488372093001</v>
      </c>
      <c r="AT198">
        <v>0.29870129870129802</v>
      </c>
      <c r="AU198">
        <v>0.82432432432432401</v>
      </c>
      <c r="AV198">
        <v>0.72636815920398001</v>
      </c>
      <c r="AW198">
        <v>0.66666666666666596</v>
      </c>
      <c r="AX198">
        <v>0.84563758389261701</v>
      </c>
      <c r="AY198">
        <v>0.83098591549295697</v>
      </c>
      <c r="AZ198">
        <v>7.2727272727272696E-2</v>
      </c>
      <c r="BA198">
        <v>0.42307692307692302</v>
      </c>
      <c r="BB198">
        <v>0.432</v>
      </c>
      <c r="BC198">
        <v>2.3809523809523801E-2</v>
      </c>
      <c r="BD198">
        <v>0.65765765765765705</v>
      </c>
    </row>
    <row r="199" spans="2:56" x14ac:dyDescent="0.2">
      <c r="B199" t="s">
        <v>2411</v>
      </c>
      <c r="C199">
        <v>1E-3</v>
      </c>
      <c r="D199">
        <v>0.1</v>
      </c>
      <c r="E199">
        <v>256</v>
      </c>
      <c r="F199">
        <v>256</v>
      </c>
      <c r="G199" s="2" t="b">
        <v>0</v>
      </c>
      <c r="H199">
        <v>8</v>
      </c>
      <c r="I199">
        <v>15</v>
      </c>
      <c r="J199">
        <v>128</v>
      </c>
      <c r="K199">
        <v>1000</v>
      </c>
      <c r="L199">
        <v>4</v>
      </c>
      <c r="M199">
        <v>5</v>
      </c>
      <c r="N199">
        <v>465</v>
      </c>
      <c r="O199">
        <v>12</v>
      </c>
      <c r="P199">
        <v>5</v>
      </c>
      <c r="Q199">
        <v>125</v>
      </c>
      <c r="R199">
        <v>1</v>
      </c>
      <c r="S199">
        <v>78</v>
      </c>
      <c r="T199" s="2">
        <v>64</v>
      </c>
      <c r="U199" s="2">
        <v>128</v>
      </c>
      <c r="V199" t="s">
        <v>1888</v>
      </c>
      <c r="W199">
        <v>0.73146438598632801</v>
      </c>
      <c r="X199">
        <v>0.67681776569224805</v>
      </c>
      <c r="Y199">
        <v>0.51615215053763397</v>
      </c>
      <c r="Z199">
        <v>1.2371528682708699</v>
      </c>
      <c r="AA199">
        <v>0.48285448016004701</v>
      </c>
      <c r="AB199">
        <v>0.48285448016004701</v>
      </c>
      <c r="AC199">
        <v>0.63608739279428606</v>
      </c>
      <c r="AD199">
        <v>0.63608739279428606</v>
      </c>
      <c r="AE199">
        <v>0.51615215053763397</v>
      </c>
      <c r="AF199">
        <v>0.51615215053763397</v>
      </c>
      <c r="AG199">
        <v>0.60066666666666602</v>
      </c>
      <c r="AH199">
        <v>1.39590120315551</v>
      </c>
      <c r="AI199">
        <v>0.57720916782482801</v>
      </c>
      <c r="AJ199">
        <v>0.57720916782482801</v>
      </c>
      <c r="AK199">
        <v>0.64201240942941196</v>
      </c>
      <c r="AL199">
        <v>0.64201240942941196</v>
      </c>
      <c r="AM199">
        <v>0.60066666666666602</v>
      </c>
      <c r="AN199">
        <v>0.60066666666666602</v>
      </c>
      <c r="AO199">
        <v>0.431706006024419</v>
      </c>
      <c r="AP199">
        <v>0.53327282929748698</v>
      </c>
      <c r="AQ199">
        <v>0.54355696281550003</v>
      </c>
      <c r="AR199">
        <v>0.42288212250277901</v>
      </c>
      <c r="AS199">
        <v>0.24444444444444399</v>
      </c>
      <c r="AT199">
        <v>0.325842696629213</v>
      </c>
      <c r="AU199">
        <v>0.83397683397683298</v>
      </c>
      <c r="AV199">
        <v>0.91525423728813504</v>
      </c>
      <c r="AW199">
        <v>0.753488372093023</v>
      </c>
      <c r="AX199">
        <v>0.863436123348017</v>
      </c>
      <c r="AY199">
        <v>0.81545064377682397</v>
      </c>
      <c r="AZ199">
        <v>0.44285714285714201</v>
      </c>
      <c r="BA199">
        <v>0.64462809917355302</v>
      </c>
      <c r="BB199">
        <v>0.35158501440922102</v>
      </c>
      <c r="BC199">
        <v>7.4626865671641701E-2</v>
      </c>
      <c r="BD199">
        <v>0.66091954022988497</v>
      </c>
    </row>
    <row r="200" spans="2:56" x14ac:dyDescent="0.2">
      <c r="B200" t="s">
        <v>1990</v>
      </c>
      <c r="C200">
        <v>1E-3</v>
      </c>
      <c r="D200">
        <v>0.1</v>
      </c>
      <c r="E200">
        <v>55</v>
      </c>
      <c r="F200">
        <v>256</v>
      </c>
      <c r="G200" s="2" t="b">
        <v>1</v>
      </c>
      <c r="H200">
        <v>8</v>
      </c>
      <c r="I200">
        <v>20</v>
      </c>
      <c r="J200">
        <v>420</v>
      </c>
      <c r="K200">
        <v>1000</v>
      </c>
      <c r="L200">
        <v>4</v>
      </c>
      <c r="M200">
        <v>25</v>
      </c>
      <c r="N200">
        <v>445</v>
      </c>
      <c r="O200">
        <v>12</v>
      </c>
      <c r="P200">
        <v>25</v>
      </c>
      <c r="Q200">
        <v>105</v>
      </c>
      <c r="R200">
        <v>1</v>
      </c>
      <c r="S200">
        <v>78</v>
      </c>
      <c r="T200" s="2">
        <v>64</v>
      </c>
      <c r="U200" s="2">
        <v>64</v>
      </c>
      <c r="V200" t="s">
        <v>1888</v>
      </c>
      <c r="W200">
        <v>0.74369070870535703</v>
      </c>
      <c r="X200">
        <v>0.64274523057974797</v>
      </c>
      <c r="Y200">
        <v>0.51578146067415698</v>
      </c>
      <c r="Z200">
        <v>1.1873330607414201</v>
      </c>
      <c r="AA200">
        <v>0.48748987608974698</v>
      </c>
      <c r="AB200">
        <v>0.48748987608974698</v>
      </c>
      <c r="AC200">
        <v>0.66217368423802403</v>
      </c>
      <c r="AD200">
        <v>0.66217368423802403</v>
      </c>
      <c r="AE200">
        <v>0.51578146067415698</v>
      </c>
      <c r="AF200">
        <v>0.51578146067415698</v>
      </c>
      <c r="AG200">
        <v>0.59523809523809501</v>
      </c>
      <c r="AH200">
        <v>1.18441569805145</v>
      </c>
      <c r="AI200">
        <v>0.576473783338321</v>
      </c>
      <c r="AJ200">
        <v>0.576473783338321</v>
      </c>
      <c r="AK200">
        <v>0.67813670604281395</v>
      </c>
      <c r="AL200">
        <v>0.67813670604281395</v>
      </c>
      <c r="AM200">
        <v>0.59523809523809501</v>
      </c>
      <c r="AN200">
        <v>0.59523809523809501</v>
      </c>
      <c r="AO200">
        <v>0.41748964683213902</v>
      </c>
      <c r="AP200">
        <v>0.49057609271168601</v>
      </c>
      <c r="AQ200">
        <v>0.547601733340362</v>
      </c>
      <c r="AR200">
        <v>0.4942920314748</v>
      </c>
      <c r="AS200">
        <v>5.2173913043478203E-2</v>
      </c>
      <c r="AT200">
        <v>0.33980582524271802</v>
      </c>
      <c r="AU200">
        <v>0.80412371134020599</v>
      </c>
      <c r="AV200">
        <v>0.952380952380952</v>
      </c>
      <c r="AW200">
        <v>0.73796791443850196</v>
      </c>
      <c r="AX200">
        <v>0.86294416243654803</v>
      </c>
      <c r="AY200">
        <v>0.79792746113989599</v>
      </c>
      <c r="AZ200">
        <v>0.61176470588235299</v>
      </c>
      <c r="BA200">
        <v>0.417355371900826</v>
      </c>
      <c r="BB200">
        <v>0.59627329192546497</v>
      </c>
      <c r="BC200">
        <v>7.1428571428571397E-2</v>
      </c>
      <c r="BD200">
        <v>0.67353951890034303</v>
      </c>
    </row>
    <row r="201" spans="2:56" x14ac:dyDescent="0.2">
      <c r="B201" t="s">
        <v>1991</v>
      </c>
      <c r="C201">
        <v>1E-3</v>
      </c>
      <c r="D201">
        <v>0.1</v>
      </c>
      <c r="E201">
        <v>256</v>
      </c>
      <c r="F201">
        <v>256</v>
      </c>
      <c r="G201" s="2" t="b">
        <v>0</v>
      </c>
      <c r="H201">
        <v>8</v>
      </c>
      <c r="I201">
        <v>20</v>
      </c>
      <c r="J201">
        <v>420</v>
      </c>
      <c r="K201">
        <v>1000</v>
      </c>
      <c r="L201">
        <v>4</v>
      </c>
      <c r="M201">
        <v>10</v>
      </c>
      <c r="N201">
        <v>460</v>
      </c>
      <c r="O201">
        <v>12</v>
      </c>
      <c r="P201">
        <v>10</v>
      </c>
      <c r="Q201">
        <v>120</v>
      </c>
      <c r="R201">
        <v>1</v>
      </c>
      <c r="S201">
        <v>78</v>
      </c>
      <c r="T201" s="2">
        <v>64</v>
      </c>
      <c r="U201" s="2">
        <v>128</v>
      </c>
      <c r="V201" t="s">
        <v>1888</v>
      </c>
      <c r="W201">
        <v>0.7205810546875</v>
      </c>
      <c r="X201">
        <v>0.77955618710257102</v>
      </c>
      <c r="Y201">
        <v>0.51575978260869504</v>
      </c>
      <c r="Z201">
        <v>1.25070048880577</v>
      </c>
      <c r="AA201">
        <v>0.484043215475355</v>
      </c>
      <c r="AB201">
        <v>0.484043215475355</v>
      </c>
      <c r="AC201">
        <v>0.63921013574543295</v>
      </c>
      <c r="AD201">
        <v>0.63921013574543295</v>
      </c>
      <c r="AE201">
        <v>0.51575978260869504</v>
      </c>
      <c r="AF201">
        <v>0.51575978260869504</v>
      </c>
      <c r="AG201">
        <v>0.54305555555555496</v>
      </c>
      <c r="AH201">
        <v>1.3385261297225901</v>
      </c>
      <c r="AI201">
        <v>0.51586117935285902</v>
      </c>
      <c r="AJ201">
        <v>0.51586117935285902</v>
      </c>
      <c r="AK201">
        <v>0.55576914937532795</v>
      </c>
      <c r="AL201">
        <v>0.55576914937532795</v>
      </c>
      <c r="AM201">
        <v>0.54305555555555496</v>
      </c>
      <c r="AN201">
        <v>0.54305555555555496</v>
      </c>
      <c r="AO201">
        <v>0.43353535921498099</v>
      </c>
      <c r="AP201">
        <v>0.53464295860160804</v>
      </c>
      <c r="AQ201">
        <v>0.54051980813362299</v>
      </c>
      <c r="AR201">
        <v>0.427474735951209</v>
      </c>
      <c r="AS201">
        <v>0.15602836879432599</v>
      </c>
      <c r="AT201">
        <v>0.242990654205607</v>
      </c>
      <c r="AU201">
        <v>0.74766355140186902</v>
      </c>
      <c r="AV201">
        <v>0.94957983193277296</v>
      </c>
      <c r="AW201">
        <v>0.73333333333333295</v>
      </c>
      <c r="AX201">
        <v>0.860869565217391</v>
      </c>
      <c r="AY201">
        <v>0.81278538812785295</v>
      </c>
      <c r="AZ201">
        <v>0.145454545454545</v>
      </c>
      <c r="BA201">
        <v>0.41955193482688302</v>
      </c>
      <c r="BB201">
        <v>0.469135802469135</v>
      </c>
      <c r="BC201">
        <v>0</v>
      </c>
      <c r="BD201">
        <v>0.65294117647058803</v>
      </c>
    </row>
    <row r="202" spans="2:56" x14ac:dyDescent="0.2">
      <c r="B202" t="s">
        <v>1992</v>
      </c>
      <c r="C202">
        <v>1E-3</v>
      </c>
      <c r="D202">
        <v>0.1</v>
      </c>
      <c r="E202">
        <v>56</v>
      </c>
      <c r="F202">
        <v>256</v>
      </c>
      <c r="G202" s="2" t="b">
        <v>1</v>
      </c>
      <c r="H202">
        <v>8</v>
      </c>
      <c r="I202">
        <v>15</v>
      </c>
      <c r="J202">
        <v>256</v>
      </c>
      <c r="K202">
        <v>1000</v>
      </c>
      <c r="L202">
        <v>4</v>
      </c>
      <c r="M202">
        <v>10</v>
      </c>
      <c r="N202">
        <v>460</v>
      </c>
      <c r="O202">
        <v>12</v>
      </c>
      <c r="P202">
        <v>10</v>
      </c>
      <c r="Q202">
        <v>120</v>
      </c>
      <c r="R202">
        <v>1</v>
      </c>
      <c r="S202">
        <v>78</v>
      </c>
      <c r="T202" s="2">
        <v>128</v>
      </c>
      <c r="U202" s="2">
        <v>64</v>
      </c>
      <c r="V202" t="s">
        <v>1888</v>
      </c>
      <c r="W202">
        <v>0.73790740966796797</v>
      </c>
      <c r="X202">
        <v>0.65924178180284798</v>
      </c>
      <c r="Y202">
        <v>0.51567119565217401</v>
      </c>
      <c r="Z202">
        <v>1.19012919390201</v>
      </c>
      <c r="AA202">
        <v>0.48199009526435199</v>
      </c>
      <c r="AB202">
        <v>0.48199009526435199</v>
      </c>
      <c r="AC202">
        <v>0.624387395829474</v>
      </c>
      <c r="AD202">
        <v>0.624387395829474</v>
      </c>
      <c r="AE202">
        <v>0.51567119565217401</v>
      </c>
      <c r="AF202">
        <v>0.51567119565217401</v>
      </c>
      <c r="AG202">
        <v>0.61041666666666605</v>
      </c>
      <c r="AH202">
        <v>1.1939605474471999</v>
      </c>
      <c r="AI202">
        <v>0.59613937471814904</v>
      </c>
      <c r="AJ202">
        <v>0.59613937471814904</v>
      </c>
      <c r="AK202">
        <v>0.71907658582831102</v>
      </c>
      <c r="AL202">
        <v>0.71907658582831102</v>
      </c>
      <c r="AM202">
        <v>0.61041666666666605</v>
      </c>
      <c r="AN202">
        <v>0.61041666666666605</v>
      </c>
      <c r="AO202">
        <v>0.38043458280567399</v>
      </c>
      <c r="AP202">
        <v>0.53999133191830995</v>
      </c>
      <c r="AQ202">
        <v>0.55783618780361099</v>
      </c>
      <c r="AR202">
        <v>0.44969827852981198</v>
      </c>
      <c r="AS202">
        <v>0.14705882352941099</v>
      </c>
      <c r="AT202">
        <v>0.45188284518828398</v>
      </c>
      <c r="AU202">
        <v>0.79487179487179405</v>
      </c>
      <c r="AV202">
        <v>0.95833333333333304</v>
      </c>
      <c r="AW202">
        <v>0.72</v>
      </c>
      <c r="AX202">
        <v>0.842592592592592</v>
      </c>
      <c r="AY202">
        <v>0.77253218884120101</v>
      </c>
      <c r="AZ202">
        <v>0.68656716417910402</v>
      </c>
      <c r="BA202">
        <v>0.42513863216266101</v>
      </c>
      <c r="BB202">
        <v>0.61452513966480404</v>
      </c>
      <c r="BC202">
        <v>7.7519379844961198E-2</v>
      </c>
      <c r="BD202">
        <v>0.66265060240963802</v>
      </c>
    </row>
    <row r="203" spans="2:56" x14ac:dyDescent="0.2">
      <c r="B203" t="s">
        <v>1993</v>
      </c>
      <c r="C203">
        <v>1E-3</v>
      </c>
      <c r="D203">
        <v>0.1</v>
      </c>
      <c r="E203">
        <v>69</v>
      </c>
      <c r="F203">
        <v>256</v>
      </c>
      <c r="G203" s="2" t="b">
        <v>1</v>
      </c>
      <c r="H203">
        <v>8</v>
      </c>
      <c r="I203">
        <v>20</v>
      </c>
      <c r="J203">
        <v>64</v>
      </c>
      <c r="K203">
        <v>1000</v>
      </c>
      <c r="L203">
        <v>4</v>
      </c>
      <c r="M203">
        <v>25</v>
      </c>
      <c r="N203">
        <v>445</v>
      </c>
      <c r="O203">
        <v>12</v>
      </c>
      <c r="P203">
        <v>25</v>
      </c>
      <c r="Q203">
        <v>105</v>
      </c>
      <c r="R203">
        <v>1</v>
      </c>
      <c r="S203">
        <v>78</v>
      </c>
      <c r="T203" s="2">
        <v>128</v>
      </c>
      <c r="U203" s="2">
        <v>64</v>
      </c>
      <c r="V203" t="s">
        <v>1888</v>
      </c>
      <c r="W203">
        <v>0.74072265625</v>
      </c>
      <c r="X203">
        <v>0.65057230205275096</v>
      </c>
      <c r="Y203">
        <v>0.51555224719101</v>
      </c>
      <c r="Z203">
        <v>1.1679207590818399</v>
      </c>
      <c r="AA203">
        <v>0.48566311378024202</v>
      </c>
      <c r="AB203">
        <v>0.48566311378024202</v>
      </c>
      <c r="AC203">
        <v>0.67200544905725301</v>
      </c>
      <c r="AD203">
        <v>0.67200544905725301</v>
      </c>
      <c r="AE203">
        <v>0.51555224719101</v>
      </c>
      <c r="AF203">
        <v>0.51555224719101</v>
      </c>
      <c r="AG203">
        <v>0.59841269841269795</v>
      </c>
      <c r="AH203">
        <v>1.1841300725936801</v>
      </c>
      <c r="AI203">
        <v>0.588962574865461</v>
      </c>
      <c r="AJ203">
        <v>0.588962574865461</v>
      </c>
      <c r="AK203">
        <v>0.70454754978345302</v>
      </c>
      <c r="AL203">
        <v>0.70454754978345302</v>
      </c>
      <c r="AM203">
        <v>0.59841269841269795</v>
      </c>
      <c r="AN203">
        <v>0.59841269841269795</v>
      </c>
      <c r="AO203">
        <v>0.42563334303370398</v>
      </c>
      <c r="AP203">
        <v>0.498192586905983</v>
      </c>
      <c r="AQ203">
        <v>0.54898124777926804</v>
      </c>
      <c r="AR203">
        <v>0.46984527740201798</v>
      </c>
      <c r="AS203">
        <v>0.196721311475409</v>
      </c>
      <c r="AT203">
        <v>0.34101382488479198</v>
      </c>
      <c r="AU203">
        <v>0.80198019801980203</v>
      </c>
      <c r="AV203">
        <v>0.97584541062801899</v>
      </c>
      <c r="AW203">
        <v>0.71590909090909005</v>
      </c>
      <c r="AX203">
        <v>0.88205128205128203</v>
      </c>
      <c r="AY203">
        <v>0.81818181818181801</v>
      </c>
      <c r="AZ203">
        <v>0.64242424242424201</v>
      </c>
      <c r="BA203">
        <v>0.42947368421052601</v>
      </c>
      <c r="BB203">
        <v>0.620253164556962</v>
      </c>
      <c r="BC203">
        <v>0.59106529209621905</v>
      </c>
      <c r="BD203">
        <v>5.2631578947368397E-2</v>
      </c>
    </row>
    <row r="204" spans="2:56" x14ac:dyDescent="0.2">
      <c r="B204" t="s">
        <v>1994</v>
      </c>
      <c r="C204">
        <v>1E-3</v>
      </c>
      <c r="D204">
        <v>0.1</v>
      </c>
      <c r="E204">
        <v>256</v>
      </c>
      <c r="F204">
        <v>256</v>
      </c>
      <c r="G204" s="2" t="b">
        <v>0</v>
      </c>
      <c r="H204">
        <v>8</v>
      </c>
      <c r="I204">
        <v>5</v>
      </c>
      <c r="J204">
        <v>64</v>
      </c>
      <c r="K204">
        <v>1000</v>
      </c>
      <c r="L204">
        <v>4</v>
      </c>
      <c r="M204">
        <v>25</v>
      </c>
      <c r="N204">
        <v>445</v>
      </c>
      <c r="O204">
        <v>12</v>
      </c>
      <c r="P204">
        <v>25</v>
      </c>
      <c r="Q204">
        <v>105</v>
      </c>
      <c r="R204">
        <v>1</v>
      </c>
      <c r="S204">
        <v>78</v>
      </c>
      <c r="T204" s="2">
        <v>128</v>
      </c>
      <c r="U204" s="2">
        <v>64</v>
      </c>
      <c r="V204" t="s">
        <v>1888</v>
      </c>
      <c r="W204">
        <v>0.68317413330078103</v>
      </c>
      <c r="X204">
        <v>0.86238917591981501</v>
      </c>
      <c r="Y204">
        <v>0.515482022471909</v>
      </c>
      <c r="Z204">
        <v>1.1835323948860099</v>
      </c>
      <c r="AA204">
        <v>0.48217338837123402</v>
      </c>
      <c r="AB204">
        <v>0.48217338837123402</v>
      </c>
      <c r="AC204">
        <v>0.64047639487902996</v>
      </c>
      <c r="AD204">
        <v>0.64047639487902996</v>
      </c>
      <c r="AE204">
        <v>0.515482022471909</v>
      </c>
      <c r="AF204">
        <v>0.515482022471909</v>
      </c>
      <c r="AG204">
        <v>0.56269841269841203</v>
      </c>
      <c r="AH204">
        <v>1.3202155828475901</v>
      </c>
      <c r="AI204">
        <v>0.54828938558112394</v>
      </c>
      <c r="AJ204">
        <v>0.54828938558112505</v>
      </c>
      <c r="AK204">
        <v>0.61076276885187097</v>
      </c>
      <c r="AL204">
        <v>0.61076276885187097</v>
      </c>
      <c r="AM204">
        <v>0.56269841269841203</v>
      </c>
      <c r="AN204">
        <v>0.56269841269841203</v>
      </c>
      <c r="AO204">
        <v>0.45993187707961602</v>
      </c>
      <c r="AP204">
        <v>0.49082378148253902</v>
      </c>
      <c r="AQ204">
        <v>0.56109464931410802</v>
      </c>
      <c r="AR204">
        <v>0.41684324560867198</v>
      </c>
      <c r="AS204">
        <v>0.20979020979020899</v>
      </c>
      <c r="AT204">
        <v>0.31794871794871798</v>
      </c>
      <c r="AU204">
        <v>0.594936708860759</v>
      </c>
      <c r="AV204">
        <v>0.92156862745098</v>
      </c>
      <c r="AW204">
        <v>0.68062827225130895</v>
      </c>
      <c r="AX204">
        <v>0.84946236559139698</v>
      </c>
      <c r="AY204">
        <v>0.80612244897959096</v>
      </c>
      <c r="AZ204">
        <v>0.56830601092896105</v>
      </c>
      <c r="BA204">
        <v>0.42827442827442802</v>
      </c>
      <c r="BB204">
        <v>0.55813953488372003</v>
      </c>
      <c r="BC204">
        <v>0</v>
      </c>
      <c r="BD204">
        <v>0.644295302013422</v>
      </c>
    </row>
    <row r="205" spans="2:56" x14ac:dyDescent="0.2">
      <c r="B205" t="s">
        <v>1995</v>
      </c>
      <c r="C205">
        <v>1E-3</v>
      </c>
      <c r="D205">
        <v>0.1</v>
      </c>
      <c r="E205">
        <v>91</v>
      </c>
      <c r="F205">
        <v>256</v>
      </c>
      <c r="G205" s="2" t="b">
        <v>1</v>
      </c>
      <c r="H205">
        <v>8</v>
      </c>
      <c r="I205">
        <v>10</v>
      </c>
      <c r="J205">
        <v>256</v>
      </c>
      <c r="K205">
        <v>1000</v>
      </c>
      <c r="L205">
        <v>4</v>
      </c>
      <c r="M205">
        <v>10</v>
      </c>
      <c r="N205">
        <v>460</v>
      </c>
      <c r="O205">
        <v>12</v>
      </c>
      <c r="P205">
        <v>10</v>
      </c>
      <c r="Q205">
        <v>120</v>
      </c>
      <c r="R205">
        <v>1</v>
      </c>
      <c r="S205">
        <v>78</v>
      </c>
      <c r="T205" s="2">
        <v>128</v>
      </c>
      <c r="U205" s="2">
        <v>128</v>
      </c>
      <c r="V205" t="s">
        <v>1888</v>
      </c>
      <c r="W205">
        <v>0.73476982116699197</v>
      </c>
      <c r="X205">
        <v>0.67076446162536696</v>
      </c>
      <c r="Y205">
        <v>0.51539945652173802</v>
      </c>
      <c r="Z205">
        <v>1.19532018578052</v>
      </c>
      <c r="AA205">
        <v>0.47620165510032603</v>
      </c>
      <c r="AB205">
        <v>0.47620165510032603</v>
      </c>
      <c r="AC205">
        <v>0.63658740819052895</v>
      </c>
      <c r="AD205">
        <v>0.63658740819052895</v>
      </c>
      <c r="AE205">
        <v>0.51539945652173802</v>
      </c>
      <c r="AF205">
        <v>0.51539945652173802</v>
      </c>
      <c r="AG205">
        <v>0.58402777777777704</v>
      </c>
      <c r="AH205">
        <v>1.2091938257217401</v>
      </c>
      <c r="AI205">
        <v>0.56056997218304605</v>
      </c>
      <c r="AJ205">
        <v>0.56056997218304605</v>
      </c>
      <c r="AK205">
        <v>0.63667671054974995</v>
      </c>
      <c r="AL205">
        <v>0.63667671054974995</v>
      </c>
      <c r="AM205">
        <v>0.58402777777777704</v>
      </c>
      <c r="AN205">
        <v>0.58402777777777704</v>
      </c>
      <c r="AO205">
        <v>0.41977289844531201</v>
      </c>
      <c r="AP205">
        <v>0.57130995230541204</v>
      </c>
      <c r="AQ205">
        <v>0.55098115755586996</v>
      </c>
      <c r="AR205">
        <v>0.36274261209470698</v>
      </c>
      <c r="AS205">
        <v>0</v>
      </c>
      <c r="AT205">
        <v>0.37810945273631802</v>
      </c>
      <c r="AU205">
        <v>0.83185840707964598</v>
      </c>
      <c r="AV205">
        <v>0.91525423728813504</v>
      </c>
      <c r="AW205">
        <v>0.75490196078431304</v>
      </c>
      <c r="AX205">
        <v>0.81159420289855</v>
      </c>
      <c r="AY205">
        <v>0.79497907949790703</v>
      </c>
      <c r="AZ205">
        <v>0.640350877192982</v>
      </c>
      <c r="BA205">
        <v>0.41563055062166898</v>
      </c>
      <c r="BB205">
        <v>0.44198895027624302</v>
      </c>
      <c r="BC205">
        <v>7.7519379844961198E-2</v>
      </c>
      <c r="BD205">
        <v>0.66465256797583006</v>
      </c>
    </row>
    <row r="206" spans="2:56" x14ac:dyDescent="0.2">
      <c r="B206" t="s">
        <v>1996</v>
      </c>
      <c r="C206">
        <v>1E-3</v>
      </c>
      <c r="D206">
        <v>0.1</v>
      </c>
      <c r="E206">
        <v>169</v>
      </c>
      <c r="F206">
        <v>256</v>
      </c>
      <c r="G206" s="2" t="b">
        <v>1</v>
      </c>
      <c r="H206">
        <v>8</v>
      </c>
      <c r="I206">
        <v>15</v>
      </c>
      <c r="J206">
        <v>256</v>
      </c>
      <c r="K206">
        <v>1000</v>
      </c>
      <c r="L206">
        <v>4</v>
      </c>
      <c r="M206">
        <v>15</v>
      </c>
      <c r="N206">
        <v>455</v>
      </c>
      <c r="O206">
        <v>12</v>
      </c>
      <c r="P206">
        <v>15</v>
      </c>
      <c r="Q206">
        <v>115</v>
      </c>
      <c r="R206">
        <v>1</v>
      </c>
      <c r="S206">
        <v>78</v>
      </c>
      <c r="T206" s="2">
        <v>64</v>
      </c>
      <c r="U206" s="2">
        <v>64</v>
      </c>
      <c r="V206" t="s">
        <v>1888</v>
      </c>
      <c r="W206">
        <v>0.74074745178222601</v>
      </c>
      <c r="X206">
        <v>0.64518567081540801</v>
      </c>
      <c r="Y206">
        <v>0.515355494505495</v>
      </c>
      <c r="Z206">
        <v>1.21239354825019</v>
      </c>
      <c r="AA206">
        <v>0.48079185513028799</v>
      </c>
      <c r="AB206">
        <v>0.48079185513028799</v>
      </c>
      <c r="AC206">
        <v>0.64520992880414496</v>
      </c>
      <c r="AD206">
        <v>0.64520992880414496</v>
      </c>
      <c r="AE206">
        <v>0.515355494505495</v>
      </c>
      <c r="AF206">
        <v>0.515355494505495</v>
      </c>
      <c r="AG206">
        <v>0.61014492753623095</v>
      </c>
      <c r="AH206">
        <v>1.15472376346588</v>
      </c>
      <c r="AI206">
        <v>0.59316552421867397</v>
      </c>
      <c r="AJ206">
        <v>0.59316552421867397</v>
      </c>
      <c r="AK206">
        <v>0.69743104774314901</v>
      </c>
      <c r="AL206">
        <v>0.69743104774314901</v>
      </c>
      <c r="AM206">
        <v>0.61014492753623195</v>
      </c>
      <c r="AN206">
        <v>0.61014492753623095</v>
      </c>
      <c r="AO206">
        <v>0.45544509499290498</v>
      </c>
      <c r="AP206">
        <v>0.51703827202222397</v>
      </c>
      <c r="AQ206">
        <v>0.55267524952497504</v>
      </c>
      <c r="AR206">
        <v>0.39800880398104799</v>
      </c>
      <c r="AS206">
        <v>0.157480314960629</v>
      </c>
      <c r="AT206">
        <v>0.4</v>
      </c>
      <c r="AU206">
        <v>0.79069767441860395</v>
      </c>
      <c r="AV206">
        <v>0.962025316455696</v>
      </c>
      <c r="AW206">
        <v>0.72727272727272696</v>
      </c>
      <c r="AX206">
        <v>0.88262910798121996</v>
      </c>
      <c r="AY206">
        <v>0.80930232558139503</v>
      </c>
      <c r="AZ206">
        <v>0.63392857142857095</v>
      </c>
      <c r="BA206">
        <v>0.42399999999999999</v>
      </c>
      <c r="BB206">
        <v>0.59893048128342197</v>
      </c>
      <c r="BC206">
        <v>7.8124999999999903E-2</v>
      </c>
      <c r="BD206">
        <v>0.65359477124182996</v>
      </c>
    </row>
    <row r="207" spans="2:56" x14ac:dyDescent="0.2">
      <c r="B207" t="s">
        <v>1997</v>
      </c>
      <c r="C207">
        <v>1E-3</v>
      </c>
      <c r="D207">
        <v>0.1</v>
      </c>
      <c r="E207">
        <v>179</v>
      </c>
      <c r="F207">
        <v>256</v>
      </c>
      <c r="G207" s="2" t="b">
        <v>1</v>
      </c>
      <c r="H207">
        <v>8</v>
      </c>
      <c r="I207">
        <v>15</v>
      </c>
      <c r="J207">
        <v>256</v>
      </c>
      <c r="K207">
        <v>1000</v>
      </c>
      <c r="L207">
        <v>4</v>
      </c>
      <c r="M207">
        <v>15</v>
      </c>
      <c r="N207">
        <v>455</v>
      </c>
      <c r="O207">
        <v>12</v>
      </c>
      <c r="P207">
        <v>15</v>
      </c>
      <c r="Q207">
        <v>115</v>
      </c>
      <c r="R207">
        <v>1</v>
      </c>
      <c r="S207">
        <v>78</v>
      </c>
      <c r="T207" s="2">
        <v>128</v>
      </c>
      <c r="U207" s="2">
        <v>64</v>
      </c>
      <c r="V207" t="s">
        <v>1888</v>
      </c>
      <c r="W207">
        <v>0.75294113159179599</v>
      </c>
      <c r="X207">
        <v>0.59967466769739897</v>
      </c>
      <c r="Y207">
        <v>0.51524560439560396</v>
      </c>
      <c r="Z207">
        <v>1.1824561599493</v>
      </c>
      <c r="AA207">
        <v>0.48230382233063002</v>
      </c>
      <c r="AB207">
        <v>0.48230382233063002</v>
      </c>
      <c r="AC207">
        <v>0.64591737645292402</v>
      </c>
      <c r="AD207">
        <v>0.64591737645292402</v>
      </c>
      <c r="AE207">
        <v>0.51524560439560396</v>
      </c>
      <c r="AF207">
        <v>0.51524560439560396</v>
      </c>
      <c r="AG207">
        <v>0.58043478260869497</v>
      </c>
      <c r="AH207">
        <v>1.1434683799743599</v>
      </c>
      <c r="AI207">
        <v>0.55428592464589999</v>
      </c>
      <c r="AJ207">
        <v>0.55428592464589999</v>
      </c>
      <c r="AK207">
        <v>0.63769370098942801</v>
      </c>
      <c r="AL207">
        <v>0.63769370098942801</v>
      </c>
      <c r="AM207">
        <v>0.58043478260869497</v>
      </c>
      <c r="AN207">
        <v>0.58043478260869497</v>
      </c>
      <c r="AO207">
        <v>0.43300693237856103</v>
      </c>
      <c r="AP207">
        <v>0.55475647980472398</v>
      </c>
      <c r="AQ207">
        <v>0.54922776443468801</v>
      </c>
      <c r="AR207">
        <v>0.39222411270454699</v>
      </c>
      <c r="AS207">
        <v>0.21212121212121199</v>
      </c>
      <c r="AT207">
        <v>0.34146341463414598</v>
      </c>
      <c r="AU207">
        <v>0.84684684684684597</v>
      </c>
      <c r="AV207">
        <v>0.93273542600896797</v>
      </c>
      <c r="AW207">
        <v>0.82524271844660102</v>
      </c>
      <c r="AX207">
        <v>0.89090909090909098</v>
      </c>
      <c r="AY207">
        <v>0.82464454976303303</v>
      </c>
      <c r="AZ207">
        <v>0.46530612244897901</v>
      </c>
      <c r="BA207">
        <v>0.427221172022684</v>
      </c>
      <c r="BB207">
        <v>0</v>
      </c>
      <c r="BC207">
        <v>0.23611111111111099</v>
      </c>
      <c r="BD207">
        <v>0.64882943143812699</v>
      </c>
    </row>
    <row r="208" spans="2:56" x14ac:dyDescent="0.2">
      <c r="B208" t="s">
        <v>1998</v>
      </c>
      <c r="C208">
        <v>1E-3</v>
      </c>
      <c r="D208">
        <v>0.1</v>
      </c>
      <c r="E208">
        <v>256</v>
      </c>
      <c r="F208">
        <v>256</v>
      </c>
      <c r="G208" s="2" t="b">
        <v>0</v>
      </c>
      <c r="H208">
        <v>8</v>
      </c>
      <c r="I208">
        <v>5</v>
      </c>
      <c r="J208">
        <v>128</v>
      </c>
      <c r="K208">
        <v>1000</v>
      </c>
      <c r="L208">
        <v>4</v>
      </c>
      <c r="M208">
        <v>50</v>
      </c>
      <c r="N208">
        <v>420</v>
      </c>
      <c r="O208">
        <v>12</v>
      </c>
      <c r="P208">
        <v>50</v>
      </c>
      <c r="Q208">
        <v>80</v>
      </c>
      <c r="R208">
        <v>1</v>
      </c>
      <c r="S208">
        <v>78</v>
      </c>
      <c r="T208" s="2">
        <v>64</v>
      </c>
      <c r="U208" s="2">
        <v>64</v>
      </c>
      <c r="V208" t="s">
        <v>1888</v>
      </c>
      <c r="W208">
        <v>0.66070938110351496</v>
      </c>
      <c r="X208">
        <v>1.50346550531685</v>
      </c>
      <c r="Y208">
        <v>0.51518988095238105</v>
      </c>
      <c r="Z208">
        <v>1.18193154120445</v>
      </c>
      <c r="AA208">
        <v>0.483910737605803</v>
      </c>
      <c r="AB208">
        <v>0.483910737605803</v>
      </c>
      <c r="AC208">
        <v>0.641698759288997</v>
      </c>
      <c r="AD208">
        <v>0.641698759288997</v>
      </c>
      <c r="AE208">
        <v>0.51518988095238105</v>
      </c>
      <c r="AF208">
        <v>0.51518988095238105</v>
      </c>
      <c r="AG208">
        <v>0.53437500000000004</v>
      </c>
      <c r="AH208">
        <v>1.3190661668777399</v>
      </c>
      <c r="AI208">
        <v>0.49848616934259998</v>
      </c>
      <c r="AJ208">
        <v>0.49848616934259998</v>
      </c>
      <c r="AK208">
        <v>0.52794529689559899</v>
      </c>
      <c r="AL208">
        <v>0.52794529689559899</v>
      </c>
      <c r="AM208">
        <v>0.53437499999999905</v>
      </c>
      <c r="AN208">
        <v>0.53437500000000004</v>
      </c>
      <c r="AO208">
        <v>0.44945417179282798</v>
      </c>
      <c r="AP208">
        <v>0.54887318856904699</v>
      </c>
      <c r="AQ208">
        <v>0.554298536464644</v>
      </c>
      <c r="AR208">
        <v>0.38301705359669402</v>
      </c>
      <c r="AS208">
        <v>0.169491525423728</v>
      </c>
      <c r="AT208">
        <v>0.24347826086956501</v>
      </c>
      <c r="AU208">
        <v>0.76056338028169002</v>
      </c>
      <c r="AV208">
        <v>0.91025641025641002</v>
      </c>
      <c r="AW208">
        <v>0.73103448275862004</v>
      </c>
      <c r="AX208">
        <v>0.82857142857142796</v>
      </c>
      <c r="AY208">
        <v>0.82758620689655105</v>
      </c>
      <c r="AZ208">
        <v>0.422222222222222</v>
      </c>
      <c r="BA208">
        <v>0.407407407407407</v>
      </c>
      <c r="BB208">
        <v>0</v>
      </c>
      <c r="BC208">
        <v>0</v>
      </c>
      <c r="BD208">
        <v>0.68122270742358004</v>
      </c>
    </row>
    <row r="209" spans="2:56" x14ac:dyDescent="0.2">
      <c r="B209" t="s">
        <v>2575</v>
      </c>
      <c r="C209">
        <v>1E-3</v>
      </c>
      <c r="D209">
        <v>0.5</v>
      </c>
      <c r="E209">
        <v>18</v>
      </c>
      <c r="F209">
        <v>500</v>
      </c>
      <c r="G209" s="2" t="b">
        <v>1</v>
      </c>
      <c r="H209">
        <v>8</v>
      </c>
      <c r="I209">
        <v>50</v>
      </c>
      <c r="J209">
        <v>256</v>
      </c>
      <c r="K209">
        <v>1000</v>
      </c>
      <c r="L209">
        <v>4</v>
      </c>
      <c r="M209">
        <v>50</v>
      </c>
      <c r="N209">
        <v>420</v>
      </c>
      <c r="O209">
        <v>12</v>
      </c>
      <c r="P209">
        <v>50</v>
      </c>
      <c r="Q209">
        <v>80</v>
      </c>
      <c r="R209">
        <v>1</v>
      </c>
      <c r="S209">
        <v>78</v>
      </c>
      <c r="T209" s="2">
        <v>64</v>
      </c>
      <c r="U209" s="2">
        <v>64</v>
      </c>
      <c r="V209" t="s">
        <v>2178</v>
      </c>
      <c r="W209">
        <v>0.84788867187500006</v>
      </c>
      <c r="X209">
        <v>0.33509407341480202</v>
      </c>
      <c r="Y209">
        <v>0.51475238095238096</v>
      </c>
      <c r="Z209">
        <v>1.6895428223609901</v>
      </c>
      <c r="AA209">
        <v>0.47708447825453698</v>
      </c>
      <c r="AB209">
        <v>0.47708447825453698</v>
      </c>
      <c r="AC209">
        <v>0.639670609332045</v>
      </c>
      <c r="AD209">
        <v>0.639670609332045</v>
      </c>
      <c r="AE209">
        <v>0.51475238095238096</v>
      </c>
      <c r="AF209">
        <v>0.51475238095238096</v>
      </c>
      <c r="AG209">
        <v>0.61250000000000004</v>
      </c>
      <c r="AH209">
        <v>1.20318734645843</v>
      </c>
      <c r="AI209">
        <v>0.598662715482426</v>
      </c>
      <c r="AJ209">
        <v>0.598662715482426</v>
      </c>
      <c r="AK209">
        <v>0.65761525017895694</v>
      </c>
      <c r="AL209">
        <v>0.65761525017895694</v>
      </c>
      <c r="AM209">
        <v>0.61250000000000004</v>
      </c>
      <c r="AN209">
        <v>0.61250000000000004</v>
      </c>
      <c r="AO209">
        <v>0.56855867596166998</v>
      </c>
      <c r="AP209">
        <v>0.237535948976455</v>
      </c>
      <c r="AQ209">
        <v>0.55854017167423697</v>
      </c>
      <c r="AR209">
        <v>0.54370311640578295</v>
      </c>
      <c r="AS209">
        <v>0.19607843137254899</v>
      </c>
      <c r="AT209">
        <v>0.42352941176470499</v>
      </c>
      <c r="AU209">
        <v>0.94339622641509402</v>
      </c>
      <c r="AV209">
        <v>0.949367088607594</v>
      </c>
      <c r="AW209">
        <v>0.88275862068965505</v>
      </c>
      <c r="AX209">
        <v>0.96932515337423297</v>
      </c>
      <c r="AY209">
        <v>0.84285714285714297</v>
      </c>
      <c r="AZ209">
        <v>6.7415730337078594E-2</v>
      </c>
      <c r="BA209">
        <v>0.40978593272171199</v>
      </c>
      <c r="BB209">
        <v>0.46250000000000002</v>
      </c>
      <c r="BC209">
        <v>0.40650406504065001</v>
      </c>
      <c r="BD209">
        <v>0.63043478260869501</v>
      </c>
    </row>
    <row r="210" spans="2:56" x14ac:dyDescent="0.2">
      <c r="B210" t="s">
        <v>1999</v>
      </c>
      <c r="C210">
        <v>1E-3</v>
      </c>
      <c r="D210">
        <v>0.1</v>
      </c>
      <c r="E210">
        <v>119</v>
      </c>
      <c r="F210">
        <v>256</v>
      </c>
      <c r="G210" s="2" t="b">
        <v>1</v>
      </c>
      <c r="H210">
        <v>8</v>
      </c>
      <c r="I210">
        <v>5</v>
      </c>
      <c r="J210">
        <v>64</v>
      </c>
      <c r="K210">
        <v>1000</v>
      </c>
      <c r="L210">
        <v>4</v>
      </c>
      <c r="M210">
        <v>50</v>
      </c>
      <c r="N210">
        <v>420</v>
      </c>
      <c r="O210">
        <v>12</v>
      </c>
      <c r="P210">
        <v>50</v>
      </c>
      <c r="Q210">
        <v>80</v>
      </c>
      <c r="R210">
        <v>1</v>
      </c>
      <c r="S210">
        <v>78</v>
      </c>
      <c r="T210" s="2">
        <v>128</v>
      </c>
      <c r="U210" s="2">
        <v>128</v>
      </c>
      <c r="V210" t="s">
        <v>1888</v>
      </c>
      <c r="W210">
        <v>0.68370056152343694</v>
      </c>
      <c r="X210">
        <v>0.86355814058333602</v>
      </c>
      <c r="Y210">
        <v>0.51392023809523701</v>
      </c>
      <c r="Z210">
        <v>1.1904187248945199</v>
      </c>
      <c r="AA210">
        <v>0.482570177297725</v>
      </c>
      <c r="AB210">
        <v>0.482570177297725</v>
      </c>
      <c r="AC210">
        <v>0.62839827701900997</v>
      </c>
      <c r="AD210">
        <v>0.62839827701900997</v>
      </c>
      <c r="AE210">
        <v>0.51392023809523701</v>
      </c>
      <c r="AF210">
        <v>0.51392023809523701</v>
      </c>
      <c r="AG210">
        <v>0.56666666666666599</v>
      </c>
      <c r="AH210">
        <v>1.35502457618713</v>
      </c>
      <c r="AI210">
        <v>0.54414274899744697</v>
      </c>
      <c r="AJ210">
        <v>0.54414274899744697</v>
      </c>
      <c r="AK210">
        <v>0.61349584978676697</v>
      </c>
      <c r="AL210">
        <v>0.61349584978676697</v>
      </c>
      <c r="AM210">
        <v>0.56666666666666599</v>
      </c>
      <c r="AN210">
        <v>0.56666666666666599</v>
      </c>
      <c r="AO210">
        <v>0.29057921561822098</v>
      </c>
      <c r="AP210">
        <v>0.53357254711658197</v>
      </c>
      <c r="AQ210">
        <v>0.559269469715026</v>
      </c>
      <c r="AR210">
        <v>0.54685947674107005</v>
      </c>
      <c r="AS210">
        <v>0.201834862385321</v>
      </c>
      <c r="AT210">
        <v>0.31304347826086898</v>
      </c>
      <c r="AU210">
        <v>0.71942446043165398</v>
      </c>
      <c r="AV210">
        <v>0.96894409937888204</v>
      </c>
      <c r="AW210">
        <v>0.68115942028985499</v>
      </c>
      <c r="AX210">
        <v>0.88888888888888895</v>
      </c>
      <c r="AY210">
        <v>0.81118881118881103</v>
      </c>
      <c r="AZ210">
        <v>0.48780487804877998</v>
      </c>
      <c r="BA210">
        <v>0.43287671232876701</v>
      </c>
      <c r="BB210">
        <v>0.26086956521739102</v>
      </c>
      <c r="BC210">
        <v>8.5106382978723402E-2</v>
      </c>
      <c r="BD210">
        <v>0.67857142857142805</v>
      </c>
    </row>
    <row r="211" spans="2:56" x14ac:dyDescent="0.2">
      <c r="B211" t="s">
        <v>2000</v>
      </c>
      <c r="C211">
        <v>1E-3</v>
      </c>
      <c r="D211">
        <v>0.1</v>
      </c>
      <c r="E211">
        <v>23</v>
      </c>
      <c r="F211">
        <v>256</v>
      </c>
      <c r="G211" s="2" t="b">
        <v>1</v>
      </c>
      <c r="H211">
        <v>8</v>
      </c>
      <c r="I211">
        <v>25</v>
      </c>
      <c r="J211">
        <v>256</v>
      </c>
      <c r="K211">
        <v>1000</v>
      </c>
      <c r="L211">
        <v>4</v>
      </c>
      <c r="M211">
        <v>20</v>
      </c>
      <c r="N211">
        <v>450</v>
      </c>
      <c r="O211">
        <v>12</v>
      </c>
      <c r="P211">
        <v>20</v>
      </c>
      <c r="Q211">
        <v>110</v>
      </c>
      <c r="R211">
        <v>1</v>
      </c>
      <c r="S211">
        <v>78</v>
      </c>
      <c r="T211" s="2">
        <v>128</v>
      </c>
      <c r="U211" s="2">
        <v>64</v>
      </c>
      <c r="V211" t="s">
        <v>1888</v>
      </c>
      <c r="W211">
        <v>0.75592994689941395</v>
      </c>
      <c r="X211">
        <v>0.58335295063443404</v>
      </c>
      <c r="Y211">
        <v>0.51388777777777805</v>
      </c>
      <c r="Z211">
        <v>1.17249316966533</v>
      </c>
      <c r="AA211">
        <v>0.47888781467393199</v>
      </c>
      <c r="AB211">
        <v>0.47888781467393199</v>
      </c>
      <c r="AC211">
        <v>0.64593988156744198</v>
      </c>
      <c r="AD211">
        <v>0.64593988156744298</v>
      </c>
      <c r="AE211">
        <v>0.51388777777777805</v>
      </c>
      <c r="AF211">
        <v>0.51388777777777805</v>
      </c>
      <c r="AG211">
        <v>0.58181818181818101</v>
      </c>
      <c r="AH211">
        <v>1.12776911258697</v>
      </c>
      <c r="AI211">
        <v>0.54879248167421202</v>
      </c>
      <c r="AJ211">
        <v>0.54879248167421202</v>
      </c>
      <c r="AK211">
        <v>0.61555053654619396</v>
      </c>
      <c r="AL211">
        <v>0.61555053654619396</v>
      </c>
      <c r="AM211">
        <v>0.58181818181818101</v>
      </c>
      <c r="AN211">
        <v>0.58181818181818101</v>
      </c>
      <c r="AO211">
        <v>0.30098892702687802</v>
      </c>
      <c r="AP211">
        <v>0.553704076365786</v>
      </c>
      <c r="AQ211">
        <v>0.55820767259997395</v>
      </c>
      <c r="AR211">
        <v>0.50265058270309004</v>
      </c>
      <c r="AS211">
        <v>0.32183908045977</v>
      </c>
      <c r="AT211">
        <v>0.35220125786163498</v>
      </c>
      <c r="AU211">
        <v>0.84545454545454501</v>
      </c>
      <c r="AV211">
        <v>0.93333333333333302</v>
      </c>
      <c r="AW211">
        <v>0.72527472527472503</v>
      </c>
      <c r="AX211">
        <v>0.90654205607476601</v>
      </c>
      <c r="AY211">
        <v>0.84263959390862897</v>
      </c>
      <c r="AZ211">
        <v>0.489082969432314</v>
      </c>
      <c r="BA211">
        <v>0.42063492063491997</v>
      </c>
      <c r="BB211">
        <v>0</v>
      </c>
      <c r="BC211">
        <v>8.4033613445378103E-2</v>
      </c>
      <c r="BD211">
        <v>0.66447368421052599</v>
      </c>
    </row>
    <row r="212" spans="2:56" x14ac:dyDescent="0.2">
      <c r="B212" t="s">
        <v>2001</v>
      </c>
      <c r="C212">
        <v>1E-3</v>
      </c>
      <c r="D212">
        <v>0.1</v>
      </c>
      <c r="E212">
        <v>256</v>
      </c>
      <c r="F212">
        <v>256</v>
      </c>
      <c r="G212" s="2" t="b">
        <v>1</v>
      </c>
      <c r="H212">
        <v>8</v>
      </c>
      <c r="I212">
        <v>25</v>
      </c>
      <c r="J212">
        <v>64</v>
      </c>
      <c r="K212">
        <v>1000</v>
      </c>
      <c r="L212">
        <v>4</v>
      </c>
      <c r="M212">
        <v>50</v>
      </c>
      <c r="N212">
        <v>420</v>
      </c>
      <c r="O212">
        <v>12</v>
      </c>
      <c r="P212">
        <v>50</v>
      </c>
      <c r="Q212">
        <v>80</v>
      </c>
      <c r="R212">
        <v>1</v>
      </c>
      <c r="S212">
        <v>78</v>
      </c>
      <c r="T212" s="2">
        <v>128</v>
      </c>
      <c r="U212" s="2">
        <v>64</v>
      </c>
      <c r="V212" t="s">
        <v>1888</v>
      </c>
      <c r="W212">
        <v>0.74947357177734297</v>
      </c>
      <c r="X212">
        <v>0.60640575736761004</v>
      </c>
      <c r="Y212">
        <v>0.51372738095238202</v>
      </c>
      <c r="Z212">
        <v>1.1813822436332699</v>
      </c>
      <c r="AA212">
        <v>0.47945224825958499</v>
      </c>
      <c r="AB212">
        <v>0.47945224825958499</v>
      </c>
      <c r="AC212">
        <v>0.606615847210208</v>
      </c>
      <c r="AD212">
        <v>0.606615847210208</v>
      </c>
      <c r="AE212">
        <v>0.51372738095238202</v>
      </c>
      <c r="AF212">
        <v>0.51372738095238202</v>
      </c>
      <c r="AG212">
        <v>0.60729166666666601</v>
      </c>
      <c r="AH212">
        <v>1.15954005718231</v>
      </c>
      <c r="AI212">
        <v>0.59179462101066205</v>
      </c>
      <c r="AJ212">
        <v>0.59179462101066205</v>
      </c>
      <c r="AK212">
        <v>0.75072563037769402</v>
      </c>
      <c r="AL212">
        <v>0.75072563037769402</v>
      </c>
      <c r="AM212">
        <v>0.60729166666666601</v>
      </c>
      <c r="AN212">
        <v>0.60729166666666601</v>
      </c>
      <c r="AO212">
        <v>0.41834824377869401</v>
      </c>
      <c r="AP212">
        <v>0.56322935775309102</v>
      </c>
      <c r="AQ212">
        <v>0.560644222441261</v>
      </c>
      <c r="AR212">
        <v>0.37558716906529499</v>
      </c>
      <c r="AS212">
        <v>0.13953488372093001</v>
      </c>
      <c r="AT212">
        <v>0.39999999999999902</v>
      </c>
      <c r="AU212">
        <v>0.825806451612903</v>
      </c>
      <c r="AV212">
        <v>0.94736842105263097</v>
      </c>
      <c r="AW212">
        <v>0.72992700729926996</v>
      </c>
      <c r="AX212">
        <v>0.87837837837837796</v>
      </c>
      <c r="AY212">
        <v>0.73939393939393905</v>
      </c>
      <c r="AZ212">
        <v>0.66666666666666596</v>
      </c>
      <c r="BA212">
        <v>0.42934782608695599</v>
      </c>
      <c r="BB212">
        <v>0.59829059829059805</v>
      </c>
      <c r="BC212">
        <v>9.1954022988505704E-2</v>
      </c>
      <c r="BD212">
        <v>0.65486725663716805</v>
      </c>
    </row>
    <row r="213" spans="2:56" x14ac:dyDescent="0.2">
      <c r="B213" t="s">
        <v>2002</v>
      </c>
      <c r="C213">
        <v>1E-3</v>
      </c>
      <c r="D213">
        <v>0.1</v>
      </c>
      <c r="E213">
        <v>256</v>
      </c>
      <c r="F213">
        <v>256</v>
      </c>
      <c r="G213" s="2" t="b">
        <v>0</v>
      </c>
      <c r="H213">
        <v>8</v>
      </c>
      <c r="I213">
        <v>15</v>
      </c>
      <c r="J213">
        <v>420</v>
      </c>
      <c r="K213">
        <v>1000</v>
      </c>
      <c r="L213">
        <v>4</v>
      </c>
      <c r="M213">
        <v>5</v>
      </c>
      <c r="N213">
        <v>465</v>
      </c>
      <c r="O213">
        <v>12</v>
      </c>
      <c r="P213">
        <v>5</v>
      </c>
      <c r="Q213">
        <v>125</v>
      </c>
      <c r="R213">
        <v>1</v>
      </c>
      <c r="S213">
        <v>78</v>
      </c>
      <c r="T213" s="2">
        <v>64</v>
      </c>
      <c r="U213" s="2">
        <v>128</v>
      </c>
      <c r="V213" t="s">
        <v>1888</v>
      </c>
      <c r="W213">
        <v>0.754638671875</v>
      </c>
      <c r="X213">
        <v>0.59396417927928202</v>
      </c>
      <c r="Y213">
        <v>0.51354516129032102</v>
      </c>
      <c r="Z213">
        <v>1.26000053167343</v>
      </c>
      <c r="AA213">
        <v>0.481200748960533</v>
      </c>
      <c r="AB213">
        <v>0.481200748960533</v>
      </c>
      <c r="AC213">
        <v>0.61749217643102705</v>
      </c>
      <c r="AD213">
        <v>0.61749217643102705</v>
      </c>
      <c r="AE213">
        <v>0.51354516129032102</v>
      </c>
      <c r="AF213">
        <v>0.51354516129032102</v>
      </c>
      <c r="AG213">
        <v>0.61399999999999999</v>
      </c>
      <c r="AH213">
        <v>1.2346386909484801</v>
      </c>
      <c r="AI213">
        <v>0.61158013473478101</v>
      </c>
      <c r="AJ213">
        <v>0.61158013473478101</v>
      </c>
      <c r="AK213">
        <v>0.70981718591849596</v>
      </c>
      <c r="AL213">
        <v>0.70981718591849596</v>
      </c>
      <c r="AM213">
        <v>0.61399999999999999</v>
      </c>
      <c r="AN213">
        <v>0.61399999999999999</v>
      </c>
      <c r="AO213">
        <v>0.435421757097536</v>
      </c>
      <c r="AP213">
        <v>0.50426991142477096</v>
      </c>
      <c r="AQ213">
        <v>0.54733776944219303</v>
      </c>
      <c r="AR213">
        <v>0.43777355787763</v>
      </c>
      <c r="AS213">
        <v>4.5112781954887202E-2</v>
      </c>
      <c r="AT213">
        <v>0.36792452830188599</v>
      </c>
      <c r="AU213">
        <v>0.82051282051282004</v>
      </c>
      <c r="AV213">
        <v>0.96470588235294097</v>
      </c>
      <c r="AW213">
        <v>0.73239436619718301</v>
      </c>
      <c r="AX213">
        <v>0.873949579831932</v>
      </c>
      <c r="AY213">
        <v>0.82300884955752196</v>
      </c>
      <c r="AZ213">
        <v>0.64248704663212397</v>
      </c>
      <c r="BA213">
        <v>0.40728476821192</v>
      </c>
      <c r="BB213">
        <v>0.58415841584158401</v>
      </c>
      <c r="BC213">
        <v>0.39560439560439498</v>
      </c>
      <c r="BD213">
        <v>0.68181818181818099</v>
      </c>
    </row>
    <row r="214" spans="2:56" x14ac:dyDescent="0.2">
      <c r="B214" t="s">
        <v>2576</v>
      </c>
      <c r="C214">
        <v>1E-3</v>
      </c>
      <c r="D214">
        <v>0.1</v>
      </c>
      <c r="E214">
        <v>256</v>
      </c>
      <c r="F214">
        <v>256</v>
      </c>
      <c r="G214" s="2" t="b">
        <v>0</v>
      </c>
      <c r="H214">
        <v>8</v>
      </c>
      <c r="I214">
        <v>5</v>
      </c>
      <c r="J214">
        <v>256</v>
      </c>
      <c r="K214">
        <v>1000</v>
      </c>
      <c r="L214">
        <v>4</v>
      </c>
      <c r="M214">
        <v>20</v>
      </c>
      <c r="N214">
        <v>450</v>
      </c>
      <c r="O214">
        <v>12</v>
      </c>
      <c r="P214">
        <v>20</v>
      </c>
      <c r="Q214">
        <v>110</v>
      </c>
      <c r="R214">
        <v>1</v>
      </c>
      <c r="S214">
        <v>78</v>
      </c>
      <c r="T214" s="2">
        <v>128</v>
      </c>
      <c r="U214" s="2">
        <v>64</v>
      </c>
      <c r="V214" t="s">
        <v>1888</v>
      </c>
      <c r="W214">
        <v>0.72946739196777299</v>
      </c>
      <c r="X214">
        <v>0.69341722154058505</v>
      </c>
      <c r="Y214">
        <v>0.51328888888888902</v>
      </c>
      <c r="Z214">
        <v>1.18884345352649</v>
      </c>
      <c r="AA214">
        <v>0.47643642975716</v>
      </c>
      <c r="AB214">
        <v>0.47643642975716</v>
      </c>
      <c r="AC214">
        <v>0.65323465242187395</v>
      </c>
      <c r="AD214">
        <v>0.65323465242187395</v>
      </c>
      <c r="AE214">
        <v>0.51328888888888902</v>
      </c>
      <c r="AF214">
        <v>0.51328888888888902</v>
      </c>
      <c r="AG214">
        <v>0.60378787878787799</v>
      </c>
      <c r="AH214">
        <v>1.1528403759002599</v>
      </c>
      <c r="AI214">
        <v>0.57303996983321903</v>
      </c>
      <c r="AJ214">
        <v>0.57303996983321903</v>
      </c>
      <c r="AK214">
        <v>0.71210546699324595</v>
      </c>
      <c r="AL214">
        <v>0.71210546699324595</v>
      </c>
      <c r="AM214">
        <v>0.60378787878787799</v>
      </c>
      <c r="AN214">
        <v>0.60378787878787799</v>
      </c>
      <c r="AO214">
        <v>0.40181201987444298</v>
      </c>
      <c r="AP214">
        <v>0.51001101040811803</v>
      </c>
      <c r="AQ214">
        <v>0.563432658941038</v>
      </c>
      <c r="AR214">
        <v>0.43049002980504097</v>
      </c>
      <c r="AS214">
        <v>0.186046511627906</v>
      </c>
      <c r="AT214">
        <v>5.4794520547945202E-2</v>
      </c>
      <c r="AU214">
        <v>0.83177570093457898</v>
      </c>
      <c r="AV214">
        <v>0.96832579185520296</v>
      </c>
      <c r="AW214">
        <v>0.73846153846153795</v>
      </c>
      <c r="AX214">
        <v>0.88235294117647001</v>
      </c>
      <c r="AY214">
        <v>0.68825910931174095</v>
      </c>
      <c r="AZ214">
        <v>0.69346733668341698</v>
      </c>
      <c r="BA214">
        <v>0.43058350100603598</v>
      </c>
      <c r="BB214">
        <v>0.63803680981595101</v>
      </c>
      <c r="BC214">
        <v>8.6956521739130405E-2</v>
      </c>
      <c r="BD214">
        <v>0.67741935483870896</v>
      </c>
    </row>
    <row r="215" spans="2:56" x14ac:dyDescent="0.2">
      <c r="B215" t="s">
        <v>2003</v>
      </c>
      <c r="C215">
        <v>1E-3</v>
      </c>
      <c r="D215">
        <v>0.1</v>
      </c>
      <c r="E215">
        <v>95</v>
      </c>
      <c r="F215">
        <v>256</v>
      </c>
      <c r="G215" s="2" t="b">
        <v>1</v>
      </c>
      <c r="H215">
        <v>8</v>
      </c>
      <c r="I215">
        <v>20</v>
      </c>
      <c r="J215">
        <v>64</v>
      </c>
      <c r="K215">
        <v>1000</v>
      </c>
      <c r="L215">
        <v>4</v>
      </c>
      <c r="M215">
        <v>20</v>
      </c>
      <c r="N215">
        <v>450</v>
      </c>
      <c r="O215">
        <v>12</v>
      </c>
      <c r="P215">
        <v>20</v>
      </c>
      <c r="Q215">
        <v>110</v>
      </c>
      <c r="R215">
        <v>1</v>
      </c>
      <c r="S215">
        <v>78</v>
      </c>
      <c r="T215" s="2">
        <v>128</v>
      </c>
      <c r="U215" s="2">
        <v>64</v>
      </c>
      <c r="V215" t="s">
        <v>1888</v>
      </c>
      <c r="W215">
        <v>0.73505401611328103</v>
      </c>
      <c r="X215">
        <v>0.66875055269338102</v>
      </c>
      <c r="Y215">
        <v>0.51327444444444403</v>
      </c>
      <c r="Z215">
        <v>1.18592061436176</v>
      </c>
      <c r="AA215">
        <v>0.47829681045077199</v>
      </c>
      <c r="AB215">
        <v>0.47829681045077199</v>
      </c>
      <c r="AC215">
        <v>0.65978159908057199</v>
      </c>
      <c r="AD215">
        <v>0.65978159908057199</v>
      </c>
      <c r="AE215">
        <v>0.51327444444444403</v>
      </c>
      <c r="AF215">
        <v>0.51327444444444403</v>
      </c>
      <c r="AG215">
        <v>0.56363636363636305</v>
      </c>
      <c r="AH215">
        <v>1.1813385486602701</v>
      </c>
      <c r="AI215">
        <v>0.528109036432311</v>
      </c>
      <c r="AJ215">
        <v>0.528109036432311</v>
      </c>
      <c r="AK215">
        <v>0.64503577920264199</v>
      </c>
      <c r="AL215">
        <v>0.64503577920264199</v>
      </c>
      <c r="AM215">
        <v>0.56363636363636305</v>
      </c>
      <c r="AN215">
        <v>0.56363636363636305</v>
      </c>
      <c r="AO215">
        <v>0.47279417198735402</v>
      </c>
      <c r="AP215">
        <v>0.40774913159557902</v>
      </c>
      <c r="AQ215">
        <v>0.558503534951034</v>
      </c>
      <c r="AR215">
        <v>0.47414040326912199</v>
      </c>
      <c r="AS215">
        <v>0.16666666666666599</v>
      </c>
      <c r="AT215">
        <v>0.29951690821256</v>
      </c>
      <c r="AU215">
        <v>0.809756097560975</v>
      </c>
      <c r="AV215">
        <v>0.963963963963964</v>
      </c>
      <c r="AW215">
        <v>0.75935828877005296</v>
      </c>
      <c r="AX215">
        <v>0.90476190476190399</v>
      </c>
      <c r="AY215">
        <v>0.81773399014778303</v>
      </c>
      <c r="AZ215">
        <v>1.6666666666666601E-2</v>
      </c>
      <c r="BA215">
        <v>0.41312741312741302</v>
      </c>
      <c r="BB215">
        <v>0.46222222222222198</v>
      </c>
      <c r="BC215">
        <v>6.7796610169491497E-2</v>
      </c>
      <c r="BD215">
        <v>0.65573770491803196</v>
      </c>
    </row>
    <row r="216" spans="2:56" x14ac:dyDescent="0.2">
      <c r="B216" t="s">
        <v>2412</v>
      </c>
      <c r="C216">
        <v>1E-3</v>
      </c>
      <c r="D216">
        <v>0.1</v>
      </c>
      <c r="E216">
        <v>256</v>
      </c>
      <c r="F216">
        <v>256</v>
      </c>
      <c r="G216" s="2" t="b">
        <v>0</v>
      </c>
      <c r="H216">
        <v>8</v>
      </c>
      <c r="I216">
        <v>15</v>
      </c>
      <c r="J216">
        <v>128</v>
      </c>
      <c r="K216">
        <v>1000</v>
      </c>
      <c r="L216">
        <v>4</v>
      </c>
      <c r="M216">
        <v>25</v>
      </c>
      <c r="N216">
        <v>445</v>
      </c>
      <c r="O216">
        <v>12</v>
      </c>
      <c r="P216">
        <v>25</v>
      </c>
      <c r="Q216">
        <v>105</v>
      </c>
      <c r="R216">
        <v>1</v>
      </c>
      <c r="S216">
        <v>78</v>
      </c>
      <c r="T216" s="2">
        <v>64</v>
      </c>
      <c r="U216" s="2">
        <v>128</v>
      </c>
      <c r="V216" t="s">
        <v>1888</v>
      </c>
      <c r="W216">
        <v>0.73711776733398404</v>
      </c>
      <c r="X216">
        <v>0.66444517043419105</v>
      </c>
      <c r="Y216">
        <v>0.51320617977528005</v>
      </c>
      <c r="Z216">
        <v>1.20872739732265</v>
      </c>
      <c r="AA216">
        <v>0.48126237484110201</v>
      </c>
      <c r="AB216">
        <v>0.48126237484110201</v>
      </c>
      <c r="AC216">
        <v>0.63509121322540896</v>
      </c>
      <c r="AD216">
        <v>0.63509121322540896</v>
      </c>
      <c r="AE216">
        <v>0.51320617977528005</v>
      </c>
      <c r="AF216">
        <v>0.51320617977528005</v>
      </c>
      <c r="AG216">
        <v>0.567460317460317</v>
      </c>
      <c r="AH216">
        <v>1.21409952640533</v>
      </c>
      <c r="AI216">
        <v>0.55198114753725003</v>
      </c>
      <c r="AJ216">
        <v>0.55198114753725003</v>
      </c>
      <c r="AK216">
        <v>0.65856336711937202</v>
      </c>
      <c r="AL216">
        <v>0.65856336711937202</v>
      </c>
      <c r="AM216">
        <v>0.567460317460317</v>
      </c>
      <c r="AN216">
        <v>0.567460317460317</v>
      </c>
      <c r="AO216">
        <v>0.442359987709805</v>
      </c>
      <c r="AP216">
        <v>0.471644806428622</v>
      </c>
      <c r="AQ216">
        <v>0.55796720482275397</v>
      </c>
      <c r="AR216">
        <v>0.45307750040322597</v>
      </c>
      <c r="AS216">
        <v>0.20512820512820501</v>
      </c>
      <c r="AT216">
        <v>0.36529680365296802</v>
      </c>
      <c r="AU216">
        <v>0.82653061224489799</v>
      </c>
      <c r="AV216">
        <v>0.90821256038647302</v>
      </c>
      <c r="AW216">
        <v>0.74860335195530703</v>
      </c>
      <c r="AX216">
        <v>0.93137254901960698</v>
      </c>
      <c r="AY216">
        <v>0.83333333333333304</v>
      </c>
      <c r="AZ216">
        <v>0.48341232227488101</v>
      </c>
      <c r="BA216">
        <v>0.43010752688171999</v>
      </c>
      <c r="BB216">
        <v>9.5238095238095205E-2</v>
      </c>
      <c r="BC216">
        <v>0.54826254826254806</v>
      </c>
      <c r="BD216">
        <v>0.24827586206896499</v>
      </c>
    </row>
    <row r="217" spans="2:56" x14ac:dyDescent="0.2">
      <c r="B217" t="s">
        <v>2413</v>
      </c>
      <c r="C217">
        <v>1E-3</v>
      </c>
      <c r="D217">
        <v>0.5</v>
      </c>
      <c r="E217">
        <v>256</v>
      </c>
      <c r="F217">
        <v>500</v>
      </c>
      <c r="G217" s="2" t="b">
        <v>0</v>
      </c>
      <c r="H217">
        <v>8</v>
      </c>
      <c r="I217">
        <v>5</v>
      </c>
      <c r="J217">
        <v>64</v>
      </c>
      <c r="K217">
        <v>1000</v>
      </c>
      <c r="L217">
        <v>4</v>
      </c>
      <c r="M217">
        <v>5</v>
      </c>
      <c r="N217">
        <v>465</v>
      </c>
      <c r="O217">
        <v>12</v>
      </c>
      <c r="P217">
        <v>5</v>
      </c>
      <c r="Q217">
        <v>125</v>
      </c>
      <c r="R217">
        <v>1</v>
      </c>
      <c r="S217">
        <v>78</v>
      </c>
      <c r="T217" s="2">
        <v>64</v>
      </c>
      <c r="U217" s="2">
        <v>64</v>
      </c>
      <c r="V217" t="s">
        <v>2178</v>
      </c>
      <c r="W217">
        <v>0.77541015624999998</v>
      </c>
      <c r="X217">
        <v>0.54234912639856303</v>
      </c>
      <c r="Y217">
        <v>0.51307258064515904</v>
      </c>
      <c r="Z217">
        <v>1.2150521931648199</v>
      </c>
      <c r="AA217">
        <v>0.48171349211248898</v>
      </c>
      <c r="AB217">
        <v>0.48171349211248898</v>
      </c>
      <c r="AC217">
        <v>0.64030180483376598</v>
      </c>
      <c r="AD217">
        <v>0.64030180483376598</v>
      </c>
      <c r="AE217">
        <v>0.51307258064515904</v>
      </c>
      <c r="AF217">
        <v>0.51307258064515904</v>
      </c>
      <c r="AG217">
        <v>0.60799999999999998</v>
      </c>
      <c r="AH217">
        <v>1.10924077033996</v>
      </c>
      <c r="AI217">
        <v>0.59442239472879499</v>
      </c>
      <c r="AJ217">
        <v>0.59442239472879499</v>
      </c>
      <c r="AK217">
        <v>0.71973370365773703</v>
      </c>
      <c r="AL217">
        <v>0.71973370365773703</v>
      </c>
      <c r="AM217">
        <v>0.60799999999999998</v>
      </c>
      <c r="AN217">
        <v>0.60799999999999998</v>
      </c>
      <c r="AO217">
        <v>0.43255484270969802</v>
      </c>
      <c r="AP217">
        <v>0.47642209729831397</v>
      </c>
      <c r="AQ217">
        <v>0.546422327062139</v>
      </c>
      <c r="AR217">
        <v>0.471454701379806</v>
      </c>
      <c r="AS217">
        <v>0.133333333333333</v>
      </c>
      <c r="AT217">
        <v>0.361990950226244</v>
      </c>
      <c r="AU217">
        <v>0.92244897959183603</v>
      </c>
      <c r="AV217">
        <v>0.97991967871485897</v>
      </c>
      <c r="AW217">
        <v>0.79295154185021999</v>
      </c>
      <c r="AX217">
        <v>0.92561983471074305</v>
      </c>
      <c r="AY217">
        <v>0.859649122807017</v>
      </c>
      <c r="AZ217">
        <v>0.50602409638554202</v>
      </c>
      <c r="BA217">
        <v>0.419795221843003</v>
      </c>
      <c r="BB217">
        <v>0.116788321167883</v>
      </c>
      <c r="BC217">
        <v>0.55284552845528401</v>
      </c>
      <c r="BD217">
        <v>0.56170212765957395</v>
      </c>
    </row>
    <row r="218" spans="2:56" x14ac:dyDescent="0.2">
      <c r="B218" t="s">
        <v>2004</v>
      </c>
      <c r="C218">
        <v>1E-3</v>
      </c>
      <c r="D218">
        <v>0.1</v>
      </c>
      <c r="E218">
        <v>15</v>
      </c>
      <c r="F218">
        <v>256</v>
      </c>
      <c r="G218" s="2" t="b">
        <v>1</v>
      </c>
      <c r="H218">
        <v>8</v>
      </c>
      <c r="I218">
        <v>15</v>
      </c>
      <c r="J218">
        <v>420</v>
      </c>
      <c r="K218">
        <v>1000</v>
      </c>
      <c r="L218">
        <v>4</v>
      </c>
      <c r="M218">
        <v>25</v>
      </c>
      <c r="N218">
        <v>445</v>
      </c>
      <c r="O218">
        <v>12</v>
      </c>
      <c r="P218">
        <v>25</v>
      </c>
      <c r="Q218">
        <v>105</v>
      </c>
      <c r="R218">
        <v>1</v>
      </c>
      <c r="S218">
        <v>78</v>
      </c>
      <c r="T218" s="2">
        <v>64</v>
      </c>
      <c r="U218" s="2">
        <v>128</v>
      </c>
      <c r="V218" t="s">
        <v>1888</v>
      </c>
      <c r="W218">
        <v>0.74961518787202397</v>
      </c>
      <c r="X218">
        <v>0.60972776403650597</v>
      </c>
      <c r="Y218">
        <v>0.51303932584269596</v>
      </c>
      <c r="Z218">
        <v>1.1680620959997099</v>
      </c>
      <c r="AA218">
        <v>0.47511187913766501</v>
      </c>
      <c r="AB218">
        <v>0.47511187913766501</v>
      </c>
      <c r="AC218">
        <v>0.62441657004040996</v>
      </c>
      <c r="AD218">
        <v>0.62441657004040996</v>
      </c>
      <c r="AE218">
        <v>0.51303932584269596</v>
      </c>
      <c r="AF218">
        <v>0.51303932584269596</v>
      </c>
      <c r="AG218">
        <v>0.58968253968253903</v>
      </c>
      <c r="AH218">
        <v>1.1107712984085001</v>
      </c>
      <c r="AI218">
        <v>0.57170592716427004</v>
      </c>
      <c r="AJ218">
        <v>0.57170592716427004</v>
      </c>
      <c r="AK218">
        <v>0.61626005900204095</v>
      </c>
      <c r="AL218">
        <v>0.61626005900204095</v>
      </c>
      <c r="AM218">
        <v>0.58968253968253903</v>
      </c>
      <c r="AN218">
        <v>0.58968253968253903</v>
      </c>
      <c r="AO218">
        <v>0.473431326883061</v>
      </c>
      <c r="AP218">
        <v>0.48055503412068501</v>
      </c>
      <c r="AQ218">
        <v>0.56213772429125997</v>
      </c>
      <c r="AR218">
        <v>0.38432343125565899</v>
      </c>
      <c r="AS218">
        <v>0.18181818181818099</v>
      </c>
      <c r="AT218">
        <v>0.434285714285714</v>
      </c>
      <c r="AU218">
        <v>0.81025641025641004</v>
      </c>
      <c r="AV218">
        <v>0.94835680751173701</v>
      </c>
      <c r="AW218">
        <v>0.75706214689265505</v>
      </c>
      <c r="AX218">
        <v>0.91</v>
      </c>
      <c r="AY218">
        <v>0.82352941176470595</v>
      </c>
      <c r="AZ218">
        <v>0</v>
      </c>
      <c r="BA218">
        <v>0.41889117043121099</v>
      </c>
      <c r="BB218">
        <v>0.455813953488372</v>
      </c>
      <c r="BC218">
        <v>0.443037974683544</v>
      </c>
      <c r="BD218">
        <v>0.67741935483870896</v>
      </c>
    </row>
    <row r="219" spans="2:56" x14ac:dyDescent="0.2">
      <c r="B219" t="s">
        <v>2414</v>
      </c>
      <c r="C219">
        <v>1E-3</v>
      </c>
      <c r="D219">
        <v>0.5</v>
      </c>
      <c r="E219">
        <v>95</v>
      </c>
      <c r="F219">
        <v>500</v>
      </c>
      <c r="G219" s="2" t="b">
        <v>1</v>
      </c>
      <c r="H219">
        <v>8</v>
      </c>
      <c r="I219">
        <v>5</v>
      </c>
      <c r="J219">
        <v>256</v>
      </c>
      <c r="K219">
        <v>1000</v>
      </c>
      <c r="L219">
        <v>4</v>
      </c>
      <c r="M219">
        <v>20</v>
      </c>
      <c r="N219">
        <v>450</v>
      </c>
      <c r="O219">
        <v>12</v>
      </c>
      <c r="P219">
        <v>20</v>
      </c>
      <c r="Q219">
        <v>110</v>
      </c>
      <c r="R219">
        <v>1</v>
      </c>
      <c r="S219">
        <v>78</v>
      </c>
      <c r="T219" s="2">
        <v>64</v>
      </c>
      <c r="U219" s="2">
        <v>64</v>
      </c>
      <c r="V219" t="s">
        <v>2178</v>
      </c>
      <c r="W219">
        <v>0.78478906250000002</v>
      </c>
      <c r="X219">
        <v>0.53245018857717497</v>
      </c>
      <c r="Y219">
        <v>0.51261722222222195</v>
      </c>
      <c r="Z219">
        <v>1.17815429162979</v>
      </c>
      <c r="AA219">
        <v>0.468639724921314</v>
      </c>
      <c r="AB219">
        <v>0.468639724921314</v>
      </c>
      <c r="AC219">
        <v>0.59523988465081101</v>
      </c>
      <c r="AD219">
        <v>0.59523988465081101</v>
      </c>
      <c r="AE219">
        <v>0.51261722222222195</v>
      </c>
      <c r="AF219">
        <v>0.51261722222222195</v>
      </c>
      <c r="AG219">
        <v>0.58106060606060606</v>
      </c>
      <c r="AH219">
        <v>1.07014179229736</v>
      </c>
      <c r="AI219">
        <v>0.56464091547970896</v>
      </c>
      <c r="AJ219">
        <v>0.56464091547970896</v>
      </c>
      <c r="AK219">
        <v>0.64780059038637405</v>
      </c>
      <c r="AL219">
        <v>0.64780059038637405</v>
      </c>
      <c r="AM219">
        <v>0.58106060606060606</v>
      </c>
      <c r="AN219">
        <v>0.58106060606060606</v>
      </c>
      <c r="AO219">
        <v>0.52023422805741204</v>
      </c>
      <c r="AP219">
        <v>0.44905139065939398</v>
      </c>
      <c r="AQ219">
        <v>0.57099828068051806</v>
      </c>
      <c r="AR219">
        <v>0.334275000287932</v>
      </c>
      <c r="AS219">
        <v>0.206349206349206</v>
      </c>
      <c r="AT219">
        <v>0.38202247191011202</v>
      </c>
      <c r="AU219">
        <v>0.90829694323144095</v>
      </c>
      <c r="AV219">
        <v>0.97247706422018299</v>
      </c>
      <c r="AW219">
        <v>0.83582089552238803</v>
      </c>
      <c r="AX219">
        <v>0.90566037735849003</v>
      </c>
      <c r="AY219">
        <v>0.84536082474226804</v>
      </c>
      <c r="AZ219">
        <v>0.16551724137931001</v>
      </c>
      <c r="BA219">
        <v>0.43801652892561899</v>
      </c>
      <c r="BB219">
        <v>0.476190476190476</v>
      </c>
      <c r="BC219">
        <v>0.46387832699619702</v>
      </c>
      <c r="BD219">
        <v>0.17610062893081699</v>
      </c>
    </row>
    <row r="220" spans="2:56" x14ac:dyDescent="0.2">
      <c r="B220" t="s">
        <v>2005</v>
      </c>
      <c r="C220">
        <v>1E-3</v>
      </c>
      <c r="D220">
        <v>0.1</v>
      </c>
      <c r="E220">
        <v>256</v>
      </c>
      <c r="F220">
        <v>256</v>
      </c>
      <c r="G220" s="2" t="b">
        <v>0</v>
      </c>
      <c r="H220">
        <v>8</v>
      </c>
      <c r="I220">
        <v>20</v>
      </c>
      <c r="J220">
        <v>64</v>
      </c>
      <c r="K220">
        <v>1000</v>
      </c>
      <c r="L220">
        <v>4</v>
      </c>
      <c r="M220">
        <v>15</v>
      </c>
      <c r="N220">
        <v>455</v>
      </c>
      <c r="O220">
        <v>12</v>
      </c>
      <c r="P220">
        <v>15</v>
      </c>
      <c r="Q220">
        <v>115</v>
      </c>
      <c r="R220">
        <v>1</v>
      </c>
      <c r="S220">
        <v>78</v>
      </c>
      <c r="T220" s="2">
        <v>128</v>
      </c>
      <c r="U220" s="2">
        <v>128</v>
      </c>
      <c r="V220" t="s">
        <v>1888</v>
      </c>
      <c r="W220">
        <v>0.733245849609375</v>
      </c>
      <c r="X220">
        <v>0.67693972191773299</v>
      </c>
      <c r="Y220">
        <v>0.51249670329670205</v>
      </c>
      <c r="Z220">
        <v>1.17800587928295</v>
      </c>
      <c r="AA220">
        <v>0.47951659719516898</v>
      </c>
      <c r="AB220">
        <v>0.47951659719516898</v>
      </c>
      <c r="AC220">
        <v>0.61840388094507903</v>
      </c>
      <c r="AD220">
        <v>0.61840388094507903</v>
      </c>
      <c r="AE220">
        <v>0.51249670329670205</v>
      </c>
      <c r="AF220">
        <v>0.51249670329670205</v>
      </c>
      <c r="AG220">
        <v>0.57463768115942004</v>
      </c>
      <c r="AH220">
        <v>1.2292461395263601</v>
      </c>
      <c r="AI220">
        <v>0.55185545771496303</v>
      </c>
      <c r="AJ220">
        <v>0.55185545771496403</v>
      </c>
      <c r="AK220">
        <v>0.69332917793903004</v>
      </c>
      <c r="AL220">
        <v>0.69332917793903004</v>
      </c>
      <c r="AM220">
        <v>0.57463768115942004</v>
      </c>
      <c r="AN220">
        <v>0.57463768115942004</v>
      </c>
      <c r="AO220">
        <v>0.37390519568340702</v>
      </c>
      <c r="AP220">
        <v>0.55191668555919504</v>
      </c>
      <c r="AQ220">
        <v>0.55696393952584</v>
      </c>
      <c r="AR220">
        <v>0.43528056801223702</v>
      </c>
      <c r="AS220">
        <v>9.9173553719008198E-2</v>
      </c>
      <c r="AT220">
        <v>9.6618357487922704E-2</v>
      </c>
      <c r="AU220">
        <v>0.741463414634146</v>
      </c>
      <c r="AV220">
        <v>0.94871794871794801</v>
      </c>
      <c r="AW220">
        <v>0.68246445497630304</v>
      </c>
      <c r="AX220">
        <v>0.87203791469194303</v>
      </c>
      <c r="AY220">
        <v>0.81308411214953202</v>
      </c>
      <c r="AZ220">
        <v>0.54545454545454497</v>
      </c>
      <c r="BA220">
        <v>0.43378119001919302</v>
      </c>
      <c r="BB220">
        <v>0.65116279069767402</v>
      </c>
      <c r="BC220">
        <v>0.08</v>
      </c>
      <c r="BD220">
        <v>0.65830721003134696</v>
      </c>
    </row>
    <row r="221" spans="2:56" x14ac:dyDescent="0.2">
      <c r="B221" t="s">
        <v>2415</v>
      </c>
      <c r="C221">
        <v>1E-3</v>
      </c>
      <c r="D221">
        <v>0.5</v>
      </c>
      <c r="E221">
        <v>256</v>
      </c>
      <c r="F221">
        <v>500</v>
      </c>
      <c r="G221" s="2" t="b">
        <v>0</v>
      </c>
      <c r="H221">
        <v>8</v>
      </c>
      <c r="I221">
        <v>10</v>
      </c>
      <c r="J221">
        <v>64</v>
      </c>
      <c r="K221">
        <v>1000</v>
      </c>
      <c r="L221">
        <v>4</v>
      </c>
      <c r="M221">
        <v>10</v>
      </c>
      <c r="N221">
        <v>460</v>
      </c>
      <c r="O221">
        <v>12</v>
      </c>
      <c r="P221">
        <v>10</v>
      </c>
      <c r="Q221">
        <v>120</v>
      </c>
      <c r="R221">
        <v>1</v>
      </c>
      <c r="S221">
        <v>78</v>
      </c>
      <c r="T221" s="2">
        <v>64</v>
      </c>
      <c r="U221" s="2">
        <v>64</v>
      </c>
      <c r="V221" t="s">
        <v>2178</v>
      </c>
      <c r="W221">
        <v>0.80948437500000003</v>
      </c>
      <c r="X221">
        <v>0.44785395687818502</v>
      </c>
      <c r="Y221">
        <v>0.51231141304347805</v>
      </c>
      <c r="Z221">
        <v>1.1984101042747399</v>
      </c>
      <c r="AA221">
        <v>0.480168359863894</v>
      </c>
      <c r="AB221">
        <v>0.480168359863894</v>
      </c>
      <c r="AC221">
        <v>0.64849908551611501</v>
      </c>
      <c r="AD221">
        <v>0.64849908551611501</v>
      </c>
      <c r="AE221">
        <v>0.51231141304347805</v>
      </c>
      <c r="AF221">
        <v>0.51231141304347805</v>
      </c>
      <c r="AG221">
        <v>0.65138888888888802</v>
      </c>
      <c r="AH221">
        <v>0.9834845662117</v>
      </c>
      <c r="AI221">
        <v>0.63435545322716402</v>
      </c>
      <c r="AJ221">
        <v>0.63435545322716302</v>
      </c>
      <c r="AK221">
        <v>0.77524204373154404</v>
      </c>
      <c r="AL221">
        <v>0.77524204373154404</v>
      </c>
      <c r="AM221">
        <v>0.65138888888888802</v>
      </c>
      <c r="AN221">
        <v>0.65138888888888802</v>
      </c>
      <c r="AO221">
        <v>0.47314160159067697</v>
      </c>
      <c r="AP221">
        <v>0.506511954120758</v>
      </c>
      <c r="AQ221">
        <v>0.55556601577257403</v>
      </c>
      <c r="AR221">
        <v>0.385453867971567</v>
      </c>
      <c r="AS221">
        <v>0.27142857142857102</v>
      </c>
      <c r="AT221">
        <v>0.36666666666666597</v>
      </c>
      <c r="AU221">
        <v>0.92369477911646602</v>
      </c>
      <c r="AV221">
        <v>0.97907949790794901</v>
      </c>
      <c r="AW221">
        <v>0.85714285714285698</v>
      </c>
      <c r="AX221">
        <v>0.92116182572614103</v>
      </c>
      <c r="AY221">
        <v>0.86792452830188604</v>
      </c>
      <c r="AZ221">
        <v>0.67248908296943199</v>
      </c>
      <c r="BA221">
        <v>0.427221172022684</v>
      </c>
      <c r="BB221">
        <v>0.64804469273743004</v>
      </c>
      <c r="BC221">
        <v>0.629411764705882</v>
      </c>
      <c r="BD221">
        <v>4.8000000000000001E-2</v>
      </c>
    </row>
    <row r="222" spans="2:56" x14ac:dyDescent="0.2">
      <c r="B222" t="s">
        <v>2006</v>
      </c>
      <c r="C222">
        <v>1E-3</v>
      </c>
      <c r="D222">
        <v>0.1</v>
      </c>
      <c r="E222">
        <v>256</v>
      </c>
      <c r="F222">
        <v>256</v>
      </c>
      <c r="G222" s="2" t="b">
        <v>0</v>
      </c>
      <c r="H222">
        <v>8</v>
      </c>
      <c r="I222">
        <v>20</v>
      </c>
      <c r="J222">
        <v>64</v>
      </c>
      <c r="K222">
        <v>1000</v>
      </c>
      <c r="L222">
        <v>4</v>
      </c>
      <c r="M222">
        <v>15</v>
      </c>
      <c r="N222">
        <v>455</v>
      </c>
      <c r="O222">
        <v>12</v>
      </c>
      <c r="P222">
        <v>15</v>
      </c>
      <c r="Q222">
        <v>115</v>
      </c>
      <c r="R222">
        <v>1</v>
      </c>
      <c r="S222">
        <v>78</v>
      </c>
      <c r="T222" s="2">
        <v>64</v>
      </c>
      <c r="U222" s="2">
        <v>128</v>
      </c>
      <c r="V222" t="s">
        <v>1888</v>
      </c>
      <c r="W222">
        <v>0.71248626708984297</v>
      </c>
      <c r="X222">
        <v>0.749927891883999</v>
      </c>
      <c r="Y222">
        <v>0.51209670329670198</v>
      </c>
      <c r="Z222">
        <v>1.1765982953309999</v>
      </c>
      <c r="AA222">
        <v>0.47965876013611197</v>
      </c>
      <c r="AB222">
        <v>0.47965876013611197</v>
      </c>
      <c r="AC222">
        <v>0.63762394031276504</v>
      </c>
      <c r="AD222">
        <v>0.63762394031276504</v>
      </c>
      <c r="AE222">
        <v>0.51209670329670198</v>
      </c>
      <c r="AF222">
        <v>0.51209670329670198</v>
      </c>
      <c r="AG222">
        <v>0.56231884057971004</v>
      </c>
      <c r="AH222">
        <v>1.3415507078170701</v>
      </c>
      <c r="AI222">
        <v>0.55925058387593996</v>
      </c>
      <c r="AJ222">
        <v>0.55925058387593996</v>
      </c>
      <c r="AK222">
        <v>0.68665155029598102</v>
      </c>
      <c r="AL222">
        <v>0.68665155029598102</v>
      </c>
      <c r="AM222">
        <v>0.56231884057971004</v>
      </c>
      <c r="AN222">
        <v>0.56231884057971004</v>
      </c>
      <c r="AO222">
        <v>0.37237699181992701</v>
      </c>
      <c r="AP222">
        <v>0.49576181214229398</v>
      </c>
      <c r="AQ222">
        <v>0.56110915347891799</v>
      </c>
      <c r="AR222">
        <v>0.48938708310330498</v>
      </c>
      <c r="AS222">
        <v>0.17460317460317401</v>
      </c>
      <c r="AT222">
        <v>0.34123222748815102</v>
      </c>
      <c r="AU222">
        <v>0.74611398963730502</v>
      </c>
      <c r="AV222">
        <v>0.96916299559471297</v>
      </c>
      <c r="AW222">
        <v>0.72</v>
      </c>
      <c r="AX222">
        <v>0.86111111111111105</v>
      </c>
      <c r="AY222">
        <v>0.77777777777777701</v>
      </c>
      <c r="AZ222">
        <v>0.33128834355828202</v>
      </c>
      <c r="BA222">
        <v>0.41016333938293997</v>
      </c>
      <c r="BB222">
        <v>0.47663551401869098</v>
      </c>
      <c r="BC222">
        <v>0.57761732851985503</v>
      </c>
      <c r="BD222">
        <v>0.32530120481927699</v>
      </c>
    </row>
    <row r="223" spans="2:56" x14ac:dyDescent="0.2">
      <c r="B223" t="s">
        <v>2416</v>
      </c>
      <c r="C223">
        <v>1E-3</v>
      </c>
      <c r="D223">
        <v>0.1</v>
      </c>
      <c r="E223">
        <v>8</v>
      </c>
      <c r="F223">
        <v>256</v>
      </c>
      <c r="G223" s="2" t="b">
        <v>1</v>
      </c>
      <c r="H223">
        <v>8</v>
      </c>
      <c r="I223">
        <v>25</v>
      </c>
      <c r="J223">
        <v>420</v>
      </c>
      <c r="K223">
        <v>1000</v>
      </c>
      <c r="L223">
        <v>4</v>
      </c>
      <c r="M223">
        <v>15</v>
      </c>
      <c r="N223">
        <v>455</v>
      </c>
      <c r="O223">
        <v>12</v>
      </c>
      <c r="P223">
        <v>15</v>
      </c>
      <c r="Q223">
        <v>115</v>
      </c>
      <c r="R223">
        <v>1</v>
      </c>
      <c r="S223">
        <v>78</v>
      </c>
      <c r="T223" s="2">
        <v>128</v>
      </c>
      <c r="U223" s="2">
        <v>64</v>
      </c>
      <c r="V223" t="s">
        <v>1888</v>
      </c>
      <c r="W223">
        <v>0.75213216145833195</v>
      </c>
      <c r="X223">
        <v>0.60439923708327103</v>
      </c>
      <c r="Y223">
        <v>0.51205219780219802</v>
      </c>
      <c r="Z223">
        <v>1.1876014027595501</v>
      </c>
      <c r="AA223">
        <v>0.47703880174762597</v>
      </c>
      <c r="AB223">
        <v>0.47703880174762597</v>
      </c>
      <c r="AC223">
        <v>0.61894203990018504</v>
      </c>
      <c r="AD223">
        <v>0.61894203990018504</v>
      </c>
      <c r="AE223">
        <v>0.51205219780219802</v>
      </c>
      <c r="AF223">
        <v>0.51205219780219802</v>
      </c>
      <c r="AG223">
        <v>0.58043478260869497</v>
      </c>
      <c r="AH223">
        <v>1.1561042070388701</v>
      </c>
      <c r="AI223">
        <v>0.56978306317670702</v>
      </c>
      <c r="AJ223">
        <v>0.56978306317670702</v>
      </c>
      <c r="AK223">
        <v>0.63750212380072602</v>
      </c>
      <c r="AL223">
        <v>0.63750212380072602</v>
      </c>
      <c r="AM223">
        <v>0.58043478260869497</v>
      </c>
      <c r="AN223">
        <v>0.58043478260869497</v>
      </c>
      <c r="AO223">
        <v>0.43196688172916298</v>
      </c>
      <c r="AP223">
        <v>0.50010122596139595</v>
      </c>
      <c r="AQ223">
        <v>0.55570393241001903</v>
      </c>
      <c r="AR223">
        <v>0.420383166889925</v>
      </c>
      <c r="AS223">
        <v>0.18181818181818099</v>
      </c>
      <c r="AT223">
        <v>0.35582822085889498</v>
      </c>
      <c r="AU223">
        <v>0.82027649769585198</v>
      </c>
      <c r="AV223">
        <v>0.93273542600896797</v>
      </c>
      <c r="AW223">
        <v>0.74871794871794795</v>
      </c>
      <c r="AX223">
        <v>0.91818181818181799</v>
      </c>
      <c r="AY223">
        <v>0.80930232558139503</v>
      </c>
      <c r="AZ223">
        <v>2.94117647058823E-2</v>
      </c>
      <c r="BA223">
        <v>0.40357142857142803</v>
      </c>
      <c r="BB223">
        <v>0.47863247863247799</v>
      </c>
      <c r="BC223">
        <v>0.47727272727272702</v>
      </c>
      <c r="BD223">
        <v>0.68164794007490603</v>
      </c>
    </row>
    <row r="224" spans="2:56" x14ac:dyDescent="0.2">
      <c r="B224" t="s">
        <v>2007</v>
      </c>
      <c r="C224">
        <v>1E-3</v>
      </c>
      <c r="D224">
        <v>0.1</v>
      </c>
      <c r="E224">
        <v>76</v>
      </c>
      <c r="F224">
        <v>256</v>
      </c>
      <c r="G224" s="2" t="b">
        <v>1</v>
      </c>
      <c r="H224">
        <v>8</v>
      </c>
      <c r="I224">
        <v>20</v>
      </c>
      <c r="J224">
        <v>420</v>
      </c>
      <c r="K224">
        <v>1000</v>
      </c>
      <c r="L224">
        <v>4</v>
      </c>
      <c r="M224">
        <v>25</v>
      </c>
      <c r="N224">
        <v>445</v>
      </c>
      <c r="O224">
        <v>12</v>
      </c>
      <c r="P224">
        <v>25</v>
      </c>
      <c r="Q224">
        <v>105</v>
      </c>
      <c r="R224">
        <v>1</v>
      </c>
      <c r="S224">
        <v>78</v>
      </c>
      <c r="T224" s="2">
        <v>128</v>
      </c>
      <c r="U224" s="2">
        <v>64</v>
      </c>
      <c r="V224" t="s">
        <v>1888</v>
      </c>
      <c r="W224">
        <v>0.75430850074404698</v>
      </c>
      <c r="X224">
        <v>0.59453891892917399</v>
      </c>
      <c r="Y224">
        <v>0.51201573033707704</v>
      </c>
      <c r="Z224">
        <v>1.20144334220886</v>
      </c>
      <c r="AA224">
        <v>0.47623054146814903</v>
      </c>
      <c r="AB224">
        <v>0.47623054146814903</v>
      </c>
      <c r="AC224">
        <v>0.619214629557303</v>
      </c>
      <c r="AD224">
        <v>0.619214629557303</v>
      </c>
      <c r="AE224">
        <v>0.51201573033707704</v>
      </c>
      <c r="AF224">
        <v>0.51201573033707704</v>
      </c>
      <c r="AG224">
        <v>0.62063492063491998</v>
      </c>
      <c r="AH224">
        <v>1.1372140645980799</v>
      </c>
      <c r="AI224">
        <v>0.59955936508683205</v>
      </c>
      <c r="AJ224">
        <v>0.59955936508683205</v>
      </c>
      <c r="AK224">
        <v>0.67517073012895701</v>
      </c>
      <c r="AL224">
        <v>0.67517073012895701</v>
      </c>
      <c r="AM224">
        <v>0.62063492063491998</v>
      </c>
      <c r="AN224">
        <v>0.62063492063491998</v>
      </c>
      <c r="AO224">
        <v>0.45442786013168401</v>
      </c>
      <c r="AP224">
        <v>0.52608948765003505</v>
      </c>
      <c r="AQ224">
        <v>0.55774858344641998</v>
      </c>
      <c r="AR224">
        <v>0.36665623464445901</v>
      </c>
      <c r="AS224">
        <v>3.6036036036036001E-2</v>
      </c>
      <c r="AT224">
        <v>0.36571428571428499</v>
      </c>
      <c r="AU224">
        <v>0.86255924170616105</v>
      </c>
      <c r="AV224">
        <v>0.94786729857819896</v>
      </c>
      <c r="AW224">
        <v>0.80213903743315496</v>
      </c>
      <c r="AX224">
        <v>0.87368421052631495</v>
      </c>
      <c r="AY224">
        <v>0.82587064676616895</v>
      </c>
      <c r="AZ224">
        <v>0.72043010752688097</v>
      </c>
      <c r="BA224">
        <v>0.43347639484978501</v>
      </c>
      <c r="BB224">
        <v>0.57803468208092401</v>
      </c>
      <c r="BC224">
        <v>0.114754098360655</v>
      </c>
      <c r="BD224">
        <v>0.63414634146341398</v>
      </c>
    </row>
    <row r="225" spans="2:56" x14ac:dyDescent="0.2">
      <c r="B225" t="s">
        <v>2577</v>
      </c>
      <c r="C225">
        <v>1E-3</v>
      </c>
      <c r="D225">
        <v>0.1</v>
      </c>
      <c r="E225">
        <v>256</v>
      </c>
      <c r="F225">
        <v>256</v>
      </c>
      <c r="G225" s="2" t="b">
        <v>0</v>
      </c>
      <c r="H225">
        <v>8</v>
      </c>
      <c r="I225">
        <v>5</v>
      </c>
      <c r="J225">
        <v>420</v>
      </c>
      <c r="K225">
        <v>1000</v>
      </c>
      <c r="L225">
        <v>4</v>
      </c>
      <c r="M225">
        <v>25</v>
      </c>
      <c r="N225">
        <v>445</v>
      </c>
      <c r="O225">
        <v>12</v>
      </c>
      <c r="P225">
        <v>25</v>
      </c>
      <c r="Q225">
        <v>105</v>
      </c>
      <c r="R225">
        <v>1</v>
      </c>
      <c r="S225">
        <v>78</v>
      </c>
      <c r="T225" s="2">
        <v>64</v>
      </c>
      <c r="U225" s="2">
        <v>64</v>
      </c>
      <c r="V225" t="s">
        <v>1888</v>
      </c>
      <c r="W225">
        <v>0.71257905505952301</v>
      </c>
      <c r="X225">
        <v>0.76034827018156603</v>
      </c>
      <c r="Y225">
        <v>0.51170224719101098</v>
      </c>
      <c r="Z225">
        <v>1.1851408213376999</v>
      </c>
      <c r="AA225">
        <v>0.47854230454491598</v>
      </c>
      <c r="AB225">
        <v>0.47854230454491598</v>
      </c>
      <c r="AC225">
        <v>0.64180420658693604</v>
      </c>
      <c r="AD225">
        <v>0.64180420658693604</v>
      </c>
      <c r="AE225">
        <v>0.51170224719101098</v>
      </c>
      <c r="AF225">
        <v>0.51170224719101098</v>
      </c>
      <c r="AG225">
        <v>0.53650793650793605</v>
      </c>
      <c r="AH225">
        <v>1.26124191284179</v>
      </c>
      <c r="AI225">
        <v>0.49506083452799798</v>
      </c>
      <c r="AJ225">
        <v>0.49506083452799798</v>
      </c>
      <c r="AK225">
        <v>0.53501352491788401</v>
      </c>
      <c r="AL225">
        <v>0.53501352491788401</v>
      </c>
      <c r="AM225">
        <v>0.53650793650793605</v>
      </c>
      <c r="AN225">
        <v>0.53650793650793605</v>
      </c>
      <c r="AO225">
        <v>0.42159293942821602</v>
      </c>
      <c r="AP225">
        <v>0.494956923652351</v>
      </c>
      <c r="AQ225">
        <v>0.55417251940099199</v>
      </c>
      <c r="AR225">
        <v>0.44344683569810101</v>
      </c>
      <c r="AS225">
        <v>0.14606741573033699</v>
      </c>
      <c r="AT225">
        <v>9.4488188976377896E-2</v>
      </c>
      <c r="AU225">
        <v>0.81443298969072098</v>
      </c>
      <c r="AV225">
        <v>0.90654205607476601</v>
      </c>
      <c r="AW225">
        <v>0.74725274725274704</v>
      </c>
      <c r="AX225">
        <v>0.85279187817258895</v>
      </c>
      <c r="AY225">
        <v>0.77386934673366803</v>
      </c>
      <c r="AZ225">
        <v>0.43601895734597101</v>
      </c>
      <c r="BA225">
        <v>0.427698574338085</v>
      </c>
      <c r="BB225">
        <v>0</v>
      </c>
      <c r="BC225">
        <v>8.4033613445378103E-2</v>
      </c>
      <c r="BD225">
        <v>0.65753424657534199</v>
      </c>
    </row>
    <row r="226" spans="2:56" x14ac:dyDescent="0.2">
      <c r="B226" t="s">
        <v>2008</v>
      </c>
      <c r="C226">
        <v>1E-3</v>
      </c>
      <c r="D226">
        <v>0.1</v>
      </c>
      <c r="E226">
        <v>162</v>
      </c>
      <c r="F226">
        <v>256</v>
      </c>
      <c r="G226" s="2" t="b">
        <v>1</v>
      </c>
      <c r="H226">
        <v>8</v>
      </c>
      <c r="I226">
        <v>20</v>
      </c>
      <c r="J226">
        <v>64</v>
      </c>
      <c r="K226">
        <v>1000</v>
      </c>
      <c r="L226">
        <v>4</v>
      </c>
      <c r="M226">
        <v>50</v>
      </c>
      <c r="N226">
        <v>420</v>
      </c>
      <c r="O226">
        <v>12</v>
      </c>
      <c r="P226">
        <v>50</v>
      </c>
      <c r="Q226">
        <v>80</v>
      </c>
      <c r="R226">
        <v>1</v>
      </c>
      <c r="S226">
        <v>78</v>
      </c>
      <c r="T226" s="2">
        <v>128</v>
      </c>
      <c r="U226" s="2">
        <v>64</v>
      </c>
      <c r="V226" t="s">
        <v>1888</v>
      </c>
      <c r="W226">
        <v>0.74193572998046797</v>
      </c>
      <c r="X226">
        <v>0.63087539235129897</v>
      </c>
      <c r="Y226">
        <v>0.51162023809523804</v>
      </c>
      <c r="Z226">
        <v>1.1855631616115501</v>
      </c>
      <c r="AA226">
        <v>0.47855485388826402</v>
      </c>
      <c r="AB226">
        <v>0.47855485388826402</v>
      </c>
      <c r="AC226">
        <v>0.62413079670645</v>
      </c>
      <c r="AD226">
        <v>0.62413079670645</v>
      </c>
      <c r="AE226">
        <v>0.51162023809523804</v>
      </c>
      <c r="AF226">
        <v>0.51162023809523804</v>
      </c>
      <c r="AG226">
        <v>0.56770833333333304</v>
      </c>
      <c r="AH226">
        <v>1.1750080585479701</v>
      </c>
      <c r="AI226">
        <v>0.53396894029050301</v>
      </c>
      <c r="AJ226">
        <v>0.53396894029050301</v>
      </c>
      <c r="AK226">
        <v>0.59624352227361799</v>
      </c>
      <c r="AL226">
        <v>0.59624352227361799</v>
      </c>
      <c r="AM226">
        <v>0.56770833333333304</v>
      </c>
      <c r="AN226">
        <v>0.56770833333333304</v>
      </c>
      <c r="AO226">
        <v>0.41711936918589099</v>
      </c>
      <c r="AP226">
        <v>0.49507062422124198</v>
      </c>
      <c r="AQ226">
        <v>0.55770853817625099</v>
      </c>
      <c r="AR226">
        <v>0.44432088396967301</v>
      </c>
      <c r="AS226">
        <v>0.236363636363636</v>
      </c>
      <c r="AT226">
        <v>0.39694656488549601</v>
      </c>
      <c r="AU226">
        <v>0.78205128205128205</v>
      </c>
      <c r="AV226">
        <v>0.96296296296296202</v>
      </c>
      <c r="AW226">
        <v>0.74452554744525501</v>
      </c>
      <c r="AX226">
        <v>0.88435374149659796</v>
      </c>
      <c r="AY226">
        <v>0.778523489932886</v>
      </c>
      <c r="AZ226">
        <v>0.47499999999999998</v>
      </c>
      <c r="BA226">
        <v>0.41935483870967699</v>
      </c>
      <c r="BB226">
        <v>0</v>
      </c>
      <c r="BC226">
        <v>6.9767441860465101E-2</v>
      </c>
      <c r="BD226">
        <v>0.65777777777777702</v>
      </c>
    </row>
    <row r="227" spans="2:56" x14ac:dyDescent="0.2">
      <c r="B227" t="s">
        <v>2578</v>
      </c>
      <c r="C227">
        <v>1E-3</v>
      </c>
      <c r="D227">
        <v>0.1</v>
      </c>
      <c r="E227">
        <v>256</v>
      </c>
      <c r="F227">
        <v>100</v>
      </c>
      <c r="G227" s="2" t="b">
        <v>0</v>
      </c>
      <c r="H227">
        <v>8</v>
      </c>
      <c r="I227">
        <v>15</v>
      </c>
      <c r="J227">
        <v>420</v>
      </c>
      <c r="K227">
        <v>1000</v>
      </c>
      <c r="L227">
        <v>4</v>
      </c>
      <c r="M227">
        <v>15</v>
      </c>
      <c r="N227">
        <v>455</v>
      </c>
      <c r="O227">
        <v>12</v>
      </c>
      <c r="P227">
        <v>15</v>
      </c>
      <c r="Q227">
        <v>115</v>
      </c>
      <c r="R227">
        <v>1</v>
      </c>
      <c r="S227">
        <v>78</v>
      </c>
      <c r="T227" s="2">
        <v>64</v>
      </c>
      <c r="U227" s="2">
        <v>64</v>
      </c>
      <c r="V227" t="s">
        <v>2178</v>
      </c>
      <c r="W227">
        <v>0.70597916666666605</v>
      </c>
      <c r="X227">
        <v>0.769504987597465</v>
      </c>
      <c r="Y227">
        <v>0.51148241758241697</v>
      </c>
      <c r="Z227">
        <v>1.20530838537216</v>
      </c>
      <c r="AA227">
        <v>0.47627472677839999</v>
      </c>
      <c r="AB227">
        <v>0.47627472677839999</v>
      </c>
      <c r="AC227">
        <v>0.665448818448096</v>
      </c>
      <c r="AD227">
        <v>0.665448818448096</v>
      </c>
      <c r="AE227">
        <v>0.51148241758241697</v>
      </c>
      <c r="AF227">
        <v>0.51148241758241697</v>
      </c>
      <c r="AG227">
        <v>0.54637681159420204</v>
      </c>
      <c r="AH227">
        <v>1.35475754737854</v>
      </c>
      <c r="AI227">
        <v>0.52342799641103499</v>
      </c>
      <c r="AJ227">
        <v>0.52342799641103399</v>
      </c>
      <c r="AK227">
        <v>0.62121718056634501</v>
      </c>
      <c r="AL227">
        <v>0.62121718056634501</v>
      </c>
      <c r="AM227">
        <v>0.54637681159420204</v>
      </c>
      <c r="AN227">
        <v>0.54637681159420204</v>
      </c>
      <c r="AO227">
        <v>0.45223632729506702</v>
      </c>
      <c r="AP227">
        <v>0.52696650407941104</v>
      </c>
      <c r="AQ227">
        <v>0.54914994198770495</v>
      </c>
      <c r="AR227">
        <v>0.37674613375142102</v>
      </c>
      <c r="AS227">
        <v>0.12598425196850299</v>
      </c>
      <c r="AT227">
        <v>0.308370044052863</v>
      </c>
      <c r="AU227">
        <v>0.64171122994652396</v>
      </c>
      <c r="AV227">
        <v>0.95278969957081505</v>
      </c>
      <c r="AW227">
        <v>0.72820512820512795</v>
      </c>
      <c r="AX227">
        <v>0.85185185185185097</v>
      </c>
      <c r="AY227">
        <v>0.81372549019607798</v>
      </c>
      <c r="AZ227">
        <v>0.489082969432314</v>
      </c>
      <c r="BA227">
        <v>0.41573033707865098</v>
      </c>
      <c r="BB227">
        <v>0.21917808219178</v>
      </c>
      <c r="BC227">
        <v>6.9930069930069894E-2</v>
      </c>
      <c r="BD227">
        <v>0.66457680250783702</v>
      </c>
    </row>
    <row r="228" spans="2:56" x14ac:dyDescent="0.2">
      <c r="B228" t="s">
        <v>2009</v>
      </c>
      <c r="C228">
        <v>1E-3</v>
      </c>
      <c r="D228">
        <v>0.1</v>
      </c>
      <c r="E228">
        <v>201</v>
      </c>
      <c r="F228">
        <v>256</v>
      </c>
      <c r="G228" s="2" t="b">
        <v>1</v>
      </c>
      <c r="H228">
        <v>8</v>
      </c>
      <c r="I228">
        <v>25</v>
      </c>
      <c r="J228">
        <v>64</v>
      </c>
      <c r="K228">
        <v>1000</v>
      </c>
      <c r="L228">
        <v>4</v>
      </c>
      <c r="M228">
        <v>15</v>
      </c>
      <c r="N228">
        <v>455</v>
      </c>
      <c r="O228">
        <v>12</v>
      </c>
      <c r="P228">
        <v>15</v>
      </c>
      <c r="Q228">
        <v>115</v>
      </c>
      <c r="R228">
        <v>1</v>
      </c>
      <c r="S228">
        <v>78</v>
      </c>
      <c r="T228" s="2">
        <v>128</v>
      </c>
      <c r="U228" s="2">
        <v>64</v>
      </c>
      <c r="V228" t="s">
        <v>1888</v>
      </c>
      <c r="W228">
        <v>0.738189697265625</v>
      </c>
      <c r="X228">
        <v>0.63728597154840805</v>
      </c>
      <c r="Y228">
        <v>0.51124945054944904</v>
      </c>
      <c r="Z228">
        <v>1.18111988902091</v>
      </c>
      <c r="AA228">
        <v>0.47119843686123902</v>
      </c>
      <c r="AB228">
        <v>0.47119843686123902</v>
      </c>
      <c r="AC228">
        <v>0.61413835603450695</v>
      </c>
      <c r="AD228">
        <v>0.61413835603450695</v>
      </c>
      <c r="AE228">
        <v>0.51124945054944904</v>
      </c>
      <c r="AF228">
        <v>0.51124945054944904</v>
      </c>
      <c r="AG228">
        <v>0.56376811594202902</v>
      </c>
      <c r="AH228">
        <v>1.20614826679229</v>
      </c>
      <c r="AI228">
        <v>0.52088135091714205</v>
      </c>
      <c r="AJ228">
        <v>0.52088135091714205</v>
      </c>
      <c r="AK228">
        <v>0.61036569749643399</v>
      </c>
      <c r="AL228">
        <v>0.61036569749643399</v>
      </c>
      <c r="AM228">
        <v>0.56376811594202902</v>
      </c>
      <c r="AN228">
        <v>0.56376811594202902</v>
      </c>
      <c r="AO228">
        <v>0.47719908243283898</v>
      </c>
      <c r="AP228">
        <v>0.47175429363419402</v>
      </c>
      <c r="AQ228">
        <v>0.56094469466869501</v>
      </c>
      <c r="AR228">
        <v>0.37489567670922702</v>
      </c>
      <c r="AS228">
        <v>0.16923076923076899</v>
      </c>
      <c r="AT228">
        <v>0.35616438356164298</v>
      </c>
      <c r="AU228">
        <v>0.77130044843049295</v>
      </c>
      <c r="AV228">
        <v>0.927927927927928</v>
      </c>
      <c r="AW228">
        <v>0.70899470899470896</v>
      </c>
      <c r="AX228">
        <v>0.905829596412556</v>
      </c>
      <c r="AY228">
        <v>0.79069767441860395</v>
      </c>
      <c r="AZ228">
        <v>0.51219512195121897</v>
      </c>
      <c r="BA228">
        <v>0.42242990654205598</v>
      </c>
      <c r="BB228">
        <v>0</v>
      </c>
      <c r="BC228">
        <v>1.7094017094016999E-2</v>
      </c>
      <c r="BD228">
        <v>0.66871165644171704</v>
      </c>
    </row>
    <row r="229" spans="2:56" x14ac:dyDescent="0.2">
      <c r="B229" t="s">
        <v>2010</v>
      </c>
      <c r="C229">
        <v>1E-3</v>
      </c>
      <c r="D229">
        <v>0.1</v>
      </c>
      <c r="E229">
        <v>256</v>
      </c>
      <c r="F229">
        <v>256</v>
      </c>
      <c r="G229" s="2" t="b">
        <v>0</v>
      </c>
      <c r="H229">
        <v>8</v>
      </c>
      <c r="I229">
        <v>15</v>
      </c>
      <c r="J229">
        <v>256</v>
      </c>
      <c r="K229">
        <v>1000</v>
      </c>
      <c r="L229">
        <v>4</v>
      </c>
      <c r="M229">
        <v>15</v>
      </c>
      <c r="N229">
        <v>455</v>
      </c>
      <c r="O229">
        <v>12</v>
      </c>
      <c r="P229">
        <v>15</v>
      </c>
      <c r="Q229">
        <v>115</v>
      </c>
      <c r="R229">
        <v>1</v>
      </c>
      <c r="S229">
        <v>78</v>
      </c>
      <c r="T229" s="2">
        <v>64</v>
      </c>
      <c r="U229" s="2">
        <v>128</v>
      </c>
      <c r="V229" t="s">
        <v>1888</v>
      </c>
      <c r="W229">
        <v>0.75610923767089799</v>
      </c>
      <c r="X229">
        <v>0.60574934841133599</v>
      </c>
      <c r="Y229">
        <v>0.51119615384615302</v>
      </c>
      <c r="Z229">
        <v>1.29369781267642</v>
      </c>
      <c r="AA229">
        <v>0.47712431074081901</v>
      </c>
      <c r="AB229">
        <v>0.47712431074081901</v>
      </c>
      <c r="AC229">
        <v>0.67245620632332603</v>
      </c>
      <c r="AD229">
        <v>0.67245620632332603</v>
      </c>
      <c r="AE229">
        <v>0.51119615384615302</v>
      </c>
      <c r="AF229">
        <v>0.51119615384615302</v>
      </c>
      <c r="AG229">
        <v>0.57391304347826</v>
      </c>
      <c r="AH229">
        <v>1.20534551143646</v>
      </c>
      <c r="AI229">
        <v>0.54659973168120801</v>
      </c>
      <c r="AJ229">
        <v>0.54659973168120801</v>
      </c>
      <c r="AK229">
        <v>0.65091667421622101</v>
      </c>
      <c r="AL229">
        <v>0.65091667421622101</v>
      </c>
      <c r="AM229">
        <v>0.57391304347826</v>
      </c>
      <c r="AN229">
        <v>0.57391304347826</v>
      </c>
      <c r="AO229">
        <v>0.44704303922531102</v>
      </c>
      <c r="AP229">
        <v>0.41833720812047598</v>
      </c>
      <c r="AQ229">
        <v>0.55456718399930705</v>
      </c>
      <c r="AR229">
        <v>0.48854981161818101</v>
      </c>
      <c r="AS229">
        <v>0.14173228346456601</v>
      </c>
      <c r="AT229">
        <v>0.39999999999999902</v>
      </c>
      <c r="AU229">
        <v>0.84210526315789402</v>
      </c>
      <c r="AV229">
        <v>0.94063926940639198</v>
      </c>
      <c r="AW229">
        <v>0.798029556650246</v>
      </c>
      <c r="AX229">
        <v>0.84615384615384603</v>
      </c>
      <c r="AY229">
        <v>0.83253588516746402</v>
      </c>
      <c r="AZ229">
        <v>0.19277108433734899</v>
      </c>
      <c r="BA229">
        <v>0.42666666666666597</v>
      </c>
      <c r="BB229">
        <v>0.44897959183673403</v>
      </c>
      <c r="BC229">
        <v>3.3333333333333298E-2</v>
      </c>
      <c r="BD229">
        <v>0.656249999999999</v>
      </c>
    </row>
    <row r="230" spans="2:56" x14ac:dyDescent="0.2">
      <c r="B230" t="s">
        <v>2579</v>
      </c>
      <c r="C230">
        <v>1E-3</v>
      </c>
      <c r="D230">
        <v>0.5</v>
      </c>
      <c r="E230">
        <v>166</v>
      </c>
      <c r="F230">
        <v>500</v>
      </c>
      <c r="G230" s="2" t="b">
        <v>1</v>
      </c>
      <c r="H230">
        <v>8</v>
      </c>
      <c r="I230">
        <v>5</v>
      </c>
      <c r="J230">
        <v>256</v>
      </c>
      <c r="K230">
        <v>1000</v>
      </c>
      <c r="L230">
        <v>4</v>
      </c>
      <c r="M230">
        <v>10</v>
      </c>
      <c r="N230">
        <v>460</v>
      </c>
      <c r="O230">
        <v>12</v>
      </c>
      <c r="P230">
        <v>10</v>
      </c>
      <c r="Q230">
        <v>120</v>
      </c>
      <c r="R230">
        <v>1</v>
      </c>
      <c r="S230">
        <v>78</v>
      </c>
      <c r="T230" s="2">
        <v>128</v>
      </c>
      <c r="U230" s="2">
        <v>128</v>
      </c>
      <c r="V230" t="s">
        <v>2178</v>
      </c>
      <c r="W230">
        <v>0.80863867187500005</v>
      </c>
      <c r="X230">
        <v>0.44395753943920102</v>
      </c>
      <c r="Y230">
        <v>0.511135326086956</v>
      </c>
      <c r="Z230">
        <v>1.1314787678718501</v>
      </c>
      <c r="AA230">
        <v>0.46849315842622402</v>
      </c>
      <c r="AB230">
        <v>0.46849315842622402</v>
      </c>
      <c r="AC230">
        <v>0.59118837786575595</v>
      </c>
      <c r="AD230">
        <v>0.59118837786575595</v>
      </c>
      <c r="AE230">
        <v>0.511135326086956</v>
      </c>
      <c r="AF230">
        <v>0.511135326086956</v>
      </c>
      <c r="AG230">
        <v>0.66666666666666596</v>
      </c>
      <c r="AH230">
        <v>1.00060391426086</v>
      </c>
      <c r="AI230">
        <v>0.66725510940285504</v>
      </c>
      <c r="AJ230">
        <v>0.66725510940285504</v>
      </c>
      <c r="AK230">
        <v>0.78229408662603095</v>
      </c>
      <c r="AL230">
        <v>0.78229408662603095</v>
      </c>
      <c r="AM230">
        <v>0.66666666666666596</v>
      </c>
      <c r="AN230">
        <v>0.66666666666666596</v>
      </c>
      <c r="AO230">
        <v>0.54179450375959404</v>
      </c>
      <c r="AP230">
        <v>0.35782252186510999</v>
      </c>
      <c r="AQ230">
        <v>0.56487477717470203</v>
      </c>
      <c r="AR230">
        <v>0.40948083090549398</v>
      </c>
      <c r="AS230">
        <v>0.180451127819548</v>
      </c>
      <c r="AT230">
        <v>0.39823008849557501</v>
      </c>
      <c r="AU230">
        <v>0.92857142857142805</v>
      </c>
      <c r="AV230">
        <v>0.97095435684647302</v>
      </c>
      <c r="AW230">
        <v>0.889867841409691</v>
      </c>
      <c r="AX230">
        <v>0.911392405063291</v>
      </c>
      <c r="AY230">
        <v>0.89686098654708502</v>
      </c>
      <c r="AZ230">
        <v>0.62105263157894697</v>
      </c>
      <c r="BA230">
        <v>0.44315992292870898</v>
      </c>
      <c r="BB230">
        <v>0.59302325581395299</v>
      </c>
      <c r="BC230">
        <v>0.59016393442622905</v>
      </c>
      <c r="BD230">
        <v>0.58333333333333304</v>
      </c>
    </row>
    <row r="231" spans="2:56" x14ac:dyDescent="0.2">
      <c r="B231" t="s">
        <v>2011</v>
      </c>
      <c r="C231">
        <v>1E-3</v>
      </c>
      <c r="D231">
        <v>0.1</v>
      </c>
      <c r="E231">
        <v>47</v>
      </c>
      <c r="F231">
        <v>256</v>
      </c>
      <c r="G231" s="2" t="b">
        <v>1</v>
      </c>
      <c r="H231">
        <v>8</v>
      </c>
      <c r="I231">
        <v>10</v>
      </c>
      <c r="J231">
        <v>256</v>
      </c>
      <c r="K231">
        <v>1000</v>
      </c>
      <c r="L231">
        <v>4</v>
      </c>
      <c r="M231">
        <v>50</v>
      </c>
      <c r="N231">
        <v>420</v>
      </c>
      <c r="O231">
        <v>12</v>
      </c>
      <c r="P231">
        <v>50</v>
      </c>
      <c r="Q231">
        <v>80</v>
      </c>
      <c r="R231">
        <v>1</v>
      </c>
      <c r="S231">
        <v>78</v>
      </c>
      <c r="T231" s="2">
        <v>128</v>
      </c>
      <c r="U231" s="2">
        <v>128</v>
      </c>
      <c r="V231" t="s">
        <v>1888</v>
      </c>
      <c r="W231">
        <v>0.7381591796875</v>
      </c>
      <c r="X231">
        <v>0.63736773724667695</v>
      </c>
      <c r="Y231">
        <v>0.51098035714285694</v>
      </c>
      <c r="Z231">
        <v>1.1792094551324801</v>
      </c>
      <c r="AA231">
        <v>0.47890688387485297</v>
      </c>
      <c r="AB231">
        <v>0.47890688387485297</v>
      </c>
      <c r="AC231">
        <v>0.65199024418422202</v>
      </c>
      <c r="AD231">
        <v>0.65199024418422202</v>
      </c>
      <c r="AE231">
        <v>0.51098035714285694</v>
      </c>
      <c r="AF231">
        <v>0.51098035714285694</v>
      </c>
      <c r="AG231">
        <v>0.62604166666666605</v>
      </c>
      <c r="AH231">
        <v>1.1209640502929601</v>
      </c>
      <c r="AI231">
        <v>0.60571015012938501</v>
      </c>
      <c r="AJ231">
        <v>0.60571015012938501</v>
      </c>
      <c r="AK231">
        <v>0.75702217875565803</v>
      </c>
      <c r="AL231">
        <v>0.75702217875565803</v>
      </c>
      <c r="AM231">
        <v>0.62604166666666605</v>
      </c>
      <c r="AN231">
        <v>0.62604166666666605</v>
      </c>
      <c r="AO231">
        <v>0.394972863794606</v>
      </c>
      <c r="AP231">
        <v>0.53160749184690503</v>
      </c>
      <c r="AQ231">
        <v>0.55211098855729801</v>
      </c>
      <c r="AR231">
        <v>0.43693619130060302</v>
      </c>
      <c r="AS231">
        <v>0.21052631578947301</v>
      </c>
      <c r="AT231">
        <v>0.37168141592920301</v>
      </c>
      <c r="AU231">
        <v>0.86390532544378695</v>
      </c>
      <c r="AV231">
        <v>0.91764705882352904</v>
      </c>
      <c r="AW231">
        <v>0.71942446043165398</v>
      </c>
      <c r="AX231">
        <v>0.87837837837837796</v>
      </c>
      <c r="AY231">
        <v>0.85526315789473595</v>
      </c>
      <c r="AZ231">
        <v>0.68217054263565902</v>
      </c>
      <c r="BA231">
        <v>0.43093922651933703</v>
      </c>
      <c r="BB231">
        <v>0.63247863247863201</v>
      </c>
      <c r="BC231">
        <v>2.4691358024691301E-2</v>
      </c>
      <c r="BD231">
        <v>0.68141592920353899</v>
      </c>
    </row>
    <row r="232" spans="2:56" x14ac:dyDescent="0.2">
      <c r="B232" t="s">
        <v>2012</v>
      </c>
      <c r="C232">
        <v>1E-3</v>
      </c>
      <c r="D232">
        <v>0.1</v>
      </c>
      <c r="E232">
        <v>111</v>
      </c>
      <c r="F232">
        <v>256</v>
      </c>
      <c r="G232" s="2" t="b">
        <v>1</v>
      </c>
      <c r="H232">
        <v>8</v>
      </c>
      <c r="I232">
        <v>15</v>
      </c>
      <c r="J232">
        <v>64</v>
      </c>
      <c r="K232">
        <v>1000</v>
      </c>
      <c r="L232">
        <v>4</v>
      </c>
      <c r="M232">
        <v>25</v>
      </c>
      <c r="N232">
        <v>445</v>
      </c>
      <c r="O232">
        <v>12</v>
      </c>
      <c r="P232">
        <v>25</v>
      </c>
      <c r="Q232">
        <v>105</v>
      </c>
      <c r="R232">
        <v>1</v>
      </c>
      <c r="S232">
        <v>78</v>
      </c>
      <c r="T232" s="2">
        <v>128</v>
      </c>
      <c r="U232" s="2">
        <v>64</v>
      </c>
      <c r="V232" t="s">
        <v>1888</v>
      </c>
      <c r="W232">
        <v>0.73204040527343694</v>
      </c>
      <c r="X232">
        <v>0.68787103216163803</v>
      </c>
      <c r="Y232">
        <v>0.51075786516853705</v>
      </c>
      <c r="Z232">
        <v>1.1914775198698</v>
      </c>
      <c r="AA232">
        <v>0.47598825430592401</v>
      </c>
      <c r="AB232">
        <v>0.47598825430592401</v>
      </c>
      <c r="AC232">
        <v>0.64773233940629005</v>
      </c>
      <c r="AD232">
        <v>0.64773233940629005</v>
      </c>
      <c r="AE232">
        <v>0.51075786516853705</v>
      </c>
      <c r="AF232">
        <v>0.51075786516853705</v>
      </c>
      <c r="AG232">
        <v>0.58333333333333304</v>
      </c>
      <c r="AH232">
        <v>1.2499653100967401</v>
      </c>
      <c r="AI232">
        <v>0.56819933510931797</v>
      </c>
      <c r="AJ232">
        <v>0.56819933510931797</v>
      </c>
      <c r="AK232">
        <v>0.69646877622306402</v>
      </c>
      <c r="AL232">
        <v>0.69646877622306402</v>
      </c>
      <c r="AM232">
        <v>0.58333333333333304</v>
      </c>
      <c r="AN232">
        <v>0.58333333333333304</v>
      </c>
      <c r="AO232">
        <v>0.44741613089716398</v>
      </c>
      <c r="AP232">
        <v>0.47570790935604501</v>
      </c>
      <c r="AQ232">
        <v>0.55769250492029998</v>
      </c>
      <c r="AR232">
        <v>0.42313647205018601</v>
      </c>
      <c r="AS232">
        <v>0.14159292035398199</v>
      </c>
      <c r="AT232">
        <v>0.37777777777777699</v>
      </c>
      <c r="AU232">
        <v>0.78350515463917503</v>
      </c>
      <c r="AV232">
        <v>0.92307692307692302</v>
      </c>
      <c r="AW232">
        <v>0.68926553672316304</v>
      </c>
      <c r="AX232">
        <v>0.87878787878787801</v>
      </c>
      <c r="AY232">
        <v>0.8</v>
      </c>
      <c r="AZ232">
        <v>0.58823529411764697</v>
      </c>
      <c r="BA232">
        <v>0.41448692152917499</v>
      </c>
      <c r="BB232">
        <v>0.60606060606060597</v>
      </c>
      <c r="BC232">
        <v>0.580204778156996</v>
      </c>
      <c r="BD232">
        <v>3.5398230088495498E-2</v>
      </c>
    </row>
    <row r="233" spans="2:56" x14ac:dyDescent="0.2">
      <c r="B233" t="s">
        <v>2013</v>
      </c>
      <c r="C233">
        <v>1E-3</v>
      </c>
      <c r="D233">
        <v>0.1</v>
      </c>
      <c r="E233">
        <v>256</v>
      </c>
      <c r="F233">
        <v>256</v>
      </c>
      <c r="G233" s="2" t="b">
        <v>0</v>
      </c>
      <c r="H233">
        <v>8</v>
      </c>
      <c r="I233">
        <v>25</v>
      </c>
      <c r="J233">
        <v>128</v>
      </c>
      <c r="K233">
        <v>1000</v>
      </c>
      <c r="L233">
        <v>4</v>
      </c>
      <c r="M233">
        <v>15</v>
      </c>
      <c r="N233">
        <v>455</v>
      </c>
      <c r="O233">
        <v>12</v>
      </c>
      <c r="P233">
        <v>15</v>
      </c>
      <c r="Q233">
        <v>115</v>
      </c>
      <c r="R233">
        <v>1</v>
      </c>
      <c r="S233">
        <v>78</v>
      </c>
      <c r="T233" s="2">
        <v>64</v>
      </c>
      <c r="U233" s="2">
        <v>64</v>
      </c>
      <c r="V233" t="s">
        <v>1888</v>
      </c>
      <c r="W233">
        <v>0.75604629516601496</v>
      </c>
      <c r="X233">
        <v>0.59078731643967297</v>
      </c>
      <c r="Y233">
        <v>0.51074395604395595</v>
      </c>
      <c r="Z233">
        <v>1.26392335140705</v>
      </c>
      <c r="AA233">
        <v>0.47338253826219701</v>
      </c>
      <c r="AB233">
        <v>0.47338253826219701</v>
      </c>
      <c r="AC233">
        <v>0.65806455113201101</v>
      </c>
      <c r="AD233">
        <v>0.65806455113201101</v>
      </c>
      <c r="AE233">
        <v>0.51074395604395595</v>
      </c>
      <c r="AF233">
        <v>0.51074395604395595</v>
      </c>
      <c r="AG233">
        <v>0.55144927536231803</v>
      </c>
      <c r="AH233">
        <v>1.1609860658645601</v>
      </c>
      <c r="AI233">
        <v>0.52848770109797505</v>
      </c>
      <c r="AJ233">
        <v>0.52848770109797505</v>
      </c>
      <c r="AK233">
        <v>0.56100972517580605</v>
      </c>
      <c r="AL233">
        <v>0.56100972517580505</v>
      </c>
      <c r="AM233">
        <v>0.55144927536231803</v>
      </c>
      <c r="AN233">
        <v>0.55144927536231803</v>
      </c>
      <c r="AO233">
        <v>0.47036155207982999</v>
      </c>
      <c r="AP233">
        <v>0.456503731514804</v>
      </c>
      <c r="AQ233">
        <v>0.55636550530218098</v>
      </c>
      <c r="AR233">
        <v>0.41029936415197099</v>
      </c>
      <c r="AS233">
        <v>2.77777777777777E-2</v>
      </c>
      <c r="AT233">
        <v>0.38636363636363602</v>
      </c>
      <c r="AU233">
        <v>0.844444444444444</v>
      </c>
      <c r="AV233">
        <v>0.96035242290748901</v>
      </c>
      <c r="AW233">
        <v>0.75621890547263604</v>
      </c>
      <c r="AX233">
        <v>0.87850467289719603</v>
      </c>
      <c r="AY233">
        <v>0.78873239436619702</v>
      </c>
      <c r="AZ233">
        <v>0.46721311475409799</v>
      </c>
      <c r="BA233">
        <v>0.41025641025641002</v>
      </c>
      <c r="BB233">
        <v>0</v>
      </c>
      <c r="BC233">
        <v>0.26436781609195398</v>
      </c>
      <c r="BD233">
        <v>0.55762081784386597</v>
      </c>
    </row>
    <row r="234" spans="2:56" x14ac:dyDescent="0.2">
      <c r="B234" t="s">
        <v>2014</v>
      </c>
      <c r="C234">
        <v>1E-3</v>
      </c>
      <c r="D234">
        <v>0.1</v>
      </c>
      <c r="E234">
        <v>42</v>
      </c>
      <c r="F234">
        <v>256</v>
      </c>
      <c r="G234" s="2" t="b">
        <v>1</v>
      </c>
      <c r="H234">
        <v>8</v>
      </c>
      <c r="I234">
        <v>25</v>
      </c>
      <c r="J234">
        <v>420</v>
      </c>
      <c r="K234">
        <v>1000</v>
      </c>
      <c r="L234">
        <v>4</v>
      </c>
      <c r="M234">
        <v>5</v>
      </c>
      <c r="N234">
        <v>465</v>
      </c>
      <c r="O234">
        <v>12</v>
      </c>
      <c r="P234">
        <v>5</v>
      </c>
      <c r="Q234">
        <v>125</v>
      </c>
      <c r="R234">
        <v>1</v>
      </c>
      <c r="S234">
        <v>78</v>
      </c>
      <c r="T234" s="2">
        <v>64</v>
      </c>
      <c r="U234" s="2">
        <v>64</v>
      </c>
      <c r="V234" t="s">
        <v>1888</v>
      </c>
      <c r="W234">
        <v>0.75623256138392803</v>
      </c>
      <c r="X234">
        <v>0.58225335646420695</v>
      </c>
      <c r="Y234">
        <v>0.51070268817204101</v>
      </c>
      <c r="Z234">
        <v>1.2838008557558001</v>
      </c>
      <c r="AA234">
        <v>0.47287085376729898</v>
      </c>
      <c r="AB234">
        <v>0.47287085376729898</v>
      </c>
      <c r="AC234">
        <v>0.61250549275041599</v>
      </c>
      <c r="AD234">
        <v>0.61250549275041599</v>
      </c>
      <c r="AE234">
        <v>0.51070268817204101</v>
      </c>
      <c r="AF234">
        <v>0.51070268817204101</v>
      </c>
      <c r="AG234">
        <v>0.54933333333333301</v>
      </c>
      <c r="AH234">
        <v>1.2121267318725499</v>
      </c>
      <c r="AI234">
        <v>0.53895564284025599</v>
      </c>
      <c r="AJ234">
        <v>0.53895564284025599</v>
      </c>
      <c r="AK234">
        <v>0.64555933689142897</v>
      </c>
      <c r="AL234">
        <v>0.64555933689142897</v>
      </c>
      <c r="AM234">
        <v>0.54933333333333301</v>
      </c>
      <c r="AN234">
        <v>0.54933333333333301</v>
      </c>
      <c r="AO234">
        <v>0.446225680132743</v>
      </c>
      <c r="AP234">
        <v>0.49569053699366</v>
      </c>
      <c r="AQ234">
        <v>0.54198114500906103</v>
      </c>
      <c r="AR234">
        <v>0.40758605293373001</v>
      </c>
      <c r="AS234">
        <v>0.17391304347826</v>
      </c>
      <c r="AT234">
        <v>0.34871794871794798</v>
      </c>
      <c r="AU234">
        <v>0.73504273504273498</v>
      </c>
      <c r="AV234">
        <v>0.75621890547263604</v>
      </c>
      <c r="AW234">
        <v>0.73303167420814397</v>
      </c>
      <c r="AX234">
        <v>0.87068965517241304</v>
      </c>
      <c r="AY234">
        <v>0.84347826086956501</v>
      </c>
      <c r="AZ234">
        <v>0.46583850931677001</v>
      </c>
      <c r="BA234">
        <v>0.408566721581548</v>
      </c>
      <c r="BB234">
        <v>0</v>
      </c>
      <c r="BC234">
        <v>0.5</v>
      </c>
      <c r="BD234">
        <v>0.63197026022304803</v>
      </c>
    </row>
    <row r="235" spans="2:56" x14ac:dyDescent="0.2">
      <c r="B235" t="s">
        <v>2015</v>
      </c>
      <c r="C235">
        <v>1E-3</v>
      </c>
      <c r="D235">
        <v>0.1</v>
      </c>
      <c r="E235">
        <v>256</v>
      </c>
      <c r="F235">
        <v>256</v>
      </c>
      <c r="G235" s="2" t="b">
        <v>0</v>
      </c>
      <c r="H235">
        <v>8</v>
      </c>
      <c r="I235">
        <v>20</v>
      </c>
      <c r="J235">
        <v>256</v>
      </c>
      <c r="K235">
        <v>1000</v>
      </c>
      <c r="L235">
        <v>4</v>
      </c>
      <c r="M235">
        <v>20</v>
      </c>
      <c r="N235">
        <v>450</v>
      </c>
      <c r="O235">
        <v>12</v>
      </c>
      <c r="P235">
        <v>20</v>
      </c>
      <c r="Q235">
        <v>110</v>
      </c>
      <c r="R235">
        <v>1</v>
      </c>
      <c r="S235">
        <v>78</v>
      </c>
      <c r="T235" s="2">
        <v>64</v>
      </c>
      <c r="U235" s="2">
        <v>128</v>
      </c>
      <c r="V235" t="s">
        <v>1888</v>
      </c>
      <c r="W235">
        <v>0.71728134155273404</v>
      </c>
      <c r="X235">
        <v>0.78723739110864699</v>
      </c>
      <c r="Y235">
        <v>0.51062166666666498</v>
      </c>
      <c r="Z235">
        <v>1.2120379443168601</v>
      </c>
      <c r="AA235">
        <v>0.47597749341898898</v>
      </c>
      <c r="AB235">
        <v>0.47597749341898898</v>
      </c>
      <c r="AC235">
        <v>0.62182607910591103</v>
      </c>
      <c r="AD235">
        <v>0.62182607910591103</v>
      </c>
      <c r="AE235">
        <v>0.51062166666666498</v>
      </c>
      <c r="AF235">
        <v>0.51062166666666498</v>
      </c>
      <c r="AG235">
        <v>0.59924242424242402</v>
      </c>
      <c r="AH235">
        <v>1.23889195919036</v>
      </c>
      <c r="AI235">
        <v>0.60805728410834203</v>
      </c>
      <c r="AJ235">
        <v>0.60805728410834203</v>
      </c>
      <c r="AK235">
        <v>0.69357884459763097</v>
      </c>
      <c r="AL235">
        <v>0.69357884459763097</v>
      </c>
      <c r="AM235">
        <v>0.59924242424242402</v>
      </c>
      <c r="AN235">
        <v>0.59924242424242402</v>
      </c>
      <c r="AO235">
        <v>0.463171551911639</v>
      </c>
      <c r="AP235">
        <v>0.50159360975247402</v>
      </c>
      <c r="AQ235">
        <v>0.54698312458120701</v>
      </c>
      <c r="AR235">
        <v>0.39216168743063601</v>
      </c>
      <c r="AS235">
        <v>0.195804195804195</v>
      </c>
      <c r="AT235">
        <v>0.33502538071065902</v>
      </c>
      <c r="AU235">
        <v>0.77832512315270896</v>
      </c>
      <c r="AV235">
        <v>0.92592592592592604</v>
      </c>
      <c r="AW235">
        <v>0.72916666666666596</v>
      </c>
      <c r="AX235">
        <v>0.87684729064039402</v>
      </c>
      <c r="AY235">
        <v>0.82926829268292601</v>
      </c>
      <c r="AZ235">
        <v>0.644067796610169</v>
      </c>
      <c r="BA235">
        <v>0.41814595660749498</v>
      </c>
      <c r="BB235">
        <v>0.61176470588235299</v>
      </c>
      <c r="BC235">
        <v>0.57587548638132202</v>
      </c>
      <c r="BD235">
        <v>0.376470588235294</v>
      </c>
    </row>
    <row r="236" spans="2:56" x14ac:dyDescent="0.2">
      <c r="B236" t="s">
        <v>2016</v>
      </c>
      <c r="C236">
        <v>1E-3</v>
      </c>
      <c r="D236">
        <v>0.1</v>
      </c>
      <c r="E236">
        <v>250</v>
      </c>
      <c r="F236">
        <v>256</v>
      </c>
      <c r="G236" s="2" t="b">
        <v>1</v>
      </c>
      <c r="H236">
        <v>8</v>
      </c>
      <c r="I236">
        <v>10</v>
      </c>
      <c r="J236">
        <v>420</v>
      </c>
      <c r="K236">
        <v>1000</v>
      </c>
      <c r="L236">
        <v>4</v>
      </c>
      <c r="M236">
        <v>5</v>
      </c>
      <c r="N236">
        <v>465</v>
      </c>
      <c r="O236">
        <v>12</v>
      </c>
      <c r="P236">
        <v>5</v>
      </c>
      <c r="Q236">
        <v>125</v>
      </c>
      <c r="R236">
        <v>1</v>
      </c>
      <c r="S236">
        <v>78</v>
      </c>
      <c r="T236" s="2">
        <v>64</v>
      </c>
      <c r="U236" s="2">
        <v>64</v>
      </c>
      <c r="V236" t="s">
        <v>1888</v>
      </c>
      <c r="W236">
        <v>0.745810081845238</v>
      </c>
      <c r="X236">
        <v>0.63856493099592604</v>
      </c>
      <c r="Y236">
        <v>0.51053118279569598</v>
      </c>
      <c r="Z236">
        <v>1.3362235740423201</v>
      </c>
      <c r="AA236">
        <v>0.47397505339523799</v>
      </c>
      <c r="AB236">
        <v>0.47397505339523799</v>
      </c>
      <c r="AC236">
        <v>0.64178112002617005</v>
      </c>
      <c r="AD236">
        <v>0.64178112002617005</v>
      </c>
      <c r="AE236">
        <v>0.51053118279569598</v>
      </c>
      <c r="AF236">
        <v>0.51053118279569598</v>
      </c>
      <c r="AG236">
        <v>0.53466666666666596</v>
      </c>
      <c r="AH236">
        <v>1.37341403961181</v>
      </c>
      <c r="AI236">
        <v>0.485889746259275</v>
      </c>
      <c r="AJ236">
        <v>0.485889746259275</v>
      </c>
      <c r="AK236">
        <v>0.56163290822392498</v>
      </c>
      <c r="AL236">
        <v>0.56163290822392598</v>
      </c>
      <c r="AM236">
        <v>0.53466666666666596</v>
      </c>
      <c r="AN236">
        <v>0.53466666666666596</v>
      </c>
      <c r="AO236">
        <v>0.472406921276466</v>
      </c>
      <c r="AP236">
        <v>0.45167756873437198</v>
      </c>
      <c r="AQ236">
        <v>0.54758673698968496</v>
      </c>
      <c r="AR236">
        <v>0.42422898658043201</v>
      </c>
      <c r="AS236">
        <v>0.19130434782608599</v>
      </c>
      <c r="AT236">
        <v>0.344444444444444</v>
      </c>
      <c r="AU236">
        <v>0.80672268907563005</v>
      </c>
      <c r="AV236">
        <v>0.64190981432360705</v>
      </c>
      <c r="AW236">
        <v>0.72195121951219499</v>
      </c>
      <c r="AX236">
        <v>0.88412017167381896</v>
      </c>
      <c r="AY236">
        <v>0.76078431372549005</v>
      </c>
      <c r="AZ236">
        <v>0.17931034482758601</v>
      </c>
      <c r="BA236">
        <v>0.49701789264413498</v>
      </c>
      <c r="BB236">
        <v>0</v>
      </c>
      <c r="BC236">
        <v>0.162162162162162</v>
      </c>
      <c r="BD236">
        <v>0.64094955489614203</v>
      </c>
    </row>
    <row r="237" spans="2:56" x14ac:dyDescent="0.2">
      <c r="B237" t="s">
        <v>2417</v>
      </c>
      <c r="C237">
        <v>1E-3</v>
      </c>
      <c r="D237">
        <v>0.1</v>
      </c>
      <c r="E237">
        <v>177</v>
      </c>
      <c r="F237">
        <v>256</v>
      </c>
      <c r="G237" s="2" t="b">
        <v>1</v>
      </c>
      <c r="H237">
        <v>8</v>
      </c>
      <c r="I237">
        <v>15</v>
      </c>
      <c r="J237">
        <v>128</v>
      </c>
      <c r="K237">
        <v>1000</v>
      </c>
      <c r="L237">
        <v>4</v>
      </c>
      <c r="M237">
        <v>20</v>
      </c>
      <c r="N237">
        <v>450</v>
      </c>
      <c r="O237">
        <v>12</v>
      </c>
      <c r="P237">
        <v>20</v>
      </c>
      <c r="Q237">
        <v>110</v>
      </c>
      <c r="R237">
        <v>1</v>
      </c>
      <c r="S237">
        <v>78</v>
      </c>
      <c r="T237" s="2">
        <v>128</v>
      </c>
      <c r="U237" s="2">
        <v>128</v>
      </c>
      <c r="V237" t="s">
        <v>1888</v>
      </c>
      <c r="W237">
        <v>0.7410888671875</v>
      </c>
      <c r="X237">
        <v>0.64639889379031901</v>
      </c>
      <c r="Y237">
        <v>0.51046000000000002</v>
      </c>
      <c r="Z237">
        <v>1.17870477068424</v>
      </c>
      <c r="AA237">
        <v>0.47708962222812201</v>
      </c>
      <c r="AB237">
        <v>0.47708962222812201</v>
      </c>
      <c r="AC237">
        <v>0.65286497016772405</v>
      </c>
      <c r="AD237">
        <v>0.65286497016772405</v>
      </c>
      <c r="AE237">
        <v>0.51046000000000002</v>
      </c>
      <c r="AF237">
        <v>0.51046000000000002</v>
      </c>
      <c r="AG237">
        <v>0.58409090909090899</v>
      </c>
      <c r="AH237">
        <v>1.1958363056182799</v>
      </c>
      <c r="AI237">
        <v>0.56116340786511898</v>
      </c>
      <c r="AJ237">
        <v>0.56116340786511898</v>
      </c>
      <c r="AK237">
        <v>0.61711254783131597</v>
      </c>
      <c r="AL237">
        <v>0.61711254783131597</v>
      </c>
      <c r="AM237">
        <v>0.58409090909090899</v>
      </c>
      <c r="AN237">
        <v>0.58409090909090899</v>
      </c>
      <c r="AO237">
        <v>0.42239293966295699</v>
      </c>
      <c r="AP237">
        <v>0.48248639590711501</v>
      </c>
      <c r="AQ237">
        <v>0.54954149565878396</v>
      </c>
      <c r="AR237">
        <v>0.45393765768363198</v>
      </c>
      <c r="AS237">
        <v>4.7619047619047603E-2</v>
      </c>
      <c r="AT237">
        <v>0.27428571428571402</v>
      </c>
      <c r="AU237">
        <v>0.78217821782178198</v>
      </c>
      <c r="AV237">
        <v>0.94594594594594605</v>
      </c>
      <c r="AW237">
        <v>0.74226804123711299</v>
      </c>
      <c r="AX237">
        <v>0.88349514563106801</v>
      </c>
      <c r="AY237">
        <v>0.80392156862745101</v>
      </c>
      <c r="AZ237">
        <v>0.62790697674418605</v>
      </c>
      <c r="BA237">
        <v>0.40441176470588203</v>
      </c>
      <c r="BB237">
        <v>0.56179775280898803</v>
      </c>
      <c r="BC237">
        <v>0</v>
      </c>
      <c r="BD237">
        <v>0.66013071895424802</v>
      </c>
    </row>
    <row r="238" spans="2:56" x14ac:dyDescent="0.2">
      <c r="B238" t="s">
        <v>2017</v>
      </c>
      <c r="C238">
        <v>1E-3</v>
      </c>
      <c r="D238">
        <v>0.1</v>
      </c>
      <c r="E238">
        <v>217</v>
      </c>
      <c r="F238">
        <v>256</v>
      </c>
      <c r="G238" s="2" t="b">
        <v>1</v>
      </c>
      <c r="H238">
        <v>8</v>
      </c>
      <c r="I238">
        <v>20</v>
      </c>
      <c r="J238">
        <v>256</v>
      </c>
      <c r="K238">
        <v>1000</v>
      </c>
      <c r="L238">
        <v>4</v>
      </c>
      <c r="M238">
        <v>20</v>
      </c>
      <c r="N238">
        <v>450</v>
      </c>
      <c r="O238">
        <v>12</v>
      </c>
      <c r="P238">
        <v>20</v>
      </c>
      <c r="Q238">
        <v>110</v>
      </c>
      <c r="R238">
        <v>1</v>
      </c>
      <c r="S238">
        <v>78</v>
      </c>
      <c r="T238" s="2">
        <v>128</v>
      </c>
      <c r="U238" s="2">
        <v>64</v>
      </c>
      <c r="V238" t="s">
        <v>1888</v>
      </c>
      <c r="W238">
        <v>0.75477600097656194</v>
      </c>
      <c r="X238">
        <v>0.60152040957473196</v>
      </c>
      <c r="Y238">
        <v>0.51028888888888901</v>
      </c>
      <c r="Z238">
        <v>1.2307587218284599</v>
      </c>
      <c r="AA238">
        <v>0.46854633135076001</v>
      </c>
      <c r="AB238">
        <v>0.46854633135076001</v>
      </c>
      <c r="AC238">
        <v>0.59829995860749496</v>
      </c>
      <c r="AD238">
        <v>0.59829995860749596</v>
      </c>
      <c r="AE238">
        <v>0.51028888888888901</v>
      </c>
      <c r="AF238">
        <v>0.51028888888888901</v>
      </c>
      <c r="AG238">
        <v>0.57499999999999996</v>
      </c>
      <c r="AH238">
        <v>1.1655848026275599</v>
      </c>
      <c r="AI238">
        <v>0.53956836242272199</v>
      </c>
      <c r="AJ238">
        <v>0.53956836242272299</v>
      </c>
      <c r="AK238">
        <v>0.56925669100428899</v>
      </c>
      <c r="AL238">
        <v>0.56925669100428899</v>
      </c>
      <c r="AM238">
        <v>0.57499999999999996</v>
      </c>
      <c r="AN238">
        <v>0.57499999999999996</v>
      </c>
      <c r="AO238">
        <v>0.51388708943843098</v>
      </c>
      <c r="AP238">
        <v>0.48778469140253999</v>
      </c>
      <c r="AQ238">
        <v>0.57295065729787298</v>
      </c>
      <c r="AR238">
        <v>0.299562887264195</v>
      </c>
      <c r="AS238">
        <v>0.305732484076433</v>
      </c>
      <c r="AT238">
        <v>0.34730538922155602</v>
      </c>
      <c r="AU238">
        <v>0.83870967741935498</v>
      </c>
      <c r="AV238">
        <v>0.96363636363636296</v>
      </c>
      <c r="AW238">
        <v>0.74193548387096697</v>
      </c>
      <c r="AX238">
        <v>0.88888888888888795</v>
      </c>
      <c r="AY238">
        <v>0.809756097560975</v>
      </c>
      <c r="AZ238">
        <v>0.48648648648648601</v>
      </c>
      <c r="BA238">
        <v>0.425702811244979</v>
      </c>
      <c r="BB238">
        <v>0</v>
      </c>
      <c r="BC238">
        <v>0</v>
      </c>
      <c r="BD238">
        <v>0.66666666666666596</v>
      </c>
    </row>
    <row r="239" spans="2:56" x14ac:dyDescent="0.2">
      <c r="B239" t="s">
        <v>2580</v>
      </c>
      <c r="C239">
        <v>1E-3</v>
      </c>
      <c r="D239">
        <v>0.1</v>
      </c>
      <c r="E239">
        <v>256</v>
      </c>
      <c r="F239">
        <v>256</v>
      </c>
      <c r="G239" s="2" t="b">
        <v>0</v>
      </c>
      <c r="H239">
        <v>8</v>
      </c>
      <c r="I239">
        <v>10</v>
      </c>
      <c r="J239">
        <v>64</v>
      </c>
      <c r="K239">
        <v>1000</v>
      </c>
      <c r="L239">
        <v>4</v>
      </c>
      <c r="M239">
        <v>50</v>
      </c>
      <c r="N239">
        <v>420</v>
      </c>
      <c r="O239">
        <v>12</v>
      </c>
      <c r="P239">
        <v>50</v>
      </c>
      <c r="Q239">
        <v>80</v>
      </c>
      <c r="R239">
        <v>1</v>
      </c>
      <c r="S239">
        <v>78</v>
      </c>
      <c r="T239" s="2">
        <v>64</v>
      </c>
      <c r="U239" s="2">
        <v>64</v>
      </c>
      <c r="V239" t="s">
        <v>1888</v>
      </c>
      <c r="W239">
        <v>0.730682373046875</v>
      </c>
      <c r="X239">
        <v>0.68089688988402397</v>
      </c>
      <c r="Y239">
        <v>0.51028214285714302</v>
      </c>
      <c r="Z239">
        <v>1.1946194187402699</v>
      </c>
      <c r="AA239">
        <v>0.47713072485785901</v>
      </c>
      <c r="AB239">
        <v>0.47713072485785901</v>
      </c>
      <c r="AC239">
        <v>0.68649557437807995</v>
      </c>
      <c r="AD239">
        <v>0.68649557437807995</v>
      </c>
      <c r="AE239">
        <v>0.51028214285714302</v>
      </c>
      <c r="AF239">
        <v>0.51028214285714302</v>
      </c>
      <c r="AG239">
        <v>0.60312500000000002</v>
      </c>
      <c r="AH239">
        <v>1.2157565355300901</v>
      </c>
      <c r="AI239">
        <v>0.59451505343684097</v>
      </c>
      <c r="AJ239">
        <v>0.59451505343684097</v>
      </c>
      <c r="AK239">
        <v>0.699256409212208</v>
      </c>
      <c r="AL239">
        <v>0.699256409212208</v>
      </c>
      <c r="AM239">
        <v>0.60312500000000002</v>
      </c>
      <c r="AN239">
        <v>0.60312500000000002</v>
      </c>
      <c r="AO239">
        <v>0.47884627067793401</v>
      </c>
      <c r="AP239">
        <v>0.472265806889208</v>
      </c>
      <c r="AQ239">
        <v>0.54588015475820895</v>
      </c>
      <c r="AR239">
        <v>0.41153066710608399</v>
      </c>
      <c r="AS239">
        <v>0.19819819819819801</v>
      </c>
      <c r="AT239">
        <v>0.28571428571428498</v>
      </c>
      <c r="AU239">
        <v>0.89610389610389596</v>
      </c>
      <c r="AV239">
        <v>0.9375</v>
      </c>
      <c r="AW239">
        <v>0.78321678321678301</v>
      </c>
      <c r="AX239">
        <v>0.86111111111111105</v>
      </c>
      <c r="AY239">
        <v>0.81118881118881103</v>
      </c>
      <c r="AZ239">
        <v>0.63565891472868197</v>
      </c>
      <c r="BA239">
        <v>0.40203562340966897</v>
      </c>
      <c r="BB239">
        <v>0.621848739495798</v>
      </c>
      <c r="BC239">
        <v>4.7058823529411702E-2</v>
      </c>
      <c r="BD239">
        <v>0.65454545454545399</v>
      </c>
    </row>
    <row r="240" spans="2:56" x14ac:dyDescent="0.2">
      <c r="B240" t="s">
        <v>2581</v>
      </c>
      <c r="C240">
        <v>1E-3</v>
      </c>
      <c r="D240">
        <v>0.1</v>
      </c>
      <c r="E240">
        <v>256</v>
      </c>
      <c r="F240">
        <v>256</v>
      </c>
      <c r="G240" s="2" t="b">
        <v>0</v>
      </c>
      <c r="H240">
        <v>8</v>
      </c>
      <c r="I240">
        <v>10</v>
      </c>
      <c r="J240">
        <v>64</v>
      </c>
      <c r="K240">
        <v>1000</v>
      </c>
      <c r="L240">
        <v>4</v>
      </c>
      <c r="M240">
        <v>50</v>
      </c>
      <c r="N240">
        <v>420</v>
      </c>
      <c r="O240">
        <v>12</v>
      </c>
      <c r="P240">
        <v>50</v>
      </c>
      <c r="Q240">
        <v>80</v>
      </c>
      <c r="R240">
        <v>1</v>
      </c>
      <c r="S240">
        <v>78</v>
      </c>
      <c r="T240" s="2">
        <v>128</v>
      </c>
      <c r="U240" s="2">
        <v>128</v>
      </c>
      <c r="V240" t="s">
        <v>1888</v>
      </c>
      <c r="W240">
        <v>0.69559478759765603</v>
      </c>
      <c r="X240">
        <v>0.81848855782300201</v>
      </c>
      <c r="Y240">
        <v>0.51008630952380896</v>
      </c>
      <c r="Z240">
        <v>1.1773223599195399</v>
      </c>
      <c r="AA240">
        <v>0.47531826498111601</v>
      </c>
      <c r="AB240">
        <v>0.47531826498111601</v>
      </c>
      <c r="AC240">
        <v>0.63371522796663304</v>
      </c>
      <c r="AD240">
        <v>0.63371522796663304</v>
      </c>
      <c r="AE240">
        <v>0.51008630952380896</v>
      </c>
      <c r="AF240">
        <v>0.51008630952380896</v>
      </c>
      <c r="AG240">
        <v>0.58958333333333302</v>
      </c>
      <c r="AH240">
        <v>1.32588863372802</v>
      </c>
      <c r="AI240">
        <v>0.57275382628784899</v>
      </c>
      <c r="AJ240">
        <v>0.57275382628784899</v>
      </c>
      <c r="AK240">
        <v>0.65992937767131299</v>
      </c>
      <c r="AL240">
        <v>0.65992937767131299</v>
      </c>
      <c r="AM240">
        <v>0.58958333333333302</v>
      </c>
      <c r="AN240">
        <v>0.58958333333333302</v>
      </c>
      <c r="AO240">
        <v>0.44126611683741301</v>
      </c>
      <c r="AP240">
        <v>0.528333498041892</v>
      </c>
      <c r="AQ240">
        <v>0.55508808943052901</v>
      </c>
      <c r="AR240">
        <v>0.37658535561463402</v>
      </c>
      <c r="AS240">
        <v>0.14285714285714199</v>
      </c>
      <c r="AT240">
        <v>0.355263157894736</v>
      </c>
      <c r="AU240">
        <v>0.749999999999999</v>
      </c>
      <c r="AV240">
        <v>0.90476190476190399</v>
      </c>
      <c r="AW240">
        <v>0.71232876712328697</v>
      </c>
      <c r="AX240">
        <v>0.81379310344827505</v>
      </c>
      <c r="AY240">
        <v>0.79452054794520499</v>
      </c>
      <c r="AZ240">
        <v>0.61428571428571399</v>
      </c>
      <c r="BA240">
        <v>0.434540389972144</v>
      </c>
      <c r="BB240">
        <v>0.64</v>
      </c>
      <c r="BC240">
        <v>4.7058823529411702E-2</v>
      </c>
      <c r="BD240">
        <v>0.66363636363636302</v>
      </c>
    </row>
    <row r="241" spans="2:56" x14ac:dyDescent="0.2">
      <c r="B241" t="s">
        <v>2018</v>
      </c>
      <c r="C241">
        <v>1E-3</v>
      </c>
      <c r="D241">
        <v>0.1</v>
      </c>
      <c r="E241">
        <v>256</v>
      </c>
      <c r="F241">
        <v>256</v>
      </c>
      <c r="G241" s="2" t="b">
        <v>0</v>
      </c>
      <c r="H241">
        <v>8</v>
      </c>
      <c r="I241">
        <v>10</v>
      </c>
      <c r="J241">
        <v>420</v>
      </c>
      <c r="K241">
        <v>1000</v>
      </c>
      <c r="L241">
        <v>4</v>
      </c>
      <c r="M241">
        <v>10</v>
      </c>
      <c r="N241">
        <v>460</v>
      </c>
      <c r="O241">
        <v>12</v>
      </c>
      <c r="P241">
        <v>10</v>
      </c>
      <c r="Q241">
        <v>120</v>
      </c>
      <c r="R241">
        <v>1</v>
      </c>
      <c r="S241">
        <v>78</v>
      </c>
      <c r="T241" s="2">
        <v>64</v>
      </c>
      <c r="U241" s="2">
        <v>64</v>
      </c>
      <c r="V241" t="s">
        <v>1888</v>
      </c>
      <c r="W241">
        <v>0.729145740327381</v>
      </c>
      <c r="X241">
        <v>0.705674655037</v>
      </c>
      <c r="Y241">
        <v>0.50982336956521701</v>
      </c>
      <c r="Z241">
        <v>1.2034693076610501</v>
      </c>
      <c r="AA241">
        <v>0.474535578228999</v>
      </c>
      <c r="AB241">
        <v>0.474535578228999</v>
      </c>
      <c r="AC241">
        <v>0.61785170863415895</v>
      </c>
      <c r="AD241">
        <v>0.61785170863415895</v>
      </c>
      <c r="AE241">
        <v>0.50982336956521701</v>
      </c>
      <c r="AF241">
        <v>0.50982336956521701</v>
      </c>
      <c r="AG241">
        <v>0.59375</v>
      </c>
      <c r="AH241">
        <v>1.2450691461563099</v>
      </c>
      <c r="AI241">
        <v>0.56791696947803605</v>
      </c>
      <c r="AJ241">
        <v>0.56791696947803605</v>
      </c>
      <c r="AK241">
        <v>0.67080962287801804</v>
      </c>
      <c r="AL241">
        <v>0.67080962287801804</v>
      </c>
      <c r="AM241">
        <v>0.593749999999999</v>
      </c>
      <c r="AN241">
        <v>0.59375</v>
      </c>
      <c r="AO241">
        <v>0.40544971638794502</v>
      </c>
      <c r="AP241">
        <v>0.54638893290692803</v>
      </c>
      <c r="AQ241">
        <v>0.54395568518277904</v>
      </c>
      <c r="AR241">
        <v>0.40234797843834702</v>
      </c>
      <c r="AS241">
        <v>9.2307692307692299E-2</v>
      </c>
      <c r="AT241">
        <v>0.32258064516128998</v>
      </c>
      <c r="AU241">
        <v>0.77828054298642502</v>
      </c>
      <c r="AV241">
        <v>0.96265560165975095</v>
      </c>
      <c r="AW241">
        <v>0.72463768115941996</v>
      </c>
      <c r="AX241">
        <v>0.88687782805429805</v>
      </c>
      <c r="AY241">
        <v>0.77049180327868805</v>
      </c>
      <c r="AZ241">
        <v>0.56880733944954098</v>
      </c>
      <c r="BA241">
        <v>0.42162162162162098</v>
      </c>
      <c r="BB241">
        <v>0.597938144329896</v>
      </c>
      <c r="BC241">
        <v>3.2000000000000001E-2</v>
      </c>
      <c r="BD241">
        <v>0.65680473372781001</v>
      </c>
    </row>
    <row r="242" spans="2:56" x14ac:dyDescent="0.2">
      <c r="B242" t="s">
        <v>2582</v>
      </c>
      <c r="C242">
        <v>1E-3</v>
      </c>
      <c r="D242">
        <v>0.1</v>
      </c>
      <c r="E242">
        <v>256</v>
      </c>
      <c r="F242">
        <v>256</v>
      </c>
      <c r="G242" s="2" t="b">
        <v>0</v>
      </c>
      <c r="H242">
        <v>8</v>
      </c>
      <c r="I242">
        <v>10</v>
      </c>
      <c r="J242">
        <v>64</v>
      </c>
      <c r="K242">
        <v>1000</v>
      </c>
      <c r="L242">
        <v>4</v>
      </c>
      <c r="M242">
        <v>15</v>
      </c>
      <c r="N242">
        <v>455</v>
      </c>
      <c r="O242">
        <v>12</v>
      </c>
      <c r="P242">
        <v>15</v>
      </c>
      <c r="Q242">
        <v>115</v>
      </c>
      <c r="R242">
        <v>1</v>
      </c>
      <c r="S242">
        <v>78</v>
      </c>
      <c r="T242" s="2">
        <v>64</v>
      </c>
      <c r="U242" s="2">
        <v>128</v>
      </c>
      <c r="V242" t="s">
        <v>1888</v>
      </c>
      <c r="W242">
        <v>0.715301513671875</v>
      </c>
      <c r="X242">
        <v>0.76270820945501305</v>
      </c>
      <c r="Y242">
        <v>0.50977307692307605</v>
      </c>
      <c r="Z242">
        <v>1.1947676258087101</v>
      </c>
      <c r="AA242">
        <v>0.47478633593333502</v>
      </c>
      <c r="AB242">
        <v>0.47478633593333502</v>
      </c>
      <c r="AC242">
        <v>0.62599589297158897</v>
      </c>
      <c r="AD242">
        <v>0.62599589297158897</v>
      </c>
      <c r="AE242">
        <v>0.50977307692307605</v>
      </c>
      <c r="AF242">
        <v>0.50977307692307605</v>
      </c>
      <c r="AG242">
        <v>0.59057971014492705</v>
      </c>
      <c r="AH242">
        <v>1.2609385251998899</v>
      </c>
      <c r="AI242">
        <v>0.57312249895099998</v>
      </c>
      <c r="AJ242">
        <v>0.57312249895099998</v>
      </c>
      <c r="AK242">
        <v>0.62919756594394705</v>
      </c>
      <c r="AL242">
        <v>0.62919756594394705</v>
      </c>
      <c r="AM242">
        <v>0.59057971014492705</v>
      </c>
      <c r="AN242">
        <v>0.59057971014492705</v>
      </c>
      <c r="AO242">
        <v>0.41779061349401098</v>
      </c>
      <c r="AP242">
        <v>0.522842229494619</v>
      </c>
      <c r="AQ242">
        <v>0.54803956014206801</v>
      </c>
      <c r="AR242">
        <v>0.41047294060264</v>
      </c>
      <c r="AS242">
        <v>0.12</v>
      </c>
      <c r="AT242">
        <v>0.38596491228070101</v>
      </c>
      <c r="AU242">
        <v>0.73469387755102</v>
      </c>
      <c r="AV242">
        <v>0.96103896103896103</v>
      </c>
      <c r="AW242">
        <v>0.72549019607843102</v>
      </c>
      <c r="AX242">
        <v>0.89400921658986099</v>
      </c>
      <c r="AY242">
        <v>0.76785714285714202</v>
      </c>
      <c r="AZ242">
        <v>0.60773480662983403</v>
      </c>
      <c r="BA242">
        <v>0.43824701195219101</v>
      </c>
      <c r="BB242">
        <v>0.59428571428571397</v>
      </c>
      <c r="BC242">
        <v>0</v>
      </c>
      <c r="BD242">
        <v>0.64814814814814803</v>
      </c>
    </row>
    <row r="243" spans="2:56" x14ac:dyDescent="0.2">
      <c r="B243" t="s">
        <v>2019</v>
      </c>
      <c r="C243">
        <v>1E-3</v>
      </c>
      <c r="D243">
        <v>0.1</v>
      </c>
      <c r="E243">
        <v>208</v>
      </c>
      <c r="F243">
        <v>256</v>
      </c>
      <c r="G243" s="2" t="b">
        <v>1</v>
      </c>
      <c r="H243">
        <v>8</v>
      </c>
      <c r="I243">
        <v>25</v>
      </c>
      <c r="J243">
        <v>256</v>
      </c>
      <c r="K243">
        <v>1000</v>
      </c>
      <c r="L243">
        <v>4</v>
      </c>
      <c r="M243">
        <v>20</v>
      </c>
      <c r="N243">
        <v>450</v>
      </c>
      <c r="O243">
        <v>12</v>
      </c>
      <c r="P243">
        <v>20</v>
      </c>
      <c r="Q243">
        <v>110</v>
      </c>
      <c r="R243">
        <v>1</v>
      </c>
      <c r="S243">
        <v>78</v>
      </c>
      <c r="T243" s="2">
        <v>128</v>
      </c>
      <c r="U243" s="2">
        <v>128</v>
      </c>
      <c r="V243" t="s">
        <v>1888</v>
      </c>
      <c r="W243">
        <v>0.7667236328125</v>
      </c>
      <c r="X243">
        <v>0.57652938738465298</v>
      </c>
      <c r="Y243">
        <v>0.50945888888888902</v>
      </c>
      <c r="Z243">
        <v>1.3266901102066</v>
      </c>
      <c r="AA243">
        <v>0.46860721620319201</v>
      </c>
      <c r="AB243">
        <v>0.46860721620319201</v>
      </c>
      <c r="AC243">
        <v>0.62135285923545902</v>
      </c>
      <c r="AD243">
        <v>0.62135285923545902</v>
      </c>
      <c r="AE243">
        <v>0.50945888888888902</v>
      </c>
      <c r="AF243">
        <v>0.50945888888888902</v>
      </c>
      <c r="AG243">
        <v>0.56363636363636305</v>
      </c>
      <c r="AH243">
        <v>1.2306866645812899</v>
      </c>
      <c r="AI243">
        <v>0.54231872427286498</v>
      </c>
      <c r="AJ243">
        <v>0.54231872427286498</v>
      </c>
      <c r="AK243">
        <v>0.60103478438155999</v>
      </c>
      <c r="AL243">
        <v>0.60103478438155999</v>
      </c>
      <c r="AM243">
        <v>0.56363636363636305</v>
      </c>
      <c r="AN243">
        <v>0.56363636363636305</v>
      </c>
      <c r="AO243">
        <v>0.47711517919962299</v>
      </c>
      <c r="AP243">
        <v>0.50274094940976499</v>
      </c>
      <c r="AQ243">
        <v>0.560012371160172</v>
      </c>
      <c r="AR243">
        <v>0.33456036504320502</v>
      </c>
      <c r="AS243">
        <v>0.14285714285714199</v>
      </c>
      <c r="AT243">
        <v>0.306748466257668</v>
      </c>
      <c r="AU243">
        <v>0.87441860465116195</v>
      </c>
      <c r="AV243">
        <v>0.92753623188405798</v>
      </c>
      <c r="AW243">
        <v>0.75138121546961301</v>
      </c>
      <c r="AX243">
        <v>0.90476190476190399</v>
      </c>
      <c r="AY243">
        <v>0.84263959390862897</v>
      </c>
      <c r="AZ243">
        <v>0.47321428571428498</v>
      </c>
      <c r="BA243">
        <v>0.432989690721649</v>
      </c>
      <c r="BB243">
        <v>0.213483146067415</v>
      </c>
      <c r="BC243">
        <v>0.60389610389610304</v>
      </c>
      <c r="BD243">
        <v>3.38983050847457E-2</v>
      </c>
    </row>
    <row r="244" spans="2:56" x14ac:dyDescent="0.2">
      <c r="B244" t="s">
        <v>2020</v>
      </c>
      <c r="C244">
        <v>1E-3</v>
      </c>
      <c r="D244">
        <v>0.1</v>
      </c>
      <c r="E244">
        <v>256</v>
      </c>
      <c r="F244">
        <v>256</v>
      </c>
      <c r="G244" s="2" t="b">
        <v>0</v>
      </c>
      <c r="H244">
        <v>8</v>
      </c>
      <c r="I244">
        <v>20</v>
      </c>
      <c r="J244">
        <v>128</v>
      </c>
      <c r="K244">
        <v>1000</v>
      </c>
      <c r="L244">
        <v>4</v>
      </c>
      <c r="M244">
        <v>25</v>
      </c>
      <c r="N244">
        <v>445</v>
      </c>
      <c r="O244">
        <v>12</v>
      </c>
      <c r="P244">
        <v>25</v>
      </c>
      <c r="Q244">
        <v>105</v>
      </c>
      <c r="R244">
        <v>1</v>
      </c>
      <c r="S244">
        <v>78</v>
      </c>
      <c r="T244" s="2">
        <v>128</v>
      </c>
      <c r="U244" s="2">
        <v>64</v>
      </c>
      <c r="V244" t="s">
        <v>1888</v>
      </c>
      <c r="W244">
        <v>0.75389862060546797</v>
      </c>
      <c r="X244">
        <v>0.59687050664797403</v>
      </c>
      <c r="Y244">
        <v>0.50884044943820095</v>
      </c>
      <c r="Z244">
        <v>1.17585884094238</v>
      </c>
      <c r="AA244">
        <v>0.47127645989648798</v>
      </c>
      <c r="AB244">
        <v>0.47127645989648798</v>
      </c>
      <c r="AC244">
        <v>0.63472718268989703</v>
      </c>
      <c r="AD244">
        <v>0.63472718268989703</v>
      </c>
      <c r="AE244">
        <v>0.50884044943820095</v>
      </c>
      <c r="AF244">
        <v>0.50884044943820095</v>
      </c>
      <c r="AG244">
        <v>0.55873015873015797</v>
      </c>
      <c r="AH244">
        <v>1.1606701612472501</v>
      </c>
      <c r="AI244">
        <v>0.52988257854697995</v>
      </c>
      <c r="AJ244">
        <v>0.52988257854697995</v>
      </c>
      <c r="AK244">
        <v>0.61453820044242802</v>
      </c>
      <c r="AL244">
        <v>0.61453820044242802</v>
      </c>
      <c r="AM244">
        <v>0.55873015873015797</v>
      </c>
      <c r="AN244">
        <v>0.55873015873015797</v>
      </c>
      <c r="AO244">
        <v>0.443703267855102</v>
      </c>
      <c r="AP244">
        <v>0.47583902888084201</v>
      </c>
      <c r="AQ244">
        <v>0.56339002642372504</v>
      </c>
      <c r="AR244">
        <v>0.40217351642628102</v>
      </c>
      <c r="AS244">
        <v>8.4507042253521097E-2</v>
      </c>
      <c r="AT244">
        <v>0.341772151898734</v>
      </c>
      <c r="AU244">
        <v>0.81632653061224403</v>
      </c>
      <c r="AV244">
        <v>0.95</v>
      </c>
      <c r="AW244">
        <v>0.73224043715846898</v>
      </c>
      <c r="AX244">
        <v>0.90640394088669896</v>
      </c>
      <c r="AY244">
        <v>0.85714285714285698</v>
      </c>
      <c r="AZ244">
        <v>8.2644628099173501E-2</v>
      </c>
      <c r="BA244">
        <v>0.407114624505928</v>
      </c>
      <c r="BB244">
        <v>0.43518518518518501</v>
      </c>
      <c r="BC244">
        <v>8.7719298245614002E-2</v>
      </c>
      <c r="BD244">
        <v>0.65753424657534199</v>
      </c>
    </row>
    <row r="245" spans="2:56" x14ac:dyDescent="0.2">
      <c r="B245" t="s">
        <v>2021</v>
      </c>
      <c r="C245">
        <v>1E-3</v>
      </c>
      <c r="D245">
        <v>0.1</v>
      </c>
      <c r="E245">
        <v>233</v>
      </c>
      <c r="F245">
        <v>256</v>
      </c>
      <c r="G245" s="2" t="b">
        <v>1</v>
      </c>
      <c r="H245">
        <v>8</v>
      </c>
      <c r="I245">
        <v>25</v>
      </c>
      <c r="J245">
        <v>420</v>
      </c>
      <c r="K245">
        <v>1000</v>
      </c>
      <c r="L245">
        <v>4</v>
      </c>
      <c r="M245">
        <v>10</v>
      </c>
      <c r="N245">
        <v>460</v>
      </c>
      <c r="O245">
        <v>12</v>
      </c>
      <c r="P245">
        <v>10</v>
      </c>
      <c r="Q245">
        <v>120</v>
      </c>
      <c r="R245">
        <v>1</v>
      </c>
      <c r="S245">
        <v>78</v>
      </c>
      <c r="T245" s="2">
        <v>64</v>
      </c>
      <c r="U245" s="2">
        <v>64</v>
      </c>
      <c r="V245" t="s">
        <v>1888</v>
      </c>
      <c r="W245">
        <v>0.76747581845238</v>
      </c>
      <c r="X245">
        <v>0.57065855967812196</v>
      </c>
      <c r="Y245">
        <v>0.50883858695652195</v>
      </c>
      <c r="Z245">
        <v>1.2171077384948701</v>
      </c>
      <c r="AA245">
        <v>0.47201538610482502</v>
      </c>
      <c r="AB245">
        <v>0.47201538610482502</v>
      </c>
      <c r="AC245">
        <v>0.63550132047455099</v>
      </c>
      <c r="AD245">
        <v>0.63550132047455099</v>
      </c>
      <c r="AE245">
        <v>0.50883858695652195</v>
      </c>
      <c r="AF245">
        <v>0.50883858695652195</v>
      </c>
      <c r="AG245">
        <v>0.62013888888888802</v>
      </c>
      <c r="AH245">
        <v>1.2049639225006099</v>
      </c>
      <c r="AI245">
        <v>0.63398696076901895</v>
      </c>
      <c r="AJ245">
        <v>0.63398696076901895</v>
      </c>
      <c r="AK245">
        <v>0.72515964485331397</v>
      </c>
      <c r="AL245">
        <v>0.72515964485331397</v>
      </c>
      <c r="AM245">
        <v>0.62013888888888802</v>
      </c>
      <c r="AN245">
        <v>0.62013888888888802</v>
      </c>
      <c r="AO245">
        <v>0.45565827987750501</v>
      </c>
      <c r="AP245">
        <v>0.441563391248806</v>
      </c>
      <c r="AQ245">
        <v>0.546425958894588</v>
      </c>
      <c r="AR245">
        <v>0.444413914398403</v>
      </c>
      <c r="AS245">
        <v>0.31111111111111101</v>
      </c>
      <c r="AT245">
        <v>0.35087719298245601</v>
      </c>
      <c r="AU245">
        <v>0.90163934426229497</v>
      </c>
      <c r="AV245">
        <v>0.91379310344827502</v>
      </c>
      <c r="AW245">
        <v>0.75490196078431304</v>
      </c>
      <c r="AX245">
        <v>0.82296650717703301</v>
      </c>
      <c r="AY245">
        <v>0.77049180327868805</v>
      </c>
      <c r="AZ245">
        <v>0.62827225130889996</v>
      </c>
      <c r="BA245">
        <v>0.410619469026548</v>
      </c>
      <c r="BB245">
        <v>0.60540540540540499</v>
      </c>
      <c r="BC245">
        <v>0.51851851851851805</v>
      </c>
      <c r="BD245">
        <v>0.61924686192468603</v>
      </c>
    </row>
    <row r="246" spans="2:56" x14ac:dyDescent="0.2">
      <c r="B246" t="s">
        <v>2418</v>
      </c>
      <c r="C246">
        <v>1E-3</v>
      </c>
      <c r="D246">
        <v>0.5</v>
      </c>
      <c r="E246">
        <v>72</v>
      </c>
      <c r="F246">
        <v>500</v>
      </c>
      <c r="G246" s="2" t="b">
        <v>1</v>
      </c>
      <c r="H246">
        <v>8</v>
      </c>
      <c r="I246">
        <v>5</v>
      </c>
      <c r="J246">
        <v>128</v>
      </c>
      <c r="K246">
        <v>1000</v>
      </c>
      <c r="L246">
        <v>4</v>
      </c>
      <c r="M246">
        <v>5</v>
      </c>
      <c r="N246">
        <v>465</v>
      </c>
      <c r="O246">
        <v>12</v>
      </c>
      <c r="P246">
        <v>5</v>
      </c>
      <c r="Q246">
        <v>125</v>
      </c>
      <c r="R246">
        <v>1</v>
      </c>
      <c r="S246">
        <v>78</v>
      </c>
      <c r="T246" s="2">
        <v>128</v>
      </c>
      <c r="U246" s="2">
        <v>128</v>
      </c>
      <c r="V246" t="s">
        <v>2178</v>
      </c>
      <c r="W246">
        <v>0.79515429687500006</v>
      </c>
      <c r="X246">
        <v>0.49605045145749999</v>
      </c>
      <c r="Y246">
        <v>0.50870860215053604</v>
      </c>
      <c r="Z246">
        <v>1.2392248588800401</v>
      </c>
      <c r="AA246">
        <v>0.47718747155517</v>
      </c>
      <c r="AB246">
        <v>0.47718747155517</v>
      </c>
      <c r="AC246">
        <v>0.60557138927645604</v>
      </c>
      <c r="AD246">
        <v>0.60557138927645604</v>
      </c>
      <c r="AE246">
        <v>0.50870860215053604</v>
      </c>
      <c r="AF246">
        <v>0.50870860215053604</v>
      </c>
      <c r="AG246">
        <v>0.60533333333333295</v>
      </c>
      <c r="AH246">
        <v>1.04482293128967</v>
      </c>
      <c r="AI246">
        <v>0.56230060567937901</v>
      </c>
      <c r="AJ246">
        <v>0.56230060567937901</v>
      </c>
      <c r="AK246">
        <v>0.756344971018996</v>
      </c>
      <c r="AL246">
        <v>0.756344971018996</v>
      </c>
      <c r="AM246">
        <v>0.60533333333333295</v>
      </c>
      <c r="AN246">
        <v>0.60533333333333295</v>
      </c>
      <c r="AO246">
        <v>0.45437464797201399</v>
      </c>
      <c r="AP246">
        <v>0.50635876139372304</v>
      </c>
      <c r="AQ246">
        <v>0.55055415278637598</v>
      </c>
      <c r="AR246">
        <v>0.39746232406856502</v>
      </c>
      <c r="AS246">
        <v>0.22535211267605601</v>
      </c>
      <c r="AT246">
        <v>0.33532934131736503</v>
      </c>
      <c r="AU246">
        <v>0.91828793774318995</v>
      </c>
      <c r="AV246">
        <v>0.97211155378486003</v>
      </c>
      <c r="AW246">
        <v>0.86725663716814105</v>
      </c>
      <c r="AX246">
        <v>0.92622950819672101</v>
      </c>
      <c r="AY246">
        <v>0.86607142857142805</v>
      </c>
      <c r="AZ246">
        <v>0.52027027027026995</v>
      </c>
      <c r="BA246">
        <v>0.41924398625429499</v>
      </c>
      <c r="BB246">
        <v>1.5748031496062902E-2</v>
      </c>
      <c r="BC246">
        <v>0.63483146067415697</v>
      </c>
      <c r="BD246">
        <v>4.6875E-2</v>
      </c>
    </row>
    <row r="247" spans="2:56" x14ac:dyDescent="0.2">
      <c r="B247" t="s">
        <v>2419</v>
      </c>
      <c r="C247">
        <v>1E-3</v>
      </c>
      <c r="D247">
        <v>0.1</v>
      </c>
      <c r="E247">
        <v>256</v>
      </c>
      <c r="F247">
        <v>256</v>
      </c>
      <c r="G247" s="2" t="b">
        <v>0</v>
      </c>
      <c r="H247">
        <v>8</v>
      </c>
      <c r="I247">
        <v>15</v>
      </c>
      <c r="J247">
        <v>128</v>
      </c>
      <c r="K247">
        <v>1000</v>
      </c>
      <c r="L247">
        <v>4</v>
      </c>
      <c r="M247">
        <v>20</v>
      </c>
      <c r="N247">
        <v>450</v>
      </c>
      <c r="O247">
        <v>12</v>
      </c>
      <c r="P247">
        <v>20</v>
      </c>
      <c r="Q247">
        <v>110</v>
      </c>
      <c r="R247">
        <v>1</v>
      </c>
      <c r="S247">
        <v>78</v>
      </c>
      <c r="T247" s="2">
        <v>128</v>
      </c>
      <c r="U247" s="2">
        <v>64</v>
      </c>
      <c r="V247" t="s">
        <v>1888</v>
      </c>
      <c r="W247">
        <v>0.74073410034179599</v>
      </c>
      <c r="X247">
        <v>0.65015747095458198</v>
      </c>
      <c r="Y247">
        <v>0.50866777777777705</v>
      </c>
      <c r="Z247">
        <v>1.1921275897026</v>
      </c>
      <c r="AA247">
        <v>0.47368134708331799</v>
      </c>
      <c r="AB247">
        <v>0.47368134708331799</v>
      </c>
      <c r="AC247">
        <v>0.63627151092510403</v>
      </c>
      <c r="AD247">
        <v>0.63627151092510403</v>
      </c>
      <c r="AE247">
        <v>0.50866777777777705</v>
      </c>
      <c r="AF247">
        <v>0.50866777777777705</v>
      </c>
      <c r="AG247">
        <v>0.54696969696969699</v>
      </c>
      <c r="AH247">
        <v>1.2060679197311399</v>
      </c>
      <c r="AI247">
        <v>0.51599838459539205</v>
      </c>
      <c r="AJ247">
        <v>0.51599838459539205</v>
      </c>
      <c r="AK247">
        <v>0.62501705625161297</v>
      </c>
      <c r="AL247">
        <v>0.62501705625161297</v>
      </c>
      <c r="AM247">
        <v>0.54696969696969699</v>
      </c>
      <c r="AN247">
        <v>0.54696969696969699</v>
      </c>
      <c r="AO247">
        <v>0.42041938525472899</v>
      </c>
      <c r="AP247">
        <v>0.49150542290268001</v>
      </c>
      <c r="AQ247">
        <v>0.562593906232429</v>
      </c>
      <c r="AR247">
        <v>0.42020667394343098</v>
      </c>
      <c r="AS247">
        <v>0.119658119658119</v>
      </c>
      <c r="AT247">
        <v>0.247422680412371</v>
      </c>
      <c r="AU247">
        <v>0.77294685990338097</v>
      </c>
      <c r="AV247">
        <v>0.96803652968036502</v>
      </c>
      <c r="AW247">
        <v>0.71657754010695196</v>
      </c>
      <c r="AX247">
        <v>0.86567164179104406</v>
      </c>
      <c r="AY247">
        <v>0.79620853080568699</v>
      </c>
      <c r="AZ247">
        <v>0.187919463087248</v>
      </c>
      <c r="BA247">
        <v>0.425702811244979</v>
      </c>
      <c r="BB247">
        <v>0.45887445887445799</v>
      </c>
      <c r="BC247">
        <v>0.599348534201954</v>
      </c>
      <c r="BD247">
        <v>3.3613445378151197E-2</v>
      </c>
    </row>
    <row r="248" spans="2:56" x14ac:dyDescent="0.2">
      <c r="B248" t="s">
        <v>2583</v>
      </c>
      <c r="C248">
        <v>1E-3</v>
      </c>
      <c r="D248">
        <v>0.1</v>
      </c>
      <c r="E248">
        <v>256</v>
      </c>
      <c r="F248">
        <v>256</v>
      </c>
      <c r="G248" s="2" t="b">
        <v>0</v>
      </c>
      <c r="H248">
        <v>8</v>
      </c>
      <c r="I248">
        <v>10</v>
      </c>
      <c r="J248">
        <v>64</v>
      </c>
      <c r="K248">
        <v>1000</v>
      </c>
      <c r="L248">
        <v>4</v>
      </c>
      <c r="M248">
        <v>5</v>
      </c>
      <c r="N248">
        <v>465</v>
      </c>
      <c r="O248">
        <v>12</v>
      </c>
      <c r="P248">
        <v>5</v>
      </c>
      <c r="Q248">
        <v>125</v>
      </c>
      <c r="R248">
        <v>1</v>
      </c>
      <c r="S248">
        <v>78</v>
      </c>
      <c r="T248" s="2">
        <v>64</v>
      </c>
      <c r="U248" s="2">
        <v>64</v>
      </c>
      <c r="V248" t="s">
        <v>1888</v>
      </c>
      <c r="W248">
        <v>0.7138671875</v>
      </c>
      <c r="X248">
        <v>0.76899014809168798</v>
      </c>
      <c r="Y248">
        <v>0.508595698924729</v>
      </c>
      <c r="Z248">
        <v>1.2685633817911099</v>
      </c>
      <c r="AA248">
        <v>0.47053667346360301</v>
      </c>
      <c r="AB248">
        <v>0.47053667346360301</v>
      </c>
      <c r="AC248">
        <v>0.6032096069624</v>
      </c>
      <c r="AD248">
        <v>0.6032096069624</v>
      </c>
      <c r="AE248">
        <v>0.508595698924729</v>
      </c>
      <c r="AF248">
        <v>0.508595698924729</v>
      </c>
      <c r="AG248">
        <v>0.55800000000000005</v>
      </c>
      <c r="AH248">
        <v>1.3679178953170701</v>
      </c>
      <c r="AI248">
        <v>0.53841460743437197</v>
      </c>
      <c r="AJ248">
        <v>0.53841460743437197</v>
      </c>
      <c r="AK248">
        <v>0.59847249947039804</v>
      </c>
      <c r="AL248">
        <v>0.59847249947039804</v>
      </c>
      <c r="AM248">
        <v>0.55799999999999905</v>
      </c>
      <c r="AN248">
        <v>0.55800000000000005</v>
      </c>
      <c r="AO248">
        <v>0.44344285731209099</v>
      </c>
      <c r="AP248">
        <v>0.49685712329910298</v>
      </c>
      <c r="AQ248">
        <v>0.53371602323000999</v>
      </c>
      <c r="AR248">
        <v>0.40813069001321101</v>
      </c>
      <c r="AS248">
        <v>0.23913043478260801</v>
      </c>
      <c r="AT248">
        <v>0.37234042553191399</v>
      </c>
      <c r="AU248">
        <v>0.72477064220183396</v>
      </c>
      <c r="AV248">
        <v>0.92827004219409204</v>
      </c>
      <c r="AW248">
        <v>0.69230769230769196</v>
      </c>
      <c r="AX248">
        <v>0.86695278969957001</v>
      </c>
      <c r="AY248">
        <v>0.81034482758620596</v>
      </c>
      <c r="AZ248">
        <v>0.17486338797814199</v>
      </c>
      <c r="BA248">
        <v>0.431941923774954</v>
      </c>
      <c r="BB248">
        <v>0.473895582329317</v>
      </c>
      <c r="BC248">
        <v>8.3333333333333301E-2</v>
      </c>
      <c r="BD248">
        <v>0.66282420749279503</v>
      </c>
    </row>
    <row r="249" spans="2:56" x14ac:dyDescent="0.2">
      <c r="B249" t="s">
        <v>2022</v>
      </c>
      <c r="C249">
        <v>1E-3</v>
      </c>
      <c r="D249">
        <v>0.1</v>
      </c>
      <c r="E249">
        <v>33</v>
      </c>
      <c r="F249">
        <v>256</v>
      </c>
      <c r="G249" s="2" t="b">
        <v>1</v>
      </c>
      <c r="H249">
        <v>8</v>
      </c>
      <c r="I249">
        <v>20</v>
      </c>
      <c r="J249">
        <v>420</v>
      </c>
      <c r="K249">
        <v>1000</v>
      </c>
      <c r="L249">
        <v>4</v>
      </c>
      <c r="M249">
        <v>20</v>
      </c>
      <c r="N249">
        <v>450</v>
      </c>
      <c r="O249">
        <v>12</v>
      </c>
      <c r="P249">
        <v>20</v>
      </c>
      <c r="Q249">
        <v>110</v>
      </c>
      <c r="R249">
        <v>1</v>
      </c>
      <c r="S249">
        <v>78</v>
      </c>
      <c r="T249" s="2">
        <v>64</v>
      </c>
      <c r="U249" s="2">
        <v>128</v>
      </c>
      <c r="V249" t="s">
        <v>1888</v>
      </c>
      <c r="W249">
        <v>0.73442847842261905</v>
      </c>
      <c r="X249">
        <v>0.65980032412335199</v>
      </c>
      <c r="Y249">
        <v>0.50855055555555495</v>
      </c>
      <c r="Z249">
        <v>1.2396842914819699</v>
      </c>
      <c r="AA249">
        <v>0.471445313170337</v>
      </c>
      <c r="AB249">
        <v>0.471445313170337</v>
      </c>
      <c r="AC249">
        <v>0.65002699536837405</v>
      </c>
      <c r="AD249">
        <v>0.65002699536837405</v>
      </c>
      <c r="AE249">
        <v>0.50855055555555495</v>
      </c>
      <c r="AF249">
        <v>0.50855055555555495</v>
      </c>
      <c r="AG249">
        <v>0.59242424242424196</v>
      </c>
      <c r="AH249">
        <v>1.20440804958343</v>
      </c>
      <c r="AI249">
        <v>0.58447717314458802</v>
      </c>
      <c r="AJ249">
        <v>0.58447717314458802</v>
      </c>
      <c r="AK249">
        <v>0.66254918710931099</v>
      </c>
      <c r="AL249">
        <v>0.66254918710930999</v>
      </c>
      <c r="AM249">
        <v>0.59242424242424196</v>
      </c>
      <c r="AN249">
        <v>0.59242424242424196</v>
      </c>
      <c r="AO249">
        <v>0.46448534423292198</v>
      </c>
      <c r="AP249">
        <v>0.447968507607929</v>
      </c>
      <c r="AQ249">
        <v>0.55365636096404602</v>
      </c>
      <c r="AR249">
        <v>0.41967103987645099</v>
      </c>
      <c r="AS249">
        <v>0.18666666666666601</v>
      </c>
      <c r="AT249">
        <v>0.34375</v>
      </c>
      <c r="AU249">
        <v>0.82296650717703301</v>
      </c>
      <c r="AV249">
        <v>0.91428571428571404</v>
      </c>
      <c r="AW249">
        <v>0.75675675675675602</v>
      </c>
      <c r="AX249">
        <v>0.86538461538461497</v>
      </c>
      <c r="AY249">
        <v>0.80198019801980103</v>
      </c>
      <c r="AZ249">
        <v>0.57142857142857095</v>
      </c>
      <c r="BA249">
        <v>0.42315369261476998</v>
      </c>
      <c r="BB249">
        <v>0.57831325301204795</v>
      </c>
      <c r="BC249">
        <v>9.375E-2</v>
      </c>
      <c r="BD249">
        <v>0.65529010238907803</v>
      </c>
    </row>
    <row r="250" spans="2:56" x14ac:dyDescent="0.2">
      <c r="B250" t="s">
        <v>2023</v>
      </c>
      <c r="C250">
        <v>1E-3</v>
      </c>
      <c r="D250">
        <v>0.1</v>
      </c>
      <c r="E250">
        <v>215</v>
      </c>
      <c r="F250">
        <v>256</v>
      </c>
      <c r="G250" s="2" t="b">
        <v>1</v>
      </c>
      <c r="H250">
        <v>8</v>
      </c>
      <c r="I250">
        <v>20</v>
      </c>
      <c r="J250">
        <v>128</v>
      </c>
      <c r="K250">
        <v>1000</v>
      </c>
      <c r="L250">
        <v>4</v>
      </c>
      <c r="M250">
        <v>10</v>
      </c>
      <c r="N250">
        <v>460</v>
      </c>
      <c r="O250">
        <v>12</v>
      </c>
      <c r="P250">
        <v>10</v>
      </c>
      <c r="Q250">
        <v>120</v>
      </c>
      <c r="R250">
        <v>1</v>
      </c>
      <c r="S250">
        <v>78</v>
      </c>
      <c r="T250" s="2">
        <v>64</v>
      </c>
      <c r="U250" s="2">
        <v>128</v>
      </c>
      <c r="V250" t="s">
        <v>1888</v>
      </c>
      <c r="W250">
        <v>0.73963546752929599</v>
      </c>
      <c r="X250">
        <v>0.652849643491208</v>
      </c>
      <c r="Y250">
        <v>0.50843260869565199</v>
      </c>
      <c r="Z250">
        <v>1.20123243558406</v>
      </c>
      <c r="AA250">
        <v>0.47298496477515301</v>
      </c>
      <c r="AB250">
        <v>0.47298496477515301</v>
      </c>
      <c r="AC250">
        <v>0.63527811074157003</v>
      </c>
      <c r="AD250">
        <v>0.63527811074157003</v>
      </c>
      <c r="AE250">
        <v>0.50843260869565199</v>
      </c>
      <c r="AF250">
        <v>0.50843260869565199</v>
      </c>
      <c r="AG250">
        <v>0.53749999999999998</v>
      </c>
      <c r="AH250">
        <v>1.2865680456161499</v>
      </c>
      <c r="AI250">
        <v>0.50866508307023595</v>
      </c>
      <c r="AJ250">
        <v>0.50866508307023595</v>
      </c>
      <c r="AK250">
        <v>0.57245942242977799</v>
      </c>
      <c r="AL250">
        <v>0.57245942242977799</v>
      </c>
      <c r="AM250">
        <v>0.53749999999999998</v>
      </c>
      <c r="AN250">
        <v>0.53749999999999998</v>
      </c>
      <c r="AO250">
        <v>0.43062552992513198</v>
      </c>
      <c r="AP250">
        <v>0.51875206785697903</v>
      </c>
      <c r="AQ250">
        <v>0.53344916422383304</v>
      </c>
      <c r="AR250">
        <v>0.40911309709467197</v>
      </c>
      <c r="AS250">
        <v>3.8961038961038898E-2</v>
      </c>
      <c r="AT250">
        <v>0.30232558139534799</v>
      </c>
      <c r="AU250">
        <v>0.78602620087336195</v>
      </c>
      <c r="AV250">
        <v>0.91774891774891698</v>
      </c>
      <c r="AW250">
        <v>0.70351758793969799</v>
      </c>
      <c r="AX250">
        <v>0.86363636363636298</v>
      </c>
      <c r="AY250">
        <v>0.79475982532750999</v>
      </c>
      <c r="AZ250">
        <v>0.19875776397515499</v>
      </c>
      <c r="BA250">
        <v>0.41918294849023002</v>
      </c>
      <c r="BB250">
        <v>0.434108527131782</v>
      </c>
      <c r="BC250">
        <v>0.59880239520958001</v>
      </c>
      <c r="BD250">
        <v>4.6153846153846101E-2</v>
      </c>
    </row>
    <row r="251" spans="2:56" x14ac:dyDescent="0.2">
      <c r="B251" t="s">
        <v>2420</v>
      </c>
      <c r="C251">
        <v>1E-3</v>
      </c>
      <c r="D251">
        <v>0.1</v>
      </c>
      <c r="E251">
        <v>205</v>
      </c>
      <c r="F251">
        <v>256</v>
      </c>
      <c r="G251" s="2" t="b">
        <v>1</v>
      </c>
      <c r="H251">
        <v>8</v>
      </c>
      <c r="I251">
        <v>25</v>
      </c>
      <c r="J251">
        <v>420</v>
      </c>
      <c r="K251">
        <v>1000</v>
      </c>
      <c r="L251">
        <v>4</v>
      </c>
      <c r="M251">
        <v>25</v>
      </c>
      <c r="N251">
        <v>445</v>
      </c>
      <c r="O251">
        <v>12</v>
      </c>
      <c r="P251">
        <v>25</v>
      </c>
      <c r="Q251">
        <v>105</v>
      </c>
      <c r="R251">
        <v>1</v>
      </c>
      <c r="S251">
        <v>78</v>
      </c>
      <c r="T251" s="2">
        <v>128</v>
      </c>
      <c r="U251" s="2">
        <v>128</v>
      </c>
      <c r="V251" t="s">
        <v>1888</v>
      </c>
      <c r="W251">
        <v>0.76646437872023798</v>
      </c>
      <c r="X251">
        <v>0.58435072796419196</v>
      </c>
      <c r="Y251">
        <v>0.50839438202247</v>
      </c>
      <c r="Z251">
        <v>1.1827494506835901</v>
      </c>
      <c r="AA251">
        <v>0.47324548925543503</v>
      </c>
      <c r="AB251">
        <v>0.47324548925543503</v>
      </c>
      <c r="AC251">
        <v>0.65530336286091695</v>
      </c>
      <c r="AD251">
        <v>0.65530336286091695</v>
      </c>
      <c r="AE251">
        <v>0.50839438202247</v>
      </c>
      <c r="AF251">
        <v>0.50839438202247</v>
      </c>
      <c r="AG251">
        <v>0.59126984126984095</v>
      </c>
      <c r="AH251">
        <v>1.1392450332641599</v>
      </c>
      <c r="AI251">
        <v>0.56823906975366401</v>
      </c>
      <c r="AJ251">
        <v>0.56823906975366401</v>
      </c>
      <c r="AK251">
        <v>0.62833440121339301</v>
      </c>
      <c r="AL251">
        <v>0.62833440121339301</v>
      </c>
      <c r="AM251">
        <v>0.59126984126984095</v>
      </c>
      <c r="AN251">
        <v>0.59126984126984095</v>
      </c>
      <c r="AO251">
        <v>0.43276131112662303</v>
      </c>
      <c r="AP251">
        <v>0.38112795151302697</v>
      </c>
      <c r="AQ251">
        <v>0.55723019203294899</v>
      </c>
      <c r="AR251">
        <v>0.521862502349143</v>
      </c>
      <c r="AS251">
        <v>0.23129251700680201</v>
      </c>
      <c r="AT251">
        <v>0.35028248587570598</v>
      </c>
      <c r="AU251">
        <v>0.83582089552238803</v>
      </c>
      <c r="AV251">
        <v>0.93596059113300401</v>
      </c>
      <c r="AW251">
        <v>0.80612244897959096</v>
      </c>
      <c r="AX251">
        <v>0.89756097560975601</v>
      </c>
      <c r="AY251">
        <v>0.81025641025641004</v>
      </c>
      <c r="AZ251">
        <v>1.8181818181818101E-2</v>
      </c>
      <c r="BA251">
        <v>0.44444444444444398</v>
      </c>
      <c r="BB251">
        <v>0.460093896713615</v>
      </c>
      <c r="BC251">
        <v>0.35460992907801397</v>
      </c>
      <c r="BD251">
        <v>0.67424242424242398</v>
      </c>
    </row>
    <row r="252" spans="2:56" x14ac:dyDescent="0.2">
      <c r="B252" t="s">
        <v>2584</v>
      </c>
      <c r="C252">
        <v>1E-3</v>
      </c>
      <c r="D252">
        <v>0.1</v>
      </c>
      <c r="E252">
        <v>256</v>
      </c>
      <c r="F252">
        <v>256</v>
      </c>
      <c r="G252" s="2" t="b">
        <v>0</v>
      </c>
      <c r="H252">
        <v>8</v>
      </c>
      <c r="I252">
        <v>10</v>
      </c>
      <c r="J252">
        <v>64</v>
      </c>
      <c r="K252">
        <v>1000</v>
      </c>
      <c r="L252">
        <v>4</v>
      </c>
      <c r="M252">
        <v>15</v>
      </c>
      <c r="N252">
        <v>455</v>
      </c>
      <c r="O252">
        <v>12</v>
      </c>
      <c r="P252">
        <v>15</v>
      </c>
      <c r="Q252">
        <v>115</v>
      </c>
      <c r="R252">
        <v>1</v>
      </c>
      <c r="S252">
        <v>78</v>
      </c>
      <c r="T252" s="2">
        <v>64</v>
      </c>
      <c r="U252" s="2">
        <v>64</v>
      </c>
      <c r="V252" t="s">
        <v>1888</v>
      </c>
      <c r="W252">
        <v>0.71831512451171797</v>
      </c>
      <c r="X252">
        <v>0.737053144257515</v>
      </c>
      <c r="Y252">
        <v>0.50806318681318596</v>
      </c>
      <c r="Z252">
        <v>1.1819839793443601</v>
      </c>
      <c r="AA252">
        <v>0.468101201037049</v>
      </c>
      <c r="AB252">
        <v>0.468101201037049</v>
      </c>
      <c r="AC252">
        <v>0.60860355115199105</v>
      </c>
      <c r="AD252">
        <v>0.60860355115199105</v>
      </c>
      <c r="AE252">
        <v>0.50806318681318596</v>
      </c>
      <c r="AF252">
        <v>0.50806318681318596</v>
      </c>
      <c r="AG252">
        <v>0.52463768115942</v>
      </c>
      <c r="AH252">
        <v>1.28205895423889</v>
      </c>
      <c r="AI252">
        <v>0.49064939246629402</v>
      </c>
      <c r="AJ252">
        <v>0.49064939246629402</v>
      </c>
      <c r="AK252">
        <v>0.58138473203173402</v>
      </c>
      <c r="AL252">
        <v>0.58138473203173402</v>
      </c>
      <c r="AM252">
        <v>0.52463768115942</v>
      </c>
      <c r="AN252">
        <v>0.52463768115942</v>
      </c>
      <c r="AO252">
        <v>0.43471590314444702</v>
      </c>
      <c r="AP252">
        <v>0.55708470827465095</v>
      </c>
      <c r="AQ252">
        <v>0.55282586423034596</v>
      </c>
      <c r="AR252">
        <v>0.32777832849875599</v>
      </c>
      <c r="AS252">
        <v>0.125</v>
      </c>
      <c r="AT252">
        <v>0.339622641509434</v>
      </c>
      <c r="AU252">
        <v>0.81278538812785295</v>
      </c>
      <c r="AV252">
        <v>0.93693693693693603</v>
      </c>
      <c r="AW252">
        <v>0.72448979591836704</v>
      </c>
      <c r="AX252">
        <v>0.85167464114832503</v>
      </c>
      <c r="AY252">
        <v>0.53488372093023195</v>
      </c>
      <c r="AZ252">
        <v>0.397260273972602</v>
      </c>
      <c r="BA252">
        <v>0.41791044776119302</v>
      </c>
      <c r="BB252">
        <v>0</v>
      </c>
      <c r="BC252">
        <v>9.3023255813953404E-2</v>
      </c>
      <c r="BD252">
        <v>0.65420560747663503</v>
      </c>
    </row>
    <row r="253" spans="2:56" x14ac:dyDescent="0.2">
      <c r="B253" t="s">
        <v>2024</v>
      </c>
      <c r="C253">
        <v>1E-3</v>
      </c>
      <c r="D253">
        <v>0.1</v>
      </c>
      <c r="E253">
        <v>139</v>
      </c>
      <c r="F253">
        <v>256</v>
      </c>
      <c r="G253" s="2" t="b">
        <v>1</v>
      </c>
      <c r="H253">
        <v>8</v>
      </c>
      <c r="I253">
        <v>15</v>
      </c>
      <c r="J253">
        <v>420</v>
      </c>
      <c r="K253">
        <v>1000</v>
      </c>
      <c r="L253">
        <v>4</v>
      </c>
      <c r="M253">
        <v>20</v>
      </c>
      <c r="N253">
        <v>450</v>
      </c>
      <c r="O253">
        <v>12</v>
      </c>
      <c r="P253">
        <v>20</v>
      </c>
      <c r="Q253">
        <v>110</v>
      </c>
      <c r="R253">
        <v>1</v>
      </c>
      <c r="S253">
        <v>78</v>
      </c>
      <c r="T253" s="2">
        <v>64</v>
      </c>
      <c r="U253" s="2">
        <v>128</v>
      </c>
      <c r="V253" t="s">
        <v>1888</v>
      </c>
      <c r="W253">
        <v>0.72512090773809501</v>
      </c>
      <c r="X253">
        <v>0.68828470027074196</v>
      </c>
      <c r="Y253">
        <v>0.50791611111111101</v>
      </c>
      <c r="Z253">
        <v>1.1774348466396301</v>
      </c>
      <c r="AA253">
        <v>0.46998056448014203</v>
      </c>
      <c r="AB253">
        <v>0.46998056448014203</v>
      </c>
      <c r="AC253">
        <v>0.63145175858630798</v>
      </c>
      <c r="AD253">
        <v>0.63145175858630798</v>
      </c>
      <c r="AE253">
        <v>0.50791611111111101</v>
      </c>
      <c r="AF253">
        <v>0.50791611111111101</v>
      </c>
      <c r="AG253">
        <v>0.56060606060606</v>
      </c>
      <c r="AH253">
        <v>1.1981799602508501</v>
      </c>
      <c r="AI253">
        <v>0.52626156885115105</v>
      </c>
      <c r="AJ253">
        <v>0.52626156885115105</v>
      </c>
      <c r="AK253">
        <v>0.67639411142920203</v>
      </c>
      <c r="AL253">
        <v>0.67639411142920203</v>
      </c>
      <c r="AM253">
        <v>0.56060606060606</v>
      </c>
      <c r="AN253">
        <v>0.56060606060606</v>
      </c>
      <c r="AO253">
        <v>0.433378143840212</v>
      </c>
      <c r="AP253">
        <v>0.58216036150063399</v>
      </c>
      <c r="AQ253">
        <v>0.55756663950509799</v>
      </c>
      <c r="AR253">
        <v>0.306817113074624</v>
      </c>
      <c r="AS253">
        <v>0.157142857142857</v>
      </c>
      <c r="AT253">
        <v>0.312499999999999</v>
      </c>
      <c r="AU253">
        <v>0.75510204081632604</v>
      </c>
      <c r="AV253">
        <v>0.96261682242990598</v>
      </c>
      <c r="AW253">
        <v>0.71717171717171702</v>
      </c>
      <c r="AX253">
        <v>0.87684729064039402</v>
      </c>
      <c r="AY253">
        <v>0.84878048780487803</v>
      </c>
      <c r="AZ253">
        <v>0.47058823529411697</v>
      </c>
      <c r="BA253">
        <v>0.41860465116279</v>
      </c>
      <c r="BB253">
        <v>3.5714285714285698E-2</v>
      </c>
      <c r="BC253">
        <v>8.4745762711864403E-2</v>
      </c>
      <c r="BD253">
        <v>0.67532467532467499</v>
      </c>
    </row>
    <row r="254" spans="2:56" x14ac:dyDescent="0.2">
      <c r="B254" t="s">
        <v>2025</v>
      </c>
      <c r="C254">
        <v>1E-3</v>
      </c>
      <c r="D254">
        <v>0.1</v>
      </c>
      <c r="E254">
        <v>256</v>
      </c>
      <c r="F254">
        <v>256</v>
      </c>
      <c r="G254" s="2" t="b">
        <v>0</v>
      </c>
      <c r="H254">
        <v>8</v>
      </c>
      <c r="I254">
        <v>5</v>
      </c>
      <c r="J254">
        <v>128</v>
      </c>
      <c r="K254">
        <v>1000</v>
      </c>
      <c r="L254">
        <v>4</v>
      </c>
      <c r="M254">
        <v>20</v>
      </c>
      <c r="N254">
        <v>450</v>
      </c>
      <c r="O254">
        <v>12</v>
      </c>
      <c r="P254">
        <v>20</v>
      </c>
      <c r="Q254">
        <v>110</v>
      </c>
      <c r="R254">
        <v>1</v>
      </c>
      <c r="S254">
        <v>78</v>
      </c>
      <c r="T254" s="2">
        <v>64</v>
      </c>
      <c r="U254" s="2">
        <v>128</v>
      </c>
      <c r="V254" t="s">
        <v>1888</v>
      </c>
      <c r="W254">
        <v>0.67988967895507801</v>
      </c>
      <c r="X254">
        <v>0.872968633426353</v>
      </c>
      <c r="Y254">
        <v>0.50731611111110997</v>
      </c>
      <c r="Z254">
        <v>1.1867250640392299</v>
      </c>
      <c r="AA254">
        <v>0.46895954046423899</v>
      </c>
      <c r="AB254">
        <v>0.46895954046423899</v>
      </c>
      <c r="AC254">
        <v>0.62302220614237602</v>
      </c>
      <c r="AD254">
        <v>0.62302220614237602</v>
      </c>
      <c r="AE254">
        <v>0.50731611111110997</v>
      </c>
      <c r="AF254">
        <v>0.50731611111110997</v>
      </c>
      <c r="AG254">
        <v>0.57045454545454499</v>
      </c>
      <c r="AH254">
        <v>1.3086470365524201</v>
      </c>
      <c r="AI254">
        <v>0.55708319390827299</v>
      </c>
      <c r="AJ254">
        <v>0.55708319390827299</v>
      </c>
      <c r="AK254">
        <v>0.64578881729318804</v>
      </c>
      <c r="AL254">
        <v>0.64578881729318804</v>
      </c>
      <c r="AM254">
        <v>0.57045454545454499</v>
      </c>
      <c r="AN254">
        <v>0.57045454545454499</v>
      </c>
      <c r="AO254">
        <v>0.44954092295155201</v>
      </c>
      <c r="AP254">
        <v>0.50952973664272105</v>
      </c>
      <c r="AQ254">
        <v>0.54341270367022099</v>
      </c>
      <c r="AR254">
        <v>0.37335479859246301</v>
      </c>
      <c r="AS254">
        <v>0.24</v>
      </c>
      <c r="AT254">
        <v>0.34117647058823503</v>
      </c>
      <c r="AU254">
        <v>0.71428571428571397</v>
      </c>
      <c r="AV254">
        <v>0.94170403587443896</v>
      </c>
      <c r="AW254">
        <v>0.68899521531100405</v>
      </c>
      <c r="AX254">
        <v>0.85990338164251201</v>
      </c>
      <c r="AY254">
        <v>0.57861635220125696</v>
      </c>
      <c r="AZ254">
        <v>0.53023255813953396</v>
      </c>
      <c r="BA254">
        <v>0.43407707910750498</v>
      </c>
      <c r="BB254">
        <v>0.63030303030303003</v>
      </c>
      <c r="BC254">
        <v>6.5573770491803199E-2</v>
      </c>
      <c r="BD254">
        <v>0.66013071895424802</v>
      </c>
    </row>
    <row r="255" spans="2:56" x14ac:dyDescent="0.2">
      <c r="B255" t="s">
        <v>2026</v>
      </c>
      <c r="C255">
        <v>1E-3</v>
      </c>
      <c r="D255">
        <v>0.1</v>
      </c>
      <c r="E255">
        <v>256</v>
      </c>
      <c r="F255">
        <v>256</v>
      </c>
      <c r="G255" s="2" t="b">
        <v>0</v>
      </c>
      <c r="H255">
        <v>8</v>
      </c>
      <c r="I255">
        <v>5</v>
      </c>
      <c r="J255">
        <v>64</v>
      </c>
      <c r="K255">
        <v>1000</v>
      </c>
      <c r="L255">
        <v>4</v>
      </c>
      <c r="M255">
        <v>25</v>
      </c>
      <c r="N255">
        <v>445</v>
      </c>
      <c r="O255">
        <v>12</v>
      </c>
      <c r="P255">
        <v>25</v>
      </c>
      <c r="Q255">
        <v>105</v>
      </c>
      <c r="R255">
        <v>1</v>
      </c>
      <c r="S255">
        <v>78</v>
      </c>
      <c r="T255" s="2">
        <v>64</v>
      </c>
      <c r="U255" s="2">
        <v>64</v>
      </c>
      <c r="V255" t="s">
        <v>1888</v>
      </c>
      <c r="W255">
        <v>0.67835998535156194</v>
      </c>
      <c r="X255">
        <v>0.86660178308375102</v>
      </c>
      <c r="Y255">
        <v>0.50730168539325804</v>
      </c>
      <c r="Z255">
        <v>1.1824941445588999</v>
      </c>
      <c r="AA255">
        <v>0.47040343089111297</v>
      </c>
      <c r="AB255">
        <v>0.47040343089111297</v>
      </c>
      <c r="AC255">
        <v>0.60740046528025504</v>
      </c>
      <c r="AD255">
        <v>0.60740046528025504</v>
      </c>
      <c r="AE255">
        <v>0.50730168539325804</v>
      </c>
      <c r="AF255">
        <v>0.50730168539325804</v>
      </c>
      <c r="AG255">
        <v>0.58174603174603101</v>
      </c>
      <c r="AH255">
        <v>1.3172957897186199</v>
      </c>
      <c r="AI255">
        <v>0.57931670347063602</v>
      </c>
      <c r="AJ255">
        <v>0.57931670347063602</v>
      </c>
      <c r="AK255">
        <v>0.65996023703163698</v>
      </c>
      <c r="AL255">
        <v>0.65996023703163698</v>
      </c>
      <c r="AM255">
        <v>0.58174603174603101</v>
      </c>
      <c r="AN255">
        <v>0.58174603174603101</v>
      </c>
      <c r="AO255">
        <v>0.43741734689082401</v>
      </c>
      <c r="AP255">
        <v>0.47925119358540003</v>
      </c>
      <c r="AQ255">
        <v>0.554903533404704</v>
      </c>
      <c r="AR255">
        <v>0.41004164968352502</v>
      </c>
      <c r="AS255">
        <v>0.162162162162162</v>
      </c>
      <c r="AT255">
        <v>0.356756756756756</v>
      </c>
      <c r="AU255">
        <v>0.76923076923076905</v>
      </c>
      <c r="AV255">
        <v>0.94736842105263097</v>
      </c>
      <c r="AW255">
        <v>0.74074074074074003</v>
      </c>
      <c r="AX255">
        <v>0.83769633507853403</v>
      </c>
      <c r="AY255">
        <v>0.840425531914893</v>
      </c>
      <c r="AZ255">
        <v>0.574585635359116</v>
      </c>
      <c r="BA255">
        <v>0.43128964059196601</v>
      </c>
      <c r="BB255">
        <v>0.56774193548387097</v>
      </c>
      <c r="BC255">
        <v>0.57342657342657299</v>
      </c>
      <c r="BD255">
        <v>0.150375939849624</v>
      </c>
    </row>
    <row r="256" spans="2:56" x14ac:dyDescent="0.2">
      <c r="B256" t="s">
        <v>2027</v>
      </c>
      <c r="C256">
        <v>1E-3</v>
      </c>
      <c r="D256">
        <v>0.1</v>
      </c>
      <c r="E256">
        <v>256</v>
      </c>
      <c r="F256">
        <v>256</v>
      </c>
      <c r="G256" s="2" t="b">
        <v>0</v>
      </c>
      <c r="H256">
        <v>8</v>
      </c>
      <c r="I256">
        <v>15</v>
      </c>
      <c r="J256">
        <v>64</v>
      </c>
      <c r="K256">
        <v>1000</v>
      </c>
      <c r="L256">
        <v>4</v>
      </c>
      <c r="M256">
        <v>5</v>
      </c>
      <c r="N256">
        <v>465</v>
      </c>
      <c r="O256">
        <v>12</v>
      </c>
      <c r="P256">
        <v>5</v>
      </c>
      <c r="Q256">
        <v>125</v>
      </c>
      <c r="R256">
        <v>1</v>
      </c>
      <c r="S256">
        <v>78</v>
      </c>
      <c r="T256" s="2">
        <v>64</v>
      </c>
      <c r="U256" s="2">
        <v>128</v>
      </c>
      <c r="V256" t="s">
        <v>1888</v>
      </c>
      <c r="W256">
        <v>0.7188720703125</v>
      </c>
      <c r="X256">
        <v>0.73905406938865703</v>
      </c>
      <c r="Y256">
        <v>0.50730161290322395</v>
      </c>
      <c r="Z256">
        <v>1.2743473770618401</v>
      </c>
      <c r="AA256">
        <v>0.47194368805955</v>
      </c>
      <c r="AB256">
        <v>0.47194368805955</v>
      </c>
      <c r="AC256">
        <v>0.61893715427338902</v>
      </c>
      <c r="AD256">
        <v>0.61893715427338902</v>
      </c>
      <c r="AE256">
        <v>0.50730161290322395</v>
      </c>
      <c r="AF256">
        <v>0.50730161290322395</v>
      </c>
      <c r="AG256">
        <v>0.53666666666666596</v>
      </c>
      <c r="AH256">
        <v>1.4187929630279501</v>
      </c>
      <c r="AI256">
        <v>0.52769470126158602</v>
      </c>
      <c r="AJ256">
        <v>0.52769470126158602</v>
      </c>
      <c r="AK256">
        <v>0.59350837071037499</v>
      </c>
      <c r="AL256">
        <v>0.59350837071037499</v>
      </c>
      <c r="AM256">
        <v>0.53666666666666596</v>
      </c>
      <c r="AN256">
        <v>0.53666666666666596</v>
      </c>
      <c r="AO256">
        <v>0.445352364461095</v>
      </c>
      <c r="AP256">
        <v>0.47647965908001799</v>
      </c>
      <c r="AQ256">
        <v>0.53765232642009897</v>
      </c>
      <c r="AR256">
        <v>0.428290402276989</v>
      </c>
      <c r="AS256">
        <v>4.4444444444444398E-2</v>
      </c>
      <c r="AT256">
        <v>0.33980582524271802</v>
      </c>
      <c r="AU256">
        <v>0.740088105726872</v>
      </c>
      <c r="AV256">
        <v>0.91666666666666596</v>
      </c>
      <c r="AW256">
        <v>0.71153846153846101</v>
      </c>
      <c r="AX256">
        <v>0.70813397129186595</v>
      </c>
      <c r="AY256">
        <v>0.72509960159362497</v>
      </c>
      <c r="AZ256">
        <v>0.17582417582417501</v>
      </c>
      <c r="BA256">
        <v>0.42287694974003398</v>
      </c>
      <c r="BB256">
        <v>0.415224913494809</v>
      </c>
      <c r="BC256">
        <v>0.50228310502283102</v>
      </c>
      <c r="BD256">
        <v>0.63035019455252905</v>
      </c>
    </row>
    <row r="257" spans="2:56" x14ac:dyDescent="0.2">
      <c r="B257" t="s">
        <v>2028</v>
      </c>
      <c r="C257">
        <v>1E-3</v>
      </c>
      <c r="D257">
        <v>0.1</v>
      </c>
      <c r="E257">
        <v>38</v>
      </c>
      <c r="F257">
        <v>256</v>
      </c>
      <c r="G257" s="2" t="b">
        <v>1</v>
      </c>
      <c r="H257">
        <v>8</v>
      </c>
      <c r="I257">
        <v>20</v>
      </c>
      <c r="J257">
        <v>256</v>
      </c>
      <c r="K257">
        <v>1000</v>
      </c>
      <c r="L257">
        <v>4</v>
      </c>
      <c r="M257">
        <v>5</v>
      </c>
      <c r="N257">
        <v>465</v>
      </c>
      <c r="O257">
        <v>12</v>
      </c>
      <c r="P257">
        <v>5</v>
      </c>
      <c r="Q257">
        <v>125</v>
      </c>
      <c r="R257">
        <v>1</v>
      </c>
      <c r="S257">
        <v>78</v>
      </c>
      <c r="T257" s="2">
        <v>128</v>
      </c>
      <c r="U257" s="2">
        <v>64</v>
      </c>
      <c r="V257" t="s">
        <v>1888</v>
      </c>
      <c r="W257">
        <v>0.756591796875</v>
      </c>
      <c r="X257">
        <v>0.58582444861531202</v>
      </c>
      <c r="Y257">
        <v>0.50721182795698805</v>
      </c>
      <c r="Z257">
        <v>1.21999692618846</v>
      </c>
      <c r="AA257">
        <v>0.47773483254351001</v>
      </c>
      <c r="AB257">
        <v>0.47773483254351001</v>
      </c>
      <c r="AC257">
        <v>0.65535997831758197</v>
      </c>
      <c r="AD257">
        <v>0.65535997831758197</v>
      </c>
      <c r="AE257">
        <v>0.50721182795698805</v>
      </c>
      <c r="AF257">
        <v>0.50721182795698805</v>
      </c>
      <c r="AG257">
        <v>0.56333333333333302</v>
      </c>
      <c r="AH257">
        <v>1.1933515071868801</v>
      </c>
      <c r="AI257">
        <v>0.53589388568051499</v>
      </c>
      <c r="AJ257">
        <v>0.53589388568051599</v>
      </c>
      <c r="AK257">
        <v>0.56649851440642196</v>
      </c>
      <c r="AL257">
        <v>0.56649851440642196</v>
      </c>
      <c r="AM257">
        <v>0.56333333333333302</v>
      </c>
      <c r="AN257">
        <v>0.56333333333333302</v>
      </c>
      <c r="AO257">
        <v>0.34382289290177198</v>
      </c>
      <c r="AP257">
        <v>0.53697595089730898</v>
      </c>
      <c r="AQ257">
        <v>0.54056887343950999</v>
      </c>
      <c r="AR257">
        <v>0.48957161293545098</v>
      </c>
      <c r="AS257">
        <v>5.1948051948051903E-2</v>
      </c>
      <c r="AT257">
        <v>0.131979695431472</v>
      </c>
      <c r="AU257">
        <v>0.80632411067193599</v>
      </c>
      <c r="AV257">
        <v>0.86580086580086502</v>
      </c>
      <c r="AW257">
        <v>0.73732718894009197</v>
      </c>
      <c r="AX257">
        <v>0.85714285714285698</v>
      </c>
      <c r="AY257">
        <v>0.82051282051282004</v>
      </c>
      <c r="AZ257">
        <v>0.57534246575342396</v>
      </c>
      <c r="BA257">
        <v>0.42424242424242398</v>
      </c>
      <c r="BB257">
        <v>0.54385964912280604</v>
      </c>
      <c r="BC257">
        <v>0.61624649859943903</v>
      </c>
      <c r="BD257">
        <v>0</v>
      </c>
    </row>
    <row r="258" spans="2:56" x14ac:dyDescent="0.2">
      <c r="B258" t="s">
        <v>2421</v>
      </c>
      <c r="C258">
        <v>1E-3</v>
      </c>
      <c r="D258">
        <v>0.1</v>
      </c>
      <c r="E258">
        <v>162</v>
      </c>
      <c r="F258">
        <v>256</v>
      </c>
      <c r="G258" s="2" t="b">
        <v>1</v>
      </c>
      <c r="H258">
        <v>8</v>
      </c>
      <c r="I258">
        <v>15</v>
      </c>
      <c r="J258">
        <v>128</v>
      </c>
      <c r="K258">
        <v>1000</v>
      </c>
      <c r="L258">
        <v>4</v>
      </c>
      <c r="M258">
        <v>25</v>
      </c>
      <c r="N258">
        <v>445</v>
      </c>
      <c r="O258">
        <v>12</v>
      </c>
      <c r="P258">
        <v>25</v>
      </c>
      <c r="Q258">
        <v>105</v>
      </c>
      <c r="R258">
        <v>1</v>
      </c>
      <c r="S258">
        <v>78</v>
      </c>
      <c r="T258" s="2">
        <v>128</v>
      </c>
      <c r="U258" s="2">
        <v>64</v>
      </c>
      <c r="V258" t="s">
        <v>1888</v>
      </c>
      <c r="W258">
        <v>0.73981094360351496</v>
      </c>
      <c r="X258">
        <v>0.64913628390058797</v>
      </c>
      <c r="Y258">
        <v>0.50702977528089599</v>
      </c>
      <c r="Z258">
        <v>1.1887696670293799</v>
      </c>
      <c r="AA258">
        <v>0.46031167953096802</v>
      </c>
      <c r="AB258">
        <v>0.46031167953096802</v>
      </c>
      <c r="AC258">
        <v>0.60877552516687705</v>
      </c>
      <c r="AD258">
        <v>0.60877552516687705</v>
      </c>
      <c r="AE258">
        <v>0.50702977528089599</v>
      </c>
      <c r="AF258">
        <v>0.50702977528089599</v>
      </c>
      <c r="AG258">
        <v>0.567460317460317</v>
      </c>
      <c r="AH258">
        <v>1.21277320384979</v>
      </c>
      <c r="AI258">
        <v>0.52685224554503896</v>
      </c>
      <c r="AJ258">
        <v>0.52685224554503896</v>
      </c>
      <c r="AK258">
        <v>0.59027249184646302</v>
      </c>
      <c r="AL258">
        <v>0.59027249184646302</v>
      </c>
      <c r="AM258">
        <v>0.567460317460317</v>
      </c>
      <c r="AN258">
        <v>0.567460317460317</v>
      </c>
      <c r="AO258">
        <v>0.46760205239783098</v>
      </c>
      <c r="AP258">
        <v>0.52655196024597795</v>
      </c>
      <c r="AQ258">
        <v>0.56390919560121</v>
      </c>
      <c r="AR258">
        <v>0.28318350987885399</v>
      </c>
      <c r="AS258">
        <v>0.16393442622950799</v>
      </c>
      <c r="AT258">
        <v>0.37179487179487097</v>
      </c>
      <c r="AU258">
        <v>0.84507042253521103</v>
      </c>
      <c r="AV258">
        <v>0.96682464454976202</v>
      </c>
      <c r="AW258">
        <v>0.72727272727272696</v>
      </c>
      <c r="AX258">
        <v>0.87</v>
      </c>
      <c r="AY258">
        <v>0.79792746113989599</v>
      </c>
      <c r="AZ258">
        <v>0.53754940711462396</v>
      </c>
      <c r="BA258">
        <v>0.41821946169772201</v>
      </c>
      <c r="BB258">
        <v>0</v>
      </c>
      <c r="BC258">
        <v>0.58823529411764697</v>
      </c>
      <c r="BD258">
        <v>3.5398230088495498E-2</v>
      </c>
    </row>
    <row r="259" spans="2:56" x14ac:dyDescent="0.2">
      <c r="B259" t="s">
        <v>2029</v>
      </c>
      <c r="C259">
        <v>1E-3</v>
      </c>
      <c r="D259">
        <v>0.1</v>
      </c>
      <c r="E259">
        <v>256</v>
      </c>
      <c r="F259">
        <v>256</v>
      </c>
      <c r="G259" s="2" t="b">
        <v>0</v>
      </c>
      <c r="H259">
        <v>8</v>
      </c>
      <c r="I259">
        <v>10</v>
      </c>
      <c r="J259">
        <v>128</v>
      </c>
      <c r="K259">
        <v>1000</v>
      </c>
      <c r="L259">
        <v>4</v>
      </c>
      <c r="M259">
        <v>15</v>
      </c>
      <c r="N259">
        <v>455</v>
      </c>
      <c r="O259">
        <v>12</v>
      </c>
      <c r="P259">
        <v>15</v>
      </c>
      <c r="Q259">
        <v>115</v>
      </c>
      <c r="R259">
        <v>1</v>
      </c>
      <c r="S259">
        <v>78</v>
      </c>
      <c r="T259" s="2">
        <v>64</v>
      </c>
      <c r="U259" s="2">
        <v>128</v>
      </c>
      <c r="V259" t="s">
        <v>1888</v>
      </c>
      <c r="W259">
        <v>0.70685577392578103</v>
      </c>
      <c r="X259">
        <v>0.76064216136000995</v>
      </c>
      <c r="Y259">
        <v>0.50613626373626297</v>
      </c>
      <c r="Z259">
        <v>1.1892806574106201</v>
      </c>
      <c r="AA259">
        <v>0.47096906033362101</v>
      </c>
      <c r="AB259">
        <v>0.47096906033362101</v>
      </c>
      <c r="AC259">
        <v>0.61989404082535404</v>
      </c>
      <c r="AD259">
        <v>0.61989404082535404</v>
      </c>
      <c r="AE259">
        <v>0.50613626373626297</v>
      </c>
      <c r="AF259">
        <v>0.50613626373626297</v>
      </c>
      <c r="AG259">
        <v>0.577536231884058</v>
      </c>
      <c r="AH259">
        <v>1.2506405115127499</v>
      </c>
      <c r="AI259">
        <v>0.56709186160800296</v>
      </c>
      <c r="AJ259">
        <v>0.56709186160800296</v>
      </c>
      <c r="AK259">
        <v>0.65488326537155594</v>
      </c>
      <c r="AL259">
        <v>0.65488326537155594</v>
      </c>
      <c r="AM259">
        <v>0.577536231884058</v>
      </c>
      <c r="AN259">
        <v>0.577536231884058</v>
      </c>
      <c r="AO259">
        <v>0.37861232455630001</v>
      </c>
      <c r="AP259">
        <v>0.51493332234219502</v>
      </c>
      <c r="AQ259">
        <v>0.55248581793639095</v>
      </c>
      <c r="AR259">
        <v>0.43784477649959902</v>
      </c>
      <c r="AS259">
        <v>0.162962962962962</v>
      </c>
      <c r="AT259">
        <v>0.349056603773584</v>
      </c>
      <c r="AU259">
        <v>0.72538860103626901</v>
      </c>
      <c r="AV259">
        <v>0.94495412844036697</v>
      </c>
      <c r="AW259">
        <v>0.71</v>
      </c>
      <c r="AX259">
        <v>0.85714285714285698</v>
      </c>
      <c r="AY259">
        <v>0.77064220183486198</v>
      </c>
      <c r="AZ259">
        <v>0.61956521739130399</v>
      </c>
      <c r="BA259">
        <v>0.40144665461121098</v>
      </c>
      <c r="BB259">
        <v>0.61363636363636298</v>
      </c>
      <c r="BC259">
        <v>0</v>
      </c>
      <c r="BD259">
        <v>0.65030674846625702</v>
      </c>
    </row>
    <row r="260" spans="2:56" x14ac:dyDescent="0.2">
      <c r="B260" t="s">
        <v>2030</v>
      </c>
      <c r="C260">
        <v>1E-3</v>
      </c>
      <c r="D260">
        <v>0.1</v>
      </c>
      <c r="E260">
        <v>256</v>
      </c>
      <c r="F260">
        <v>256</v>
      </c>
      <c r="G260" s="2" t="b">
        <v>0</v>
      </c>
      <c r="H260">
        <v>8</v>
      </c>
      <c r="I260">
        <v>20</v>
      </c>
      <c r="J260">
        <v>256</v>
      </c>
      <c r="K260">
        <v>1000</v>
      </c>
      <c r="L260">
        <v>4</v>
      </c>
      <c r="M260">
        <v>5</v>
      </c>
      <c r="N260">
        <v>465</v>
      </c>
      <c r="O260">
        <v>12</v>
      </c>
      <c r="P260">
        <v>5</v>
      </c>
      <c r="Q260">
        <v>125</v>
      </c>
      <c r="R260">
        <v>1</v>
      </c>
      <c r="S260">
        <v>78</v>
      </c>
      <c r="T260" s="2">
        <v>64</v>
      </c>
      <c r="U260" s="2">
        <v>128</v>
      </c>
      <c r="V260" t="s">
        <v>1888</v>
      </c>
      <c r="W260">
        <v>0.76436614990234297</v>
      </c>
      <c r="X260">
        <v>0.58155831717885997</v>
      </c>
      <c r="Y260">
        <v>0.50601129032257897</v>
      </c>
      <c r="Z260">
        <v>1.3328315601348799</v>
      </c>
      <c r="AA260">
        <v>0.47410441253328001</v>
      </c>
      <c r="AB260">
        <v>0.47410441253328001</v>
      </c>
      <c r="AC260">
        <v>0.657585091235383</v>
      </c>
      <c r="AD260">
        <v>0.657585091235382</v>
      </c>
      <c r="AE260">
        <v>0.50601129032257897</v>
      </c>
      <c r="AF260">
        <v>0.50601129032257897</v>
      </c>
      <c r="AG260">
        <v>0.61733333333333296</v>
      </c>
      <c r="AH260">
        <v>1.66487336158752</v>
      </c>
      <c r="AI260">
        <v>0.61807816731030596</v>
      </c>
      <c r="AJ260">
        <v>0.61807816731030596</v>
      </c>
      <c r="AK260">
        <v>0.713894130224073</v>
      </c>
      <c r="AL260">
        <v>0.713894130224073</v>
      </c>
      <c r="AM260">
        <v>0.61733333333333296</v>
      </c>
      <c r="AN260">
        <v>0.61733333333333296</v>
      </c>
      <c r="AO260">
        <v>0.42627959876471899</v>
      </c>
      <c r="AP260">
        <v>0.48753253467051499</v>
      </c>
      <c r="AQ260">
        <v>0.52149590145883895</v>
      </c>
      <c r="AR260">
        <v>0.46110961523904997</v>
      </c>
      <c r="AS260">
        <v>0.179640718562874</v>
      </c>
      <c r="AT260">
        <v>0.109090909090909</v>
      </c>
      <c r="AU260">
        <v>0.90625</v>
      </c>
      <c r="AV260">
        <v>0.939393939393939</v>
      </c>
      <c r="AW260">
        <v>0.79638009049773695</v>
      </c>
      <c r="AX260">
        <v>0.863436123348017</v>
      </c>
      <c r="AY260">
        <v>0.84955752212389302</v>
      </c>
      <c r="AZ260">
        <v>0.65625</v>
      </c>
      <c r="BA260">
        <v>0.38772213247172799</v>
      </c>
      <c r="BB260">
        <v>0.61780104712041795</v>
      </c>
      <c r="BC260">
        <v>0.43333333333333302</v>
      </c>
      <c r="BD260">
        <v>0.67808219178082096</v>
      </c>
    </row>
    <row r="261" spans="2:56" x14ac:dyDescent="0.2">
      <c r="B261" t="s">
        <v>2031</v>
      </c>
      <c r="C261">
        <v>1E-3</v>
      </c>
      <c r="D261">
        <v>0.1</v>
      </c>
      <c r="E261">
        <v>39</v>
      </c>
      <c r="F261">
        <v>256</v>
      </c>
      <c r="G261" s="2" t="b">
        <v>1</v>
      </c>
      <c r="H261">
        <v>8</v>
      </c>
      <c r="I261">
        <v>25</v>
      </c>
      <c r="J261">
        <v>128</v>
      </c>
      <c r="K261">
        <v>1000</v>
      </c>
      <c r="L261">
        <v>4</v>
      </c>
      <c r="M261">
        <v>25</v>
      </c>
      <c r="N261">
        <v>445</v>
      </c>
      <c r="O261">
        <v>12</v>
      </c>
      <c r="P261">
        <v>25</v>
      </c>
      <c r="Q261">
        <v>105</v>
      </c>
      <c r="R261">
        <v>1</v>
      </c>
      <c r="S261">
        <v>78</v>
      </c>
      <c r="T261" s="2">
        <v>64</v>
      </c>
      <c r="U261" s="2">
        <v>128</v>
      </c>
      <c r="V261" t="s">
        <v>1888</v>
      </c>
      <c r="W261">
        <v>0.73238372802734297</v>
      </c>
      <c r="X261">
        <v>0.68772412464022603</v>
      </c>
      <c r="Y261">
        <v>0.50597977528089799</v>
      </c>
      <c r="Z261">
        <v>1.23104149329662</v>
      </c>
      <c r="AA261">
        <v>0.47088548661974999</v>
      </c>
      <c r="AB261">
        <v>0.47088548661974999</v>
      </c>
      <c r="AC261">
        <v>0.64660108077852396</v>
      </c>
      <c r="AD261">
        <v>0.64660108077852396</v>
      </c>
      <c r="AE261">
        <v>0.50597977528089799</v>
      </c>
      <c r="AF261">
        <v>0.50597977528089799</v>
      </c>
      <c r="AG261">
        <v>0.55079365079364995</v>
      </c>
      <c r="AH261">
        <v>1.2900239229202199</v>
      </c>
      <c r="AI261">
        <v>0.53460526680710696</v>
      </c>
      <c r="AJ261">
        <v>0.53460526680710696</v>
      </c>
      <c r="AK261">
        <v>0.68716581950077205</v>
      </c>
      <c r="AL261">
        <v>0.68716581950077205</v>
      </c>
      <c r="AM261">
        <v>0.55079365079364995</v>
      </c>
      <c r="AN261">
        <v>0.55079365079364995</v>
      </c>
      <c r="AO261">
        <v>0.39631745129213197</v>
      </c>
      <c r="AP261">
        <v>0.45808561126483799</v>
      </c>
      <c r="AQ261">
        <v>0.55586640762703199</v>
      </c>
      <c r="AR261">
        <v>0.47327247629499802</v>
      </c>
      <c r="AS261">
        <v>0.15384615384615299</v>
      </c>
      <c r="AT261">
        <v>0.28402366863905298</v>
      </c>
      <c r="AU261">
        <v>0.78534031413612504</v>
      </c>
      <c r="AV261">
        <v>0.95774647887323905</v>
      </c>
      <c r="AW261">
        <v>0.70329670329670302</v>
      </c>
      <c r="AX261">
        <v>0.82901554404144995</v>
      </c>
      <c r="AY261">
        <v>0.52348993288590595</v>
      </c>
      <c r="AZ261">
        <v>0.49289099526066299</v>
      </c>
      <c r="BA261">
        <v>0.41025641025641002</v>
      </c>
      <c r="BB261">
        <v>0.61635220125786105</v>
      </c>
      <c r="BC261">
        <v>0.62162162162162105</v>
      </c>
      <c r="BD261">
        <v>3.73831775700934E-2</v>
      </c>
    </row>
    <row r="262" spans="2:56" x14ac:dyDescent="0.2">
      <c r="B262" t="s">
        <v>2422</v>
      </c>
      <c r="C262">
        <v>1E-3</v>
      </c>
      <c r="D262">
        <v>0.5</v>
      </c>
      <c r="E262">
        <v>45</v>
      </c>
      <c r="F262">
        <v>500</v>
      </c>
      <c r="G262" s="2" t="b">
        <v>1</v>
      </c>
      <c r="H262">
        <v>8</v>
      </c>
      <c r="I262">
        <v>25</v>
      </c>
      <c r="J262">
        <v>256</v>
      </c>
      <c r="K262">
        <v>1000</v>
      </c>
      <c r="L262">
        <v>4</v>
      </c>
      <c r="M262">
        <v>15</v>
      </c>
      <c r="N262">
        <v>455</v>
      </c>
      <c r="O262">
        <v>12</v>
      </c>
      <c r="P262">
        <v>15</v>
      </c>
      <c r="Q262">
        <v>115</v>
      </c>
      <c r="R262">
        <v>1</v>
      </c>
      <c r="S262">
        <v>78</v>
      </c>
      <c r="T262" s="2">
        <v>64</v>
      </c>
      <c r="U262" s="2">
        <v>64</v>
      </c>
      <c r="V262" t="s">
        <v>2178</v>
      </c>
      <c r="W262">
        <v>0.8394541015625</v>
      </c>
      <c r="X262">
        <v>0.38650373756885498</v>
      </c>
      <c r="Y262">
        <v>0.505794505494505</v>
      </c>
      <c r="Z262">
        <v>1.1965109885931</v>
      </c>
      <c r="AA262">
        <v>0.45968220071243598</v>
      </c>
      <c r="AB262">
        <v>0.45968220071243598</v>
      </c>
      <c r="AC262">
        <v>0.59063030268299899</v>
      </c>
      <c r="AD262">
        <v>0.59063030268299899</v>
      </c>
      <c r="AE262">
        <v>0.505794505494505</v>
      </c>
      <c r="AF262">
        <v>0.505794505494505</v>
      </c>
      <c r="AG262">
        <v>0.67463768115942002</v>
      </c>
      <c r="AH262">
        <v>0.94265282154083196</v>
      </c>
      <c r="AI262">
        <v>0.68661282199857299</v>
      </c>
      <c r="AJ262">
        <v>0.68661282199857299</v>
      </c>
      <c r="AK262">
        <v>0.77094784734821498</v>
      </c>
      <c r="AL262">
        <v>0.77094784734821498</v>
      </c>
      <c r="AM262">
        <v>0.67463768115942002</v>
      </c>
      <c r="AN262">
        <v>0.67463768115942002</v>
      </c>
      <c r="AO262">
        <v>0.55910820557617802</v>
      </c>
      <c r="AP262">
        <v>0.311847008351607</v>
      </c>
      <c r="AQ262">
        <v>0.56590994305278997</v>
      </c>
      <c r="AR262">
        <v>0.401863645869172</v>
      </c>
      <c r="AS262">
        <v>0.40625</v>
      </c>
      <c r="AT262">
        <v>0.34594594594594502</v>
      </c>
      <c r="AU262">
        <v>0.92173913043478195</v>
      </c>
      <c r="AV262">
        <v>0.97368421052631504</v>
      </c>
      <c r="AW262">
        <v>0.90654205607476601</v>
      </c>
      <c r="AX262">
        <v>0.86124401913875603</v>
      </c>
      <c r="AY262">
        <v>0.85714285714285698</v>
      </c>
      <c r="AZ262">
        <v>0.655555555555555</v>
      </c>
      <c r="BA262">
        <v>0.452525252525252</v>
      </c>
      <c r="BB262">
        <v>0.63218390804597702</v>
      </c>
      <c r="BC262">
        <v>0.51977401129943501</v>
      </c>
      <c r="BD262">
        <v>0.70676691729323304</v>
      </c>
    </row>
    <row r="263" spans="2:56" x14ac:dyDescent="0.2">
      <c r="B263" t="s">
        <v>2032</v>
      </c>
      <c r="C263">
        <v>1E-3</v>
      </c>
      <c r="D263">
        <v>0.1</v>
      </c>
      <c r="E263">
        <v>256</v>
      </c>
      <c r="F263">
        <v>256</v>
      </c>
      <c r="G263" s="2" t="b">
        <v>0</v>
      </c>
      <c r="H263">
        <v>8</v>
      </c>
      <c r="I263">
        <v>25</v>
      </c>
      <c r="J263">
        <v>128</v>
      </c>
      <c r="K263">
        <v>1000</v>
      </c>
      <c r="L263">
        <v>4</v>
      </c>
      <c r="M263">
        <v>20</v>
      </c>
      <c r="N263">
        <v>450</v>
      </c>
      <c r="O263">
        <v>12</v>
      </c>
      <c r="P263">
        <v>20</v>
      </c>
      <c r="Q263">
        <v>110</v>
      </c>
      <c r="R263">
        <v>1</v>
      </c>
      <c r="S263">
        <v>78</v>
      </c>
      <c r="T263" s="2">
        <v>64</v>
      </c>
      <c r="U263" s="2">
        <v>128</v>
      </c>
      <c r="V263" t="s">
        <v>1888</v>
      </c>
      <c r="W263">
        <v>0.73902130126953103</v>
      </c>
      <c r="X263">
        <v>0.66938637546263602</v>
      </c>
      <c r="Y263">
        <v>0.50569722222222202</v>
      </c>
      <c r="Z263">
        <v>1.23242915511131</v>
      </c>
      <c r="AA263">
        <v>0.46933909514655803</v>
      </c>
      <c r="AB263">
        <v>0.46933909514655903</v>
      </c>
      <c r="AC263">
        <v>0.62522906022347702</v>
      </c>
      <c r="AD263">
        <v>0.62522906022347702</v>
      </c>
      <c r="AE263">
        <v>0.50569722222222202</v>
      </c>
      <c r="AF263">
        <v>0.50569722222222202</v>
      </c>
      <c r="AG263">
        <v>0.55757575757575695</v>
      </c>
      <c r="AH263">
        <v>1.2068301439285201</v>
      </c>
      <c r="AI263">
        <v>0.52636149386824604</v>
      </c>
      <c r="AJ263">
        <v>0.52636149386824604</v>
      </c>
      <c r="AK263">
        <v>0.60754941041542698</v>
      </c>
      <c r="AL263">
        <v>0.60754941041542698</v>
      </c>
      <c r="AM263">
        <v>0.55757575757575695</v>
      </c>
      <c r="AN263">
        <v>0.55757575757575695</v>
      </c>
      <c r="AO263">
        <v>0.46983002337229901</v>
      </c>
      <c r="AP263">
        <v>0.46722601807210801</v>
      </c>
      <c r="AQ263">
        <v>0.553043378411469</v>
      </c>
      <c r="AR263">
        <v>0.38725696073035598</v>
      </c>
      <c r="AS263">
        <v>0.180555555555555</v>
      </c>
      <c r="AT263">
        <v>0.38993710691823802</v>
      </c>
      <c r="AU263">
        <v>0.79999999999999905</v>
      </c>
      <c r="AV263">
        <v>0.93087557603686599</v>
      </c>
      <c r="AW263">
        <v>0.749999999999999</v>
      </c>
      <c r="AX263">
        <v>0.86567164179104406</v>
      </c>
      <c r="AY263">
        <v>0.78260869565217295</v>
      </c>
      <c r="AZ263">
        <v>0</v>
      </c>
      <c r="BA263">
        <v>0.42065009560229399</v>
      </c>
      <c r="BB263">
        <v>0.46753246753246702</v>
      </c>
      <c r="BC263">
        <v>6.83760683760683E-2</v>
      </c>
      <c r="BD263">
        <v>0.66013071895424802</v>
      </c>
    </row>
    <row r="264" spans="2:56" x14ac:dyDescent="0.2">
      <c r="B264" t="s">
        <v>2033</v>
      </c>
      <c r="C264">
        <v>1E-3</v>
      </c>
      <c r="D264">
        <v>0.1</v>
      </c>
      <c r="E264">
        <v>190</v>
      </c>
      <c r="F264">
        <v>256</v>
      </c>
      <c r="G264" s="2" t="b">
        <v>1</v>
      </c>
      <c r="H264">
        <v>8</v>
      </c>
      <c r="I264">
        <v>10</v>
      </c>
      <c r="J264">
        <v>128</v>
      </c>
      <c r="K264">
        <v>1000</v>
      </c>
      <c r="L264">
        <v>4</v>
      </c>
      <c r="M264">
        <v>20</v>
      </c>
      <c r="N264">
        <v>450</v>
      </c>
      <c r="O264">
        <v>12</v>
      </c>
      <c r="P264">
        <v>20</v>
      </c>
      <c r="Q264">
        <v>110</v>
      </c>
      <c r="R264">
        <v>1</v>
      </c>
      <c r="S264">
        <v>78</v>
      </c>
      <c r="T264" s="2">
        <v>64</v>
      </c>
      <c r="U264" s="2">
        <v>64</v>
      </c>
      <c r="V264" t="s">
        <v>1888</v>
      </c>
      <c r="W264">
        <v>0.72205734252929599</v>
      </c>
      <c r="X264">
        <v>0.72431233501993098</v>
      </c>
      <c r="Y264">
        <v>0.50569166666666598</v>
      </c>
      <c r="Z264">
        <v>1.1748459880352</v>
      </c>
      <c r="AA264">
        <v>0.46172292722712799</v>
      </c>
      <c r="AB264">
        <v>0.46172292722712799</v>
      </c>
      <c r="AC264">
        <v>0.63050055151074103</v>
      </c>
      <c r="AD264">
        <v>0.63050055151074103</v>
      </c>
      <c r="AE264">
        <v>0.50569166666666598</v>
      </c>
      <c r="AF264">
        <v>0.50569166666666598</v>
      </c>
      <c r="AG264">
        <v>0.57651515151515098</v>
      </c>
      <c r="AH264">
        <v>1.21898925304412</v>
      </c>
      <c r="AI264">
        <v>0.55731868874727997</v>
      </c>
      <c r="AJ264">
        <v>0.55731868874727997</v>
      </c>
      <c r="AK264">
        <v>0.68375651874908405</v>
      </c>
      <c r="AL264">
        <v>0.68375651874908405</v>
      </c>
      <c r="AM264">
        <v>0.57651515151515098</v>
      </c>
      <c r="AN264">
        <v>0.57651515151515098</v>
      </c>
      <c r="AO264">
        <v>0.38888366736028701</v>
      </c>
      <c r="AP264">
        <v>0.61853850467608695</v>
      </c>
      <c r="AQ264">
        <v>0.55408587404883702</v>
      </c>
      <c r="AR264">
        <v>0.28538366282330202</v>
      </c>
      <c r="AS264">
        <v>0.138461538461538</v>
      </c>
      <c r="AT264">
        <v>0.35714285714285698</v>
      </c>
      <c r="AU264">
        <v>0.820754716981132</v>
      </c>
      <c r="AV264">
        <v>0.95495495495495397</v>
      </c>
      <c r="AW264">
        <v>0.72826086956521696</v>
      </c>
      <c r="AX264">
        <v>0.86956521739130399</v>
      </c>
      <c r="AY264">
        <v>0.547770700636942</v>
      </c>
      <c r="AZ264">
        <v>0.559055118110236</v>
      </c>
      <c r="BA264">
        <v>0.42714570858283402</v>
      </c>
      <c r="BB264">
        <v>0.52980132450331097</v>
      </c>
      <c r="BC264">
        <v>9.9173553719008198E-2</v>
      </c>
      <c r="BD264">
        <v>0.65573770491803196</v>
      </c>
    </row>
    <row r="265" spans="2:56" x14ac:dyDescent="0.2">
      <c r="B265" t="s">
        <v>2423</v>
      </c>
      <c r="C265">
        <v>1E-3</v>
      </c>
      <c r="D265">
        <v>0.1</v>
      </c>
      <c r="E265">
        <v>256</v>
      </c>
      <c r="F265">
        <v>256</v>
      </c>
      <c r="G265" s="2" t="b">
        <v>0</v>
      </c>
      <c r="H265">
        <v>8</v>
      </c>
      <c r="I265">
        <v>25</v>
      </c>
      <c r="J265">
        <v>420</v>
      </c>
      <c r="K265">
        <v>1000</v>
      </c>
      <c r="L265">
        <v>4</v>
      </c>
      <c r="M265">
        <v>10</v>
      </c>
      <c r="N265">
        <v>460</v>
      </c>
      <c r="O265">
        <v>12</v>
      </c>
      <c r="P265">
        <v>10</v>
      </c>
      <c r="Q265">
        <v>120</v>
      </c>
      <c r="R265">
        <v>1</v>
      </c>
      <c r="S265">
        <v>78</v>
      </c>
      <c r="T265" s="2">
        <v>128</v>
      </c>
      <c r="U265" s="2">
        <v>128</v>
      </c>
      <c r="V265" t="s">
        <v>1888</v>
      </c>
      <c r="W265">
        <v>0.74979306175595195</v>
      </c>
      <c r="X265">
        <v>0.60685426392592401</v>
      </c>
      <c r="Y265">
        <v>0.50554130434782496</v>
      </c>
      <c r="Z265">
        <v>1.19027026307582</v>
      </c>
      <c r="AA265">
        <v>0.46521302281306498</v>
      </c>
      <c r="AB265">
        <v>0.46521302281306498</v>
      </c>
      <c r="AC265">
        <v>0.62225459806504202</v>
      </c>
      <c r="AD265">
        <v>0.62225459806504202</v>
      </c>
      <c r="AE265">
        <v>0.50554130434782496</v>
      </c>
      <c r="AF265">
        <v>0.50554130434782496</v>
      </c>
      <c r="AG265">
        <v>0.58472222222222203</v>
      </c>
      <c r="AH265">
        <v>1.21097755432128</v>
      </c>
      <c r="AI265">
        <v>0.58189354972128404</v>
      </c>
      <c r="AJ265">
        <v>0.58189354972128404</v>
      </c>
      <c r="AK265">
        <v>0.67798586635744296</v>
      </c>
      <c r="AL265">
        <v>0.67798586635744296</v>
      </c>
      <c r="AM265">
        <v>0.58472222222222203</v>
      </c>
      <c r="AN265">
        <v>0.58472222222222203</v>
      </c>
      <c r="AO265">
        <v>0.40949564813578598</v>
      </c>
      <c r="AP265">
        <v>0.55012421342665596</v>
      </c>
      <c r="AQ265">
        <v>0.55074794819863604</v>
      </c>
      <c r="AR265">
        <v>0.350484281491177</v>
      </c>
      <c r="AS265">
        <v>0.231884057971014</v>
      </c>
      <c r="AT265">
        <v>0.30208333333333298</v>
      </c>
      <c r="AU265">
        <v>0.84255319148936103</v>
      </c>
      <c r="AV265">
        <v>0.92920353982300796</v>
      </c>
      <c r="AW265">
        <v>0.75598086124401898</v>
      </c>
      <c r="AX265">
        <v>0.87892376681614304</v>
      </c>
      <c r="AY265">
        <v>0.79295154185021999</v>
      </c>
      <c r="AZ265">
        <v>0.5</v>
      </c>
      <c r="BA265">
        <v>0.41884816753926701</v>
      </c>
      <c r="BB265">
        <v>0.17073170731707299</v>
      </c>
      <c r="BC265">
        <v>0.54545454545454497</v>
      </c>
      <c r="BD265">
        <v>0.61410788381742698</v>
      </c>
    </row>
    <row r="266" spans="2:56" x14ac:dyDescent="0.2">
      <c r="B266" t="s">
        <v>2424</v>
      </c>
      <c r="C266">
        <v>1E-3</v>
      </c>
      <c r="D266">
        <v>0.1</v>
      </c>
      <c r="E266">
        <v>256</v>
      </c>
      <c r="F266">
        <v>256</v>
      </c>
      <c r="G266" s="2" t="b">
        <v>0</v>
      </c>
      <c r="H266">
        <v>8</v>
      </c>
      <c r="I266">
        <v>15</v>
      </c>
      <c r="J266">
        <v>128</v>
      </c>
      <c r="K266">
        <v>1000</v>
      </c>
      <c r="L266">
        <v>4</v>
      </c>
      <c r="M266">
        <v>5</v>
      </c>
      <c r="N266">
        <v>465</v>
      </c>
      <c r="O266">
        <v>12</v>
      </c>
      <c r="P266">
        <v>5</v>
      </c>
      <c r="Q266">
        <v>125</v>
      </c>
      <c r="R266">
        <v>1</v>
      </c>
      <c r="S266">
        <v>78</v>
      </c>
      <c r="T266" s="2">
        <v>64</v>
      </c>
      <c r="U266" s="2">
        <v>64</v>
      </c>
      <c r="V266" t="s">
        <v>1888</v>
      </c>
      <c r="W266">
        <v>0.743194580078125</v>
      </c>
      <c r="X266">
        <v>0.63314320519566503</v>
      </c>
      <c r="Y266">
        <v>0.50532795698924604</v>
      </c>
      <c r="Z266">
        <v>1.2344474785327899</v>
      </c>
      <c r="AA266">
        <v>0.47252432696610602</v>
      </c>
      <c r="AB266">
        <v>0.47252432696610602</v>
      </c>
      <c r="AC266">
        <v>0.62743445027989897</v>
      </c>
      <c r="AD266">
        <v>0.62743445027989897</v>
      </c>
      <c r="AE266">
        <v>0.50532795698924604</v>
      </c>
      <c r="AF266">
        <v>0.50532795698924604</v>
      </c>
      <c r="AG266">
        <v>0.56066666666666598</v>
      </c>
      <c r="AH266">
        <v>1.2468432188034</v>
      </c>
      <c r="AI266">
        <v>0.54145671382899696</v>
      </c>
      <c r="AJ266">
        <v>0.54145671382899596</v>
      </c>
      <c r="AK266">
        <v>0.63412226554062201</v>
      </c>
      <c r="AL266">
        <v>0.63412226554062201</v>
      </c>
      <c r="AM266">
        <v>0.56066666666666598</v>
      </c>
      <c r="AN266">
        <v>0.56066666666666598</v>
      </c>
      <c r="AO266">
        <v>0.40286090758563797</v>
      </c>
      <c r="AP266">
        <v>0.49849679820214698</v>
      </c>
      <c r="AQ266">
        <v>0.54453282523648106</v>
      </c>
      <c r="AR266">
        <v>0.44420677684015802</v>
      </c>
      <c r="AS266">
        <v>0.148148148148148</v>
      </c>
      <c r="AT266">
        <v>0.11578947368421</v>
      </c>
      <c r="AU266">
        <v>0.81171548117154801</v>
      </c>
      <c r="AV266">
        <v>0.96414342629481997</v>
      </c>
      <c r="AW266">
        <v>0.72115384615384603</v>
      </c>
      <c r="AX266">
        <v>0.88709677419354804</v>
      </c>
      <c r="AY266">
        <v>0.83105022831050201</v>
      </c>
      <c r="AZ266">
        <v>0.45205479452054698</v>
      </c>
      <c r="BA266">
        <v>0.41580756013745701</v>
      </c>
      <c r="BB266">
        <v>0</v>
      </c>
      <c r="BC266">
        <v>0.53333333333333299</v>
      </c>
      <c r="BD266">
        <v>0.6171875</v>
      </c>
    </row>
    <row r="267" spans="2:56" x14ac:dyDescent="0.2">
      <c r="B267" t="s">
        <v>2034</v>
      </c>
      <c r="C267">
        <v>1E-3</v>
      </c>
      <c r="D267">
        <v>0.1</v>
      </c>
      <c r="E267">
        <v>256</v>
      </c>
      <c r="F267">
        <v>256</v>
      </c>
      <c r="G267" s="2" t="b">
        <v>0</v>
      </c>
      <c r="H267">
        <v>8</v>
      </c>
      <c r="I267">
        <v>20</v>
      </c>
      <c r="J267">
        <v>420</v>
      </c>
      <c r="K267">
        <v>1000</v>
      </c>
      <c r="L267">
        <v>4</v>
      </c>
      <c r="M267">
        <v>25</v>
      </c>
      <c r="N267">
        <v>445</v>
      </c>
      <c r="O267">
        <v>12</v>
      </c>
      <c r="P267">
        <v>25</v>
      </c>
      <c r="Q267">
        <v>105</v>
      </c>
      <c r="R267">
        <v>1</v>
      </c>
      <c r="S267">
        <v>78</v>
      </c>
      <c r="T267" s="2">
        <v>128</v>
      </c>
      <c r="U267" s="2">
        <v>128</v>
      </c>
      <c r="V267" t="s">
        <v>1888</v>
      </c>
      <c r="W267">
        <v>0.72329566592261896</v>
      </c>
      <c r="X267">
        <v>0.78946285485289902</v>
      </c>
      <c r="Y267">
        <v>0.50527022471909999</v>
      </c>
      <c r="Z267">
        <v>1.20385701525211</v>
      </c>
      <c r="AA267">
        <v>0.47042768202003599</v>
      </c>
      <c r="AB267">
        <v>0.47042768202003599</v>
      </c>
      <c r="AC267">
        <v>0.63414371639635703</v>
      </c>
      <c r="AD267">
        <v>0.63414371639635703</v>
      </c>
      <c r="AE267">
        <v>0.50527022471909999</v>
      </c>
      <c r="AF267">
        <v>0.50527022471909999</v>
      </c>
      <c r="AG267">
        <v>0.567460317460317</v>
      </c>
      <c r="AH267">
        <v>1.2156676054000799</v>
      </c>
      <c r="AI267">
        <v>0.53025516820364604</v>
      </c>
      <c r="AJ267">
        <v>0.53025516820364604</v>
      </c>
      <c r="AK267">
        <v>0.56834616464792298</v>
      </c>
      <c r="AL267">
        <v>0.56834616464792298</v>
      </c>
      <c r="AM267">
        <v>0.567460317460317</v>
      </c>
      <c r="AN267">
        <v>0.567460317460317</v>
      </c>
      <c r="AO267">
        <v>0.44616805068456999</v>
      </c>
      <c r="AP267">
        <v>0.47841547106246102</v>
      </c>
      <c r="AQ267">
        <v>0.55592067319548399</v>
      </c>
      <c r="AR267">
        <v>0.40120653313763199</v>
      </c>
      <c r="AS267">
        <v>0.185714285714285</v>
      </c>
      <c r="AT267">
        <v>0.45614035087719301</v>
      </c>
      <c r="AU267">
        <v>0.80597014925373101</v>
      </c>
      <c r="AV267">
        <v>0.94835680751173701</v>
      </c>
      <c r="AW267">
        <v>0.72</v>
      </c>
      <c r="AX267">
        <v>0.9</v>
      </c>
      <c r="AY267">
        <v>0.80645161290322498</v>
      </c>
      <c r="AZ267">
        <v>1.7699115044247701E-2</v>
      </c>
      <c r="BA267">
        <v>0.436974789915966</v>
      </c>
      <c r="BB267">
        <v>0.427947598253275</v>
      </c>
      <c r="BC267">
        <v>0</v>
      </c>
      <c r="BD267">
        <v>0.65780730897009898</v>
      </c>
    </row>
    <row r="268" spans="2:56" x14ac:dyDescent="0.2">
      <c r="B268" t="s">
        <v>2035</v>
      </c>
      <c r="C268">
        <v>1E-3</v>
      </c>
      <c r="D268">
        <v>0.1</v>
      </c>
      <c r="E268">
        <v>256</v>
      </c>
      <c r="F268">
        <v>256</v>
      </c>
      <c r="G268" s="2" t="b">
        <v>0</v>
      </c>
      <c r="H268">
        <v>8</v>
      </c>
      <c r="I268">
        <v>10</v>
      </c>
      <c r="J268">
        <v>256</v>
      </c>
      <c r="K268">
        <v>1000</v>
      </c>
      <c r="L268">
        <v>4</v>
      </c>
      <c r="M268">
        <v>20</v>
      </c>
      <c r="N268">
        <v>450</v>
      </c>
      <c r="O268">
        <v>12</v>
      </c>
      <c r="P268">
        <v>20</v>
      </c>
      <c r="Q268">
        <v>110</v>
      </c>
      <c r="R268">
        <v>1</v>
      </c>
      <c r="S268">
        <v>78</v>
      </c>
      <c r="T268" s="2">
        <v>128</v>
      </c>
      <c r="U268" s="2">
        <v>128</v>
      </c>
      <c r="V268" t="s">
        <v>1888</v>
      </c>
      <c r="W268">
        <v>0.68230056762695301</v>
      </c>
      <c r="X268">
        <v>1.4953078285325301</v>
      </c>
      <c r="Y268">
        <v>0.50525055555555598</v>
      </c>
      <c r="Z268">
        <v>1.19109375476837</v>
      </c>
      <c r="AA268">
        <v>0.467218351424667</v>
      </c>
      <c r="AB268">
        <v>0.467218351424667</v>
      </c>
      <c r="AC268">
        <v>0.59839053808276299</v>
      </c>
      <c r="AD268">
        <v>0.59839053808276299</v>
      </c>
      <c r="AE268">
        <v>0.50525055555555598</v>
      </c>
      <c r="AF268">
        <v>0.50525055555555598</v>
      </c>
      <c r="AG268">
        <v>0.53787878787878696</v>
      </c>
      <c r="AH268">
        <v>1.34195899963378</v>
      </c>
      <c r="AI268">
        <v>0.50633907401275602</v>
      </c>
      <c r="AJ268">
        <v>0.50633907401275602</v>
      </c>
      <c r="AK268">
        <v>0.56037193766214799</v>
      </c>
      <c r="AL268">
        <v>0.56037193766214799</v>
      </c>
      <c r="AM268">
        <v>0.53787878787878796</v>
      </c>
      <c r="AN268">
        <v>0.53787878787878696</v>
      </c>
      <c r="AO268">
        <v>0.420633261620183</v>
      </c>
      <c r="AP268">
        <v>0.52332929893769298</v>
      </c>
      <c r="AQ268">
        <v>0.55250826166392797</v>
      </c>
      <c r="AR268">
        <v>0.372402583476866</v>
      </c>
      <c r="AS268">
        <v>3.8216560509554097E-2</v>
      </c>
      <c r="AT268">
        <v>0.34615384615384598</v>
      </c>
      <c r="AU268">
        <v>0.713513513513513</v>
      </c>
      <c r="AV268">
        <v>0.95111111111111102</v>
      </c>
      <c r="AW268">
        <v>0.72</v>
      </c>
      <c r="AX268">
        <v>0.86138613861386104</v>
      </c>
      <c r="AY268">
        <v>0.83937823834196801</v>
      </c>
      <c r="AZ268">
        <v>1.4925373134328301E-2</v>
      </c>
      <c r="BA268">
        <v>0.410058027079303</v>
      </c>
      <c r="BB268">
        <v>0.43103448275862</v>
      </c>
      <c r="BC268">
        <v>7.9365079365079305E-2</v>
      </c>
      <c r="BD268">
        <v>0.67092651757188504</v>
      </c>
    </row>
    <row r="269" spans="2:56" x14ac:dyDescent="0.2">
      <c r="B269" t="s">
        <v>2036</v>
      </c>
      <c r="C269">
        <v>1E-3</v>
      </c>
      <c r="D269">
        <v>0.1</v>
      </c>
      <c r="E269">
        <v>99</v>
      </c>
      <c r="F269">
        <v>256</v>
      </c>
      <c r="G269" s="2" t="b">
        <v>1</v>
      </c>
      <c r="H269">
        <v>8</v>
      </c>
      <c r="I269">
        <v>15</v>
      </c>
      <c r="J269">
        <v>420</v>
      </c>
      <c r="K269">
        <v>1000</v>
      </c>
      <c r="L269">
        <v>4</v>
      </c>
      <c r="M269">
        <v>15</v>
      </c>
      <c r="N269">
        <v>455</v>
      </c>
      <c r="O269">
        <v>12</v>
      </c>
      <c r="P269">
        <v>15</v>
      </c>
      <c r="Q269">
        <v>115</v>
      </c>
      <c r="R269">
        <v>1</v>
      </c>
      <c r="S269">
        <v>78</v>
      </c>
      <c r="T269" s="2">
        <v>128</v>
      </c>
      <c r="U269" s="2">
        <v>128</v>
      </c>
      <c r="V269" t="s">
        <v>1888</v>
      </c>
      <c r="W269">
        <v>0.73977050781249998</v>
      </c>
      <c r="X269">
        <v>0.63917298335581996</v>
      </c>
      <c r="Y269">
        <v>0.50523186813186804</v>
      </c>
      <c r="Z269">
        <v>1.19131389975547</v>
      </c>
      <c r="AA269">
        <v>0.46514502321395201</v>
      </c>
      <c r="AB269">
        <v>0.46514502321395201</v>
      </c>
      <c r="AC269">
        <v>0.61054171172975702</v>
      </c>
      <c r="AD269">
        <v>0.61054171172975702</v>
      </c>
      <c r="AE269">
        <v>0.50523186813186804</v>
      </c>
      <c r="AF269">
        <v>0.50523186813186804</v>
      </c>
      <c r="AG269">
        <v>0.56884057971014401</v>
      </c>
      <c r="AH269">
        <v>1.1777920722961399</v>
      </c>
      <c r="AI269">
        <v>0.54816287850920797</v>
      </c>
      <c r="AJ269">
        <v>0.54816287850920797</v>
      </c>
      <c r="AK269">
        <v>0.65314084390210303</v>
      </c>
      <c r="AL269">
        <v>0.65314084390210303</v>
      </c>
      <c r="AM269">
        <v>0.56884057971014401</v>
      </c>
      <c r="AN269">
        <v>0.56884057971014401</v>
      </c>
      <c r="AO269">
        <v>0.48172908764303002</v>
      </c>
      <c r="AP269">
        <v>0.46915035426082802</v>
      </c>
      <c r="AQ269">
        <v>0.56275030525577596</v>
      </c>
      <c r="AR269">
        <v>0.346950345696171</v>
      </c>
      <c r="AS269">
        <v>0.2</v>
      </c>
      <c r="AT269">
        <v>0.294416243654822</v>
      </c>
      <c r="AU269">
        <v>0.79807692307692302</v>
      </c>
      <c r="AV269">
        <v>0.94545454545454499</v>
      </c>
      <c r="AW269">
        <v>0.74626865671641796</v>
      </c>
      <c r="AX269">
        <v>0.88789237668161403</v>
      </c>
      <c r="AY269">
        <v>0.80582524271844602</v>
      </c>
      <c r="AZ269">
        <v>0.50704225352112597</v>
      </c>
      <c r="BA269">
        <v>0.41666666666666602</v>
      </c>
      <c r="BB269">
        <v>0.24460431654676201</v>
      </c>
      <c r="BC269">
        <v>6.5040650406504003E-2</v>
      </c>
      <c r="BD269">
        <v>0.66666666666666596</v>
      </c>
    </row>
    <row r="270" spans="2:56" x14ac:dyDescent="0.2">
      <c r="B270" t="s">
        <v>2037</v>
      </c>
      <c r="C270">
        <v>1E-3</v>
      </c>
      <c r="D270">
        <v>0.1</v>
      </c>
      <c r="E270">
        <v>63</v>
      </c>
      <c r="F270">
        <v>256</v>
      </c>
      <c r="G270" s="2" t="b">
        <v>1</v>
      </c>
      <c r="H270">
        <v>8</v>
      </c>
      <c r="I270">
        <v>20</v>
      </c>
      <c r="J270">
        <v>128</v>
      </c>
      <c r="K270">
        <v>1000</v>
      </c>
      <c r="L270">
        <v>4</v>
      </c>
      <c r="M270">
        <v>10</v>
      </c>
      <c r="N270">
        <v>460</v>
      </c>
      <c r="O270">
        <v>12</v>
      </c>
      <c r="P270">
        <v>10</v>
      </c>
      <c r="Q270">
        <v>120</v>
      </c>
      <c r="R270">
        <v>1</v>
      </c>
      <c r="S270">
        <v>78</v>
      </c>
      <c r="T270" s="2">
        <v>64</v>
      </c>
      <c r="U270" s="2">
        <v>64</v>
      </c>
      <c r="V270" t="s">
        <v>1888</v>
      </c>
      <c r="W270">
        <v>0.74774932861328103</v>
      </c>
      <c r="X270">
        <v>0.61423856928013199</v>
      </c>
      <c r="Y270">
        <v>0.50509945652173904</v>
      </c>
      <c r="Z270">
        <v>1.2193878239393201</v>
      </c>
      <c r="AA270">
        <v>0.46442536174002103</v>
      </c>
      <c r="AB270">
        <v>0.46442536174002103</v>
      </c>
      <c r="AC270">
        <v>0.62373088321633297</v>
      </c>
      <c r="AD270">
        <v>0.62373088321633297</v>
      </c>
      <c r="AE270">
        <v>0.50509945652173904</v>
      </c>
      <c r="AF270">
        <v>0.50509945652173904</v>
      </c>
      <c r="AG270">
        <v>0.59722222222222199</v>
      </c>
      <c r="AH270">
        <v>1.1827517747878999</v>
      </c>
      <c r="AI270">
        <v>0.58686062147227902</v>
      </c>
      <c r="AJ270">
        <v>0.58686062147227902</v>
      </c>
      <c r="AK270">
        <v>0.70345108856253602</v>
      </c>
      <c r="AL270">
        <v>0.70345108856253602</v>
      </c>
      <c r="AM270">
        <v>0.59722222222222199</v>
      </c>
      <c r="AN270">
        <v>0.59722222222222199</v>
      </c>
      <c r="AO270">
        <v>0.45427499247305098</v>
      </c>
      <c r="AP270">
        <v>0.51923854719874496</v>
      </c>
      <c r="AQ270">
        <v>0.53869206687475402</v>
      </c>
      <c r="AR270">
        <v>0.34549584041353498</v>
      </c>
      <c r="AS270">
        <v>0.23030303030303001</v>
      </c>
      <c r="AT270">
        <v>0.31999999999999901</v>
      </c>
      <c r="AU270">
        <v>0.83760683760683696</v>
      </c>
      <c r="AV270">
        <v>0.90163934426229497</v>
      </c>
      <c r="AW270">
        <v>0.72906403940886699</v>
      </c>
      <c r="AX270">
        <v>0.868778280542986</v>
      </c>
      <c r="AY270">
        <v>0.819819819819819</v>
      </c>
      <c r="AZ270">
        <v>0.56084656084656004</v>
      </c>
      <c r="BA270">
        <v>0.40823327615780403</v>
      </c>
      <c r="BB270">
        <v>0.62983425414364602</v>
      </c>
      <c r="BC270">
        <v>7.7519379844961198E-2</v>
      </c>
      <c r="BD270">
        <v>0.65868263473053801</v>
      </c>
    </row>
    <row r="271" spans="2:56" x14ac:dyDescent="0.2">
      <c r="B271" t="s">
        <v>2038</v>
      </c>
      <c r="C271">
        <v>1E-3</v>
      </c>
      <c r="D271">
        <v>0.1</v>
      </c>
      <c r="E271">
        <v>256</v>
      </c>
      <c r="F271">
        <v>256</v>
      </c>
      <c r="G271" s="2" t="b">
        <v>0</v>
      </c>
      <c r="H271">
        <v>8</v>
      </c>
      <c r="I271">
        <v>10</v>
      </c>
      <c r="J271">
        <v>420</v>
      </c>
      <c r="K271">
        <v>1000</v>
      </c>
      <c r="L271">
        <v>4</v>
      </c>
      <c r="M271">
        <v>50</v>
      </c>
      <c r="N271">
        <v>420</v>
      </c>
      <c r="O271">
        <v>12</v>
      </c>
      <c r="P271">
        <v>50</v>
      </c>
      <c r="Q271">
        <v>80</v>
      </c>
      <c r="R271">
        <v>1</v>
      </c>
      <c r="S271">
        <v>78</v>
      </c>
      <c r="T271" s="2">
        <v>64</v>
      </c>
      <c r="U271" s="2">
        <v>128</v>
      </c>
      <c r="V271" t="s">
        <v>1888</v>
      </c>
      <c r="W271">
        <v>0.73771972656249896</v>
      </c>
      <c r="X271">
        <v>0.65399708459153705</v>
      </c>
      <c r="Y271">
        <v>0.50505892857142798</v>
      </c>
      <c r="Z271">
        <v>1.18421319246292</v>
      </c>
      <c r="AA271">
        <v>0.469225997707719</v>
      </c>
      <c r="AB271">
        <v>0.469225997707719</v>
      </c>
      <c r="AC271">
        <v>0.63691615975765403</v>
      </c>
      <c r="AD271">
        <v>0.63691615975765403</v>
      </c>
      <c r="AE271">
        <v>0.50505892857142798</v>
      </c>
      <c r="AF271">
        <v>0.50505892857142798</v>
      </c>
      <c r="AG271">
        <v>0.57604166666666601</v>
      </c>
      <c r="AH271">
        <v>1.15428495407104</v>
      </c>
      <c r="AI271">
        <v>0.54377749703013101</v>
      </c>
      <c r="AJ271">
        <v>0.54377749703013101</v>
      </c>
      <c r="AK271">
        <v>0.59911308569074795</v>
      </c>
      <c r="AL271">
        <v>0.59911308569074795</v>
      </c>
      <c r="AM271">
        <v>0.57604166666666601</v>
      </c>
      <c r="AN271">
        <v>0.57604166666666601</v>
      </c>
      <c r="AO271">
        <v>0.432549021035954</v>
      </c>
      <c r="AP271">
        <v>0.41190284492540002</v>
      </c>
      <c r="AQ271">
        <v>0.554846311937644</v>
      </c>
      <c r="AR271">
        <v>0.47760581293187898</v>
      </c>
      <c r="AS271">
        <v>0.31578947368421001</v>
      </c>
      <c r="AT271">
        <v>0.42424242424242398</v>
      </c>
      <c r="AU271">
        <v>0.82208588957055195</v>
      </c>
      <c r="AV271">
        <v>0.90196078431372495</v>
      </c>
      <c r="AW271">
        <v>0.76258992805755399</v>
      </c>
      <c r="AX271">
        <v>0.88</v>
      </c>
      <c r="AY271">
        <v>0.80745341614906796</v>
      </c>
      <c r="AZ271">
        <v>6.8965517241379296E-2</v>
      </c>
      <c r="BA271">
        <v>0.46107784431137699</v>
      </c>
      <c r="BB271">
        <v>0.47204968944099301</v>
      </c>
      <c r="BC271">
        <v>0.58558558558558504</v>
      </c>
      <c r="BD271">
        <v>2.3529411764705799E-2</v>
      </c>
    </row>
    <row r="272" spans="2:56" x14ac:dyDescent="0.2">
      <c r="B272" t="s">
        <v>2039</v>
      </c>
      <c r="C272">
        <v>1E-3</v>
      </c>
      <c r="D272">
        <v>0.1</v>
      </c>
      <c r="E272">
        <v>256</v>
      </c>
      <c r="F272">
        <v>256</v>
      </c>
      <c r="G272" s="2" t="b">
        <v>0</v>
      </c>
      <c r="H272">
        <v>8</v>
      </c>
      <c r="I272">
        <v>25</v>
      </c>
      <c r="J272">
        <v>64</v>
      </c>
      <c r="K272">
        <v>1000</v>
      </c>
      <c r="L272">
        <v>4</v>
      </c>
      <c r="M272">
        <v>5</v>
      </c>
      <c r="N272">
        <v>465</v>
      </c>
      <c r="O272">
        <v>12</v>
      </c>
      <c r="P272">
        <v>5</v>
      </c>
      <c r="Q272">
        <v>125</v>
      </c>
      <c r="R272">
        <v>1</v>
      </c>
      <c r="S272">
        <v>78</v>
      </c>
      <c r="T272" s="2">
        <v>64</v>
      </c>
      <c r="U272" s="2">
        <v>128</v>
      </c>
      <c r="V272" t="s">
        <v>1888</v>
      </c>
      <c r="W272">
        <v>0.73210144042968694</v>
      </c>
      <c r="X272">
        <v>0.667512276908382</v>
      </c>
      <c r="Y272">
        <v>0.50490053763440801</v>
      </c>
      <c r="Z272">
        <v>1.3157789627313601</v>
      </c>
      <c r="AA272">
        <v>0.467925472972963</v>
      </c>
      <c r="AB272">
        <v>0.467925472972963</v>
      </c>
      <c r="AC272">
        <v>0.60108634726017796</v>
      </c>
      <c r="AD272">
        <v>0.60108634726017796</v>
      </c>
      <c r="AE272">
        <v>0.50490053763440801</v>
      </c>
      <c r="AF272">
        <v>0.50490053763440801</v>
      </c>
      <c r="AG272">
        <v>0.58199999999999996</v>
      </c>
      <c r="AH272">
        <v>1.4317265748977599</v>
      </c>
      <c r="AI272">
        <v>0.58647273659386001</v>
      </c>
      <c r="AJ272">
        <v>0.58647273659386001</v>
      </c>
      <c r="AK272">
        <v>0.67699927033792795</v>
      </c>
      <c r="AL272">
        <v>0.67699927033792795</v>
      </c>
      <c r="AM272">
        <v>0.58199999999999996</v>
      </c>
      <c r="AN272">
        <v>0.58199999999999996</v>
      </c>
      <c r="AO272">
        <v>0.43825948842409101</v>
      </c>
      <c r="AP272">
        <v>0.51687931474119997</v>
      </c>
      <c r="AQ272">
        <v>0.53168132508523702</v>
      </c>
      <c r="AR272">
        <v>0.38488176364132498</v>
      </c>
      <c r="AS272">
        <v>0.18079096045197701</v>
      </c>
      <c r="AT272">
        <v>0.31351351351351298</v>
      </c>
      <c r="AU272">
        <v>0.81021897810218901</v>
      </c>
      <c r="AV272">
        <v>0.93600000000000005</v>
      </c>
      <c r="AW272">
        <v>0.60317460317460303</v>
      </c>
      <c r="AX272">
        <v>0.70769230769230695</v>
      </c>
      <c r="AY272">
        <v>0.76</v>
      </c>
      <c r="AZ272">
        <v>0.60576923076922995</v>
      </c>
      <c r="BA272">
        <v>0.40931780366056503</v>
      </c>
      <c r="BB272">
        <v>0.57999999999999996</v>
      </c>
      <c r="BC272">
        <v>0.497607655502392</v>
      </c>
      <c r="BD272">
        <v>0.63358778625954204</v>
      </c>
    </row>
    <row r="273" spans="2:56" x14ac:dyDescent="0.2">
      <c r="B273" t="s">
        <v>2040</v>
      </c>
      <c r="C273">
        <v>1E-3</v>
      </c>
      <c r="D273">
        <v>0.1</v>
      </c>
      <c r="E273">
        <v>256</v>
      </c>
      <c r="F273">
        <v>256</v>
      </c>
      <c r="G273" s="2" t="b">
        <v>0</v>
      </c>
      <c r="H273">
        <v>8</v>
      </c>
      <c r="I273">
        <v>25</v>
      </c>
      <c r="J273">
        <v>64</v>
      </c>
      <c r="K273">
        <v>1000</v>
      </c>
      <c r="L273">
        <v>4</v>
      </c>
      <c r="M273">
        <v>25</v>
      </c>
      <c r="N273">
        <v>445</v>
      </c>
      <c r="O273">
        <v>12</v>
      </c>
      <c r="P273">
        <v>25</v>
      </c>
      <c r="Q273">
        <v>105</v>
      </c>
      <c r="R273">
        <v>1</v>
      </c>
      <c r="S273">
        <v>78</v>
      </c>
      <c r="T273" s="2">
        <v>64</v>
      </c>
      <c r="U273" s="2">
        <v>64</v>
      </c>
      <c r="V273" t="s">
        <v>1888</v>
      </c>
      <c r="W273">
        <v>0.73209381103515603</v>
      </c>
      <c r="X273">
        <v>0.67509328667074398</v>
      </c>
      <c r="Y273">
        <v>0.50472865168539105</v>
      </c>
      <c r="Z273">
        <v>1.1976452201604799</v>
      </c>
      <c r="AA273">
        <v>0.46248578271393898</v>
      </c>
      <c r="AB273">
        <v>0.46248578271393898</v>
      </c>
      <c r="AC273">
        <v>0.61935077776326897</v>
      </c>
      <c r="AD273">
        <v>0.61935077776326897</v>
      </c>
      <c r="AE273">
        <v>0.50472865168539105</v>
      </c>
      <c r="AF273">
        <v>0.50472865168539105</v>
      </c>
      <c r="AG273">
        <v>0.54920634920634903</v>
      </c>
      <c r="AH273">
        <v>1.27902448177337</v>
      </c>
      <c r="AI273">
        <v>0.52569570737410798</v>
      </c>
      <c r="AJ273">
        <v>0.52569570737410798</v>
      </c>
      <c r="AK273">
        <v>0.56450738445043602</v>
      </c>
      <c r="AL273">
        <v>0.56450738445043602</v>
      </c>
      <c r="AM273">
        <v>0.54920634920634903</v>
      </c>
      <c r="AN273">
        <v>0.54920634920634903</v>
      </c>
      <c r="AO273">
        <v>0.47156009591373099</v>
      </c>
      <c r="AP273">
        <v>0.48029277097449102</v>
      </c>
      <c r="AQ273">
        <v>0.55507274571106802</v>
      </c>
      <c r="AR273">
        <v>0.34301751825646898</v>
      </c>
      <c r="AS273">
        <v>0.11267605633802801</v>
      </c>
      <c r="AT273">
        <v>0.31578947368421001</v>
      </c>
      <c r="AU273">
        <v>0.78571428571428503</v>
      </c>
      <c r="AV273">
        <v>0.96190476190476204</v>
      </c>
      <c r="AW273">
        <v>0.70718232044198803</v>
      </c>
      <c r="AX273">
        <v>0.87755102040816302</v>
      </c>
      <c r="AY273">
        <v>0.77083333333333304</v>
      </c>
      <c r="AZ273">
        <v>0</v>
      </c>
      <c r="BA273">
        <v>0.43572984749455301</v>
      </c>
      <c r="BB273">
        <v>0.44131455399060998</v>
      </c>
      <c r="BC273">
        <v>0.26086956521739102</v>
      </c>
      <c r="BD273">
        <v>0.63878326996197698</v>
      </c>
    </row>
    <row r="274" spans="2:56" x14ac:dyDescent="0.2">
      <c r="B274" t="s">
        <v>2041</v>
      </c>
      <c r="C274">
        <v>1E-3</v>
      </c>
      <c r="D274">
        <v>0.1</v>
      </c>
      <c r="E274">
        <v>43</v>
      </c>
      <c r="F274">
        <v>256</v>
      </c>
      <c r="G274" s="2" t="b">
        <v>1</v>
      </c>
      <c r="H274">
        <v>8</v>
      </c>
      <c r="I274">
        <v>5</v>
      </c>
      <c r="J274">
        <v>64</v>
      </c>
      <c r="K274">
        <v>1000</v>
      </c>
      <c r="L274">
        <v>4</v>
      </c>
      <c r="M274">
        <v>15</v>
      </c>
      <c r="N274">
        <v>455</v>
      </c>
      <c r="O274">
        <v>12</v>
      </c>
      <c r="P274">
        <v>15</v>
      </c>
      <c r="Q274">
        <v>115</v>
      </c>
      <c r="R274">
        <v>1</v>
      </c>
      <c r="S274">
        <v>78</v>
      </c>
      <c r="T274" s="2">
        <v>64</v>
      </c>
      <c r="U274" s="2">
        <v>64</v>
      </c>
      <c r="V274" t="s">
        <v>1888</v>
      </c>
      <c r="W274">
        <v>0.67742919921875</v>
      </c>
      <c r="X274">
        <v>0.88279629219323397</v>
      </c>
      <c r="Y274">
        <v>0.50423626373626296</v>
      </c>
      <c r="Z274">
        <v>1.1980954041481</v>
      </c>
      <c r="AA274">
        <v>0.46400539913859401</v>
      </c>
      <c r="AB274">
        <v>0.46400539913859401</v>
      </c>
      <c r="AC274">
        <v>0.62653858830480402</v>
      </c>
      <c r="AD274">
        <v>0.62653858830480402</v>
      </c>
      <c r="AE274">
        <v>0.50423626373626296</v>
      </c>
      <c r="AF274">
        <v>0.50423626373626296</v>
      </c>
      <c r="AG274">
        <v>0.52898550724637605</v>
      </c>
      <c r="AH274">
        <v>1.36629939079284</v>
      </c>
      <c r="AI274">
        <v>0.49827924188391398</v>
      </c>
      <c r="AJ274">
        <v>0.49827924188391398</v>
      </c>
      <c r="AK274">
        <v>0.60492946175574402</v>
      </c>
      <c r="AL274">
        <v>0.60492946175574402</v>
      </c>
      <c r="AM274">
        <v>0.52898550724637605</v>
      </c>
      <c r="AN274">
        <v>0.52898550724637605</v>
      </c>
      <c r="AO274">
        <v>0.475304034859652</v>
      </c>
      <c r="AP274">
        <v>0.44763030449523</v>
      </c>
      <c r="AQ274">
        <v>0.55682339432080596</v>
      </c>
      <c r="AR274">
        <v>0.37626386287868502</v>
      </c>
      <c r="AS274">
        <v>0.14399999999999999</v>
      </c>
      <c r="AT274">
        <v>0.34682080924855402</v>
      </c>
      <c r="AU274">
        <v>0.59887005649717495</v>
      </c>
      <c r="AV274">
        <v>0.91150442477876104</v>
      </c>
      <c r="AW274">
        <v>0.67889908256880704</v>
      </c>
      <c r="AX274">
        <v>0.86995515695067205</v>
      </c>
      <c r="AY274">
        <v>0.75892857142857095</v>
      </c>
      <c r="AZ274">
        <v>0.2</v>
      </c>
      <c r="BA274">
        <v>0.40942028985507201</v>
      </c>
      <c r="BB274">
        <v>0.46351931330472002</v>
      </c>
      <c r="BC274">
        <v>0.58103975535168195</v>
      </c>
      <c r="BD274">
        <v>1.63934426229508E-2</v>
      </c>
    </row>
    <row r="275" spans="2:56" x14ac:dyDescent="0.2">
      <c r="B275" t="s">
        <v>2042</v>
      </c>
      <c r="C275">
        <v>1E-3</v>
      </c>
      <c r="D275">
        <v>0.1</v>
      </c>
      <c r="E275">
        <v>256</v>
      </c>
      <c r="F275">
        <v>256</v>
      </c>
      <c r="G275" s="2" t="b">
        <v>0</v>
      </c>
      <c r="H275">
        <v>8</v>
      </c>
      <c r="I275">
        <v>20</v>
      </c>
      <c r="J275">
        <v>128</v>
      </c>
      <c r="K275">
        <v>1000</v>
      </c>
      <c r="L275">
        <v>4</v>
      </c>
      <c r="M275">
        <v>15</v>
      </c>
      <c r="N275">
        <v>455</v>
      </c>
      <c r="O275">
        <v>12</v>
      </c>
      <c r="P275">
        <v>15</v>
      </c>
      <c r="Q275">
        <v>115</v>
      </c>
      <c r="R275">
        <v>1</v>
      </c>
      <c r="S275">
        <v>78</v>
      </c>
      <c r="T275" s="2">
        <v>64</v>
      </c>
      <c r="U275" s="2">
        <v>128</v>
      </c>
      <c r="V275" t="s">
        <v>1888</v>
      </c>
      <c r="W275">
        <v>0.73254776000976496</v>
      </c>
      <c r="X275">
        <v>0.67186187347397197</v>
      </c>
      <c r="Y275">
        <v>0.50400384615384597</v>
      </c>
      <c r="Z275">
        <v>1.2246063445806501</v>
      </c>
      <c r="AA275">
        <v>0.46644971694161702</v>
      </c>
      <c r="AB275">
        <v>0.46644971694161702</v>
      </c>
      <c r="AC275">
        <v>0.60533323647854498</v>
      </c>
      <c r="AD275">
        <v>0.60533323647854498</v>
      </c>
      <c r="AE275">
        <v>0.50400384615384597</v>
      </c>
      <c r="AF275">
        <v>0.50400384615384597</v>
      </c>
      <c r="AG275">
        <v>0.55434782608695599</v>
      </c>
      <c r="AH275">
        <v>1.23814702033996</v>
      </c>
      <c r="AI275">
        <v>0.51405339771080705</v>
      </c>
      <c r="AJ275">
        <v>0.51405339771080705</v>
      </c>
      <c r="AK275">
        <v>0.57658651339007405</v>
      </c>
      <c r="AL275">
        <v>0.57658651339007405</v>
      </c>
      <c r="AM275">
        <v>0.55434782608695599</v>
      </c>
      <c r="AN275">
        <v>0.55434782608695599</v>
      </c>
      <c r="AO275">
        <v>0.46979204157115001</v>
      </c>
      <c r="AP275">
        <v>0.40454493827992899</v>
      </c>
      <c r="AQ275">
        <v>0.53533092083921496</v>
      </c>
      <c r="AR275">
        <v>0.45613096707617401</v>
      </c>
      <c r="AS275">
        <v>6.25E-2</v>
      </c>
      <c r="AT275">
        <v>0.31775700934579398</v>
      </c>
      <c r="AU275">
        <v>0.8</v>
      </c>
      <c r="AV275">
        <v>0.94323144104803402</v>
      </c>
      <c r="AW275">
        <v>0.70707070707070696</v>
      </c>
      <c r="AX275">
        <v>0.87962962962962898</v>
      </c>
      <c r="AY275">
        <v>0.84210526315789402</v>
      </c>
      <c r="AZ275">
        <v>0.47199999999999998</v>
      </c>
      <c r="BA275">
        <v>0.41263940520446002</v>
      </c>
      <c r="BB275">
        <v>0</v>
      </c>
      <c r="BC275">
        <v>6.5040650406504003E-2</v>
      </c>
      <c r="BD275">
        <v>0.66666666666666596</v>
      </c>
    </row>
    <row r="276" spans="2:56" x14ac:dyDescent="0.2">
      <c r="B276" t="s">
        <v>2043</v>
      </c>
      <c r="C276">
        <v>1E-3</v>
      </c>
      <c r="D276">
        <v>0.1</v>
      </c>
      <c r="E276">
        <v>214</v>
      </c>
      <c r="F276">
        <v>256</v>
      </c>
      <c r="G276" s="2" t="b">
        <v>1</v>
      </c>
      <c r="H276">
        <v>8</v>
      </c>
      <c r="I276">
        <v>20</v>
      </c>
      <c r="J276">
        <v>256</v>
      </c>
      <c r="K276">
        <v>1000</v>
      </c>
      <c r="L276">
        <v>4</v>
      </c>
      <c r="M276">
        <v>15</v>
      </c>
      <c r="N276">
        <v>455</v>
      </c>
      <c r="O276">
        <v>12</v>
      </c>
      <c r="P276">
        <v>15</v>
      </c>
      <c r="Q276">
        <v>115</v>
      </c>
      <c r="R276">
        <v>1</v>
      </c>
      <c r="S276">
        <v>78</v>
      </c>
      <c r="T276" s="2">
        <v>128</v>
      </c>
      <c r="U276" s="2">
        <v>64</v>
      </c>
      <c r="V276" t="s">
        <v>1888</v>
      </c>
      <c r="W276">
        <v>0.75089645385742099</v>
      </c>
      <c r="X276">
        <v>0.596964464290067</v>
      </c>
      <c r="Y276">
        <v>0.503886263736262</v>
      </c>
      <c r="Z276">
        <v>1.2041003624200799</v>
      </c>
      <c r="AA276">
        <v>0.46248650378761902</v>
      </c>
      <c r="AB276">
        <v>0.46248650378761902</v>
      </c>
      <c r="AC276">
        <v>0.61843160598597802</v>
      </c>
      <c r="AD276">
        <v>0.61843160598597802</v>
      </c>
      <c r="AE276">
        <v>0.503886263736263</v>
      </c>
      <c r="AF276">
        <v>0.503886263736262</v>
      </c>
      <c r="AG276">
        <v>0.57898550724637599</v>
      </c>
      <c r="AH276">
        <v>1.1974524259567201</v>
      </c>
      <c r="AI276">
        <v>0.56041123167168405</v>
      </c>
      <c r="AJ276">
        <v>0.56041123167168405</v>
      </c>
      <c r="AK276">
        <v>0.65579719896317701</v>
      </c>
      <c r="AL276">
        <v>0.65579719896317801</v>
      </c>
      <c r="AM276">
        <v>0.57898550724637599</v>
      </c>
      <c r="AN276">
        <v>0.57898550724637599</v>
      </c>
      <c r="AO276">
        <v>0.458314602562025</v>
      </c>
      <c r="AP276">
        <v>0.45371412557298801</v>
      </c>
      <c r="AQ276">
        <v>0.55709552352609404</v>
      </c>
      <c r="AR276">
        <v>0.38082176348937102</v>
      </c>
      <c r="AS276">
        <v>0.26035502958579798</v>
      </c>
      <c r="AT276">
        <v>0.31818181818181801</v>
      </c>
      <c r="AU276">
        <v>0.80184331797234998</v>
      </c>
      <c r="AV276">
        <v>0.96069868995633101</v>
      </c>
      <c r="AW276">
        <v>0.73469387755102</v>
      </c>
      <c r="AX276">
        <v>0.89400921658986099</v>
      </c>
      <c r="AY276">
        <v>0.84057971014492705</v>
      </c>
      <c r="AZ276">
        <v>0.29530201342281798</v>
      </c>
      <c r="BA276">
        <v>0.41025641025641002</v>
      </c>
      <c r="BB276">
        <v>0.49523809523809498</v>
      </c>
      <c r="BC276">
        <v>4.9180327868852403E-2</v>
      </c>
      <c r="BD276">
        <v>0.66459627329192505</v>
      </c>
    </row>
    <row r="277" spans="2:56" x14ac:dyDescent="0.2">
      <c r="B277" t="s">
        <v>2044</v>
      </c>
      <c r="C277">
        <v>1E-3</v>
      </c>
      <c r="D277">
        <v>0.1</v>
      </c>
      <c r="E277">
        <v>256</v>
      </c>
      <c r="F277">
        <v>256</v>
      </c>
      <c r="G277" s="2" t="b">
        <v>0</v>
      </c>
      <c r="H277">
        <v>8</v>
      </c>
      <c r="I277">
        <v>20</v>
      </c>
      <c r="J277">
        <v>420</v>
      </c>
      <c r="K277">
        <v>1000</v>
      </c>
      <c r="L277">
        <v>4</v>
      </c>
      <c r="M277">
        <v>15</v>
      </c>
      <c r="N277">
        <v>455</v>
      </c>
      <c r="O277">
        <v>12</v>
      </c>
      <c r="P277">
        <v>15</v>
      </c>
      <c r="Q277">
        <v>115</v>
      </c>
      <c r="R277">
        <v>1</v>
      </c>
      <c r="S277">
        <v>78</v>
      </c>
      <c r="T277" s="2">
        <v>128</v>
      </c>
      <c r="U277" s="2">
        <v>128</v>
      </c>
      <c r="V277" t="s">
        <v>1888</v>
      </c>
      <c r="W277">
        <v>0.75892159598214304</v>
      </c>
      <c r="X277">
        <v>0.59911893797106996</v>
      </c>
      <c r="Y277">
        <v>0.50386868131868101</v>
      </c>
      <c r="Z277">
        <v>1.17994831562042</v>
      </c>
      <c r="AA277">
        <v>0.46573144445138498</v>
      </c>
      <c r="AB277">
        <v>0.46573144445138498</v>
      </c>
      <c r="AC277">
        <v>0.63375682213448203</v>
      </c>
      <c r="AD277">
        <v>0.63375682213448203</v>
      </c>
      <c r="AE277">
        <v>0.50386868131868101</v>
      </c>
      <c r="AF277">
        <v>0.50386868131868101</v>
      </c>
      <c r="AG277">
        <v>0.54202898550724599</v>
      </c>
      <c r="AH277">
        <v>1.1882642507553101</v>
      </c>
      <c r="AI277">
        <v>0.51533760595157996</v>
      </c>
      <c r="AJ277">
        <v>0.51533760595157996</v>
      </c>
      <c r="AK277">
        <v>0.57143411376919195</v>
      </c>
      <c r="AL277">
        <v>0.57143411376919195</v>
      </c>
      <c r="AM277">
        <v>0.54202898550724599</v>
      </c>
      <c r="AN277">
        <v>0.54202898550724599</v>
      </c>
      <c r="AO277">
        <v>0.40889663196120901</v>
      </c>
      <c r="AP277">
        <v>0.488345009281206</v>
      </c>
      <c r="AQ277">
        <v>0.55907068292196804</v>
      </c>
      <c r="AR277">
        <v>0.40661345364115697</v>
      </c>
      <c r="AS277">
        <v>0.105263157894736</v>
      </c>
      <c r="AT277">
        <v>4.1379310344827502E-2</v>
      </c>
      <c r="AU277">
        <v>0.80519480519480502</v>
      </c>
      <c r="AV277">
        <v>0.93273542600896797</v>
      </c>
      <c r="AW277">
        <v>0.72043010752688097</v>
      </c>
      <c r="AX277">
        <v>0.82926829268292601</v>
      </c>
      <c r="AY277">
        <v>0.68482490272373497</v>
      </c>
      <c r="AZ277">
        <v>4.6153846153846101E-2</v>
      </c>
      <c r="BA277">
        <v>0.40492957746478803</v>
      </c>
      <c r="BB277">
        <v>0.455696202531645</v>
      </c>
      <c r="BC277">
        <v>0.55555555555555503</v>
      </c>
      <c r="BD277">
        <v>0.60262008733624395</v>
      </c>
    </row>
    <row r="278" spans="2:56" x14ac:dyDescent="0.2">
      <c r="B278" t="s">
        <v>2045</v>
      </c>
      <c r="C278">
        <v>1E-3</v>
      </c>
      <c r="D278">
        <v>0.1</v>
      </c>
      <c r="E278">
        <v>256</v>
      </c>
      <c r="F278">
        <v>256</v>
      </c>
      <c r="G278" s="2" t="b">
        <v>0</v>
      </c>
      <c r="H278">
        <v>8</v>
      </c>
      <c r="I278">
        <v>15</v>
      </c>
      <c r="J278">
        <v>256</v>
      </c>
      <c r="K278">
        <v>1000</v>
      </c>
      <c r="L278">
        <v>4</v>
      </c>
      <c r="M278">
        <v>5</v>
      </c>
      <c r="N278">
        <v>465</v>
      </c>
      <c r="O278">
        <v>12</v>
      </c>
      <c r="P278">
        <v>5</v>
      </c>
      <c r="Q278">
        <v>125</v>
      </c>
      <c r="R278">
        <v>1</v>
      </c>
      <c r="S278">
        <v>78</v>
      </c>
      <c r="T278" s="2">
        <v>128</v>
      </c>
      <c r="U278" s="2">
        <v>64</v>
      </c>
      <c r="V278" t="s">
        <v>1888</v>
      </c>
      <c r="W278">
        <v>0.76045799255371005</v>
      </c>
      <c r="X278">
        <v>0.59721351694315605</v>
      </c>
      <c r="Y278">
        <v>0.50365376344085799</v>
      </c>
      <c r="Z278">
        <v>1.25297381150722</v>
      </c>
      <c r="AA278">
        <v>0.46683964114353799</v>
      </c>
      <c r="AB278">
        <v>0.46683964114353799</v>
      </c>
      <c r="AC278">
        <v>0.63376393723479996</v>
      </c>
      <c r="AD278">
        <v>0.63376393723479996</v>
      </c>
      <c r="AE278">
        <v>0.50365376344085799</v>
      </c>
      <c r="AF278">
        <v>0.50365376344085799</v>
      </c>
      <c r="AG278">
        <v>0.60933333333333295</v>
      </c>
      <c r="AH278">
        <v>1.1703083515167201</v>
      </c>
      <c r="AI278">
        <v>0.59772984108115101</v>
      </c>
      <c r="AJ278">
        <v>0.59772984108115101</v>
      </c>
      <c r="AK278">
        <v>0.76382291702905702</v>
      </c>
      <c r="AL278">
        <v>0.76382291702905702</v>
      </c>
      <c r="AM278">
        <v>0.60933333333333295</v>
      </c>
      <c r="AN278">
        <v>0.60933333333333295</v>
      </c>
      <c r="AO278">
        <v>0.45129835959973802</v>
      </c>
      <c r="AP278">
        <v>0.43981059882657503</v>
      </c>
      <c r="AQ278">
        <v>0.53546631984831405</v>
      </c>
      <c r="AR278">
        <v>0.44078328629952201</v>
      </c>
      <c r="AS278">
        <v>0.16176470588235201</v>
      </c>
      <c r="AT278">
        <v>0.33035714285714202</v>
      </c>
      <c r="AU278">
        <v>0.83921568627450904</v>
      </c>
      <c r="AV278">
        <v>0.95934959349593496</v>
      </c>
      <c r="AW278">
        <v>0.71844660194174703</v>
      </c>
      <c r="AX278">
        <v>0.874999999999999</v>
      </c>
      <c r="AY278">
        <v>0.819819819819819</v>
      </c>
      <c r="AZ278">
        <v>0.65306122448979498</v>
      </c>
      <c r="BA278">
        <v>0.41264559068219597</v>
      </c>
      <c r="BB278">
        <v>0.63541666666666596</v>
      </c>
      <c r="BC278">
        <v>0.10294117647058799</v>
      </c>
      <c r="BD278">
        <v>0.66473988439306297</v>
      </c>
    </row>
    <row r="279" spans="2:56" x14ac:dyDescent="0.2">
      <c r="B279" t="s">
        <v>2046</v>
      </c>
      <c r="C279">
        <v>1E-3</v>
      </c>
      <c r="D279">
        <v>0.1</v>
      </c>
      <c r="E279">
        <v>154</v>
      </c>
      <c r="F279">
        <v>256</v>
      </c>
      <c r="G279" s="2" t="b">
        <v>1</v>
      </c>
      <c r="H279">
        <v>8</v>
      </c>
      <c r="I279">
        <v>10</v>
      </c>
      <c r="J279">
        <v>420</v>
      </c>
      <c r="K279">
        <v>1000</v>
      </c>
      <c r="L279">
        <v>4</v>
      </c>
      <c r="M279">
        <v>50</v>
      </c>
      <c r="N279">
        <v>420</v>
      </c>
      <c r="O279">
        <v>12</v>
      </c>
      <c r="P279">
        <v>50</v>
      </c>
      <c r="Q279">
        <v>80</v>
      </c>
      <c r="R279">
        <v>1</v>
      </c>
      <c r="S279">
        <v>78</v>
      </c>
      <c r="T279" s="2">
        <v>128</v>
      </c>
      <c r="U279" s="2">
        <v>128</v>
      </c>
      <c r="V279" t="s">
        <v>1888</v>
      </c>
      <c r="W279">
        <v>0.72795758928571397</v>
      </c>
      <c r="X279">
        <v>0.68307855911552895</v>
      </c>
      <c r="Y279">
        <v>0.50357023809523804</v>
      </c>
      <c r="Z279">
        <v>1.1861135307550399</v>
      </c>
      <c r="AA279">
        <v>0.466879360663981</v>
      </c>
      <c r="AB279">
        <v>0.466879360663981</v>
      </c>
      <c r="AC279">
        <v>0.66274997256471802</v>
      </c>
      <c r="AD279">
        <v>0.66274997256471802</v>
      </c>
      <c r="AE279">
        <v>0.50357023809523804</v>
      </c>
      <c r="AF279">
        <v>0.50357023809523804</v>
      </c>
      <c r="AG279">
        <v>0.59375</v>
      </c>
      <c r="AH279">
        <v>1.19992351531982</v>
      </c>
      <c r="AI279">
        <v>0.57956358558370102</v>
      </c>
      <c r="AJ279">
        <v>0.57956358558370102</v>
      </c>
      <c r="AK279">
        <v>0.65184797753447898</v>
      </c>
      <c r="AL279">
        <v>0.65184797753447898</v>
      </c>
      <c r="AM279">
        <v>0.593749999999999</v>
      </c>
      <c r="AN279">
        <v>0.59375</v>
      </c>
      <c r="AO279">
        <v>0.465437742908413</v>
      </c>
      <c r="AP279">
        <v>0.37008810846899898</v>
      </c>
      <c r="AQ279">
        <v>0.54555996818614505</v>
      </c>
      <c r="AR279">
        <v>0.48643162309236698</v>
      </c>
      <c r="AS279">
        <v>0.23214285714285701</v>
      </c>
      <c r="AT279">
        <v>0.33333333333333298</v>
      </c>
      <c r="AU279">
        <v>0.82993197278911501</v>
      </c>
      <c r="AV279">
        <v>0.95121951219512202</v>
      </c>
      <c r="AW279">
        <v>0.72058823529411697</v>
      </c>
      <c r="AX279">
        <v>0.87248322147651003</v>
      </c>
      <c r="AY279">
        <v>0.82894736842105199</v>
      </c>
      <c r="AZ279">
        <v>0.56140350877192902</v>
      </c>
      <c r="BA279">
        <v>0.41145833333333298</v>
      </c>
      <c r="BB279">
        <v>0.54961832061068705</v>
      </c>
      <c r="BC279">
        <v>0</v>
      </c>
      <c r="BD279">
        <v>0.66363636363636302</v>
      </c>
    </row>
    <row r="280" spans="2:56" x14ac:dyDescent="0.2">
      <c r="B280" t="s">
        <v>2047</v>
      </c>
      <c r="C280">
        <v>1E-3</v>
      </c>
      <c r="D280">
        <v>0.1</v>
      </c>
      <c r="E280">
        <v>256</v>
      </c>
      <c r="F280">
        <v>256</v>
      </c>
      <c r="G280" s="2" t="b">
        <v>0</v>
      </c>
      <c r="H280">
        <v>8</v>
      </c>
      <c r="I280">
        <v>20</v>
      </c>
      <c r="J280">
        <v>128</v>
      </c>
      <c r="K280">
        <v>1000</v>
      </c>
      <c r="L280">
        <v>4</v>
      </c>
      <c r="M280">
        <v>25</v>
      </c>
      <c r="N280">
        <v>445</v>
      </c>
      <c r="O280">
        <v>12</v>
      </c>
      <c r="P280">
        <v>25</v>
      </c>
      <c r="Q280">
        <v>105</v>
      </c>
      <c r="R280">
        <v>1</v>
      </c>
      <c r="S280">
        <v>78</v>
      </c>
      <c r="T280" s="2">
        <v>128</v>
      </c>
      <c r="U280" s="2">
        <v>128</v>
      </c>
      <c r="V280" t="s">
        <v>1888</v>
      </c>
      <c r="W280">
        <v>0.72139739990234297</v>
      </c>
      <c r="X280">
        <v>0.83400220284238402</v>
      </c>
      <c r="Y280">
        <v>0.50347808988763998</v>
      </c>
      <c r="Z280">
        <v>1.1865230878591499</v>
      </c>
      <c r="AA280">
        <v>0.46703012523488202</v>
      </c>
      <c r="AB280">
        <v>0.46703012523488202</v>
      </c>
      <c r="AC280">
        <v>0.61089946752086</v>
      </c>
      <c r="AD280">
        <v>0.61089946752086</v>
      </c>
      <c r="AE280">
        <v>0.50347808988763998</v>
      </c>
      <c r="AF280">
        <v>0.50347808988763998</v>
      </c>
      <c r="AG280">
        <v>0.60476190476190395</v>
      </c>
      <c r="AH280">
        <v>1.20390176773071</v>
      </c>
      <c r="AI280">
        <v>0.58778626408893697</v>
      </c>
      <c r="AJ280">
        <v>0.58778626408893697</v>
      </c>
      <c r="AK280">
        <v>0.71571784083309498</v>
      </c>
      <c r="AL280">
        <v>0.71571784083309498</v>
      </c>
      <c r="AM280">
        <v>0.60476190476190395</v>
      </c>
      <c r="AN280">
        <v>0.60476190476190395</v>
      </c>
      <c r="AO280">
        <v>0.385870896624876</v>
      </c>
      <c r="AP280">
        <v>0.43963215805710298</v>
      </c>
      <c r="AQ280">
        <v>0.55990832928360901</v>
      </c>
      <c r="AR280">
        <v>0.48270911697394198</v>
      </c>
      <c r="AS280">
        <v>8.8050314465408799E-2</v>
      </c>
      <c r="AT280">
        <v>0.39743589743589702</v>
      </c>
      <c r="AU280">
        <v>0.81</v>
      </c>
      <c r="AV280">
        <v>0.98113207547169801</v>
      </c>
      <c r="AW280">
        <v>0.73563218390804597</v>
      </c>
      <c r="AX280">
        <v>0.88324873096446599</v>
      </c>
      <c r="AY280">
        <v>0.74757281553398003</v>
      </c>
      <c r="AZ280">
        <v>0.62790697674418505</v>
      </c>
      <c r="BA280">
        <v>0.43347639484978501</v>
      </c>
      <c r="BB280">
        <v>0.6</v>
      </c>
      <c r="BC280">
        <v>7.3394495412843999E-2</v>
      </c>
      <c r="BD280">
        <v>0.675585284280936</v>
      </c>
    </row>
    <row r="281" spans="2:56" x14ac:dyDescent="0.2">
      <c r="B281" t="s">
        <v>2048</v>
      </c>
      <c r="C281">
        <v>1E-3</v>
      </c>
      <c r="D281">
        <v>0.1</v>
      </c>
      <c r="E281">
        <v>256</v>
      </c>
      <c r="F281">
        <v>256</v>
      </c>
      <c r="G281" s="2" t="b">
        <v>0</v>
      </c>
      <c r="H281">
        <v>8</v>
      </c>
      <c r="I281">
        <v>5</v>
      </c>
      <c r="J281">
        <v>64</v>
      </c>
      <c r="K281">
        <v>1000</v>
      </c>
      <c r="L281">
        <v>4</v>
      </c>
      <c r="M281">
        <v>20</v>
      </c>
      <c r="N281">
        <v>450</v>
      </c>
      <c r="O281">
        <v>12</v>
      </c>
      <c r="P281">
        <v>20</v>
      </c>
      <c r="Q281">
        <v>110</v>
      </c>
      <c r="R281">
        <v>1</v>
      </c>
      <c r="S281">
        <v>78</v>
      </c>
      <c r="T281" s="2">
        <v>64</v>
      </c>
      <c r="U281" s="2">
        <v>128</v>
      </c>
      <c r="V281" t="s">
        <v>1888</v>
      </c>
      <c r="W281">
        <v>0.63568115234375</v>
      </c>
      <c r="X281">
        <v>1.00432270602323</v>
      </c>
      <c r="Y281">
        <v>0.50328111111111096</v>
      </c>
      <c r="Z281">
        <v>1.20363507461547</v>
      </c>
      <c r="AA281">
        <v>0.46301553468628098</v>
      </c>
      <c r="AB281">
        <v>0.46301553468628098</v>
      </c>
      <c r="AC281">
        <v>0.60232246869140704</v>
      </c>
      <c r="AD281">
        <v>0.60232246869140704</v>
      </c>
      <c r="AE281">
        <v>0.50328111111111096</v>
      </c>
      <c r="AF281">
        <v>0.50328111111111096</v>
      </c>
      <c r="AG281">
        <v>0.50757575757575701</v>
      </c>
      <c r="AH281">
        <v>1.40581619739532</v>
      </c>
      <c r="AI281">
        <v>0.47622245003792801</v>
      </c>
      <c r="AJ281">
        <v>0.47622245003792801</v>
      </c>
      <c r="AK281">
        <v>0.53745933405087498</v>
      </c>
      <c r="AL281">
        <v>0.53745933405087498</v>
      </c>
      <c r="AM281">
        <v>0.50757575757575701</v>
      </c>
      <c r="AN281">
        <v>0.50757575757575701</v>
      </c>
      <c r="AO281">
        <v>0.46495075631351501</v>
      </c>
      <c r="AP281">
        <v>0.44978944734186799</v>
      </c>
      <c r="AQ281">
        <v>0.54864998008355603</v>
      </c>
      <c r="AR281">
        <v>0.38867195500618301</v>
      </c>
      <c r="AS281">
        <v>0.11</v>
      </c>
      <c r="AT281">
        <v>0.352331606217616</v>
      </c>
      <c r="AU281">
        <v>0.55900621118012395</v>
      </c>
      <c r="AV281">
        <v>0.78947368421052599</v>
      </c>
      <c r="AW281">
        <v>0.69230769230769196</v>
      </c>
      <c r="AX281">
        <v>0.85714285714285698</v>
      </c>
      <c r="AY281">
        <v>0.547770700636942</v>
      </c>
      <c r="AZ281">
        <v>4.4776119402985003E-2</v>
      </c>
      <c r="BA281">
        <v>0.44863731656184402</v>
      </c>
      <c r="BB281">
        <v>0.58695652173913004</v>
      </c>
      <c r="BC281">
        <v>7.0422535211267595E-2</v>
      </c>
      <c r="BD281">
        <v>0.65584415584415501</v>
      </c>
    </row>
    <row r="282" spans="2:56" x14ac:dyDescent="0.2">
      <c r="B282" t="s">
        <v>2425</v>
      </c>
      <c r="C282">
        <v>1E-3</v>
      </c>
      <c r="D282">
        <v>0.1</v>
      </c>
      <c r="E282">
        <v>32</v>
      </c>
      <c r="F282">
        <v>256</v>
      </c>
      <c r="G282" s="2" t="b">
        <v>1</v>
      </c>
      <c r="H282">
        <v>8</v>
      </c>
      <c r="I282">
        <v>15</v>
      </c>
      <c r="J282">
        <v>128</v>
      </c>
      <c r="K282">
        <v>1000</v>
      </c>
      <c r="L282">
        <v>4</v>
      </c>
      <c r="M282">
        <v>20</v>
      </c>
      <c r="N282">
        <v>450</v>
      </c>
      <c r="O282">
        <v>12</v>
      </c>
      <c r="P282">
        <v>20</v>
      </c>
      <c r="Q282">
        <v>110</v>
      </c>
      <c r="R282">
        <v>1</v>
      </c>
      <c r="S282">
        <v>78</v>
      </c>
      <c r="T282" s="2">
        <v>64</v>
      </c>
      <c r="U282" s="2">
        <v>128</v>
      </c>
      <c r="V282" t="s">
        <v>1888</v>
      </c>
      <c r="W282">
        <v>0.72800827026367099</v>
      </c>
      <c r="X282">
        <v>0.69316543429158595</v>
      </c>
      <c r="Y282">
        <v>0.50321055555555605</v>
      </c>
      <c r="Z282">
        <v>1.2356281133890099</v>
      </c>
      <c r="AA282">
        <v>0.46463412632707302</v>
      </c>
      <c r="AB282">
        <v>0.46463412632707302</v>
      </c>
      <c r="AC282">
        <v>0.64380202805142805</v>
      </c>
      <c r="AD282">
        <v>0.64380202805142805</v>
      </c>
      <c r="AE282">
        <v>0.50321055555555605</v>
      </c>
      <c r="AF282">
        <v>0.50321055555555605</v>
      </c>
      <c r="AG282">
        <v>0.601515151515151</v>
      </c>
      <c r="AH282">
        <v>1.2466622591018599</v>
      </c>
      <c r="AI282">
        <v>0.59192585123067198</v>
      </c>
      <c r="AJ282">
        <v>0.59192585123067198</v>
      </c>
      <c r="AK282">
        <v>0.69019757321759601</v>
      </c>
      <c r="AL282">
        <v>0.69019757321759601</v>
      </c>
      <c r="AM282">
        <v>0.601515151515151</v>
      </c>
      <c r="AN282">
        <v>0.601515151515151</v>
      </c>
      <c r="AO282">
        <v>0.46216576906959</v>
      </c>
      <c r="AP282">
        <v>0.406220789726492</v>
      </c>
      <c r="AQ282">
        <v>0.56166064068682697</v>
      </c>
      <c r="AR282">
        <v>0.42848930582538203</v>
      </c>
      <c r="AS282">
        <v>0.26285714285714201</v>
      </c>
      <c r="AT282">
        <v>0.40764331210191002</v>
      </c>
      <c r="AU282">
        <v>0.80788177339901401</v>
      </c>
      <c r="AV282">
        <v>0.96803652968036502</v>
      </c>
      <c r="AW282">
        <v>0.73846153846153795</v>
      </c>
      <c r="AX282">
        <v>0.84878048780487803</v>
      </c>
      <c r="AY282">
        <v>0.80198019801980103</v>
      </c>
      <c r="AZ282">
        <v>0.53107344632768305</v>
      </c>
      <c r="BA282">
        <v>0.42484969939879702</v>
      </c>
      <c r="BB282">
        <v>0.56521739130434701</v>
      </c>
      <c r="BC282">
        <v>8.4033613445378103E-2</v>
      </c>
      <c r="BD282">
        <v>0.66229508196721298</v>
      </c>
    </row>
    <row r="283" spans="2:56" x14ac:dyDescent="0.2">
      <c r="B283" t="s">
        <v>2049</v>
      </c>
      <c r="C283">
        <v>1E-3</v>
      </c>
      <c r="D283">
        <v>0.1</v>
      </c>
      <c r="E283">
        <v>134</v>
      </c>
      <c r="F283">
        <v>256</v>
      </c>
      <c r="G283" s="2" t="b">
        <v>1</v>
      </c>
      <c r="H283">
        <v>8</v>
      </c>
      <c r="I283">
        <v>25</v>
      </c>
      <c r="J283">
        <v>128</v>
      </c>
      <c r="K283">
        <v>1000</v>
      </c>
      <c r="L283">
        <v>4</v>
      </c>
      <c r="M283">
        <v>10</v>
      </c>
      <c r="N283">
        <v>460</v>
      </c>
      <c r="O283">
        <v>12</v>
      </c>
      <c r="P283">
        <v>10</v>
      </c>
      <c r="Q283">
        <v>120</v>
      </c>
      <c r="R283">
        <v>1</v>
      </c>
      <c r="S283">
        <v>78</v>
      </c>
      <c r="T283" s="2">
        <v>64</v>
      </c>
      <c r="U283" s="2">
        <v>128</v>
      </c>
      <c r="V283" t="s">
        <v>1888</v>
      </c>
      <c r="W283">
        <v>0.74531555175781194</v>
      </c>
      <c r="X283">
        <v>0.62536961748264697</v>
      </c>
      <c r="Y283">
        <v>0.50288641304347803</v>
      </c>
      <c r="Z283">
        <v>1.2247795956134699</v>
      </c>
      <c r="AA283">
        <v>0.46052764786117201</v>
      </c>
      <c r="AB283">
        <v>0.46052764786117201</v>
      </c>
      <c r="AC283">
        <v>0.63016872952757297</v>
      </c>
      <c r="AD283">
        <v>0.63016872952757297</v>
      </c>
      <c r="AE283">
        <v>0.50288641304347803</v>
      </c>
      <c r="AF283">
        <v>0.50288641304347803</v>
      </c>
      <c r="AG283">
        <v>0.60138888888888797</v>
      </c>
      <c r="AH283">
        <v>1.1701853275298999</v>
      </c>
      <c r="AI283">
        <v>0.58778093141278898</v>
      </c>
      <c r="AJ283">
        <v>0.58778093141278798</v>
      </c>
      <c r="AK283">
        <v>0.66521093070007897</v>
      </c>
      <c r="AL283">
        <v>0.66521093070007897</v>
      </c>
      <c r="AM283">
        <v>0.60138888888888897</v>
      </c>
      <c r="AN283">
        <v>0.60138888888888797</v>
      </c>
      <c r="AO283">
        <v>0.46627428590731401</v>
      </c>
      <c r="AP283">
        <v>0.39678574128594102</v>
      </c>
      <c r="AQ283">
        <v>0.54163412358695096</v>
      </c>
      <c r="AR283">
        <v>0.43741644066448898</v>
      </c>
      <c r="AS283">
        <v>0.105263157894736</v>
      </c>
      <c r="AT283">
        <v>0.36458333333333298</v>
      </c>
      <c r="AU283">
        <v>0.818965517241379</v>
      </c>
      <c r="AV283">
        <v>0.94915254237288105</v>
      </c>
      <c r="AW283">
        <v>0.730964467005076</v>
      </c>
      <c r="AX283">
        <v>0.86956521739130399</v>
      </c>
      <c r="AY283">
        <v>0.81651376146788901</v>
      </c>
      <c r="AZ283">
        <v>0.600985221674876</v>
      </c>
      <c r="BA283">
        <v>0.439560439560439</v>
      </c>
      <c r="BB283">
        <v>0.62702702702702695</v>
      </c>
      <c r="BC283">
        <v>7.4074074074074001E-2</v>
      </c>
      <c r="BD283">
        <v>0.65671641791044699</v>
      </c>
    </row>
    <row r="284" spans="2:56" x14ac:dyDescent="0.2">
      <c r="B284" t="s">
        <v>2585</v>
      </c>
      <c r="C284">
        <v>1E-3</v>
      </c>
      <c r="D284">
        <v>0.1</v>
      </c>
      <c r="E284">
        <v>256</v>
      </c>
      <c r="F284">
        <v>256</v>
      </c>
      <c r="G284" s="2" t="b">
        <v>0</v>
      </c>
      <c r="H284">
        <v>8</v>
      </c>
      <c r="I284">
        <v>5</v>
      </c>
      <c r="J284">
        <v>420</v>
      </c>
      <c r="K284">
        <v>1000</v>
      </c>
      <c r="L284">
        <v>4</v>
      </c>
      <c r="M284">
        <v>20</v>
      </c>
      <c r="N284">
        <v>450</v>
      </c>
      <c r="O284">
        <v>12</v>
      </c>
      <c r="P284">
        <v>20</v>
      </c>
      <c r="Q284">
        <v>110</v>
      </c>
      <c r="R284">
        <v>1</v>
      </c>
      <c r="S284">
        <v>78</v>
      </c>
      <c r="T284" s="2">
        <v>128</v>
      </c>
      <c r="U284" s="2">
        <v>64</v>
      </c>
      <c r="V284" t="s">
        <v>1888</v>
      </c>
      <c r="W284">
        <v>0.69329427083333295</v>
      </c>
      <c r="X284">
        <v>0.84162164223380298</v>
      </c>
      <c r="Y284">
        <v>0.50265111111111205</v>
      </c>
      <c r="Z284">
        <v>1.1974883370399401</v>
      </c>
      <c r="AA284">
        <v>0.46281813276281702</v>
      </c>
      <c r="AB284">
        <v>0.46281813276281702</v>
      </c>
      <c r="AC284">
        <v>0.62920829898449404</v>
      </c>
      <c r="AD284">
        <v>0.62920829898449404</v>
      </c>
      <c r="AE284">
        <v>0.50265111111111205</v>
      </c>
      <c r="AF284">
        <v>0.50265111111111205</v>
      </c>
      <c r="AG284">
        <v>0.54393939393939394</v>
      </c>
      <c r="AH284">
        <v>1.32756912708282</v>
      </c>
      <c r="AI284">
        <v>0.51276564675289604</v>
      </c>
      <c r="AJ284">
        <v>0.51276564675289604</v>
      </c>
      <c r="AK284">
        <v>0.54797671452119101</v>
      </c>
      <c r="AL284">
        <v>0.54797671452119101</v>
      </c>
      <c r="AM284">
        <v>0.54393939393939295</v>
      </c>
      <c r="AN284">
        <v>0.54393939393939394</v>
      </c>
      <c r="AO284">
        <v>0.46236364866950602</v>
      </c>
      <c r="AP284">
        <v>0.42330691544013699</v>
      </c>
      <c r="AQ284">
        <v>0.55820713978724401</v>
      </c>
      <c r="AR284">
        <v>0.40739482715438402</v>
      </c>
      <c r="AS284">
        <v>0.13986013986013901</v>
      </c>
      <c r="AT284">
        <v>0.364532019704433</v>
      </c>
      <c r="AU284">
        <v>0.72538860103626901</v>
      </c>
      <c r="AV284">
        <v>0.91743119266054995</v>
      </c>
      <c r="AW284">
        <v>0.67676767676767602</v>
      </c>
      <c r="AX284">
        <v>0.86124401913875603</v>
      </c>
      <c r="AY284">
        <v>0.76777251184834105</v>
      </c>
      <c r="AZ284">
        <v>0.48868778280542902</v>
      </c>
      <c r="BA284">
        <v>0.42460317460317398</v>
      </c>
      <c r="BB284">
        <v>0</v>
      </c>
      <c r="BC284">
        <v>0.157142857142857</v>
      </c>
      <c r="BD284">
        <v>0.62975778546712802</v>
      </c>
    </row>
    <row r="285" spans="2:56" x14ac:dyDescent="0.2">
      <c r="B285" t="s">
        <v>2050</v>
      </c>
      <c r="C285">
        <v>1E-3</v>
      </c>
      <c r="D285">
        <v>0.1</v>
      </c>
      <c r="E285">
        <v>256</v>
      </c>
      <c r="F285">
        <v>256</v>
      </c>
      <c r="G285" s="2" t="b">
        <v>0</v>
      </c>
      <c r="H285">
        <v>8</v>
      </c>
      <c r="I285">
        <v>10</v>
      </c>
      <c r="J285">
        <v>256</v>
      </c>
      <c r="K285">
        <v>1000</v>
      </c>
      <c r="L285">
        <v>4</v>
      </c>
      <c r="M285">
        <v>25</v>
      </c>
      <c r="N285">
        <v>445</v>
      </c>
      <c r="O285">
        <v>12</v>
      </c>
      <c r="P285">
        <v>25</v>
      </c>
      <c r="Q285">
        <v>105</v>
      </c>
      <c r="R285">
        <v>1</v>
      </c>
      <c r="S285">
        <v>78</v>
      </c>
      <c r="T285" s="2">
        <v>64</v>
      </c>
      <c r="U285" s="2">
        <v>128</v>
      </c>
      <c r="V285" t="s">
        <v>1888</v>
      </c>
      <c r="W285">
        <v>0.67345046997070301</v>
      </c>
      <c r="X285">
        <v>1.60978297400288</v>
      </c>
      <c r="Y285">
        <v>0.50264550561797605</v>
      </c>
      <c r="Z285">
        <v>1.21037545585632</v>
      </c>
      <c r="AA285">
        <v>0.460577618025999</v>
      </c>
      <c r="AB285">
        <v>0.460577618025999</v>
      </c>
      <c r="AC285">
        <v>0.60313733531741698</v>
      </c>
      <c r="AD285">
        <v>0.60313733531741698</v>
      </c>
      <c r="AE285">
        <v>0.50264550561797605</v>
      </c>
      <c r="AF285">
        <v>0.50264550561797605</v>
      </c>
      <c r="AG285">
        <v>0.49761904761904702</v>
      </c>
      <c r="AH285">
        <v>1.3941276073455799</v>
      </c>
      <c r="AI285">
        <v>0.46251482411170702</v>
      </c>
      <c r="AJ285">
        <v>0.46251482411170702</v>
      </c>
      <c r="AK285">
        <v>0.57155890893068695</v>
      </c>
      <c r="AL285">
        <v>0.57155890893068695</v>
      </c>
      <c r="AM285">
        <v>0.49761904761904702</v>
      </c>
      <c r="AN285">
        <v>0.49761904761904702</v>
      </c>
      <c r="AO285">
        <v>0.44304272188648802</v>
      </c>
      <c r="AP285">
        <v>0.53576169659238104</v>
      </c>
      <c r="AQ285">
        <v>0.55938180837056095</v>
      </c>
      <c r="AR285">
        <v>0.30412424525456699</v>
      </c>
      <c r="AS285">
        <v>0.108108108108108</v>
      </c>
      <c r="AT285">
        <v>0.42328042328042298</v>
      </c>
      <c r="AU285">
        <v>0.684782608695652</v>
      </c>
      <c r="AV285">
        <v>0.82213438735177802</v>
      </c>
      <c r="AW285">
        <v>0.74444444444444402</v>
      </c>
      <c r="AX285">
        <v>0.84263959390862897</v>
      </c>
      <c r="AY285">
        <v>0.53691275167785202</v>
      </c>
      <c r="AZ285">
        <v>0.214285714285714</v>
      </c>
      <c r="BA285">
        <v>0.44347826086956499</v>
      </c>
      <c r="BB285">
        <v>1.1494252873563199E-2</v>
      </c>
      <c r="BC285">
        <v>5.8823529411764698E-2</v>
      </c>
      <c r="BD285">
        <v>0.65979381443298901</v>
      </c>
    </row>
    <row r="286" spans="2:56" x14ac:dyDescent="0.2">
      <c r="B286" t="s">
        <v>2051</v>
      </c>
      <c r="C286">
        <v>1E-3</v>
      </c>
      <c r="D286">
        <v>0.1</v>
      </c>
      <c r="E286">
        <v>160</v>
      </c>
      <c r="F286">
        <v>256</v>
      </c>
      <c r="G286" s="2" t="b">
        <v>1</v>
      </c>
      <c r="H286">
        <v>8</v>
      </c>
      <c r="I286">
        <v>25</v>
      </c>
      <c r="J286">
        <v>64</v>
      </c>
      <c r="K286">
        <v>1000</v>
      </c>
      <c r="L286">
        <v>4</v>
      </c>
      <c r="M286">
        <v>20</v>
      </c>
      <c r="N286">
        <v>450</v>
      </c>
      <c r="O286">
        <v>12</v>
      </c>
      <c r="P286">
        <v>20</v>
      </c>
      <c r="Q286">
        <v>110</v>
      </c>
      <c r="R286">
        <v>1</v>
      </c>
      <c r="S286">
        <v>78</v>
      </c>
      <c r="T286" s="2">
        <v>128</v>
      </c>
      <c r="U286" s="2">
        <v>128</v>
      </c>
      <c r="V286" t="s">
        <v>1888</v>
      </c>
      <c r="W286">
        <v>0.73331451416015603</v>
      </c>
      <c r="X286">
        <v>0.68444592342711896</v>
      </c>
      <c r="Y286">
        <v>0.50180388888888905</v>
      </c>
      <c r="Z286">
        <v>1.19076591193676</v>
      </c>
      <c r="AA286">
        <v>0.46108515704478897</v>
      </c>
      <c r="AB286">
        <v>0.46108515704478897</v>
      </c>
      <c r="AC286">
        <v>0.60818937899790404</v>
      </c>
      <c r="AD286">
        <v>0.60818937899790404</v>
      </c>
      <c r="AE286">
        <v>0.50180388888888905</v>
      </c>
      <c r="AF286">
        <v>0.50180388888888905</v>
      </c>
      <c r="AG286">
        <v>0.53787878787878696</v>
      </c>
      <c r="AH286">
        <v>1.2384067773818901</v>
      </c>
      <c r="AI286">
        <v>0.50181571598799002</v>
      </c>
      <c r="AJ286">
        <v>0.50181571598799002</v>
      </c>
      <c r="AK286">
        <v>0.54364560320370303</v>
      </c>
      <c r="AL286">
        <v>0.54364560320370303</v>
      </c>
      <c r="AM286">
        <v>0.53787878787878796</v>
      </c>
      <c r="AN286">
        <v>0.53787878787878696</v>
      </c>
      <c r="AO286">
        <v>0.43099041040535402</v>
      </c>
      <c r="AP286">
        <v>0.49240106612336898</v>
      </c>
      <c r="AQ286">
        <v>0.55925192785710498</v>
      </c>
      <c r="AR286">
        <v>0.36169722379332703</v>
      </c>
      <c r="AS286">
        <v>0.169014084507042</v>
      </c>
      <c r="AT286">
        <v>0.11464968152866201</v>
      </c>
      <c r="AU286">
        <v>0.78571428571428503</v>
      </c>
      <c r="AV286">
        <v>0.95022624434389102</v>
      </c>
      <c r="AW286">
        <v>0.73404255319148903</v>
      </c>
      <c r="AX286">
        <v>0.88571428571428501</v>
      </c>
      <c r="AY286">
        <v>0.76635514018691597</v>
      </c>
      <c r="AZ286">
        <v>3.8461538461538401E-2</v>
      </c>
      <c r="BA286">
        <v>0.42971887550200799</v>
      </c>
      <c r="BB286">
        <v>0.46753246753246702</v>
      </c>
      <c r="BC286">
        <v>4.8780487804878002E-2</v>
      </c>
      <c r="BD286">
        <v>0.63157894736842102</v>
      </c>
    </row>
    <row r="287" spans="2:56" x14ac:dyDescent="0.2">
      <c r="B287" t="s">
        <v>2052</v>
      </c>
      <c r="C287">
        <v>1E-3</v>
      </c>
      <c r="D287">
        <v>0.1</v>
      </c>
      <c r="E287">
        <v>256</v>
      </c>
      <c r="F287">
        <v>256</v>
      </c>
      <c r="G287" s="2" t="b">
        <v>0</v>
      </c>
      <c r="H287">
        <v>8</v>
      </c>
      <c r="I287">
        <v>20</v>
      </c>
      <c r="J287">
        <v>256</v>
      </c>
      <c r="K287">
        <v>1000</v>
      </c>
      <c r="L287">
        <v>4</v>
      </c>
      <c r="M287">
        <v>5</v>
      </c>
      <c r="N287">
        <v>465</v>
      </c>
      <c r="O287">
        <v>12</v>
      </c>
      <c r="P287">
        <v>5</v>
      </c>
      <c r="Q287">
        <v>125</v>
      </c>
      <c r="R287">
        <v>1</v>
      </c>
      <c r="S287">
        <v>78</v>
      </c>
      <c r="T287" s="2">
        <v>64</v>
      </c>
      <c r="U287" s="2">
        <v>64</v>
      </c>
      <c r="V287" t="s">
        <v>1888</v>
      </c>
      <c r="W287">
        <v>0.75892257690429599</v>
      </c>
      <c r="X287">
        <v>0.57264348655007702</v>
      </c>
      <c r="Y287">
        <v>0.50126989247311904</v>
      </c>
      <c r="Z287">
        <v>1.37545735967159</v>
      </c>
      <c r="AA287">
        <v>0.45864454918648101</v>
      </c>
      <c r="AB287">
        <v>0.45864454918648101</v>
      </c>
      <c r="AC287">
        <v>0.58307335715780595</v>
      </c>
      <c r="AD287">
        <v>0.58307335715780595</v>
      </c>
      <c r="AE287">
        <v>0.50126989247311904</v>
      </c>
      <c r="AF287">
        <v>0.50126989247311904</v>
      </c>
      <c r="AG287">
        <v>0.50666666666666604</v>
      </c>
      <c r="AH287">
        <v>1.3045121431350699</v>
      </c>
      <c r="AI287">
        <v>0.49711070840137001</v>
      </c>
      <c r="AJ287">
        <v>0.49711070840137001</v>
      </c>
      <c r="AK287">
        <v>0.57208924470023503</v>
      </c>
      <c r="AL287">
        <v>0.57208924470023503</v>
      </c>
      <c r="AM287">
        <v>0.50666666666666604</v>
      </c>
      <c r="AN287">
        <v>0.50666666666666604</v>
      </c>
      <c r="AO287">
        <v>0.44631259782814497</v>
      </c>
      <c r="AP287">
        <v>0.48864426593566102</v>
      </c>
      <c r="AQ287">
        <v>0.54969144049928598</v>
      </c>
      <c r="AR287">
        <v>0.34992989248283601</v>
      </c>
      <c r="AS287">
        <v>0.19209039548022599</v>
      </c>
      <c r="AT287">
        <v>0.26291079812206503</v>
      </c>
      <c r="AU287">
        <v>0.91538461538461502</v>
      </c>
      <c r="AV287">
        <v>0.83035714285714202</v>
      </c>
      <c r="AW287">
        <v>0.65240641711229896</v>
      </c>
      <c r="AX287">
        <v>0.87068965517241304</v>
      </c>
      <c r="AY287">
        <v>0.57627118644067798</v>
      </c>
      <c r="AZ287">
        <v>0.422077922077922</v>
      </c>
      <c r="BA287">
        <v>0.39802631578947301</v>
      </c>
      <c r="BB287">
        <v>0</v>
      </c>
      <c r="BC287">
        <v>0.330188679245283</v>
      </c>
      <c r="BD287">
        <v>0.51492537313432796</v>
      </c>
    </row>
    <row r="288" spans="2:56" x14ac:dyDescent="0.2">
      <c r="B288" t="s">
        <v>2586</v>
      </c>
      <c r="C288">
        <v>1E-3</v>
      </c>
      <c r="D288">
        <v>0.1</v>
      </c>
      <c r="E288">
        <v>256</v>
      </c>
      <c r="F288">
        <v>256</v>
      </c>
      <c r="G288" s="2" t="b">
        <v>0</v>
      </c>
      <c r="H288">
        <v>8</v>
      </c>
      <c r="I288">
        <v>5</v>
      </c>
      <c r="J288">
        <v>256</v>
      </c>
      <c r="K288">
        <v>1000</v>
      </c>
      <c r="L288">
        <v>4</v>
      </c>
      <c r="M288">
        <v>25</v>
      </c>
      <c r="N288">
        <v>445</v>
      </c>
      <c r="O288">
        <v>12</v>
      </c>
      <c r="P288">
        <v>25</v>
      </c>
      <c r="Q288">
        <v>105</v>
      </c>
      <c r="R288">
        <v>1</v>
      </c>
      <c r="S288">
        <v>78</v>
      </c>
      <c r="T288" s="2">
        <v>64</v>
      </c>
      <c r="U288" s="2">
        <v>128</v>
      </c>
      <c r="V288" t="s">
        <v>1888</v>
      </c>
      <c r="W288">
        <v>0.64092063903808505</v>
      </c>
      <c r="X288">
        <v>0.99749008566141095</v>
      </c>
      <c r="Y288">
        <v>0.50124382022471703</v>
      </c>
      <c r="Z288">
        <v>1.2009287519454901</v>
      </c>
      <c r="AA288">
        <v>0.45689502359396</v>
      </c>
      <c r="AB288">
        <v>0.45689502359396</v>
      </c>
      <c r="AC288">
        <v>0.62529461178748802</v>
      </c>
      <c r="AD288">
        <v>0.62529461178748802</v>
      </c>
      <c r="AE288">
        <v>0.50124382022471703</v>
      </c>
      <c r="AF288">
        <v>0.50124382022471703</v>
      </c>
      <c r="AG288">
        <v>0.50158730158730103</v>
      </c>
      <c r="AH288">
        <v>1.4274215698242101</v>
      </c>
      <c r="AI288">
        <v>0.46730865228496399</v>
      </c>
      <c r="AJ288">
        <v>0.46730865228496399</v>
      </c>
      <c r="AK288">
        <v>0.53181237956566396</v>
      </c>
      <c r="AL288">
        <v>0.53181237956566396</v>
      </c>
      <c r="AM288">
        <v>0.50158730158730103</v>
      </c>
      <c r="AN288">
        <v>0.50158730158730103</v>
      </c>
      <c r="AO288">
        <v>0.45695144603718602</v>
      </c>
      <c r="AP288">
        <v>0.43254739741299197</v>
      </c>
      <c r="AQ288">
        <v>0.55749121485312403</v>
      </c>
      <c r="AR288">
        <v>0.380590036072535</v>
      </c>
      <c r="AS288">
        <v>7.9365079365079305E-2</v>
      </c>
      <c r="AT288">
        <v>0.37864077669902901</v>
      </c>
      <c r="AU288">
        <v>0.59393939393939399</v>
      </c>
      <c r="AV288">
        <v>0.77099236641221303</v>
      </c>
      <c r="AW288">
        <v>0.67661691542288505</v>
      </c>
      <c r="AX288">
        <v>0.78212290502793302</v>
      </c>
      <c r="AY288">
        <v>0.56953642384105896</v>
      </c>
      <c r="AZ288">
        <v>7.6433121019108194E-2</v>
      </c>
      <c r="BA288">
        <v>0.430379746835443</v>
      </c>
      <c r="BB288">
        <v>0.59393939393939399</v>
      </c>
      <c r="BC288">
        <v>0</v>
      </c>
      <c r="BD288">
        <v>0.65573770491803196</v>
      </c>
    </row>
    <row r="289" spans="2:56" x14ac:dyDescent="0.2">
      <c r="B289" t="s">
        <v>2053</v>
      </c>
      <c r="C289">
        <v>1E-3</v>
      </c>
      <c r="D289">
        <v>0.1</v>
      </c>
      <c r="E289">
        <v>256</v>
      </c>
      <c r="F289">
        <v>256</v>
      </c>
      <c r="G289" s="2" t="b">
        <v>0</v>
      </c>
      <c r="H289">
        <v>8</v>
      </c>
      <c r="I289">
        <v>5</v>
      </c>
      <c r="J289">
        <v>64</v>
      </c>
      <c r="K289">
        <v>1000</v>
      </c>
      <c r="L289">
        <v>4</v>
      </c>
      <c r="M289">
        <v>20</v>
      </c>
      <c r="N289">
        <v>450</v>
      </c>
      <c r="O289">
        <v>12</v>
      </c>
      <c r="P289">
        <v>20</v>
      </c>
      <c r="Q289">
        <v>110</v>
      </c>
      <c r="R289">
        <v>1</v>
      </c>
      <c r="S289">
        <v>78</v>
      </c>
      <c r="T289" s="2">
        <v>64</v>
      </c>
      <c r="U289" s="2">
        <v>64</v>
      </c>
      <c r="V289" t="s">
        <v>1888</v>
      </c>
      <c r="W289">
        <v>0.67455291748046797</v>
      </c>
      <c r="X289">
        <v>0.90001401095651001</v>
      </c>
      <c r="Y289">
        <v>0.50116055555555505</v>
      </c>
      <c r="Z289">
        <v>1.19833622825145</v>
      </c>
      <c r="AA289">
        <v>0.46426029519636702</v>
      </c>
      <c r="AB289">
        <v>0.46426029519636702</v>
      </c>
      <c r="AC289">
        <v>0.64103773862202196</v>
      </c>
      <c r="AD289">
        <v>0.64103773862202196</v>
      </c>
      <c r="AE289">
        <v>0.50116055555555505</v>
      </c>
      <c r="AF289">
        <v>0.50116055555555505</v>
      </c>
      <c r="AG289">
        <v>0.54242424242424203</v>
      </c>
      <c r="AH289">
        <v>1.3733875751495299</v>
      </c>
      <c r="AI289">
        <v>0.53676154200373705</v>
      </c>
      <c r="AJ289">
        <v>0.53676154200373705</v>
      </c>
      <c r="AK289">
        <v>0.63185048386050202</v>
      </c>
      <c r="AL289">
        <v>0.63185048386050202</v>
      </c>
      <c r="AM289">
        <v>0.54242424242424203</v>
      </c>
      <c r="AN289">
        <v>0.54242424242424203</v>
      </c>
      <c r="AO289">
        <v>0.39407555471113498</v>
      </c>
      <c r="AP289">
        <v>0.48886377435230999</v>
      </c>
      <c r="AQ289">
        <v>0.54669884440758698</v>
      </c>
      <c r="AR289">
        <v>0.42740300731443898</v>
      </c>
      <c r="AS289">
        <v>0.14173228346456601</v>
      </c>
      <c r="AT289">
        <v>0.34821428571428498</v>
      </c>
      <c r="AU289">
        <v>0.70652173913043403</v>
      </c>
      <c r="AV289">
        <v>0.89855072463768104</v>
      </c>
      <c r="AW289">
        <v>0.71287128712871195</v>
      </c>
      <c r="AX289">
        <v>0.85279187817258795</v>
      </c>
      <c r="AY289">
        <v>0.53987730061349604</v>
      </c>
      <c r="AZ289">
        <v>0.48214285714285698</v>
      </c>
      <c r="BA289">
        <v>0.42399999999999899</v>
      </c>
      <c r="BB289">
        <v>0.573099415204678</v>
      </c>
      <c r="BC289">
        <v>0.13157894736842099</v>
      </c>
      <c r="BD289">
        <v>0.62975778546712802</v>
      </c>
    </row>
    <row r="290" spans="2:56" x14ac:dyDescent="0.2">
      <c r="B290" t="s">
        <v>2054</v>
      </c>
      <c r="C290">
        <v>1E-3</v>
      </c>
      <c r="D290">
        <v>0.1</v>
      </c>
      <c r="E290">
        <v>256</v>
      </c>
      <c r="F290">
        <v>256</v>
      </c>
      <c r="G290" s="2" t="b">
        <v>0</v>
      </c>
      <c r="H290">
        <v>8</v>
      </c>
      <c r="I290">
        <v>10</v>
      </c>
      <c r="J290">
        <v>256</v>
      </c>
      <c r="K290">
        <v>1000</v>
      </c>
      <c r="L290">
        <v>4</v>
      </c>
      <c r="M290">
        <v>5</v>
      </c>
      <c r="N290">
        <v>465</v>
      </c>
      <c r="O290">
        <v>12</v>
      </c>
      <c r="P290">
        <v>5</v>
      </c>
      <c r="Q290">
        <v>125</v>
      </c>
      <c r="R290">
        <v>1</v>
      </c>
      <c r="S290">
        <v>78</v>
      </c>
      <c r="T290" s="2">
        <v>64</v>
      </c>
      <c r="U290" s="2">
        <v>128</v>
      </c>
      <c r="V290" t="s">
        <v>1888</v>
      </c>
      <c r="W290">
        <v>0.70547103881835904</v>
      </c>
      <c r="X290">
        <v>0.87747907778248102</v>
      </c>
      <c r="Y290">
        <v>0.500802150537632</v>
      </c>
      <c r="Z290">
        <v>1.30209610462188</v>
      </c>
      <c r="AA290">
        <v>0.45852060932236799</v>
      </c>
      <c r="AB290">
        <v>0.45852060932236799</v>
      </c>
      <c r="AC290">
        <v>0.56751906926036</v>
      </c>
      <c r="AD290">
        <v>0.56751906926036</v>
      </c>
      <c r="AE290">
        <v>0.500802150537632</v>
      </c>
      <c r="AF290">
        <v>0.500802150537632</v>
      </c>
      <c r="AG290">
        <v>0.48199999999999998</v>
      </c>
      <c r="AH290">
        <v>1.4689580202102599</v>
      </c>
      <c r="AI290">
        <v>0.47748548949142799</v>
      </c>
      <c r="AJ290">
        <v>0.47748548949142799</v>
      </c>
      <c r="AK290">
        <v>0.51012536231595096</v>
      </c>
      <c r="AL290">
        <v>0.51012536231595096</v>
      </c>
      <c r="AM290">
        <v>0.48199999999999998</v>
      </c>
      <c r="AN290">
        <v>0.48199999999999998</v>
      </c>
      <c r="AO290">
        <v>0.45292569011127298</v>
      </c>
      <c r="AP290">
        <v>0.44842827981670402</v>
      </c>
      <c r="AQ290">
        <v>0.54306054674243198</v>
      </c>
      <c r="AR290">
        <v>0.38966792061906003</v>
      </c>
      <c r="AS290">
        <v>3.3333333333333298E-2</v>
      </c>
      <c r="AT290">
        <v>0.31</v>
      </c>
      <c r="AU290">
        <v>0.77678571428571397</v>
      </c>
      <c r="AV290">
        <v>0.93061224489795902</v>
      </c>
      <c r="AW290">
        <v>0.71493212669683204</v>
      </c>
      <c r="AX290">
        <v>0.85957446808510596</v>
      </c>
      <c r="AY290">
        <v>0.77777777777777701</v>
      </c>
      <c r="AZ290">
        <v>0.14525139664804401</v>
      </c>
      <c r="BA290">
        <v>0.20487804878048699</v>
      </c>
      <c r="BB290">
        <v>0.26293103448275801</v>
      </c>
      <c r="BC290">
        <v>5.2830188679245202E-2</v>
      </c>
      <c r="BD290">
        <v>0.66091954022988497</v>
      </c>
    </row>
    <row r="291" spans="2:56" x14ac:dyDescent="0.2">
      <c r="B291" t="s">
        <v>2055</v>
      </c>
      <c r="C291">
        <v>1E-3</v>
      </c>
      <c r="D291">
        <v>0.1</v>
      </c>
      <c r="E291">
        <v>17</v>
      </c>
      <c r="F291">
        <v>256</v>
      </c>
      <c r="G291" s="2" t="b">
        <v>1</v>
      </c>
      <c r="H291">
        <v>8</v>
      </c>
      <c r="I291">
        <v>15</v>
      </c>
      <c r="J291">
        <v>256</v>
      </c>
      <c r="K291">
        <v>1000</v>
      </c>
      <c r="L291">
        <v>4</v>
      </c>
      <c r="M291">
        <v>10</v>
      </c>
      <c r="N291">
        <v>460</v>
      </c>
      <c r="O291">
        <v>12</v>
      </c>
      <c r="P291">
        <v>10</v>
      </c>
      <c r="Q291">
        <v>120</v>
      </c>
      <c r="R291">
        <v>1</v>
      </c>
      <c r="S291">
        <v>78</v>
      </c>
      <c r="T291" s="2">
        <v>128</v>
      </c>
      <c r="U291" s="2">
        <v>128</v>
      </c>
      <c r="V291" t="s">
        <v>1888</v>
      </c>
      <c r="W291">
        <v>0.74324035644531194</v>
      </c>
      <c r="X291">
        <v>0.64909138507209696</v>
      </c>
      <c r="Y291">
        <v>0.50078913043478301</v>
      </c>
      <c r="Z291">
        <v>1.21914161372184</v>
      </c>
      <c r="AA291">
        <v>0.458421804932586</v>
      </c>
      <c r="AB291">
        <v>0.458421804932586</v>
      </c>
      <c r="AC291">
        <v>0.58654990780169602</v>
      </c>
      <c r="AD291">
        <v>0.58654990780169602</v>
      </c>
      <c r="AE291">
        <v>0.50078913043478301</v>
      </c>
      <c r="AF291">
        <v>0.50078913043478301</v>
      </c>
      <c r="AG291">
        <v>0.55555555555555503</v>
      </c>
      <c r="AH291">
        <v>1.22784423828125</v>
      </c>
      <c r="AI291">
        <v>0.54076163616353801</v>
      </c>
      <c r="AJ291">
        <v>0.54076163616353801</v>
      </c>
      <c r="AK291">
        <v>0.63857481668735305</v>
      </c>
      <c r="AL291">
        <v>0.63857481668735305</v>
      </c>
      <c r="AM291">
        <v>0.55555555555555503</v>
      </c>
      <c r="AN291">
        <v>0.55555555555555503</v>
      </c>
      <c r="AO291">
        <v>0.42549520740479402</v>
      </c>
      <c r="AP291">
        <v>0.44258559999590302</v>
      </c>
      <c r="AQ291">
        <v>0.54948300517678506</v>
      </c>
      <c r="AR291">
        <v>0.416123407152861</v>
      </c>
      <c r="AS291">
        <v>0.11023622047244</v>
      </c>
      <c r="AT291">
        <v>0.33928571428571402</v>
      </c>
      <c r="AU291">
        <v>0.78703703703703698</v>
      </c>
      <c r="AV291">
        <v>0.97890295358649704</v>
      </c>
      <c r="AW291">
        <v>0.71844660194174703</v>
      </c>
      <c r="AX291">
        <v>0.86363636363636298</v>
      </c>
      <c r="AY291">
        <v>0.80701754385964897</v>
      </c>
      <c r="AZ291">
        <v>0</v>
      </c>
      <c r="BA291">
        <v>0.416370106761565</v>
      </c>
      <c r="BB291">
        <v>0.44881889763779498</v>
      </c>
      <c r="BC291">
        <v>0.54545454545454497</v>
      </c>
      <c r="BD291">
        <v>0.47393364928909898</v>
      </c>
    </row>
    <row r="292" spans="2:56" x14ac:dyDescent="0.2">
      <c r="B292" t="s">
        <v>2587</v>
      </c>
      <c r="C292">
        <v>1E-3</v>
      </c>
      <c r="D292">
        <v>0.1</v>
      </c>
      <c r="E292">
        <v>256</v>
      </c>
      <c r="F292">
        <v>256</v>
      </c>
      <c r="G292" s="2" t="b">
        <v>0</v>
      </c>
      <c r="H292">
        <v>8</v>
      </c>
      <c r="I292">
        <v>5</v>
      </c>
      <c r="J292">
        <v>256</v>
      </c>
      <c r="K292">
        <v>1000</v>
      </c>
      <c r="L292">
        <v>4</v>
      </c>
      <c r="M292">
        <v>25</v>
      </c>
      <c r="N292">
        <v>445</v>
      </c>
      <c r="O292">
        <v>12</v>
      </c>
      <c r="P292">
        <v>25</v>
      </c>
      <c r="Q292">
        <v>105</v>
      </c>
      <c r="R292">
        <v>1</v>
      </c>
      <c r="S292">
        <v>78</v>
      </c>
      <c r="T292" s="2">
        <v>128</v>
      </c>
      <c r="U292" s="2">
        <v>64</v>
      </c>
      <c r="V292" t="s">
        <v>1888</v>
      </c>
      <c r="W292">
        <v>0.70890617370605402</v>
      </c>
      <c r="X292">
        <v>0.77521591982804205</v>
      </c>
      <c r="Y292">
        <v>0.50057022471910095</v>
      </c>
      <c r="Z292">
        <v>1.19254660975933</v>
      </c>
      <c r="AA292">
        <v>0.46469292883216501</v>
      </c>
      <c r="AB292">
        <v>0.46469292883216501</v>
      </c>
      <c r="AC292">
        <v>0.67967714554278302</v>
      </c>
      <c r="AD292">
        <v>0.67967714554278302</v>
      </c>
      <c r="AE292">
        <v>0.50057022471910095</v>
      </c>
      <c r="AF292">
        <v>0.50057022471910095</v>
      </c>
      <c r="AG292">
        <v>0.553968253968254</v>
      </c>
      <c r="AH292">
        <v>1.2659274339675901</v>
      </c>
      <c r="AI292">
        <v>0.52647170799545295</v>
      </c>
      <c r="AJ292">
        <v>0.52647170799545295</v>
      </c>
      <c r="AK292">
        <v>0.61107912604109604</v>
      </c>
      <c r="AL292">
        <v>0.61107912604109604</v>
      </c>
      <c r="AM292">
        <v>0.553968253968253</v>
      </c>
      <c r="AN292">
        <v>0.553968253968254</v>
      </c>
      <c r="AO292">
        <v>0.33679029763333201</v>
      </c>
      <c r="AP292">
        <v>0.472786609978259</v>
      </c>
      <c r="AQ292">
        <v>0.53883735530210897</v>
      </c>
      <c r="AR292">
        <v>0.510357452414959</v>
      </c>
      <c r="AS292">
        <v>0.16129032258064499</v>
      </c>
      <c r="AT292">
        <v>5.8394160583941597E-2</v>
      </c>
      <c r="AU292">
        <v>0.79</v>
      </c>
      <c r="AV292">
        <v>0.75636363636363602</v>
      </c>
      <c r="AW292">
        <v>0.72527472527472503</v>
      </c>
      <c r="AX292">
        <v>0.84375</v>
      </c>
      <c r="AY292">
        <v>0.80412371134020599</v>
      </c>
      <c r="AZ292">
        <v>9.7902097902097904E-2</v>
      </c>
      <c r="BA292">
        <v>0.412573673870334</v>
      </c>
      <c r="BB292">
        <v>0.57499999999999996</v>
      </c>
      <c r="BC292">
        <v>0.40816326530612201</v>
      </c>
      <c r="BD292">
        <v>0.68482490272373497</v>
      </c>
    </row>
    <row r="293" spans="2:56" x14ac:dyDescent="0.2">
      <c r="B293" t="s">
        <v>2056</v>
      </c>
      <c r="C293">
        <v>1E-3</v>
      </c>
      <c r="D293">
        <v>0.1</v>
      </c>
      <c r="E293">
        <v>256</v>
      </c>
      <c r="F293">
        <v>256</v>
      </c>
      <c r="G293" s="2" t="b">
        <v>0</v>
      </c>
      <c r="H293">
        <v>8</v>
      </c>
      <c r="I293">
        <v>20</v>
      </c>
      <c r="J293">
        <v>64</v>
      </c>
      <c r="K293">
        <v>1000</v>
      </c>
      <c r="L293">
        <v>4</v>
      </c>
      <c r="M293">
        <v>5</v>
      </c>
      <c r="N293">
        <v>465</v>
      </c>
      <c r="O293">
        <v>12</v>
      </c>
      <c r="P293">
        <v>5</v>
      </c>
      <c r="Q293">
        <v>125</v>
      </c>
      <c r="R293">
        <v>1</v>
      </c>
      <c r="S293">
        <v>78</v>
      </c>
      <c r="T293" s="2">
        <v>64</v>
      </c>
      <c r="U293" s="2">
        <v>64</v>
      </c>
      <c r="V293" t="s">
        <v>1888</v>
      </c>
      <c r="W293">
        <v>0.73667907714843694</v>
      </c>
      <c r="X293">
        <v>0.64235203689895504</v>
      </c>
      <c r="Y293">
        <v>0.50042258064516099</v>
      </c>
      <c r="Z293">
        <v>1.30646197760105</v>
      </c>
      <c r="AA293">
        <v>0.457750428486627</v>
      </c>
      <c r="AB293">
        <v>0.457750428486627</v>
      </c>
      <c r="AC293">
        <v>0.59388308646503796</v>
      </c>
      <c r="AD293">
        <v>0.59388308646503796</v>
      </c>
      <c r="AE293">
        <v>0.50042258064515999</v>
      </c>
      <c r="AF293">
        <v>0.50042258064516099</v>
      </c>
      <c r="AG293">
        <v>0.53666666666666596</v>
      </c>
      <c r="AH293">
        <v>1.26134192943573</v>
      </c>
      <c r="AI293">
        <v>0.49360378109915198</v>
      </c>
      <c r="AJ293">
        <v>0.49360378109915298</v>
      </c>
      <c r="AK293">
        <v>0.56611768730772305</v>
      </c>
      <c r="AL293">
        <v>0.56611768730772305</v>
      </c>
      <c r="AM293">
        <v>0.53666666666666596</v>
      </c>
      <c r="AN293">
        <v>0.53666666666666596</v>
      </c>
      <c r="AO293">
        <v>0.47647354532154701</v>
      </c>
      <c r="AP293">
        <v>0.433204583206375</v>
      </c>
      <c r="AQ293">
        <v>0.55359824507405697</v>
      </c>
      <c r="AR293">
        <v>0.36772534034452597</v>
      </c>
      <c r="AS293">
        <v>0.134328358208955</v>
      </c>
      <c r="AT293">
        <v>0.16346153846153799</v>
      </c>
      <c r="AU293">
        <v>0.81327800829875496</v>
      </c>
      <c r="AV293">
        <v>0.90980392156862699</v>
      </c>
      <c r="AW293">
        <v>0.73488372093023202</v>
      </c>
      <c r="AX293">
        <v>0.87068965517241304</v>
      </c>
      <c r="AY293">
        <v>0.79324894514767896</v>
      </c>
      <c r="AZ293">
        <v>0</v>
      </c>
      <c r="BA293">
        <v>0.42381786339754801</v>
      </c>
      <c r="BB293">
        <v>0.465648854961832</v>
      </c>
      <c r="BC293">
        <v>0.61408450704225304</v>
      </c>
      <c r="BD293">
        <v>0</v>
      </c>
    </row>
    <row r="294" spans="2:56" x14ac:dyDescent="0.2">
      <c r="B294" t="s">
        <v>2057</v>
      </c>
      <c r="C294">
        <v>1E-3</v>
      </c>
      <c r="D294">
        <v>0.1</v>
      </c>
      <c r="E294">
        <v>256</v>
      </c>
      <c r="F294">
        <v>256</v>
      </c>
      <c r="G294" s="2" t="b">
        <v>0</v>
      </c>
      <c r="H294">
        <v>8</v>
      </c>
      <c r="I294">
        <v>15</v>
      </c>
      <c r="J294">
        <v>256</v>
      </c>
      <c r="K294">
        <v>1000</v>
      </c>
      <c r="L294">
        <v>4</v>
      </c>
      <c r="M294">
        <v>5</v>
      </c>
      <c r="N294">
        <v>465</v>
      </c>
      <c r="O294">
        <v>12</v>
      </c>
      <c r="P294">
        <v>5</v>
      </c>
      <c r="Q294">
        <v>125</v>
      </c>
      <c r="R294">
        <v>1</v>
      </c>
      <c r="S294">
        <v>78</v>
      </c>
      <c r="T294" s="2">
        <v>64</v>
      </c>
      <c r="U294" s="2">
        <v>128</v>
      </c>
      <c r="V294" t="s">
        <v>1888</v>
      </c>
      <c r="W294">
        <v>0.72823715209960904</v>
      </c>
      <c r="X294">
        <v>0.82176782051101305</v>
      </c>
      <c r="Y294">
        <v>0.50033279569892397</v>
      </c>
      <c r="Z294">
        <v>1.2415062420368099</v>
      </c>
      <c r="AA294">
        <v>0.46038875202951501</v>
      </c>
      <c r="AB294">
        <v>0.46038875202951501</v>
      </c>
      <c r="AC294">
        <v>0.60465344938062804</v>
      </c>
      <c r="AD294">
        <v>0.60465344938062804</v>
      </c>
      <c r="AE294">
        <v>0.50033279569892397</v>
      </c>
      <c r="AF294">
        <v>0.50033279569892397</v>
      </c>
      <c r="AG294">
        <v>0.53600000000000003</v>
      </c>
      <c r="AH294">
        <v>1.2984473705291699</v>
      </c>
      <c r="AI294">
        <v>0.51208547497579204</v>
      </c>
      <c r="AJ294">
        <v>0.51208547497579204</v>
      </c>
      <c r="AK294">
        <v>0.55734632659976402</v>
      </c>
      <c r="AL294">
        <v>0.55734632659976402</v>
      </c>
      <c r="AM294">
        <v>0.53599999999999903</v>
      </c>
      <c r="AN294">
        <v>0.53600000000000003</v>
      </c>
      <c r="AO294">
        <v>0.42881937275423199</v>
      </c>
      <c r="AP294">
        <v>0.49068903882716203</v>
      </c>
      <c r="AQ294">
        <v>0.53713350063277598</v>
      </c>
      <c r="AR294">
        <v>0.38491309590389</v>
      </c>
      <c r="AS294">
        <v>0.198895027624309</v>
      </c>
      <c r="AT294">
        <v>0.27091633466135401</v>
      </c>
      <c r="AU294">
        <v>0.76576576576576505</v>
      </c>
      <c r="AV294">
        <v>0.93277310924369705</v>
      </c>
      <c r="AW294">
        <v>0.73076923076922995</v>
      </c>
      <c r="AX294">
        <v>0.88311688311688297</v>
      </c>
      <c r="AY294">
        <v>0.79831932773109204</v>
      </c>
      <c r="AZ294">
        <v>0.52027027027026995</v>
      </c>
      <c r="BA294">
        <v>0.4</v>
      </c>
      <c r="BB294">
        <v>0</v>
      </c>
      <c r="BC294">
        <v>0.59942363112391905</v>
      </c>
      <c r="BD294">
        <v>4.4776119402985003E-2</v>
      </c>
    </row>
    <row r="295" spans="2:56" x14ac:dyDescent="0.2">
      <c r="B295" t="s">
        <v>2058</v>
      </c>
      <c r="C295">
        <v>1E-3</v>
      </c>
      <c r="D295">
        <v>0.1</v>
      </c>
      <c r="E295">
        <v>256</v>
      </c>
      <c r="F295">
        <v>256</v>
      </c>
      <c r="G295" s="2" t="b">
        <v>0</v>
      </c>
      <c r="H295">
        <v>8</v>
      </c>
      <c r="I295">
        <v>20</v>
      </c>
      <c r="J295">
        <v>64</v>
      </c>
      <c r="K295">
        <v>1000</v>
      </c>
      <c r="L295">
        <v>4</v>
      </c>
      <c r="M295">
        <v>10</v>
      </c>
      <c r="N295">
        <v>460</v>
      </c>
      <c r="O295">
        <v>12</v>
      </c>
      <c r="P295">
        <v>10</v>
      </c>
      <c r="Q295">
        <v>120</v>
      </c>
      <c r="R295">
        <v>1</v>
      </c>
      <c r="S295">
        <v>78</v>
      </c>
      <c r="T295" s="2">
        <v>64</v>
      </c>
      <c r="U295" s="2">
        <v>64</v>
      </c>
      <c r="V295" t="s">
        <v>1888</v>
      </c>
      <c r="W295">
        <v>0.74354553222656194</v>
      </c>
      <c r="X295">
        <v>0.63871942763216705</v>
      </c>
      <c r="Y295">
        <v>0.50025869565217396</v>
      </c>
      <c r="Z295">
        <v>1.25262684857845</v>
      </c>
      <c r="AA295">
        <v>0.46255447311007297</v>
      </c>
      <c r="AB295">
        <v>0.46255447311007297</v>
      </c>
      <c r="AC295">
        <v>0.63578388482538695</v>
      </c>
      <c r="AD295">
        <v>0.63578388482538695</v>
      </c>
      <c r="AE295">
        <v>0.50025869565217396</v>
      </c>
      <c r="AF295">
        <v>0.50025869565217396</v>
      </c>
      <c r="AG295">
        <v>0.59930555555555498</v>
      </c>
      <c r="AH295">
        <v>1.18814396858215</v>
      </c>
      <c r="AI295">
        <v>0.611905285540979</v>
      </c>
      <c r="AJ295">
        <v>0.611905285540979</v>
      </c>
      <c r="AK295">
        <v>0.70206808635166296</v>
      </c>
      <c r="AL295">
        <v>0.70206808635166296</v>
      </c>
      <c r="AM295">
        <v>0.59930555555555498</v>
      </c>
      <c r="AN295">
        <v>0.59930555555555498</v>
      </c>
      <c r="AO295">
        <v>0.42128619297671599</v>
      </c>
      <c r="AP295">
        <v>0.45859825538563997</v>
      </c>
      <c r="AQ295">
        <v>0.52353290594443902</v>
      </c>
      <c r="AR295">
        <v>0.44680053813349502</v>
      </c>
      <c r="AS295">
        <v>0.17177914110429399</v>
      </c>
      <c r="AT295">
        <v>0.33333333333333298</v>
      </c>
      <c r="AU295">
        <v>0.82300884955752196</v>
      </c>
      <c r="AV295">
        <v>0.92827004219409204</v>
      </c>
      <c r="AW295">
        <v>0.75862068965517204</v>
      </c>
      <c r="AX295">
        <v>0.87272727272727202</v>
      </c>
      <c r="AY295">
        <v>0.84651162790697598</v>
      </c>
      <c r="AZ295">
        <v>0.58653846153846101</v>
      </c>
      <c r="BA295">
        <v>0.410344827586206</v>
      </c>
      <c r="BB295">
        <v>0.651685393258426</v>
      </c>
      <c r="BC295">
        <v>0.53639846743295005</v>
      </c>
      <c r="BD295">
        <v>0.42364532019704398</v>
      </c>
    </row>
    <row r="296" spans="2:56" x14ac:dyDescent="0.2">
      <c r="B296" t="s">
        <v>2426</v>
      </c>
      <c r="C296">
        <v>1E-3</v>
      </c>
      <c r="D296">
        <v>0.1</v>
      </c>
      <c r="E296">
        <v>256</v>
      </c>
      <c r="F296">
        <v>256</v>
      </c>
      <c r="G296" s="2" t="b">
        <v>0</v>
      </c>
      <c r="H296">
        <v>8</v>
      </c>
      <c r="I296">
        <v>5</v>
      </c>
      <c r="J296">
        <v>128</v>
      </c>
      <c r="K296">
        <v>1000</v>
      </c>
      <c r="L296">
        <v>4</v>
      </c>
      <c r="M296">
        <v>20</v>
      </c>
      <c r="N296">
        <v>450</v>
      </c>
      <c r="O296">
        <v>12</v>
      </c>
      <c r="P296">
        <v>20</v>
      </c>
      <c r="Q296">
        <v>110</v>
      </c>
      <c r="R296">
        <v>1</v>
      </c>
      <c r="S296">
        <v>78</v>
      </c>
      <c r="T296" s="2">
        <v>128</v>
      </c>
      <c r="U296" s="2">
        <v>128</v>
      </c>
      <c r="V296" t="s">
        <v>1888</v>
      </c>
      <c r="W296">
        <v>0.66253280639648404</v>
      </c>
      <c r="X296">
        <v>0.90215709456242599</v>
      </c>
      <c r="Y296">
        <v>0.50012111111111102</v>
      </c>
      <c r="Z296">
        <v>1.1987600839138</v>
      </c>
      <c r="AA296">
        <v>0.45744717740013402</v>
      </c>
      <c r="AB296">
        <v>0.45744717740013402</v>
      </c>
      <c r="AC296">
        <v>0.58008192151257798</v>
      </c>
      <c r="AD296">
        <v>0.58008192151257798</v>
      </c>
      <c r="AE296">
        <v>0.50012111111111102</v>
      </c>
      <c r="AF296">
        <v>0.50012111111111102</v>
      </c>
      <c r="AG296">
        <v>0.493181818181818</v>
      </c>
      <c r="AH296">
        <v>1.3726069927215501</v>
      </c>
      <c r="AI296">
        <v>0.45984215769993703</v>
      </c>
      <c r="AJ296">
        <v>0.45984215769993703</v>
      </c>
      <c r="AK296">
        <v>0.50537887524305702</v>
      </c>
      <c r="AL296">
        <v>0.50537887524305702</v>
      </c>
      <c r="AM296">
        <v>0.493181818181818</v>
      </c>
      <c r="AN296">
        <v>0.493181818181818</v>
      </c>
      <c r="AO296">
        <v>0.43223236696053902</v>
      </c>
      <c r="AP296">
        <v>0.445090101574038</v>
      </c>
      <c r="AQ296">
        <v>0.55882099968238796</v>
      </c>
      <c r="AR296">
        <v>0.39364524138356899</v>
      </c>
      <c r="AS296">
        <v>0.16170212765957401</v>
      </c>
      <c r="AT296">
        <v>9.2105263157894704E-2</v>
      </c>
      <c r="AU296">
        <v>0.71739130434782605</v>
      </c>
      <c r="AV296">
        <v>0.88073394495412805</v>
      </c>
      <c r="AW296">
        <v>0.71641791044776104</v>
      </c>
      <c r="AX296">
        <v>0.85853658536585298</v>
      </c>
      <c r="AY296">
        <v>0.52760736196319002</v>
      </c>
      <c r="AZ296">
        <v>0.41921397379912601</v>
      </c>
      <c r="BA296">
        <v>0.42292490118576997</v>
      </c>
      <c r="BB296">
        <v>0</v>
      </c>
      <c r="BC296">
        <v>6.3492063492063405E-2</v>
      </c>
      <c r="BD296">
        <v>0.65798045602605804</v>
      </c>
    </row>
    <row r="297" spans="2:56" x14ac:dyDescent="0.2">
      <c r="B297" t="s">
        <v>2059</v>
      </c>
      <c r="C297">
        <v>1E-3</v>
      </c>
      <c r="D297">
        <v>0.1</v>
      </c>
      <c r="E297">
        <v>256</v>
      </c>
      <c r="F297">
        <v>256</v>
      </c>
      <c r="G297" s="2" t="b">
        <v>0</v>
      </c>
      <c r="H297">
        <v>8</v>
      </c>
      <c r="I297">
        <v>25</v>
      </c>
      <c r="J297">
        <v>64</v>
      </c>
      <c r="K297">
        <v>1000</v>
      </c>
      <c r="L297">
        <v>4</v>
      </c>
      <c r="M297">
        <v>10</v>
      </c>
      <c r="N297">
        <v>460</v>
      </c>
      <c r="O297">
        <v>12</v>
      </c>
      <c r="P297">
        <v>10</v>
      </c>
      <c r="Q297">
        <v>120</v>
      </c>
      <c r="R297">
        <v>1</v>
      </c>
      <c r="S297">
        <v>78</v>
      </c>
      <c r="T297" s="2">
        <v>128</v>
      </c>
      <c r="U297" s="2">
        <v>128</v>
      </c>
      <c r="V297" t="s">
        <v>1888</v>
      </c>
      <c r="W297">
        <v>0.72953796386718694</v>
      </c>
      <c r="X297">
        <v>0.66671895817853499</v>
      </c>
      <c r="Y297">
        <v>0.49957391304347798</v>
      </c>
      <c r="Z297">
        <v>1.20832886862754</v>
      </c>
      <c r="AA297">
        <v>0.45937856018958501</v>
      </c>
      <c r="AB297">
        <v>0.45937856018958501</v>
      </c>
      <c r="AC297">
        <v>0.62954412911741797</v>
      </c>
      <c r="AD297">
        <v>0.62954412911741797</v>
      </c>
      <c r="AE297">
        <v>0.49957391304347798</v>
      </c>
      <c r="AF297">
        <v>0.49957391304347798</v>
      </c>
      <c r="AG297">
        <v>0.53888888888888797</v>
      </c>
      <c r="AH297">
        <v>1.30944323539733</v>
      </c>
      <c r="AI297">
        <v>0.49381766910913899</v>
      </c>
      <c r="AJ297">
        <v>0.49381766910913899</v>
      </c>
      <c r="AK297">
        <v>0.62513926253972896</v>
      </c>
      <c r="AL297">
        <v>0.62513926253972896</v>
      </c>
      <c r="AM297">
        <v>0.53888888888888797</v>
      </c>
      <c r="AN297">
        <v>0.53888888888888797</v>
      </c>
      <c r="AO297">
        <v>0.45933853480221598</v>
      </c>
      <c r="AP297">
        <v>0.503906656100652</v>
      </c>
      <c r="AQ297">
        <v>0.54293193304480303</v>
      </c>
      <c r="AR297">
        <v>0.33133711681067102</v>
      </c>
      <c r="AS297">
        <v>0.106870229007633</v>
      </c>
      <c r="AT297">
        <v>0.32727272727272699</v>
      </c>
      <c r="AU297">
        <v>0.77828054298642502</v>
      </c>
      <c r="AV297">
        <v>0.97021276595744599</v>
      </c>
      <c r="AW297">
        <v>0.730964467005076</v>
      </c>
      <c r="AX297">
        <v>0.74181818181818104</v>
      </c>
      <c r="AY297">
        <v>0.55952380952380898</v>
      </c>
      <c r="AZ297">
        <v>0.55244755244755195</v>
      </c>
      <c r="BA297">
        <v>0.416370106761565</v>
      </c>
      <c r="BB297">
        <v>0</v>
      </c>
      <c r="BC297">
        <v>7.9365079365079305E-2</v>
      </c>
      <c r="BD297">
        <v>0.66268656716417895</v>
      </c>
    </row>
    <row r="298" spans="2:56" x14ac:dyDescent="0.2">
      <c r="B298" t="s">
        <v>2427</v>
      </c>
      <c r="C298">
        <v>1E-3</v>
      </c>
      <c r="D298">
        <v>0.1</v>
      </c>
      <c r="E298">
        <v>62</v>
      </c>
      <c r="F298">
        <v>256</v>
      </c>
      <c r="G298" s="2" t="b">
        <v>1</v>
      </c>
      <c r="H298">
        <v>8</v>
      </c>
      <c r="I298">
        <v>25</v>
      </c>
      <c r="J298">
        <v>420</v>
      </c>
      <c r="K298">
        <v>1000</v>
      </c>
      <c r="L298">
        <v>4</v>
      </c>
      <c r="M298">
        <v>20</v>
      </c>
      <c r="N298">
        <v>450</v>
      </c>
      <c r="O298">
        <v>12</v>
      </c>
      <c r="P298">
        <v>20</v>
      </c>
      <c r="Q298">
        <v>110</v>
      </c>
      <c r="R298">
        <v>1</v>
      </c>
      <c r="S298">
        <v>78</v>
      </c>
      <c r="T298" s="2">
        <v>128</v>
      </c>
      <c r="U298" s="2">
        <v>128</v>
      </c>
      <c r="V298" t="s">
        <v>1888</v>
      </c>
      <c r="W298">
        <v>0.750039527529762</v>
      </c>
      <c r="X298">
        <v>0.59502577199600604</v>
      </c>
      <c r="Y298">
        <v>0.499533333333333</v>
      </c>
      <c r="Z298">
        <v>1.1865796797275501</v>
      </c>
      <c r="AA298">
        <v>0.46012253387666302</v>
      </c>
      <c r="AB298">
        <v>0.46012253387666302</v>
      </c>
      <c r="AC298">
        <v>0.634358866003496</v>
      </c>
      <c r="AD298">
        <v>0.634358866003496</v>
      </c>
      <c r="AE298">
        <v>0.499533333333333</v>
      </c>
      <c r="AF298">
        <v>0.499533333333333</v>
      </c>
      <c r="AG298">
        <v>0.57121212121212095</v>
      </c>
      <c r="AH298">
        <v>1.14962410926818</v>
      </c>
      <c r="AI298">
        <v>0.53633023707026195</v>
      </c>
      <c r="AJ298">
        <v>0.53633023707026195</v>
      </c>
      <c r="AK298">
        <v>0.55431209392369896</v>
      </c>
      <c r="AL298">
        <v>0.55431209392369896</v>
      </c>
      <c r="AM298">
        <v>0.57121212121212095</v>
      </c>
      <c r="AN298">
        <v>0.57121212121212095</v>
      </c>
      <c r="AO298">
        <v>0.44409471496844599</v>
      </c>
      <c r="AP298">
        <v>0.40982137722358403</v>
      </c>
      <c r="AQ298">
        <v>0.550781908369946</v>
      </c>
      <c r="AR298">
        <v>0.435792134944678</v>
      </c>
      <c r="AS298">
        <v>0.32748538011695899</v>
      </c>
      <c r="AT298">
        <v>0.33879781420764998</v>
      </c>
      <c r="AU298">
        <v>0.79797979797979801</v>
      </c>
      <c r="AV298">
        <v>0.95111111111111102</v>
      </c>
      <c r="AW298">
        <v>0.74489795918367296</v>
      </c>
      <c r="AX298">
        <v>0.88118811881188097</v>
      </c>
      <c r="AY298">
        <v>0.83253588516746402</v>
      </c>
      <c r="AZ298">
        <v>0.49781659388646199</v>
      </c>
      <c r="BA298">
        <v>0.446315789473684</v>
      </c>
      <c r="BB298">
        <v>0</v>
      </c>
      <c r="BC298">
        <v>0.61783439490445802</v>
      </c>
      <c r="BD298">
        <v>0</v>
      </c>
    </row>
    <row r="299" spans="2:56" x14ac:dyDescent="0.2">
      <c r="B299" t="s">
        <v>2060</v>
      </c>
      <c r="C299">
        <v>1E-3</v>
      </c>
      <c r="D299">
        <v>0.1</v>
      </c>
      <c r="E299">
        <v>256</v>
      </c>
      <c r="F299">
        <v>256</v>
      </c>
      <c r="G299" s="2" t="b">
        <v>0</v>
      </c>
      <c r="H299">
        <v>8</v>
      </c>
      <c r="I299">
        <v>10</v>
      </c>
      <c r="J299">
        <v>128</v>
      </c>
      <c r="K299">
        <v>1000</v>
      </c>
      <c r="L299">
        <v>4</v>
      </c>
      <c r="M299">
        <v>50</v>
      </c>
      <c r="N299">
        <v>420</v>
      </c>
      <c r="O299">
        <v>12</v>
      </c>
      <c r="P299">
        <v>50</v>
      </c>
      <c r="Q299">
        <v>80</v>
      </c>
      <c r="R299">
        <v>1</v>
      </c>
      <c r="S299">
        <v>78</v>
      </c>
      <c r="T299" s="2">
        <v>128</v>
      </c>
      <c r="U299" s="2">
        <v>64</v>
      </c>
      <c r="V299" t="s">
        <v>1888</v>
      </c>
      <c r="W299">
        <v>0.72931671142578103</v>
      </c>
      <c r="X299">
        <v>0.695163760101422</v>
      </c>
      <c r="Y299">
        <v>0.49952916666666702</v>
      </c>
      <c r="Z299">
        <v>1.21072703111171</v>
      </c>
      <c r="AA299">
        <v>0.453896938578771</v>
      </c>
      <c r="AB299">
        <v>0.453896938578771</v>
      </c>
      <c r="AC299">
        <v>0.60000645480344295</v>
      </c>
      <c r="AD299">
        <v>0.60000645480344295</v>
      </c>
      <c r="AE299">
        <v>0.49952916666666702</v>
      </c>
      <c r="AF299">
        <v>0.49952916666666702</v>
      </c>
      <c r="AG299">
        <v>0.59270833333333295</v>
      </c>
      <c r="AH299">
        <v>1.2314440011978101</v>
      </c>
      <c r="AI299">
        <v>0.57979330810855501</v>
      </c>
      <c r="AJ299">
        <v>0.57979330810855501</v>
      </c>
      <c r="AK299">
        <v>0.66935254455566295</v>
      </c>
      <c r="AL299">
        <v>0.66935254455566295</v>
      </c>
      <c r="AM299">
        <v>0.59270833333333295</v>
      </c>
      <c r="AN299">
        <v>0.59270833333333295</v>
      </c>
      <c r="AO299">
        <v>0.44352031096007499</v>
      </c>
      <c r="AP299">
        <v>0.53207474642377395</v>
      </c>
      <c r="AQ299">
        <v>0.56112714592374702</v>
      </c>
      <c r="AR299">
        <v>0.278865551007487</v>
      </c>
      <c r="AS299">
        <v>0.16326530612244899</v>
      </c>
      <c r="AT299">
        <v>0.39694656488549601</v>
      </c>
      <c r="AU299">
        <v>0.81081081081080997</v>
      </c>
      <c r="AV299">
        <v>0.92207792207792205</v>
      </c>
      <c r="AW299">
        <v>0.73469387755102</v>
      </c>
      <c r="AX299">
        <v>0.88</v>
      </c>
      <c r="AY299">
        <v>0.76821192052980103</v>
      </c>
      <c r="AZ299">
        <v>0.63576158940397298</v>
      </c>
      <c r="BA299">
        <v>0.42857142857142799</v>
      </c>
      <c r="BB299">
        <v>0.57627118644067798</v>
      </c>
      <c r="BC299">
        <v>0.57272727272727197</v>
      </c>
      <c r="BD299">
        <v>6.8181818181818094E-2</v>
      </c>
    </row>
    <row r="300" spans="2:56" x14ac:dyDescent="0.2">
      <c r="B300" t="s">
        <v>2428</v>
      </c>
      <c r="C300">
        <v>1E-3</v>
      </c>
      <c r="D300">
        <v>0.1</v>
      </c>
      <c r="E300">
        <v>119</v>
      </c>
      <c r="F300">
        <v>256</v>
      </c>
      <c r="G300" s="2" t="b">
        <v>1</v>
      </c>
      <c r="H300">
        <v>8</v>
      </c>
      <c r="I300">
        <v>15</v>
      </c>
      <c r="J300">
        <v>128</v>
      </c>
      <c r="K300">
        <v>1000</v>
      </c>
      <c r="L300">
        <v>4</v>
      </c>
      <c r="M300">
        <v>50</v>
      </c>
      <c r="N300">
        <v>420</v>
      </c>
      <c r="O300">
        <v>12</v>
      </c>
      <c r="P300">
        <v>50</v>
      </c>
      <c r="Q300">
        <v>80</v>
      </c>
      <c r="R300">
        <v>1</v>
      </c>
      <c r="S300">
        <v>78</v>
      </c>
      <c r="T300" s="2">
        <v>64</v>
      </c>
      <c r="U300" s="2">
        <v>128</v>
      </c>
      <c r="V300" t="s">
        <v>1888</v>
      </c>
      <c r="W300">
        <v>0.71267318725585904</v>
      </c>
      <c r="X300">
        <v>0.76251264079473902</v>
      </c>
      <c r="Y300">
        <v>0.49952440476190402</v>
      </c>
      <c r="Z300">
        <v>1.2295595271587301</v>
      </c>
      <c r="AA300">
        <v>0.46160306684695002</v>
      </c>
      <c r="AB300">
        <v>0.46160306684695002</v>
      </c>
      <c r="AC300">
        <v>0.62032443216995403</v>
      </c>
      <c r="AD300">
        <v>0.62032443216995403</v>
      </c>
      <c r="AE300">
        <v>0.49952440476190402</v>
      </c>
      <c r="AF300">
        <v>0.49952440476190402</v>
      </c>
      <c r="AG300">
        <v>0.57708333333333295</v>
      </c>
      <c r="AH300">
        <v>1.2151299715042101</v>
      </c>
      <c r="AI300">
        <v>0.55933154759416104</v>
      </c>
      <c r="AJ300">
        <v>0.55933154759416104</v>
      </c>
      <c r="AK300">
        <v>0.62879649778345004</v>
      </c>
      <c r="AL300">
        <v>0.62879649778345004</v>
      </c>
      <c r="AM300">
        <v>0.57708333333333295</v>
      </c>
      <c r="AN300">
        <v>0.57708333333333295</v>
      </c>
      <c r="AO300">
        <v>0.38119346395459802</v>
      </c>
      <c r="AP300">
        <v>0.431672344100412</v>
      </c>
      <c r="AQ300">
        <v>0.55388489844502498</v>
      </c>
      <c r="AR300">
        <v>0.47966156088776801</v>
      </c>
      <c r="AS300">
        <v>0.218181818181818</v>
      </c>
      <c r="AT300">
        <v>0.29032258064516098</v>
      </c>
      <c r="AU300">
        <v>0.76258992805755399</v>
      </c>
      <c r="AV300">
        <v>0.96855345911949597</v>
      </c>
      <c r="AW300">
        <v>0.73239436619718301</v>
      </c>
      <c r="AX300">
        <v>0.87012987012986998</v>
      </c>
      <c r="AY300">
        <v>0.77631578947368396</v>
      </c>
      <c r="AZ300">
        <v>0.38167938931297701</v>
      </c>
      <c r="BA300">
        <v>0.43333333333333302</v>
      </c>
      <c r="BB300">
        <v>0.53521126760563298</v>
      </c>
      <c r="BC300">
        <v>8.8888888888888906E-2</v>
      </c>
      <c r="BD300">
        <v>0.65437788018433096</v>
      </c>
    </row>
    <row r="301" spans="2:56" x14ac:dyDescent="0.2">
      <c r="B301" t="s">
        <v>2061</v>
      </c>
      <c r="C301">
        <v>1E-3</v>
      </c>
      <c r="D301">
        <v>0.1</v>
      </c>
      <c r="E301">
        <v>190</v>
      </c>
      <c r="F301">
        <v>256</v>
      </c>
      <c r="G301" s="2" t="b">
        <v>1</v>
      </c>
      <c r="H301">
        <v>8</v>
      </c>
      <c r="I301">
        <v>15</v>
      </c>
      <c r="J301">
        <v>64</v>
      </c>
      <c r="K301">
        <v>1000</v>
      </c>
      <c r="L301">
        <v>4</v>
      </c>
      <c r="M301">
        <v>15</v>
      </c>
      <c r="N301">
        <v>455</v>
      </c>
      <c r="O301">
        <v>12</v>
      </c>
      <c r="P301">
        <v>15</v>
      </c>
      <c r="Q301">
        <v>115</v>
      </c>
      <c r="R301">
        <v>1</v>
      </c>
      <c r="S301">
        <v>78</v>
      </c>
      <c r="T301" s="2">
        <v>128</v>
      </c>
      <c r="U301" s="2">
        <v>128</v>
      </c>
      <c r="V301" t="s">
        <v>1888</v>
      </c>
      <c r="W301">
        <v>0.72057342529296797</v>
      </c>
      <c r="X301">
        <v>0.72012102929875199</v>
      </c>
      <c r="Y301">
        <v>0.49949120879120801</v>
      </c>
      <c r="Z301">
        <v>1.19987429141998</v>
      </c>
      <c r="AA301">
        <v>0.45804640243646899</v>
      </c>
      <c r="AB301">
        <v>0.45804640243646899</v>
      </c>
      <c r="AC301">
        <v>0.61738393885709197</v>
      </c>
      <c r="AD301">
        <v>0.61738393885709197</v>
      </c>
      <c r="AE301">
        <v>0.49949120879120801</v>
      </c>
      <c r="AF301">
        <v>0.49949120879120801</v>
      </c>
      <c r="AG301">
        <v>0.54202898550724599</v>
      </c>
      <c r="AH301">
        <v>1.25819516181945</v>
      </c>
      <c r="AI301">
        <v>0.50754163202944902</v>
      </c>
      <c r="AJ301">
        <v>0.50754163202944902</v>
      </c>
      <c r="AK301">
        <v>0.55623319982574504</v>
      </c>
      <c r="AL301">
        <v>0.55623319982574504</v>
      </c>
      <c r="AM301">
        <v>0.54202898550724599</v>
      </c>
      <c r="AN301">
        <v>0.54202898550724599</v>
      </c>
      <c r="AO301">
        <v>0.43234414832960399</v>
      </c>
      <c r="AP301">
        <v>0.43794998854113898</v>
      </c>
      <c r="AQ301">
        <v>0.54977660716360899</v>
      </c>
      <c r="AR301">
        <v>0.412114865711526</v>
      </c>
      <c r="AS301">
        <v>7.5949367088607597E-2</v>
      </c>
      <c r="AT301">
        <v>0.37988826815642401</v>
      </c>
      <c r="AU301">
        <v>0.75247524752475203</v>
      </c>
      <c r="AV301">
        <v>0.92035398230088405</v>
      </c>
      <c r="AW301">
        <v>0.71153846153846101</v>
      </c>
      <c r="AX301">
        <v>0.885844748858447</v>
      </c>
      <c r="AY301">
        <v>0.77725118483412303</v>
      </c>
      <c r="AZ301">
        <v>0</v>
      </c>
      <c r="BA301">
        <v>0.40363636363636302</v>
      </c>
      <c r="BB301">
        <v>0.44444444444444398</v>
      </c>
      <c r="BC301">
        <v>7.8740157480314904E-2</v>
      </c>
      <c r="BD301">
        <v>0.660377358490566</v>
      </c>
    </row>
    <row r="302" spans="2:56" x14ac:dyDescent="0.2">
      <c r="B302" t="s">
        <v>2062</v>
      </c>
      <c r="C302">
        <v>1E-3</v>
      </c>
      <c r="D302">
        <v>0.1</v>
      </c>
      <c r="E302">
        <v>47</v>
      </c>
      <c r="F302">
        <v>256</v>
      </c>
      <c r="G302" s="2" t="b">
        <v>1</v>
      </c>
      <c r="H302">
        <v>8</v>
      </c>
      <c r="I302">
        <v>25</v>
      </c>
      <c r="J302">
        <v>256</v>
      </c>
      <c r="K302">
        <v>1000</v>
      </c>
      <c r="L302">
        <v>4</v>
      </c>
      <c r="M302">
        <v>20</v>
      </c>
      <c r="N302">
        <v>450</v>
      </c>
      <c r="O302">
        <v>12</v>
      </c>
      <c r="P302">
        <v>20</v>
      </c>
      <c r="Q302">
        <v>110</v>
      </c>
      <c r="R302">
        <v>1</v>
      </c>
      <c r="S302">
        <v>78</v>
      </c>
      <c r="T302" s="2">
        <v>64</v>
      </c>
      <c r="U302" s="2">
        <v>128</v>
      </c>
      <c r="V302" t="s">
        <v>1888</v>
      </c>
      <c r="W302">
        <v>0.73084449768066395</v>
      </c>
      <c r="X302">
        <v>0.67306717694736995</v>
      </c>
      <c r="Y302">
        <v>0.49942999999999999</v>
      </c>
      <c r="Z302">
        <v>1.28419679546356</v>
      </c>
      <c r="AA302">
        <v>0.45829409999296</v>
      </c>
      <c r="AB302">
        <v>0.45829409999296</v>
      </c>
      <c r="AC302">
        <v>0.63974696502689898</v>
      </c>
      <c r="AD302">
        <v>0.63974696502689898</v>
      </c>
      <c r="AE302">
        <v>0.49942999999999999</v>
      </c>
      <c r="AF302">
        <v>0.49942999999999999</v>
      </c>
      <c r="AG302">
        <v>0.60909090909090902</v>
      </c>
      <c r="AH302">
        <v>1.2403523921966499</v>
      </c>
      <c r="AI302">
        <v>0.62083341162455397</v>
      </c>
      <c r="AJ302">
        <v>0.62083341162455397</v>
      </c>
      <c r="AK302">
        <v>0.71824169193876397</v>
      </c>
      <c r="AL302">
        <v>0.71824169193876397</v>
      </c>
      <c r="AM302">
        <v>0.60909090909090902</v>
      </c>
      <c r="AN302">
        <v>0.60909090909090902</v>
      </c>
      <c r="AO302">
        <v>0.46634919604012998</v>
      </c>
      <c r="AP302">
        <v>0.39492070720892603</v>
      </c>
      <c r="AQ302">
        <v>0.55899835281602805</v>
      </c>
      <c r="AR302">
        <v>0.41290814390675701</v>
      </c>
      <c r="AS302">
        <v>0.229007633587786</v>
      </c>
      <c r="AT302">
        <v>0.29951690821256</v>
      </c>
      <c r="AU302">
        <v>0.79207920792079201</v>
      </c>
      <c r="AV302">
        <v>0.95327102803738295</v>
      </c>
      <c r="AW302">
        <v>0.73575129533678696</v>
      </c>
      <c r="AX302">
        <v>0.89423076923076905</v>
      </c>
      <c r="AY302">
        <v>0.83333333333333304</v>
      </c>
      <c r="AZ302">
        <v>0.55670103092783496</v>
      </c>
      <c r="BA302">
        <v>0.42292490118576997</v>
      </c>
      <c r="BB302">
        <v>0.623529411764705</v>
      </c>
      <c r="BC302">
        <v>0.50251256281406997</v>
      </c>
      <c r="BD302">
        <v>0.60714285714285698</v>
      </c>
    </row>
    <row r="303" spans="2:56" x14ac:dyDescent="0.2">
      <c r="B303" t="s">
        <v>2063</v>
      </c>
      <c r="C303">
        <v>1E-3</v>
      </c>
      <c r="D303">
        <v>0.1</v>
      </c>
      <c r="E303">
        <v>256</v>
      </c>
      <c r="F303">
        <v>256</v>
      </c>
      <c r="G303" s="2" t="b">
        <v>0</v>
      </c>
      <c r="H303">
        <v>8</v>
      </c>
      <c r="I303">
        <v>15</v>
      </c>
      <c r="J303">
        <v>420</v>
      </c>
      <c r="K303">
        <v>1000</v>
      </c>
      <c r="L303">
        <v>4</v>
      </c>
      <c r="M303">
        <v>5</v>
      </c>
      <c r="N303">
        <v>465</v>
      </c>
      <c r="O303">
        <v>12</v>
      </c>
      <c r="P303">
        <v>5</v>
      </c>
      <c r="Q303">
        <v>125</v>
      </c>
      <c r="R303">
        <v>1</v>
      </c>
      <c r="S303">
        <v>78</v>
      </c>
      <c r="T303" s="2">
        <v>64</v>
      </c>
      <c r="U303" s="2">
        <v>64</v>
      </c>
      <c r="V303" t="s">
        <v>1888</v>
      </c>
      <c r="W303">
        <v>0.72871558779761803</v>
      </c>
      <c r="X303">
        <v>0.688563731033355</v>
      </c>
      <c r="Y303">
        <v>0.499326881720427</v>
      </c>
      <c r="Z303">
        <v>1.2655481564998601</v>
      </c>
      <c r="AA303">
        <v>0.46463930973669298</v>
      </c>
      <c r="AB303">
        <v>0.46463930973669298</v>
      </c>
      <c r="AC303">
        <v>0.62494517634955904</v>
      </c>
      <c r="AD303">
        <v>0.62494517634955904</v>
      </c>
      <c r="AE303">
        <v>0.499326881720427</v>
      </c>
      <c r="AF303">
        <v>0.499326881720427</v>
      </c>
      <c r="AG303">
        <v>0.61466666666666603</v>
      </c>
      <c r="AH303">
        <v>1.26473259925842</v>
      </c>
      <c r="AI303">
        <v>0.62171506079420902</v>
      </c>
      <c r="AJ303">
        <v>0.62171506079420902</v>
      </c>
      <c r="AK303">
        <v>0.68950355452740097</v>
      </c>
      <c r="AL303">
        <v>0.68950355452740197</v>
      </c>
      <c r="AM303">
        <v>0.61466666666666603</v>
      </c>
      <c r="AN303">
        <v>0.61466666666666603</v>
      </c>
      <c r="AO303">
        <v>0.38821936158775999</v>
      </c>
      <c r="AP303">
        <v>0.46471586346468002</v>
      </c>
      <c r="AQ303">
        <v>0.53080134635877696</v>
      </c>
      <c r="AR303">
        <v>0.47482066753556001</v>
      </c>
      <c r="AS303">
        <v>0.169491525423728</v>
      </c>
      <c r="AT303">
        <v>0.37433155080213898</v>
      </c>
      <c r="AU303">
        <v>0.80869565217391304</v>
      </c>
      <c r="AV303">
        <v>0.94820717131474097</v>
      </c>
      <c r="AW303">
        <v>0.73394495412843996</v>
      </c>
      <c r="AX303">
        <v>0.87346938775510197</v>
      </c>
      <c r="AY303">
        <v>0.83105022831050201</v>
      </c>
      <c r="AZ303">
        <v>0.56140350877192902</v>
      </c>
      <c r="BA303">
        <v>0.42957746478873199</v>
      </c>
      <c r="BB303">
        <v>0.59223300970873705</v>
      </c>
      <c r="BC303">
        <v>0.51612903225806395</v>
      </c>
      <c r="BD303">
        <v>0.62204724409448797</v>
      </c>
    </row>
    <row r="304" spans="2:56" x14ac:dyDescent="0.2">
      <c r="B304" t="s">
        <v>2064</v>
      </c>
      <c r="C304">
        <v>1E-3</v>
      </c>
      <c r="D304">
        <v>0.1</v>
      </c>
      <c r="E304">
        <v>156</v>
      </c>
      <c r="F304">
        <v>256</v>
      </c>
      <c r="G304" s="2" t="b">
        <v>1</v>
      </c>
      <c r="H304">
        <v>8</v>
      </c>
      <c r="I304">
        <v>25</v>
      </c>
      <c r="J304">
        <v>256</v>
      </c>
      <c r="K304">
        <v>1000</v>
      </c>
      <c r="L304">
        <v>4</v>
      </c>
      <c r="M304">
        <v>5</v>
      </c>
      <c r="N304">
        <v>465</v>
      </c>
      <c r="O304">
        <v>12</v>
      </c>
      <c r="P304">
        <v>5</v>
      </c>
      <c r="Q304">
        <v>125</v>
      </c>
      <c r="R304">
        <v>1</v>
      </c>
      <c r="S304">
        <v>78</v>
      </c>
      <c r="T304" s="2">
        <v>64</v>
      </c>
      <c r="U304" s="2">
        <v>128</v>
      </c>
      <c r="V304" t="s">
        <v>1888</v>
      </c>
      <c r="W304">
        <v>0.74122428894042902</v>
      </c>
      <c r="X304">
        <v>0.63240961870178503</v>
      </c>
      <c r="Y304">
        <v>0.49918924731182501</v>
      </c>
      <c r="Z304">
        <v>1.2256723967790599</v>
      </c>
      <c r="AA304">
        <v>0.45945074113636603</v>
      </c>
      <c r="AB304">
        <v>0.45945074113636603</v>
      </c>
      <c r="AC304">
        <v>0.58802146343085704</v>
      </c>
      <c r="AD304">
        <v>0.58802146343085704</v>
      </c>
      <c r="AE304">
        <v>0.49918924731182501</v>
      </c>
      <c r="AF304">
        <v>0.49918924731182501</v>
      </c>
      <c r="AG304">
        <v>0.582666666666666</v>
      </c>
      <c r="AH304">
        <v>1.29144918918609</v>
      </c>
      <c r="AI304">
        <v>0.57857920292115905</v>
      </c>
      <c r="AJ304">
        <v>0.57857920292115905</v>
      </c>
      <c r="AK304">
        <v>0.64965010773870102</v>
      </c>
      <c r="AL304">
        <v>0.64965010773870102</v>
      </c>
      <c r="AM304">
        <v>0.582666666666666</v>
      </c>
      <c r="AN304">
        <v>0.582666666666666</v>
      </c>
      <c r="AO304">
        <v>0.42420489557435598</v>
      </c>
      <c r="AP304">
        <v>0.45951979217807798</v>
      </c>
      <c r="AQ304">
        <v>0.53771133511122604</v>
      </c>
      <c r="AR304">
        <v>0.41636694168180499</v>
      </c>
      <c r="AS304">
        <v>0.20895522388059701</v>
      </c>
      <c r="AT304">
        <v>0.31924882629107898</v>
      </c>
      <c r="AU304">
        <v>0.82553191489361699</v>
      </c>
      <c r="AV304">
        <v>0.86995515695067205</v>
      </c>
      <c r="AW304">
        <v>0.741463414634146</v>
      </c>
      <c r="AX304">
        <v>0.88429752066115697</v>
      </c>
      <c r="AY304">
        <v>0.83257918552036203</v>
      </c>
      <c r="AZ304">
        <v>0.57534246575342396</v>
      </c>
      <c r="BA304">
        <v>0.43165467625899201</v>
      </c>
      <c r="BB304">
        <v>0.61224489795918302</v>
      </c>
      <c r="BC304">
        <v>0.59942363112391905</v>
      </c>
      <c r="BD304">
        <v>4.22535211267605E-2</v>
      </c>
    </row>
    <row r="305" spans="2:56" x14ac:dyDescent="0.2">
      <c r="B305" t="s">
        <v>2065</v>
      </c>
      <c r="C305">
        <v>1E-3</v>
      </c>
      <c r="D305">
        <v>0.1</v>
      </c>
      <c r="E305">
        <v>11</v>
      </c>
      <c r="F305">
        <v>256</v>
      </c>
      <c r="G305" s="2" t="b">
        <v>1</v>
      </c>
      <c r="H305">
        <v>8</v>
      </c>
      <c r="I305">
        <v>20</v>
      </c>
      <c r="J305">
        <v>64</v>
      </c>
      <c r="K305">
        <v>1000</v>
      </c>
      <c r="L305">
        <v>4</v>
      </c>
      <c r="M305">
        <v>20</v>
      </c>
      <c r="N305">
        <v>450</v>
      </c>
      <c r="O305">
        <v>12</v>
      </c>
      <c r="P305">
        <v>20</v>
      </c>
      <c r="Q305">
        <v>110</v>
      </c>
      <c r="R305">
        <v>1</v>
      </c>
      <c r="S305">
        <v>78</v>
      </c>
      <c r="T305" s="2">
        <v>128</v>
      </c>
      <c r="U305" s="2">
        <v>128</v>
      </c>
      <c r="V305" t="s">
        <v>1888</v>
      </c>
      <c r="W305">
        <v>0.73377227783203103</v>
      </c>
      <c r="X305">
        <v>0.67238756711594705</v>
      </c>
      <c r="Y305">
        <v>0.49914166666666698</v>
      </c>
      <c r="Z305">
        <v>1.22691808068752</v>
      </c>
      <c r="AA305">
        <v>0.46005363922180897</v>
      </c>
      <c r="AB305">
        <v>0.46005363922180798</v>
      </c>
      <c r="AC305">
        <v>0.64008124886282802</v>
      </c>
      <c r="AD305">
        <v>0.64008124886282802</v>
      </c>
      <c r="AE305">
        <v>0.49914166666666698</v>
      </c>
      <c r="AF305">
        <v>0.49914166666666698</v>
      </c>
      <c r="AG305">
        <v>0.56060606060606</v>
      </c>
      <c r="AH305">
        <v>1.2248280048370299</v>
      </c>
      <c r="AI305">
        <v>0.52988271620632499</v>
      </c>
      <c r="AJ305">
        <v>0.52988271620632499</v>
      </c>
      <c r="AK305">
        <v>0.59776747095364702</v>
      </c>
      <c r="AL305">
        <v>0.59776747095364702</v>
      </c>
      <c r="AM305">
        <v>0.56060606060606</v>
      </c>
      <c r="AN305">
        <v>0.56060606060606</v>
      </c>
      <c r="AO305">
        <v>0.449372539094955</v>
      </c>
      <c r="AP305">
        <v>0.42965886679840398</v>
      </c>
      <c r="AQ305">
        <v>0.55675852699522599</v>
      </c>
      <c r="AR305">
        <v>0.40442462399864998</v>
      </c>
      <c r="AS305">
        <v>0.211920529801324</v>
      </c>
      <c r="AT305">
        <v>0.31578947368421001</v>
      </c>
      <c r="AU305">
        <v>0.77725118483412303</v>
      </c>
      <c r="AV305">
        <v>0.95495495495495397</v>
      </c>
      <c r="AW305">
        <v>0.74316939890710298</v>
      </c>
      <c r="AX305">
        <v>0.87254901960784303</v>
      </c>
      <c r="AY305">
        <v>0.85427135678391897</v>
      </c>
      <c r="AZ305">
        <v>0</v>
      </c>
      <c r="BA305">
        <v>0.42519685039369998</v>
      </c>
      <c r="BB305">
        <v>0.46902654867256599</v>
      </c>
      <c r="BC305">
        <v>6.7796610169491497E-2</v>
      </c>
      <c r="BD305">
        <v>0.66666666666666596</v>
      </c>
    </row>
    <row r="306" spans="2:56" x14ac:dyDescent="0.2">
      <c r="B306" t="s">
        <v>2588</v>
      </c>
      <c r="C306">
        <v>1E-3</v>
      </c>
      <c r="D306">
        <v>0.5</v>
      </c>
      <c r="E306">
        <v>114</v>
      </c>
      <c r="F306">
        <v>500</v>
      </c>
      <c r="G306" s="2" t="b">
        <v>1</v>
      </c>
      <c r="H306">
        <v>8</v>
      </c>
      <c r="I306">
        <v>10</v>
      </c>
      <c r="J306">
        <v>64</v>
      </c>
      <c r="K306">
        <v>1000</v>
      </c>
      <c r="L306">
        <v>4</v>
      </c>
      <c r="M306">
        <v>5</v>
      </c>
      <c r="N306">
        <v>465</v>
      </c>
      <c r="O306">
        <v>12</v>
      </c>
      <c r="P306">
        <v>5</v>
      </c>
      <c r="Q306">
        <v>125</v>
      </c>
      <c r="R306">
        <v>1</v>
      </c>
      <c r="S306">
        <v>78</v>
      </c>
      <c r="T306" s="2">
        <v>64</v>
      </c>
      <c r="U306" s="2">
        <v>64</v>
      </c>
      <c r="V306" t="s">
        <v>2178</v>
      </c>
      <c r="W306">
        <v>0.79773046874999998</v>
      </c>
      <c r="X306">
        <v>0.47647701662778802</v>
      </c>
      <c r="Y306">
        <v>0.499140322580645</v>
      </c>
      <c r="Z306">
        <v>1.2844096173048001</v>
      </c>
      <c r="AA306">
        <v>0.46194713517700697</v>
      </c>
      <c r="AB306">
        <v>0.46194713517700797</v>
      </c>
      <c r="AC306">
        <v>0.59201378560103601</v>
      </c>
      <c r="AD306">
        <v>0.59201378560103501</v>
      </c>
      <c r="AE306">
        <v>0.499140322580645</v>
      </c>
      <c r="AF306">
        <v>0.499140322580645</v>
      </c>
      <c r="AG306">
        <v>0.60733333333333295</v>
      </c>
      <c r="AH306">
        <v>1.0656780004501301</v>
      </c>
      <c r="AI306">
        <v>0.56633568197501205</v>
      </c>
      <c r="AJ306">
        <v>0.56633568197501205</v>
      </c>
      <c r="AK306">
        <v>0.57983885059985696</v>
      </c>
      <c r="AL306">
        <v>0.57983885059985696</v>
      </c>
      <c r="AM306">
        <v>0.60733333333333295</v>
      </c>
      <c r="AN306">
        <v>0.60733333333333295</v>
      </c>
      <c r="AO306">
        <v>0.454201687624048</v>
      </c>
      <c r="AP306">
        <v>0.44736403172697098</v>
      </c>
      <c r="AQ306">
        <v>0.54374294143035395</v>
      </c>
      <c r="AR306">
        <v>0.40247987992665601</v>
      </c>
      <c r="AS306">
        <v>0.30612244897959101</v>
      </c>
      <c r="AT306">
        <v>0.41489361702127597</v>
      </c>
      <c r="AU306">
        <v>0.9296875</v>
      </c>
      <c r="AV306">
        <v>0.9609375</v>
      </c>
      <c r="AW306">
        <v>0.87068965517241304</v>
      </c>
      <c r="AX306">
        <v>0.88796680497925295</v>
      </c>
      <c r="AY306">
        <v>0.863436123348017</v>
      </c>
      <c r="AZ306">
        <v>0.473282442748091</v>
      </c>
      <c r="BA306">
        <v>0.43364485981308398</v>
      </c>
      <c r="BB306">
        <v>0</v>
      </c>
      <c r="BC306">
        <v>0</v>
      </c>
      <c r="BD306">
        <v>0.65536723163841804</v>
      </c>
    </row>
    <row r="307" spans="2:56" x14ac:dyDescent="0.2">
      <c r="B307" t="s">
        <v>2066</v>
      </c>
      <c r="C307">
        <v>1E-3</v>
      </c>
      <c r="D307">
        <v>0.1</v>
      </c>
      <c r="E307">
        <v>41</v>
      </c>
      <c r="F307">
        <v>256</v>
      </c>
      <c r="G307" s="2" t="b">
        <v>1</v>
      </c>
      <c r="H307">
        <v>8</v>
      </c>
      <c r="I307">
        <v>25</v>
      </c>
      <c r="J307">
        <v>256</v>
      </c>
      <c r="K307">
        <v>1000</v>
      </c>
      <c r="L307">
        <v>4</v>
      </c>
      <c r="M307">
        <v>5</v>
      </c>
      <c r="N307">
        <v>465</v>
      </c>
      <c r="O307">
        <v>12</v>
      </c>
      <c r="P307">
        <v>5</v>
      </c>
      <c r="Q307">
        <v>125</v>
      </c>
      <c r="R307">
        <v>1</v>
      </c>
      <c r="S307">
        <v>78</v>
      </c>
      <c r="T307" s="2">
        <v>64</v>
      </c>
      <c r="U307" s="2">
        <v>64</v>
      </c>
      <c r="V307" t="s">
        <v>1888</v>
      </c>
      <c r="W307">
        <v>0.75066566467285101</v>
      </c>
      <c r="X307">
        <v>0.60136730130761795</v>
      </c>
      <c r="Y307">
        <v>0.49905268817204002</v>
      </c>
      <c r="Z307">
        <v>1.29603496193885</v>
      </c>
      <c r="AA307">
        <v>0.45730232777864999</v>
      </c>
      <c r="AB307">
        <v>0.45730232777864999</v>
      </c>
      <c r="AC307">
        <v>0.59337767507997796</v>
      </c>
      <c r="AD307">
        <v>0.59337767507997796</v>
      </c>
      <c r="AE307">
        <v>0.49905268817204002</v>
      </c>
      <c r="AF307">
        <v>0.49905268817204002</v>
      </c>
      <c r="AG307">
        <v>0.61733333333333296</v>
      </c>
      <c r="AH307">
        <v>1.2084666490554801</v>
      </c>
      <c r="AI307">
        <v>0.62548388262759302</v>
      </c>
      <c r="AJ307">
        <v>0.62548388262759302</v>
      </c>
      <c r="AK307">
        <v>0.74404328501458405</v>
      </c>
      <c r="AL307">
        <v>0.74404328501458405</v>
      </c>
      <c r="AM307">
        <v>0.61733333333333296</v>
      </c>
      <c r="AN307">
        <v>0.61733333333333296</v>
      </c>
      <c r="AO307">
        <v>0.44578167756356601</v>
      </c>
      <c r="AP307">
        <v>0.41087945944931498</v>
      </c>
      <c r="AQ307">
        <v>0.55306785958316496</v>
      </c>
      <c r="AR307">
        <v>0.419480314518547</v>
      </c>
      <c r="AS307">
        <v>0.133333333333333</v>
      </c>
      <c r="AT307">
        <v>0.35270541082164297</v>
      </c>
      <c r="AU307">
        <v>0.85714285714285698</v>
      </c>
      <c r="AV307">
        <v>0.95081967213114704</v>
      </c>
      <c r="AW307">
        <v>0.71770334928229595</v>
      </c>
      <c r="AX307">
        <v>0.886075949367088</v>
      </c>
      <c r="AY307">
        <v>0.84716157205240095</v>
      </c>
      <c r="AZ307">
        <v>0.61083743842364502</v>
      </c>
      <c r="BA307">
        <v>0.39333333333333298</v>
      </c>
      <c r="BB307">
        <v>0.60540540540540499</v>
      </c>
      <c r="BC307">
        <v>0.52293577981651296</v>
      </c>
      <c r="BD307">
        <v>0.62835249042145502</v>
      </c>
    </row>
    <row r="308" spans="2:56" x14ac:dyDescent="0.2">
      <c r="B308" t="s">
        <v>2067</v>
      </c>
      <c r="C308">
        <v>1E-3</v>
      </c>
      <c r="D308">
        <v>0.1</v>
      </c>
      <c r="E308">
        <v>256</v>
      </c>
      <c r="F308">
        <v>256</v>
      </c>
      <c r="G308" s="2" t="b">
        <v>0</v>
      </c>
      <c r="H308">
        <v>8</v>
      </c>
      <c r="I308">
        <v>20</v>
      </c>
      <c r="J308">
        <v>64</v>
      </c>
      <c r="K308">
        <v>1000</v>
      </c>
      <c r="L308">
        <v>4</v>
      </c>
      <c r="M308">
        <v>25</v>
      </c>
      <c r="N308">
        <v>445</v>
      </c>
      <c r="O308">
        <v>12</v>
      </c>
      <c r="P308">
        <v>25</v>
      </c>
      <c r="Q308">
        <v>105</v>
      </c>
      <c r="R308">
        <v>1</v>
      </c>
      <c r="S308">
        <v>78</v>
      </c>
      <c r="T308" s="2">
        <v>64</v>
      </c>
      <c r="U308" s="2">
        <v>128</v>
      </c>
      <c r="V308" t="s">
        <v>1888</v>
      </c>
      <c r="W308">
        <v>0.7371826171875</v>
      </c>
      <c r="X308">
        <v>0.65915698464959804</v>
      </c>
      <c r="Y308">
        <v>0.49891235955056001</v>
      </c>
      <c r="Z308">
        <v>1.2243718360662399</v>
      </c>
      <c r="AA308">
        <v>0.45633793428376401</v>
      </c>
      <c r="AB308">
        <v>0.45633793428376401</v>
      </c>
      <c r="AC308">
        <v>0.60162941498710898</v>
      </c>
      <c r="AD308">
        <v>0.60162941498710898</v>
      </c>
      <c r="AE308">
        <v>0.49891235955056001</v>
      </c>
      <c r="AF308">
        <v>0.49891235955056001</v>
      </c>
      <c r="AG308">
        <v>0.55158730158730096</v>
      </c>
      <c r="AH308">
        <v>1.16086173057556</v>
      </c>
      <c r="AI308">
        <v>0.51373038987680597</v>
      </c>
      <c r="AJ308">
        <v>0.51373038987680597</v>
      </c>
      <c r="AK308">
        <v>0.671674800547438</v>
      </c>
      <c r="AL308">
        <v>0.671674800547438</v>
      </c>
      <c r="AM308">
        <v>0.55158730158730096</v>
      </c>
      <c r="AN308">
        <v>0.55158730158730096</v>
      </c>
      <c r="AO308">
        <v>0.39984464529874902</v>
      </c>
      <c r="AP308">
        <v>0.50831005066609602</v>
      </c>
      <c r="AQ308">
        <v>0.56043533383964494</v>
      </c>
      <c r="AR308">
        <v>0.356761707330563</v>
      </c>
      <c r="AS308">
        <v>0.121739130434782</v>
      </c>
      <c r="AT308">
        <v>0.36470588235294099</v>
      </c>
      <c r="AU308">
        <v>0.78306878306878303</v>
      </c>
      <c r="AV308">
        <v>0.92307692307692302</v>
      </c>
      <c r="AW308">
        <v>0.73958333333333304</v>
      </c>
      <c r="AX308">
        <v>0.88442211055276299</v>
      </c>
      <c r="AY308">
        <v>0.78974358974358905</v>
      </c>
      <c r="AZ308">
        <v>0.45714285714285702</v>
      </c>
      <c r="BA308">
        <v>0.42020202020202002</v>
      </c>
      <c r="BB308">
        <v>3.73831775700934E-2</v>
      </c>
      <c r="BC308">
        <v>0.59106529209621905</v>
      </c>
      <c r="BD308">
        <v>5.2631578947368397E-2</v>
      </c>
    </row>
    <row r="309" spans="2:56" x14ac:dyDescent="0.2">
      <c r="B309" t="s">
        <v>2068</v>
      </c>
      <c r="C309">
        <v>1E-3</v>
      </c>
      <c r="D309">
        <v>0.1</v>
      </c>
      <c r="E309">
        <v>118</v>
      </c>
      <c r="F309">
        <v>256</v>
      </c>
      <c r="G309" s="2" t="b">
        <v>1</v>
      </c>
      <c r="H309">
        <v>8</v>
      </c>
      <c r="I309">
        <v>20</v>
      </c>
      <c r="J309">
        <v>420</v>
      </c>
      <c r="K309">
        <v>1000</v>
      </c>
      <c r="L309">
        <v>4</v>
      </c>
      <c r="M309">
        <v>5</v>
      </c>
      <c r="N309">
        <v>465</v>
      </c>
      <c r="O309">
        <v>12</v>
      </c>
      <c r="P309">
        <v>5</v>
      </c>
      <c r="Q309">
        <v>125</v>
      </c>
      <c r="R309">
        <v>1</v>
      </c>
      <c r="S309">
        <v>78</v>
      </c>
      <c r="T309" s="2">
        <v>64</v>
      </c>
      <c r="U309" s="2">
        <v>128</v>
      </c>
      <c r="V309" t="s">
        <v>1888</v>
      </c>
      <c r="W309">
        <v>0.74695986793154701</v>
      </c>
      <c r="X309">
        <v>0.63385447021573704</v>
      </c>
      <c r="Y309">
        <v>0.49889408602150498</v>
      </c>
      <c r="Z309">
        <v>1.27275500404834</v>
      </c>
      <c r="AA309">
        <v>0.45830835833876499</v>
      </c>
      <c r="AB309">
        <v>0.45830835833876499</v>
      </c>
      <c r="AC309">
        <v>0.61001118115137798</v>
      </c>
      <c r="AD309">
        <v>0.61001118115137798</v>
      </c>
      <c r="AE309">
        <v>0.49889408602150498</v>
      </c>
      <c r="AF309">
        <v>0.49889408602150498</v>
      </c>
      <c r="AG309">
        <v>0.59599999999999997</v>
      </c>
      <c r="AH309">
        <v>1.4899759292602499</v>
      </c>
      <c r="AI309">
        <v>0.60295751368148398</v>
      </c>
      <c r="AJ309">
        <v>0.60295751368148398</v>
      </c>
      <c r="AK309">
        <v>0.71536221860981997</v>
      </c>
      <c r="AL309">
        <v>0.71536221860981997</v>
      </c>
      <c r="AM309">
        <v>0.59599999999999997</v>
      </c>
      <c r="AN309">
        <v>0.59599999999999997</v>
      </c>
      <c r="AO309">
        <v>0.41776049982357299</v>
      </c>
      <c r="AP309">
        <v>0.47743232908733402</v>
      </c>
      <c r="AQ309">
        <v>0.53435742473353798</v>
      </c>
      <c r="AR309">
        <v>0.40368317971061701</v>
      </c>
      <c r="AS309">
        <v>0.14184397163120499</v>
      </c>
      <c r="AT309">
        <v>0.28571428571428498</v>
      </c>
      <c r="AU309">
        <v>0.77209302325581397</v>
      </c>
      <c r="AV309">
        <v>0.93775933609958495</v>
      </c>
      <c r="AW309">
        <v>0.73786407766990203</v>
      </c>
      <c r="AX309">
        <v>0.76497695852534497</v>
      </c>
      <c r="AY309">
        <v>0.75806451612903203</v>
      </c>
      <c r="AZ309">
        <v>0.69298245614035003</v>
      </c>
      <c r="BA309">
        <v>0.41390728476821098</v>
      </c>
      <c r="BB309">
        <v>0.60512820512820498</v>
      </c>
      <c r="BC309">
        <v>0.44919786096256598</v>
      </c>
      <c r="BD309">
        <v>0.67595818815330999</v>
      </c>
    </row>
    <row r="310" spans="2:56" x14ac:dyDescent="0.2">
      <c r="B310" t="s">
        <v>2069</v>
      </c>
      <c r="C310">
        <v>1E-3</v>
      </c>
      <c r="D310">
        <v>0.1</v>
      </c>
      <c r="E310">
        <v>256</v>
      </c>
      <c r="F310">
        <v>256</v>
      </c>
      <c r="G310" s="2" t="b">
        <v>0</v>
      </c>
      <c r="H310">
        <v>8</v>
      </c>
      <c r="I310">
        <v>10</v>
      </c>
      <c r="J310">
        <v>128</v>
      </c>
      <c r="K310">
        <v>1000</v>
      </c>
      <c r="L310">
        <v>4</v>
      </c>
      <c r="M310">
        <v>15</v>
      </c>
      <c r="N310">
        <v>455</v>
      </c>
      <c r="O310">
        <v>12</v>
      </c>
      <c r="P310">
        <v>15</v>
      </c>
      <c r="Q310">
        <v>115</v>
      </c>
      <c r="R310">
        <v>1</v>
      </c>
      <c r="S310">
        <v>78</v>
      </c>
      <c r="T310" s="2">
        <v>128</v>
      </c>
      <c r="U310" s="2">
        <v>128</v>
      </c>
      <c r="V310" t="s">
        <v>1888</v>
      </c>
      <c r="W310">
        <v>0.735809326171875</v>
      </c>
      <c r="X310">
        <v>0.66862214729189795</v>
      </c>
      <c r="Y310">
        <v>0.498765384615384</v>
      </c>
      <c r="Z310">
        <v>1.21133320987224</v>
      </c>
      <c r="AA310">
        <v>0.46118783423587301</v>
      </c>
      <c r="AB310">
        <v>0.46118783423587301</v>
      </c>
      <c r="AC310">
        <v>0.62083227868188995</v>
      </c>
      <c r="AD310">
        <v>0.62083227868188995</v>
      </c>
      <c r="AE310">
        <v>0.498765384615384</v>
      </c>
      <c r="AF310">
        <v>0.498765384615384</v>
      </c>
      <c r="AG310">
        <v>0.59275362318840497</v>
      </c>
      <c r="AH310">
        <v>1.20829534530639</v>
      </c>
      <c r="AI310">
        <v>0.57608829554484497</v>
      </c>
      <c r="AJ310">
        <v>0.57608829554484497</v>
      </c>
      <c r="AK310">
        <v>0.66575441640988398</v>
      </c>
      <c r="AL310">
        <v>0.66575441640988398</v>
      </c>
      <c r="AM310">
        <v>0.59275362318840497</v>
      </c>
      <c r="AN310">
        <v>0.59275362318840497</v>
      </c>
      <c r="AO310">
        <v>0.42230641257644203</v>
      </c>
      <c r="AP310">
        <v>0.488154313875101</v>
      </c>
      <c r="AQ310">
        <v>0.55125567283064303</v>
      </c>
      <c r="AR310">
        <v>0.38303493766130697</v>
      </c>
      <c r="AS310">
        <v>0.234567901234567</v>
      </c>
      <c r="AT310">
        <v>0.40697674418604601</v>
      </c>
      <c r="AU310">
        <v>0.79999999999999905</v>
      </c>
      <c r="AV310">
        <v>0.95614035087719296</v>
      </c>
      <c r="AW310">
        <v>0.74371859296482401</v>
      </c>
      <c r="AX310">
        <v>0.84931506849314997</v>
      </c>
      <c r="AY310">
        <v>0.78873239436619702</v>
      </c>
      <c r="AZ310">
        <v>0.54028436018957304</v>
      </c>
      <c r="BA310">
        <v>0.42774566473988401</v>
      </c>
      <c r="BB310">
        <v>0.45555555555555499</v>
      </c>
      <c r="BC310">
        <v>4.9586776859504099E-2</v>
      </c>
      <c r="BD310">
        <v>0.66043613707165105</v>
      </c>
    </row>
    <row r="311" spans="2:56" x14ac:dyDescent="0.2">
      <c r="B311" t="s">
        <v>2070</v>
      </c>
      <c r="C311">
        <v>1E-3</v>
      </c>
      <c r="D311">
        <v>0.1</v>
      </c>
      <c r="E311">
        <v>256</v>
      </c>
      <c r="F311">
        <v>256</v>
      </c>
      <c r="G311" s="2" t="b">
        <v>0</v>
      </c>
      <c r="H311">
        <v>8</v>
      </c>
      <c r="I311">
        <v>10</v>
      </c>
      <c r="J311">
        <v>420</v>
      </c>
      <c r="K311">
        <v>1000</v>
      </c>
      <c r="L311">
        <v>4</v>
      </c>
      <c r="M311">
        <v>20</v>
      </c>
      <c r="N311">
        <v>450</v>
      </c>
      <c r="O311">
        <v>12</v>
      </c>
      <c r="P311">
        <v>20</v>
      </c>
      <c r="Q311">
        <v>110</v>
      </c>
      <c r="R311">
        <v>1</v>
      </c>
      <c r="S311">
        <v>78</v>
      </c>
      <c r="T311" s="2">
        <v>128</v>
      </c>
      <c r="U311" s="2">
        <v>64</v>
      </c>
      <c r="V311" t="s">
        <v>1888</v>
      </c>
      <c r="W311">
        <v>0.73934151785714197</v>
      </c>
      <c r="X311">
        <v>0.64738961169496101</v>
      </c>
      <c r="Y311">
        <v>0.49865666666666603</v>
      </c>
      <c r="Z311">
        <v>1.19311824476718</v>
      </c>
      <c r="AA311">
        <v>0.45973562347583902</v>
      </c>
      <c r="AB311">
        <v>0.45973562347583902</v>
      </c>
      <c r="AC311">
        <v>0.64628454148367198</v>
      </c>
      <c r="AD311">
        <v>0.64628454148367198</v>
      </c>
      <c r="AE311">
        <v>0.49865666666666603</v>
      </c>
      <c r="AF311">
        <v>0.49865666666666603</v>
      </c>
      <c r="AG311">
        <v>0.60757575757575699</v>
      </c>
      <c r="AH311">
        <v>1.17339527606964</v>
      </c>
      <c r="AI311">
        <v>0.58647091430331599</v>
      </c>
      <c r="AJ311">
        <v>0.58647091430331599</v>
      </c>
      <c r="AK311">
        <v>0.66899411161192002</v>
      </c>
      <c r="AL311">
        <v>0.66899411161192002</v>
      </c>
      <c r="AM311">
        <v>0.60757575757575699</v>
      </c>
      <c r="AN311">
        <v>0.60757575757575699</v>
      </c>
      <c r="AO311">
        <v>0.43765756565272401</v>
      </c>
      <c r="AP311">
        <v>0.47537127854294697</v>
      </c>
      <c r="AQ311">
        <v>0.54524714967398202</v>
      </c>
      <c r="AR311">
        <v>0.380666500033706</v>
      </c>
      <c r="AS311">
        <v>3.2000000000000001E-2</v>
      </c>
      <c r="AT311">
        <v>0.37894736842105198</v>
      </c>
      <c r="AU311">
        <v>0.81339712918660201</v>
      </c>
      <c r="AV311">
        <v>0.96330275229357798</v>
      </c>
      <c r="AW311">
        <v>0.79999999999999905</v>
      </c>
      <c r="AX311">
        <v>0.85572139303482497</v>
      </c>
      <c r="AY311">
        <v>0.79620853080568699</v>
      </c>
      <c r="AZ311">
        <v>0.65142857142857102</v>
      </c>
      <c r="BA311">
        <v>0.43168316831683101</v>
      </c>
      <c r="BB311">
        <v>0.57303370786516805</v>
      </c>
      <c r="BC311">
        <v>8.4033613445378103E-2</v>
      </c>
      <c r="BD311">
        <v>0.65789473684210498</v>
      </c>
    </row>
    <row r="312" spans="2:56" x14ac:dyDescent="0.2">
      <c r="B312" t="s">
        <v>2071</v>
      </c>
      <c r="C312">
        <v>1E-3</v>
      </c>
      <c r="D312">
        <v>0.1</v>
      </c>
      <c r="E312">
        <v>256</v>
      </c>
      <c r="F312">
        <v>256</v>
      </c>
      <c r="G312" s="2" t="b">
        <v>0</v>
      </c>
      <c r="H312">
        <v>8</v>
      </c>
      <c r="I312">
        <v>10</v>
      </c>
      <c r="J312">
        <v>128</v>
      </c>
      <c r="K312">
        <v>1000</v>
      </c>
      <c r="L312">
        <v>4</v>
      </c>
      <c r="M312">
        <v>20</v>
      </c>
      <c r="N312">
        <v>450</v>
      </c>
      <c r="O312">
        <v>12</v>
      </c>
      <c r="P312">
        <v>20</v>
      </c>
      <c r="Q312">
        <v>110</v>
      </c>
      <c r="R312">
        <v>1</v>
      </c>
      <c r="S312">
        <v>78</v>
      </c>
      <c r="T312" s="2">
        <v>64</v>
      </c>
      <c r="U312" s="2">
        <v>128</v>
      </c>
      <c r="V312" t="s">
        <v>1888</v>
      </c>
      <c r="W312">
        <v>0.70574569702148404</v>
      </c>
      <c r="X312">
        <v>0.80784427165053696</v>
      </c>
      <c r="Y312">
        <v>0.49864999999999998</v>
      </c>
      <c r="Z312">
        <v>1.1891227860450699</v>
      </c>
      <c r="AA312">
        <v>0.45585544090403401</v>
      </c>
      <c r="AB312">
        <v>0.45585544090403401</v>
      </c>
      <c r="AC312">
        <v>0.60484366989088401</v>
      </c>
      <c r="AD312">
        <v>0.60484366989088401</v>
      </c>
      <c r="AE312">
        <v>0.49864999999999998</v>
      </c>
      <c r="AF312">
        <v>0.49864999999999998</v>
      </c>
      <c r="AG312">
        <v>0.59090909090909005</v>
      </c>
      <c r="AH312">
        <v>1.2964572906494101</v>
      </c>
      <c r="AI312">
        <v>0.56638323468398899</v>
      </c>
      <c r="AJ312">
        <v>0.56638323468398899</v>
      </c>
      <c r="AK312">
        <v>0.68019195040810199</v>
      </c>
      <c r="AL312">
        <v>0.68019195040810199</v>
      </c>
      <c r="AM312">
        <v>0.59090909090909005</v>
      </c>
      <c r="AN312">
        <v>0.59090909090909005</v>
      </c>
      <c r="AO312">
        <v>0.45888026084039302</v>
      </c>
      <c r="AP312">
        <v>0.43352074957629599</v>
      </c>
      <c r="AQ312">
        <v>0.55414101066448695</v>
      </c>
      <c r="AR312">
        <v>0.37687974253495898</v>
      </c>
      <c r="AS312">
        <v>0.119658119658119</v>
      </c>
      <c r="AT312">
        <v>0.33755274261603302</v>
      </c>
      <c r="AU312">
        <v>0.79999999999999905</v>
      </c>
      <c r="AV312">
        <v>0.88333333333333297</v>
      </c>
      <c r="AW312">
        <v>0.75647668393782297</v>
      </c>
      <c r="AX312">
        <v>0.85024154589371903</v>
      </c>
      <c r="AY312">
        <v>0.82722513089005201</v>
      </c>
      <c r="AZ312">
        <v>0.51533742331288301</v>
      </c>
      <c r="BA312">
        <v>0.44123711340206101</v>
      </c>
      <c r="BB312">
        <v>0.59887005649717495</v>
      </c>
      <c r="BC312">
        <v>0</v>
      </c>
      <c r="BD312">
        <v>0.66666666666666596</v>
      </c>
    </row>
    <row r="313" spans="2:56" x14ac:dyDescent="0.2">
      <c r="B313" t="s">
        <v>2072</v>
      </c>
      <c r="C313">
        <v>1E-3</v>
      </c>
      <c r="D313">
        <v>0.1</v>
      </c>
      <c r="E313">
        <v>256</v>
      </c>
      <c r="F313">
        <v>256</v>
      </c>
      <c r="G313" s="2" t="b">
        <v>0</v>
      </c>
      <c r="H313">
        <v>8</v>
      </c>
      <c r="I313">
        <v>5</v>
      </c>
      <c r="J313">
        <v>128</v>
      </c>
      <c r="K313">
        <v>1000</v>
      </c>
      <c r="L313">
        <v>4</v>
      </c>
      <c r="M313">
        <v>15</v>
      </c>
      <c r="N313">
        <v>455</v>
      </c>
      <c r="O313">
        <v>12</v>
      </c>
      <c r="P313">
        <v>15</v>
      </c>
      <c r="Q313">
        <v>115</v>
      </c>
      <c r="R313">
        <v>1</v>
      </c>
      <c r="S313">
        <v>78</v>
      </c>
      <c r="T313" s="2">
        <v>64</v>
      </c>
      <c r="U313" s="2">
        <v>128</v>
      </c>
      <c r="V313" t="s">
        <v>1888</v>
      </c>
      <c r="W313">
        <v>0.66556549072265603</v>
      </c>
      <c r="X313">
        <v>0.91877677710726802</v>
      </c>
      <c r="Y313">
        <v>0.49858021978021899</v>
      </c>
      <c r="Z313">
        <v>1.1878814289569799</v>
      </c>
      <c r="AA313">
        <v>0.45738698707201503</v>
      </c>
      <c r="AB313">
        <v>0.45738698707201503</v>
      </c>
      <c r="AC313">
        <v>0.61321972475480202</v>
      </c>
      <c r="AD313">
        <v>0.61321972475480202</v>
      </c>
      <c r="AE313">
        <v>0.49858021978021899</v>
      </c>
      <c r="AF313">
        <v>0.49858021978021899</v>
      </c>
      <c r="AG313">
        <v>0.56304347826086898</v>
      </c>
      <c r="AH313">
        <v>1.31758749485015</v>
      </c>
      <c r="AI313">
        <v>0.55015198816197297</v>
      </c>
      <c r="AJ313">
        <v>0.55015198816197297</v>
      </c>
      <c r="AK313">
        <v>0.68088408870836503</v>
      </c>
      <c r="AL313">
        <v>0.68088408870836603</v>
      </c>
      <c r="AM313">
        <v>0.56304347826086898</v>
      </c>
      <c r="AN313">
        <v>0.56304347826086898</v>
      </c>
      <c r="AO313">
        <v>0.41328100859252398</v>
      </c>
      <c r="AP313">
        <v>0.49674889285041102</v>
      </c>
      <c r="AQ313">
        <v>0.52447147633750002</v>
      </c>
      <c r="AR313">
        <v>0.39504657050762398</v>
      </c>
      <c r="AS313">
        <v>0.112903225806451</v>
      </c>
      <c r="AT313">
        <v>0.30350194552529097</v>
      </c>
      <c r="AU313">
        <v>0.73</v>
      </c>
      <c r="AV313">
        <v>0.91891891891891797</v>
      </c>
      <c r="AW313">
        <v>0.70873786407766903</v>
      </c>
      <c r="AX313">
        <v>0.86111111111111105</v>
      </c>
      <c r="AY313">
        <v>0.54658385093167705</v>
      </c>
      <c r="AZ313">
        <v>0.65137614678899003</v>
      </c>
      <c r="BA313">
        <v>0.41666666666666602</v>
      </c>
      <c r="BB313">
        <v>0.61016949152542299</v>
      </c>
      <c r="BC313">
        <v>7.5187969924811998E-2</v>
      </c>
      <c r="BD313">
        <v>0.66666666666666596</v>
      </c>
    </row>
    <row r="314" spans="2:56" x14ac:dyDescent="0.2">
      <c r="B314" t="s">
        <v>2073</v>
      </c>
      <c r="C314">
        <v>1E-3</v>
      </c>
      <c r="D314">
        <v>0.1</v>
      </c>
      <c r="E314">
        <v>107</v>
      </c>
      <c r="F314">
        <v>256</v>
      </c>
      <c r="G314" s="2" t="b">
        <v>1</v>
      </c>
      <c r="H314">
        <v>8</v>
      </c>
      <c r="I314">
        <v>15</v>
      </c>
      <c r="J314">
        <v>256</v>
      </c>
      <c r="K314">
        <v>1000</v>
      </c>
      <c r="L314">
        <v>4</v>
      </c>
      <c r="M314">
        <v>15</v>
      </c>
      <c r="N314">
        <v>455</v>
      </c>
      <c r="O314">
        <v>12</v>
      </c>
      <c r="P314">
        <v>15</v>
      </c>
      <c r="Q314">
        <v>115</v>
      </c>
      <c r="R314">
        <v>1</v>
      </c>
      <c r="S314">
        <v>78</v>
      </c>
      <c r="T314" s="2">
        <v>128</v>
      </c>
      <c r="U314" s="2">
        <v>128</v>
      </c>
      <c r="V314" t="s">
        <v>1888</v>
      </c>
      <c r="W314">
        <v>0.73040008544921797</v>
      </c>
      <c r="X314">
        <v>0.67561766691505898</v>
      </c>
      <c r="Y314">
        <v>0.49814670329670202</v>
      </c>
      <c r="Z314">
        <v>1.2588759081363601</v>
      </c>
      <c r="AA314">
        <v>0.45705689809438799</v>
      </c>
      <c r="AB314">
        <v>0.45705689809438799</v>
      </c>
      <c r="AC314">
        <v>0.58919795575981604</v>
      </c>
      <c r="AD314">
        <v>0.58919795575981604</v>
      </c>
      <c r="AE314">
        <v>0.49814670329670202</v>
      </c>
      <c r="AF314">
        <v>0.49814670329670202</v>
      </c>
      <c r="AG314">
        <v>0.56304347826086898</v>
      </c>
      <c r="AH314">
        <v>1.27906453609466</v>
      </c>
      <c r="AI314">
        <v>0.52035604084398401</v>
      </c>
      <c r="AJ314">
        <v>0.52035604084398401</v>
      </c>
      <c r="AK314">
        <v>0.56498977676039497</v>
      </c>
      <c r="AL314">
        <v>0.56498977676039497</v>
      </c>
      <c r="AM314">
        <v>0.56304347826086898</v>
      </c>
      <c r="AN314">
        <v>0.56304347826086898</v>
      </c>
      <c r="AO314">
        <v>0.47541608022581</v>
      </c>
      <c r="AP314">
        <v>0.50734121532725196</v>
      </c>
      <c r="AQ314">
        <v>0.53665522006135502</v>
      </c>
      <c r="AR314">
        <v>0.30881507676313502</v>
      </c>
      <c r="AS314">
        <v>0.15384615384615299</v>
      </c>
      <c r="AT314">
        <v>0.33663366336633599</v>
      </c>
      <c r="AU314">
        <v>0.82407407407407396</v>
      </c>
      <c r="AV314">
        <v>0.94827586206896497</v>
      </c>
      <c r="AW314">
        <v>0.74111675126903498</v>
      </c>
      <c r="AX314">
        <v>0.86635944700460799</v>
      </c>
      <c r="AY314">
        <v>0.78538812785388101</v>
      </c>
      <c r="AZ314">
        <v>0.46825396825396798</v>
      </c>
      <c r="BA314">
        <v>0.43564356435643498</v>
      </c>
      <c r="BB314">
        <v>1.3986013986013899E-2</v>
      </c>
      <c r="BC314">
        <v>0</v>
      </c>
      <c r="BD314">
        <v>0.670694864048338</v>
      </c>
    </row>
    <row r="315" spans="2:56" x14ac:dyDescent="0.2">
      <c r="B315" t="s">
        <v>2074</v>
      </c>
      <c r="C315">
        <v>1E-3</v>
      </c>
      <c r="D315">
        <v>0.1</v>
      </c>
      <c r="E315">
        <v>256</v>
      </c>
      <c r="F315">
        <v>256</v>
      </c>
      <c r="G315" s="2" t="b">
        <v>0</v>
      </c>
      <c r="H315">
        <v>8</v>
      </c>
      <c r="I315">
        <v>5</v>
      </c>
      <c r="J315">
        <v>64</v>
      </c>
      <c r="K315">
        <v>1000</v>
      </c>
      <c r="L315">
        <v>4</v>
      </c>
      <c r="M315">
        <v>25</v>
      </c>
      <c r="N315">
        <v>445</v>
      </c>
      <c r="O315">
        <v>12</v>
      </c>
      <c r="P315">
        <v>25</v>
      </c>
      <c r="Q315">
        <v>105</v>
      </c>
      <c r="R315">
        <v>1</v>
      </c>
      <c r="S315">
        <v>78</v>
      </c>
      <c r="T315" s="2">
        <v>64</v>
      </c>
      <c r="U315" s="2">
        <v>128</v>
      </c>
      <c r="V315" t="s">
        <v>1888</v>
      </c>
      <c r="W315">
        <v>0.626373291015625</v>
      </c>
      <c r="X315">
        <v>1.83603139454498</v>
      </c>
      <c r="Y315">
        <v>0.498014606741572</v>
      </c>
      <c r="Z315">
        <v>1.22009600329399</v>
      </c>
      <c r="AA315">
        <v>0.45527038112492002</v>
      </c>
      <c r="AB315">
        <v>0.45527038112492002</v>
      </c>
      <c r="AC315">
        <v>0.60684963521633795</v>
      </c>
      <c r="AD315">
        <v>0.60684963521633795</v>
      </c>
      <c r="AE315">
        <v>0.498014606741572</v>
      </c>
      <c r="AF315">
        <v>0.498014606741572</v>
      </c>
      <c r="AG315">
        <v>0.483333333333333</v>
      </c>
      <c r="AH315">
        <v>1.44297122955322</v>
      </c>
      <c r="AI315">
        <v>0.43854266039642598</v>
      </c>
      <c r="AJ315">
        <v>0.43854266039642598</v>
      </c>
      <c r="AK315">
        <v>0.57041370283963799</v>
      </c>
      <c r="AL315">
        <v>0.57041370283963799</v>
      </c>
      <c r="AM315">
        <v>0.483333333333333</v>
      </c>
      <c r="AN315">
        <v>0.483333333333333</v>
      </c>
      <c r="AO315">
        <v>0.46775825161234602</v>
      </c>
      <c r="AP315">
        <v>0.46667840779190101</v>
      </c>
      <c r="AQ315">
        <v>0.54340765636780797</v>
      </c>
      <c r="AR315">
        <v>0.34323720872762498</v>
      </c>
      <c r="AS315">
        <v>0.123893805309734</v>
      </c>
      <c r="AT315">
        <v>0.27947598253275102</v>
      </c>
      <c r="AU315">
        <v>0.65868263473053801</v>
      </c>
      <c r="AV315">
        <v>0.77443609022556303</v>
      </c>
      <c r="AW315">
        <v>0.67336683417085397</v>
      </c>
      <c r="AX315">
        <v>0.82608695652173902</v>
      </c>
      <c r="AY315">
        <v>0.57499999999999996</v>
      </c>
      <c r="AZ315">
        <v>0.20304568527918701</v>
      </c>
      <c r="BA315">
        <v>0.42348008385744201</v>
      </c>
      <c r="BB315">
        <v>1.8181818181818101E-2</v>
      </c>
      <c r="BC315">
        <v>7.0796460176991094E-2</v>
      </c>
      <c r="BD315">
        <v>0.636065573770491</v>
      </c>
    </row>
    <row r="316" spans="2:56" x14ac:dyDescent="0.2">
      <c r="B316" t="s">
        <v>2589</v>
      </c>
      <c r="C316">
        <v>1E-3</v>
      </c>
      <c r="D316">
        <v>0.1</v>
      </c>
      <c r="E316">
        <v>256</v>
      </c>
      <c r="F316">
        <v>256</v>
      </c>
      <c r="G316" s="2" t="b">
        <v>0</v>
      </c>
      <c r="H316">
        <v>8</v>
      </c>
      <c r="I316">
        <v>5</v>
      </c>
      <c r="J316">
        <v>420</v>
      </c>
      <c r="K316">
        <v>1000</v>
      </c>
      <c r="L316">
        <v>4</v>
      </c>
      <c r="M316">
        <v>15</v>
      </c>
      <c r="N316">
        <v>455</v>
      </c>
      <c r="O316">
        <v>12</v>
      </c>
      <c r="P316">
        <v>15</v>
      </c>
      <c r="Q316">
        <v>115</v>
      </c>
      <c r="R316">
        <v>1</v>
      </c>
      <c r="S316">
        <v>78</v>
      </c>
      <c r="T316" s="2">
        <v>64</v>
      </c>
      <c r="U316" s="2">
        <v>128</v>
      </c>
      <c r="V316" t="s">
        <v>1888</v>
      </c>
      <c r="W316">
        <v>0.66691662016369002</v>
      </c>
      <c r="X316">
        <v>0.88152660382911496</v>
      </c>
      <c r="Y316">
        <v>0.49798296703296602</v>
      </c>
      <c r="Z316">
        <v>1.2668284236192699</v>
      </c>
      <c r="AA316">
        <v>0.45396329679570202</v>
      </c>
      <c r="AB316">
        <v>0.45396329679570202</v>
      </c>
      <c r="AC316">
        <v>0.61261320401195496</v>
      </c>
      <c r="AD316">
        <v>0.61261320401195496</v>
      </c>
      <c r="AE316">
        <v>0.49798296703296602</v>
      </c>
      <c r="AF316">
        <v>0.49798296703296602</v>
      </c>
      <c r="AG316">
        <v>0.50579710144927503</v>
      </c>
      <c r="AH316">
        <v>1.3656817674636801</v>
      </c>
      <c r="AI316">
        <v>0.46439777428555301</v>
      </c>
      <c r="AJ316">
        <v>0.46439777428555301</v>
      </c>
      <c r="AK316">
        <v>0.552103069708891</v>
      </c>
      <c r="AL316">
        <v>0.552103069708891</v>
      </c>
      <c r="AM316">
        <v>0.50579710144927503</v>
      </c>
      <c r="AN316">
        <v>0.50579710144927503</v>
      </c>
      <c r="AO316">
        <v>0.45413673583649999</v>
      </c>
      <c r="AP316">
        <v>0.42793980354528299</v>
      </c>
      <c r="AQ316">
        <v>0.54364855283495495</v>
      </c>
      <c r="AR316">
        <v>0.39012809496607098</v>
      </c>
      <c r="AS316">
        <v>0.28235294117646997</v>
      </c>
      <c r="AT316">
        <v>0.26008968609865402</v>
      </c>
      <c r="AU316">
        <v>0.76097560975609702</v>
      </c>
      <c r="AV316">
        <v>0.66873065015479805</v>
      </c>
      <c r="AW316">
        <v>0.72115384615384603</v>
      </c>
      <c r="AX316">
        <v>0.88073394495412805</v>
      </c>
      <c r="AY316">
        <v>0.52500000000000002</v>
      </c>
      <c r="AZ316">
        <v>1.48148148148148E-2</v>
      </c>
      <c r="BA316">
        <v>0.42610364683301299</v>
      </c>
      <c r="BB316">
        <v>0.32432432432432401</v>
      </c>
      <c r="BC316">
        <v>4.7999999999999897E-2</v>
      </c>
      <c r="BD316">
        <v>0.66049382716049299</v>
      </c>
    </row>
    <row r="317" spans="2:56" x14ac:dyDescent="0.2">
      <c r="B317" t="s">
        <v>2075</v>
      </c>
      <c r="C317">
        <v>1E-3</v>
      </c>
      <c r="D317">
        <v>0.1</v>
      </c>
      <c r="E317">
        <v>256</v>
      </c>
      <c r="F317">
        <v>256</v>
      </c>
      <c r="G317" s="2" t="b">
        <v>0</v>
      </c>
      <c r="H317">
        <v>8</v>
      </c>
      <c r="I317">
        <v>10</v>
      </c>
      <c r="J317">
        <v>256</v>
      </c>
      <c r="K317">
        <v>1000</v>
      </c>
      <c r="L317">
        <v>4</v>
      </c>
      <c r="M317">
        <v>25</v>
      </c>
      <c r="N317">
        <v>445</v>
      </c>
      <c r="O317">
        <v>12</v>
      </c>
      <c r="P317">
        <v>25</v>
      </c>
      <c r="Q317">
        <v>105</v>
      </c>
      <c r="R317">
        <v>1</v>
      </c>
      <c r="S317">
        <v>78</v>
      </c>
      <c r="T317" s="2">
        <v>64</v>
      </c>
      <c r="U317" s="2">
        <v>64</v>
      </c>
      <c r="V317" t="s">
        <v>1888</v>
      </c>
      <c r="W317">
        <v>0.67432594299316395</v>
      </c>
      <c r="X317">
        <v>1.12257552542723</v>
      </c>
      <c r="Y317">
        <v>0.497798876404493</v>
      </c>
      <c r="Z317">
        <v>1.24827354228496</v>
      </c>
      <c r="AA317">
        <v>0.45294592211623602</v>
      </c>
      <c r="AB317">
        <v>0.45294592211623602</v>
      </c>
      <c r="AC317">
        <v>0.59105386299232499</v>
      </c>
      <c r="AD317">
        <v>0.59105386299232499</v>
      </c>
      <c r="AE317">
        <v>0.497798876404493</v>
      </c>
      <c r="AF317">
        <v>0.497798876404493</v>
      </c>
      <c r="AG317">
        <v>0.49126984126984102</v>
      </c>
      <c r="AH317">
        <v>1.4249582290649401</v>
      </c>
      <c r="AI317">
        <v>0.47685146861568001</v>
      </c>
      <c r="AJ317">
        <v>0.47685146861568001</v>
      </c>
      <c r="AK317">
        <v>0.60058110803251696</v>
      </c>
      <c r="AL317">
        <v>0.60058110803251696</v>
      </c>
      <c r="AM317">
        <v>0.49126984126984102</v>
      </c>
      <c r="AN317">
        <v>0.49126984126984102</v>
      </c>
      <c r="AO317">
        <v>0.43899008338502399</v>
      </c>
      <c r="AP317">
        <v>0.53075477539140503</v>
      </c>
      <c r="AQ317">
        <v>0.55709902183138005</v>
      </c>
      <c r="AR317">
        <v>0.28493980785713402</v>
      </c>
      <c r="AS317">
        <v>7.3394495412843999E-2</v>
      </c>
      <c r="AT317">
        <v>0.35955056179775202</v>
      </c>
      <c r="AU317">
        <v>0.69364161849710904</v>
      </c>
      <c r="AV317">
        <v>0.93137254901960698</v>
      </c>
      <c r="AW317">
        <v>0.71204188481675301</v>
      </c>
      <c r="AX317">
        <v>0.85714285714285698</v>
      </c>
      <c r="AY317">
        <v>0.52980132450331097</v>
      </c>
      <c r="AZ317">
        <v>0.37313432835820798</v>
      </c>
      <c r="BA317">
        <v>0.418410041841004</v>
      </c>
      <c r="BB317">
        <v>0</v>
      </c>
      <c r="BC317">
        <v>0.50406504065040603</v>
      </c>
      <c r="BD317">
        <v>0.26966292134831399</v>
      </c>
    </row>
    <row r="318" spans="2:56" x14ac:dyDescent="0.2">
      <c r="B318" t="s">
        <v>2076</v>
      </c>
      <c r="C318">
        <v>1E-3</v>
      </c>
      <c r="D318">
        <v>0.1</v>
      </c>
      <c r="E318">
        <v>256</v>
      </c>
      <c r="F318">
        <v>256</v>
      </c>
      <c r="G318" s="2" t="b">
        <v>0</v>
      </c>
      <c r="H318">
        <v>8</v>
      </c>
      <c r="I318">
        <v>10</v>
      </c>
      <c r="J318">
        <v>420</v>
      </c>
      <c r="K318">
        <v>1000</v>
      </c>
      <c r="L318">
        <v>4</v>
      </c>
      <c r="M318">
        <v>15</v>
      </c>
      <c r="N318">
        <v>455</v>
      </c>
      <c r="O318">
        <v>12</v>
      </c>
      <c r="P318">
        <v>15</v>
      </c>
      <c r="Q318">
        <v>115</v>
      </c>
      <c r="R318">
        <v>1</v>
      </c>
      <c r="S318">
        <v>78</v>
      </c>
      <c r="T318" s="2">
        <v>128</v>
      </c>
      <c r="U318" s="2">
        <v>128</v>
      </c>
      <c r="V318" t="s">
        <v>1888</v>
      </c>
      <c r="W318">
        <v>0.74198753720238098</v>
      </c>
      <c r="X318">
        <v>0.64922337373718597</v>
      </c>
      <c r="Y318">
        <v>0.497703846153846</v>
      </c>
      <c r="Z318">
        <v>1.21636492586135</v>
      </c>
      <c r="AA318">
        <v>0.45560792719271398</v>
      </c>
      <c r="AB318">
        <v>0.45560792719271398</v>
      </c>
      <c r="AC318">
        <v>0.62079006507148105</v>
      </c>
      <c r="AD318">
        <v>0.62079006507148105</v>
      </c>
      <c r="AE318">
        <v>0.497703846153846</v>
      </c>
      <c r="AF318">
        <v>0.497703846153846</v>
      </c>
      <c r="AG318">
        <v>0.56231884057971004</v>
      </c>
      <c r="AH318">
        <v>1.27581918239593</v>
      </c>
      <c r="AI318">
        <v>0.55149672882772605</v>
      </c>
      <c r="AJ318">
        <v>0.55149672882772605</v>
      </c>
      <c r="AK318">
        <v>0.68144851698078102</v>
      </c>
      <c r="AL318">
        <v>0.68144851698078102</v>
      </c>
      <c r="AM318">
        <v>0.56231884057971004</v>
      </c>
      <c r="AN318">
        <v>0.56231884057971004</v>
      </c>
      <c r="AO318">
        <v>0.43558825041874999</v>
      </c>
      <c r="AP318">
        <v>0.37985993922230199</v>
      </c>
      <c r="AQ318">
        <v>0.55866509920107799</v>
      </c>
      <c r="AR318">
        <v>0.44831841992872701</v>
      </c>
      <c r="AS318">
        <v>0.12903225806451599</v>
      </c>
      <c r="AT318">
        <v>0.29702970297029702</v>
      </c>
      <c r="AU318">
        <v>0.80373831775700899</v>
      </c>
      <c r="AV318">
        <v>0.96428571428571397</v>
      </c>
      <c r="AW318">
        <v>0.74226804123711299</v>
      </c>
      <c r="AX318">
        <v>0.86124401913875603</v>
      </c>
      <c r="AY318">
        <v>0.81105990783410098</v>
      </c>
      <c r="AZ318">
        <v>4.9586776859504099E-2</v>
      </c>
      <c r="BA318">
        <v>0.4</v>
      </c>
      <c r="BB318">
        <v>0.42622950819672101</v>
      </c>
      <c r="BC318">
        <v>0.51674641148325295</v>
      </c>
      <c r="BD318">
        <v>0.616740088105726</v>
      </c>
    </row>
    <row r="319" spans="2:56" x14ac:dyDescent="0.2">
      <c r="B319" t="s">
        <v>2077</v>
      </c>
      <c r="C319">
        <v>1E-3</v>
      </c>
      <c r="D319">
        <v>0.1</v>
      </c>
      <c r="E319">
        <v>75</v>
      </c>
      <c r="F319">
        <v>256</v>
      </c>
      <c r="G319" s="2" t="b">
        <v>1</v>
      </c>
      <c r="H319">
        <v>8</v>
      </c>
      <c r="I319">
        <v>10</v>
      </c>
      <c r="J319">
        <v>420</v>
      </c>
      <c r="K319">
        <v>1000</v>
      </c>
      <c r="L319">
        <v>4</v>
      </c>
      <c r="M319">
        <v>25</v>
      </c>
      <c r="N319">
        <v>445</v>
      </c>
      <c r="O319">
        <v>12</v>
      </c>
      <c r="P319">
        <v>25</v>
      </c>
      <c r="Q319">
        <v>105</v>
      </c>
      <c r="R319">
        <v>1</v>
      </c>
      <c r="S319">
        <v>78</v>
      </c>
      <c r="T319" s="2">
        <v>128</v>
      </c>
      <c r="U319" s="2">
        <v>128</v>
      </c>
      <c r="V319" t="s">
        <v>1888</v>
      </c>
      <c r="W319">
        <v>0.71750023251488004</v>
      </c>
      <c r="X319">
        <v>0.74259073473513104</v>
      </c>
      <c r="Y319">
        <v>0.49720224719100897</v>
      </c>
      <c r="Z319">
        <v>1.2367265746593401</v>
      </c>
      <c r="AA319">
        <v>0.45601945229287999</v>
      </c>
      <c r="AB319">
        <v>0.45601945229287999</v>
      </c>
      <c r="AC319">
        <v>0.610383151422633</v>
      </c>
      <c r="AD319">
        <v>0.610383151422633</v>
      </c>
      <c r="AE319">
        <v>0.49720224719100897</v>
      </c>
      <c r="AF319">
        <v>0.49720224719100897</v>
      </c>
      <c r="AG319">
        <v>0.55317460317460299</v>
      </c>
      <c r="AH319">
        <v>1.2518109083175599</v>
      </c>
      <c r="AI319">
        <v>0.51852189539136795</v>
      </c>
      <c r="AJ319">
        <v>0.51852189539136795</v>
      </c>
      <c r="AK319">
        <v>0.57155187952414599</v>
      </c>
      <c r="AL319">
        <v>0.57155187952414599</v>
      </c>
      <c r="AM319">
        <v>0.55317460317460299</v>
      </c>
      <c r="AN319">
        <v>0.55317460317460299</v>
      </c>
      <c r="AO319">
        <v>0.466434624962829</v>
      </c>
      <c r="AP319">
        <v>0.47488430546228799</v>
      </c>
      <c r="AQ319">
        <v>0.55567196319740197</v>
      </c>
      <c r="AR319">
        <v>0.32708691554899999</v>
      </c>
      <c r="AS319">
        <v>0.126984126984127</v>
      </c>
      <c r="AT319">
        <v>0.344444444444444</v>
      </c>
      <c r="AU319">
        <v>0.81218274111675104</v>
      </c>
      <c r="AV319">
        <v>0.94230769230769196</v>
      </c>
      <c r="AW319">
        <v>0.74444444444444402</v>
      </c>
      <c r="AX319">
        <v>0.87368421052631495</v>
      </c>
      <c r="AY319">
        <v>0.83417085427135595</v>
      </c>
      <c r="AZ319">
        <v>0.47457627118644002</v>
      </c>
      <c r="BA319">
        <v>0.43965517241379298</v>
      </c>
      <c r="BB319">
        <v>0</v>
      </c>
      <c r="BC319">
        <v>0.577181208053691</v>
      </c>
      <c r="BD319">
        <v>5.2631578947368397E-2</v>
      </c>
    </row>
    <row r="320" spans="2:56" x14ac:dyDescent="0.2">
      <c r="B320" t="s">
        <v>2590</v>
      </c>
      <c r="C320">
        <v>1E-3</v>
      </c>
      <c r="D320">
        <v>0.1</v>
      </c>
      <c r="E320">
        <v>256</v>
      </c>
      <c r="F320">
        <v>256</v>
      </c>
      <c r="G320" s="2" t="b">
        <v>0</v>
      </c>
      <c r="H320">
        <v>8</v>
      </c>
      <c r="I320">
        <v>5</v>
      </c>
      <c r="J320">
        <v>256</v>
      </c>
      <c r="K320">
        <v>1000</v>
      </c>
      <c r="L320">
        <v>4</v>
      </c>
      <c r="M320">
        <v>50</v>
      </c>
      <c r="N320">
        <v>420</v>
      </c>
      <c r="O320">
        <v>12</v>
      </c>
      <c r="P320">
        <v>50</v>
      </c>
      <c r="Q320">
        <v>80</v>
      </c>
      <c r="R320">
        <v>1</v>
      </c>
      <c r="S320">
        <v>78</v>
      </c>
      <c r="T320" s="2">
        <v>128</v>
      </c>
      <c r="U320" s="2">
        <v>128</v>
      </c>
      <c r="V320" t="s">
        <v>1888</v>
      </c>
      <c r="W320">
        <v>0.67289161682128895</v>
      </c>
      <c r="X320">
        <v>0.87910880194976904</v>
      </c>
      <c r="Y320">
        <v>0.497054761904762</v>
      </c>
      <c r="Z320">
        <v>1.18167521429061</v>
      </c>
      <c r="AA320">
        <v>0.45205770585800897</v>
      </c>
      <c r="AB320">
        <v>0.45205770585800897</v>
      </c>
      <c r="AC320">
        <v>0.59435017923358502</v>
      </c>
      <c r="AD320">
        <v>0.59435017923358502</v>
      </c>
      <c r="AE320">
        <v>0.497054761904762</v>
      </c>
      <c r="AF320">
        <v>0.497054761904762</v>
      </c>
      <c r="AG320">
        <v>0.52604166666666596</v>
      </c>
      <c r="AH320">
        <v>1.3445864915847701</v>
      </c>
      <c r="AI320">
        <v>0.49103612773600402</v>
      </c>
      <c r="AJ320">
        <v>0.49103612773600402</v>
      </c>
      <c r="AK320">
        <v>0.515589394760541</v>
      </c>
      <c r="AL320">
        <v>0.515589394760541</v>
      </c>
      <c r="AM320">
        <v>0.52604166666666596</v>
      </c>
      <c r="AN320">
        <v>0.52604166666666596</v>
      </c>
      <c r="AO320">
        <v>0.377310954996112</v>
      </c>
      <c r="AP320">
        <v>0.57687291082132497</v>
      </c>
      <c r="AQ320">
        <v>0.55545575592176299</v>
      </c>
      <c r="AR320">
        <v>0.29859120169283698</v>
      </c>
      <c r="AS320">
        <v>9.5238095238095205E-2</v>
      </c>
      <c r="AT320">
        <v>0.36486486486486402</v>
      </c>
      <c r="AU320">
        <v>0.68217054263565902</v>
      </c>
      <c r="AV320">
        <v>0.90566037735849003</v>
      </c>
      <c r="AW320">
        <v>0.68</v>
      </c>
      <c r="AX320">
        <v>0.81118881118881103</v>
      </c>
      <c r="AY320">
        <v>0.78571428571428503</v>
      </c>
      <c r="AZ320">
        <v>0.464864864864864</v>
      </c>
      <c r="BA320">
        <v>0.43304843304843299</v>
      </c>
      <c r="BB320">
        <v>0</v>
      </c>
      <c r="BC320">
        <v>0</v>
      </c>
      <c r="BD320">
        <v>0.66968325791855199</v>
      </c>
    </row>
    <row r="321" spans="2:56" x14ac:dyDescent="0.2">
      <c r="B321" t="s">
        <v>2429</v>
      </c>
      <c r="C321">
        <v>1E-3</v>
      </c>
      <c r="D321">
        <v>0.5</v>
      </c>
      <c r="E321">
        <v>256</v>
      </c>
      <c r="F321">
        <v>100</v>
      </c>
      <c r="G321" s="2" t="b">
        <v>0</v>
      </c>
      <c r="H321">
        <v>8</v>
      </c>
      <c r="I321">
        <v>25</v>
      </c>
      <c r="J321">
        <v>256</v>
      </c>
      <c r="K321">
        <v>1000</v>
      </c>
      <c r="L321">
        <v>4</v>
      </c>
      <c r="M321">
        <v>10</v>
      </c>
      <c r="N321">
        <v>460</v>
      </c>
      <c r="O321">
        <v>12</v>
      </c>
      <c r="P321">
        <v>10</v>
      </c>
      <c r="Q321">
        <v>120</v>
      </c>
      <c r="R321">
        <v>1</v>
      </c>
      <c r="S321">
        <v>78</v>
      </c>
      <c r="T321" s="2">
        <v>64</v>
      </c>
      <c r="U321" s="2">
        <v>64</v>
      </c>
      <c r="V321" t="s">
        <v>2178</v>
      </c>
      <c r="W321">
        <v>0.76380859374999999</v>
      </c>
      <c r="X321">
        <v>0.57671734154224397</v>
      </c>
      <c r="Y321">
        <v>0.49704728260869502</v>
      </c>
      <c r="Z321">
        <v>1.2644835284948299</v>
      </c>
      <c r="AA321">
        <v>0.45630181515544699</v>
      </c>
      <c r="AB321">
        <v>0.45630181515544699</v>
      </c>
      <c r="AC321">
        <v>0.58972967040378799</v>
      </c>
      <c r="AD321">
        <v>0.58972967040378799</v>
      </c>
      <c r="AE321">
        <v>0.49704728260869502</v>
      </c>
      <c r="AF321">
        <v>0.49704728260869502</v>
      </c>
      <c r="AG321">
        <v>0.57499999999999996</v>
      </c>
      <c r="AH321">
        <v>1.2044868469238199</v>
      </c>
      <c r="AI321">
        <v>0.54637325168497197</v>
      </c>
      <c r="AJ321">
        <v>0.54637325168497197</v>
      </c>
      <c r="AK321">
        <v>0.688365325886649</v>
      </c>
      <c r="AL321">
        <v>0.688365325886649</v>
      </c>
      <c r="AM321">
        <v>0.57499999999999996</v>
      </c>
      <c r="AN321">
        <v>0.57499999999999996</v>
      </c>
      <c r="AO321">
        <v>0.42640751177688302</v>
      </c>
      <c r="AP321">
        <v>0.47207413765304801</v>
      </c>
      <c r="AQ321">
        <v>0.54435200140586404</v>
      </c>
      <c r="AR321">
        <v>0.382373609785992</v>
      </c>
      <c r="AS321">
        <v>0.16666666666666599</v>
      </c>
      <c r="AT321">
        <v>0.37426900584795297</v>
      </c>
      <c r="AU321">
        <v>0.87603305785123897</v>
      </c>
      <c r="AV321">
        <v>0.95</v>
      </c>
      <c r="AW321">
        <v>0.733668341708542</v>
      </c>
      <c r="AX321">
        <v>0.85185185185185097</v>
      </c>
      <c r="AY321">
        <v>0.79166666666666596</v>
      </c>
      <c r="AZ321">
        <v>0.20382165605095501</v>
      </c>
      <c r="BA321">
        <v>0.40759930915371301</v>
      </c>
      <c r="BB321">
        <v>0.46666666666666601</v>
      </c>
      <c r="BC321">
        <v>7.7519379844961198E-2</v>
      </c>
      <c r="BD321">
        <v>0.65671641791044699</v>
      </c>
    </row>
    <row r="322" spans="2:56" x14ac:dyDescent="0.2">
      <c r="B322" t="s">
        <v>2078</v>
      </c>
      <c r="C322">
        <v>1E-3</v>
      </c>
      <c r="D322">
        <v>0.1</v>
      </c>
      <c r="E322">
        <v>256</v>
      </c>
      <c r="F322">
        <v>256</v>
      </c>
      <c r="G322" s="2" t="b">
        <v>0</v>
      </c>
      <c r="H322">
        <v>8</v>
      </c>
      <c r="I322">
        <v>25</v>
      </c>
      <c r="J322">
        <v>128</v>
      </c>
      <c r="K322">
        <v>1000</v>
      </c>
      <c r="L322">
        <v>4</v>
      </c>
      <c r="M322">
        <v>5</v>
      </c>
      <c r="N322">
        <v>465</v>
      </c>
      <c r="O322">
        <v>12</v>
      </c>
      <c r="P322">
        <v>5</v>
      </c>
      <c r="Q322">
        <v>125</v>
      </c>
      <c r="R322">
        <v>1</v>
      </c>
      <c r="S322">
        <v>78</v>
      </c>
      <c r="T322" s="2">
        <v>64</v>
      </c>
      <c r="U322" s="2">
        <v>128</v>
      </c>
      <c r="V322" t="s">
        <v>1888</v>
      </c>
      <c r="W322">
        <v>0.74524307250976496</v>
      </c>
      <c r="X322">
        <v>0.611665062839165</v>
      </c>
      <c r="Y322">
        <v>0.49697311827956803</v>
      </c>
      <c r="Z322">
        <v>1.34707610273361</v>
      </c>
      <c r="AA322">
        <v>0.45432177439218402</v>
      </c>
      <c r="AB322">
        <v>0.45432177439218402</v>
      </c>
      <c r="AC322">
        <v>0.58579497817121196</v>
      </c>
      <c r="AD322">
        <v>0.58579497817121196</v>
      </c>
      <c r="AE322">
        <v>0.49697311827956803</v>
      </c>
      <c r="AF322">
        <v>0.49697311827956803</v>
      </c>
      <c r="AG322">
        <v>0.52933333333333299</v>
      </c>
      <c r="AH322">
        <v>1.51927053928375</v>
      </c>
      <c r="AI322">
        <v>0.49672393777917601</v>
      </c>
      <c r="AJ322">
        <v>0.49672393777917601</v>
      </c>
      <c r="AK322">
        <v>0.53300742995306305</v>
      </c>
      <c r="AL322">
        <v>0.53300742995306305</v>
      </c>
      <c r="AM322">
        <v>0.52933333333333299</v>
      </c>
      <c r="AN322">
        <v>0.52933333333333299</v>
      </c>
      <c r="AO322">
        <v>0.43507708817413299</v>
      </c>
      <c r="AP322">
        <v>0.49095008483198799</v>
      </c>
      <c r="AQ322">
        <v>0.53617546638639801</v>
      </c>
      <c r="AR322">
        <v>0.35508445817621598</v>
      </c>
      <c r="AS322">
        <v>9.85915492957746E-2</v>
      </c>
      <c r="AT322">
        <v>0.192660550458715</v>
      </c>
      <c r="AU322">
        <v>0.83760683760683696</v>
      </c>
      <c r="AV322">
        <v>0.87763713080168704</v>
      </c>
      <c r="AW322">
        <v>0.74881516587677699</v>
      </c>
      <c r="AX322">
        <v>0.85840707964601703</v>
      </c>
      <c r="AY322">
        <v>0.81385281385281305</v>
      </c>
      <c r="AZ322">
        <v>0.50314465408804998</v>
      </c>
      <c r="BA322">
        <v>0.41980198019801901</v>
      </c>
      <c r="BB322">
        <v>0</v>
      </c>
      <c r="BC322">
        <v>0.61016949152542299</v>
      </c>
      <c r="BD322">
        <v>0</v>
      </c>
    </row>
    <row r="323" spans="2:56" x14ac:dyDescent="0.2">
      <c r="B323" t="s">
        <v>2079</v>
      </c>
      <c r="C323">
        <v>1E-3</v>
      </c>
      <c r="D323">
        <v>0.1</v>
      </c>
      <c r="E323">
        <v>256</v>
      </c>
      <c r="F323">
        <v>256</v>
      </c>
      <c r="G323" s="2" t="b">
        <v>0</v>
      </c>
      <c r="H323">
        <v>8</v>
      </c>
      <c r="I323">
        <v>25</v>
      </c>
      <c r="J323">
        <v>420</v>
      </c>
      <c r="K323">
        <v>1000</v>
      </c>
      <c r="L323">
        <v>4</v>
      </c>
      <c r="M323">
        <v>25</v>
      </c>
      <c r="N323">
        <v>445</v>
      </c>
      <c r="O323">
        <v>12</v>
      </c>
      <c r="P323">
        <v>25</v>
      </c>
      <c r="Q323">
        <v>105</v>
      </c>
      <c r="R323">
        <v>1</v>
      </c>
      <c r="S323">
        <v>78</v>
      </c>
      <c r="T323" s="2">
        <v>64</v>
      </c>
      <c r="U323" s="2">
        <v>64</v>
      </c>
      <c r="V323" t="s">
        <v>1888</v>
      </c>
      <c r="W323">
        <v>0.743561662946428</v>
      </c>
      <c r="X323">
        <v>0.62341843615285997</v>
      </c>
      <c r="Y323">
        <v>0.49685955056179598</v>
      </c>
      <c r="Z323">
        <v>1.2169060306549</v>
      </c>
      <c r="AA323">
        <v>0.450247439779623</v>
      </c>
      <c r="AB323">
        <v>0.450247439779623</v>
      </c>
      <c r="AC323">
        <v>0.61358089929710502</v>
      </c>
      <c r="AD323">
        <v>0.61358089929710502</v>
      </c>
      <c r="AE323">
        <v>0.49685955056179598</v>
      </c>
      <c r="AF323">
        <v>0.49685955056179598</v>
      </c>
      <c r="AG323">
        <v>0.53888888888888797</v>
      </c>
      <c r="AH323">
        <v>1.15534055233001</v>
      </c>
      <c r="AI323">
        <v>0.51419708154266996</v>
      </c>
      <c r="AJ323">
        <v>0.51419708154266996</v>
      </c>
      <c r="AK323">
        <v>0.56907829063851201</v>
      </c>
      <c r="AL323">
        <v>0.56907829063851201</v>
      </c>
      <c r="AM323">
        <v>0.53888888888888797</v>
      </c>
      <c r="AN323">
        <v>0.53888888888888797</v>
      </c>
      <c r="AO323">
        <v>0.38725859120224398</v>
      </c>
      <c r="AP323">
        <v>0.49217795123059199</v>
      </c>
      <c r="AQ323">
        <v>0.56246475736587598</v>
      </c>
      <c r="AR323">
        <v>0.35908845931977601</v>
      </c>
      <c r="AS323">
        <v>0.23841059602649001</v>
      </c>
      <c r="AT323">
        <v>9.9290780141843907E-2</v>
      </c>
      <c r="AU323">
        <v>0.77894736842105206</v>
      </c>
      <c r="AV323">
        <v>0.92233009708737801</v>
      </c>
      <c r="AW323">
        <v>0.72340425531914898</v>
      </c>
      <c r="AX323">
        <v>0.85714285714285698</v>
      </c>
      <c r="AY323">
        <v>0.85567010309278302</v>
      </c>
      <c r="AZ323">
        <v>0.44827586206896503</v>
      </c>
      <c r="BA323">
        <v>0.42171189979123103</v>
      </c>
      <c r="BB323">
        <v>0</v>
      </c>
      <c r="BC323">
        <v>0.1875</v>
      </c>
      <c r="BD323">
        <v>0.63768115942028902</v>
      </c>
    </row>
    <row r="324" spans="2:56" x14ac:dyDescent="0.2">
      <c r="B324" t="s">
        <v>2080</v>
      </c>
      <c r="C324">
        <v>1E-3</v>
      </c>
      <c r="D324">
        <v>0.1</v>
      </c>
      <c r="E324">
        <v>256</v>
      </c>
      <c r="F324">
        <v>256</v>
      </c>
      <c r="G324" s="2" t="b">
        <v>0</v>
      </c>
      <c r="H324">
        <v>8</v>
      </c>
      <c r="I324">
        <v>20</v>
      </c>
      <c r="J324">
        <v>64</v>
      </c>
      <c r="K324">
        <v>1000</v>
      </c>
      <c r="L324">
        <v>4</v>
      </c>
      <c r="M324">
        <v>10</v>
      </c>
      <c r="N324">
        <v>460</v>
      </c>
      <c r="O324">
        <v>12</v>
      </c>
      <c r="P324">
        <v>10</v>
      </c>
      <c r="Q324">
        <v>120</v>
      </c>
      <c r="R324">
        <v>1</v>
      </c>
      <c r="S324">
        <v>78</v>
      </c>
      <c r="T324" s="2">
        <v>64</v>
      </c>
      <c r="U324" s="2">
        <v>128</v>
      </c>
      <c r="V324" t="s">
        <v>1888</v>
      </c>
      <c r="W324">
        <v>0.73062896728515603</v>
      </c>
      <c r="X324">
        <v>0.68767792591825105</v>
      </c>
      <c r="Y324">
        <v>0.496657065217391</v>
      </c>
      <c r="Z324">
        <v>1.24934208869934</v>
      </c>
      <c r="AA324">
        <v>0.454088695669564</v>
      </c>
      <c r="AB324">
        <v>0.454088695669564</v>
      </c>
      <c r="AC324">
        <v>0.60097479452757696</v>
      </c>
      <c r="AD324">
        <v>0.60097479452757696</v>
      </c>
      <c r="AE324">
        <v>0.496657065217391</v>
      </c>
      <c r="AF324">
        <v>0.496657065217391</v>
      </c>
      <c r="AG324">
        <v>0.55555555555555503</v>
      </c>
      <c r="AH324">
        <v>1.2620278596878001</v>
      </c>
      <c r="AI324">
        <v>0.52472849437746505</v>
      </c>
      <c r="AJ324">
        <v>0.52472849437746505</v>
      </c>
      <c r="AK324">
        <v>0.63076634740011095</v>
      </c>
      <c r="AL324">
        <v>0.63076634740011095</v>
      </c>
      <c r="AM324">
        <v>0.55555555555555503</v>
      </c>
      <c r="AN324">
        <v>0.55555555555555503</v>
      </c>
      <c r="AO324">
        <v>0.41787680422856399</v>
      </c>
      <c r="AP324">
        <v>0.44330458996358102</v>
      </c>
      <c r="AQ324">
        <v>0.54341545738722496</v>
      </c>
      <c r="AR324">
        <v>0.41175793109888797</v>
      </c>
      <c r="AS324">
        <v>0.138461538461538</v>
      </c>
      <c r="AT324">
        <v>0.32160804020100497</v>
      </c>
      <c r="AU324">
        <v>0.76279069767441798</v>
      </c>
      <c r="AV324">
        <v>0.95041322314049603</v>
      </c>
      <c r="AW324">
        <v>0.70370370370370305</v>
      </c>
      <c r="AX324">
        <v>0.86725663716814105</v>
      </c>
      <c r="AY324">
        <v>0.83412322274881501</v>
      </c>
      <c r="AZ324">
        <v>0.15730337078651599</v>
      </c>
      <c r="BA324">
        <v>0.428835489833641</v>
      </c>
      <c r="BB324">
        <v>0.44961240310077499</v>
      </c>
      <c r="BC324">
        <v>3.1746031746031703E-2</v>
      </c>
      <c r="BD324">
        <v>0.65088757396449703</v>
      </c>
    </row>
    <row r="325" spans="2:56" x14ac:dyDescent="0.2">
      <c r="B325" t="s">
        <v>2081</v>
      </c>
      <c r="C325">
        <v>1E-3</v>
      </c>
      <c r="D325">
        <v>0.1</v>
      </c>
      <c r="E325">
        <v>256</v>
      </c>
      <c r="F325">
        <v>256</v>
      </c>
      <c r="G325" s="2" t="b">
        <v>0</v>
      </c>
      <c r="H325">
        <v>8</v>
      </c>
      <c r="I325">
        <v>15</v>
      </c>
      <c r="J325">
        <v>420</v>
      </c>
      <c r="K325">
        <v>1000</v>
      </c>
      <c r="L325">
        <v>4</v>
      </c>
      <c r="M325">
        <v>10</v>
      </c>
      <c r="N325">
        <v>460</v>
      </c>
      <c r="O325">
        <v>12</v>
      </c>
      <c r="P325">
        <v>10</v>
      </c>
      <c r="Q325">
        <v>120</v>
      </c>
      <c r="R325">
        <v>1</v>
      </c>
      <c r="S325">
        <v>78</v>
      </c>
      <c r="T325" s="2">
        <v>128</v>
      </c>
      <c r="U325" s="2">
        <v>128</v>
      </c>
      <c r="V325" t="s">
        <v>1888</v>
      </c>
      <c r="W325">
        <v>0.74434291294642796</v>
      </c>
      <c r="X325">
        <v>0.64711766270920601</v>
      </c>
      <c r="Y325">
        <v>0.49661195652173901</v>
      </c>
      <c r="Z325">
        <v>1.22301036202907</v>
      </c>
      <c r="AA325">
        <v>0.45473763486450902</v>
      </c>
      <c r="AB325">
        <v>0.45473763486450902</v>
      </c>
      <c r="AC325">
        <v>0.63681953378241296</v>
      </c>
      <c r="AD325">
        <v>0.63681953378241296</v>
      </c>
      <c r="AE325">
        <v>0.49661195652173901</v>
      </c>
      <c r="AF325">
        <v>0.49661195652173901</v>
      </c>
      <c r="AG325">
        <v>0.61041666666666605</v>
      </c>
      <c r="AH325">
        <v>1.19973945617675</v>
      </c>
      <c r="AI325">
        <v>0.60599388598773796</v>
      </c>
      <c r="AJ325">
        <v>0.60599388598773796</v>
      </c>
      <c r="AK325">
        <v>0.69019068926023996</v>
      </c>
      <c r="AL325">
        <v>0.69019068926023996</v>
      </c>
      <c r="AM325">
        <v>0.61041666666666605</v>
      </c>
      <c r="AN325">
        <v>0.61041666666666605</v>
      </c>
      <c r="AO325">
        <v>0.42546556184871098</v>
      </c>
      <c r="AP325">
        <v>0.48207900841927498</v>
      </c>
      <c r="AQ325">
        <v>0.54342078318774201</v>
      </c>
      <c r="AR325">
        <v>0.36798518600230601</v>
      </c>
      <c r="AS325">
        <v>6.9930069930069894E-2</v>
      </c>
      <c r="AT325">
        <v>0.42162162162162098</v>
      </c>
      <c r="AU325">
        <v>0.81777777777777705</v>
      </c>
      <c r="AV325">
        <v>0.89539748953974896</v>
      </c>
      <c r="AW325">
        <v>0.72897196261682196</v>
      </c>
      <c r="AX325">
        <v>0.87224669603524196</v>
      </c>
      <c r="AY325">
        <v>0.74476987447698695</v>
      </c>
      <c r="AZ325">
        <v>0.585365853658536</v>
      </c>
      <c r="BA325">
        <v>0.42704626334519502</v>
      </c>
      <c r="BB325">
        <v>0.58426966292134797</v>
      </c>
      <c r="BC325">
        <v>0.43274853801169599</v>
      </c>
      <c r="BD325">
        <v>0.69178082191780799</v>
      </c>
    </row>
    <row r="326" spans="2:56" x14ac:dyDescent="0.2">
      <c r="B326" t="s">
        <v>2591</v>
      </c>
      <c r="C326">
        <v>1E-3</v>
      </c>
      <c r="D326">
        <v>0.5</v>
      </c>
      <c r="E326">
        <v>118</v>
      </c>
      <c r="F326">
        <v>500</v>
      </c>
      <c r="G326" s="2" t="b">
        <v>1</v>
      </c>
      <c r="H326">
        <v>8</v>
      </c>
      <c r="I326">
        <v>5</v>
      </c>
      <c r="J326">
        <v>420</v>
      </c>
      <c r="K326">
        <v>1000</v>
      </c>
      <c r="L326">
        <v>4</v>
      </c>
      <c r="M326">
        <v>25</v>
      </c>
      <c r="N326">
        <v>445</v>
      </c>
      <c r="O326">
        <v>12</v>
      </c>
      <c r="P326">
        <v>25</v>
      </c>
      <c r="Q326">
        <v>105</v>
      </c>
      <c r="R326">
        <v>1</v>
      </c>
      <c r="S326">
        <v>78</v>
      </c>
      <c r="T326" s="2">
        <v>64</v>
      </c>
      <c r="U326" s="2">
        <v>64</v>
      </c>
      <c r="V326" t="s">
        <v>2178</v>
      </c>
      <c r="W326">
        <v>0.80805595238095196</v>
      </c>
      <c r="X326">
        <v>0.46782006275653798</v>
      </c>
      <c r="Y326">
        <v>0.49655674157303298</v>
      </c>
      <c r="Z326">
        <v>1.43213962328434</v>
      </c>
      <c r="AA326">
        <v>0.46761456832458698</v>
      </c>
      <c r="AB326">
        <v>0.46761456832458698</v>
      </c>
      <c r="AC326">
        <v>0.60404794646570403</v>
      </c>
      <c r="AD326">
        <v>0.60404794646570403</v>
      </c>
      <c r="AE326">
        <v>0.49655674157303298</v>
      </c>
      <c r="AF326">
        <v>0.49655674157303298</v>
      </c>
      <c r="AG326">
        <v>0.615079365079365</v>
      </c>
      <c r="AH326">
        <v>1.1069475412368699</v>
      </c>
      <c r="AI326">
        <v>0.59418115786318604</v>
      </c>
      <c r="AJ326">
        <v>0.59418115786318604</v>
      </c>
      <c r="AK326">
        <v>0.64900863888247595</v>
      </c>
      <c r="AL326">
        <v>0.64900863888247595</v>
      </c>
      <c r="AM326">
        <v>0.615079365079365</v>
      </c>
      <c r="AN326">
        <v>0.615079365079365</v>
      </c>
      <c r="AO326">
        <v>0.47661211585681601</v>
      </c>
      <c r="AP326">
        <v>0.55370397549449901</v>
      </c>
      <c r="AQ326">
        <v>0.54596768184151201</v>
      </c>
      <c r="AR326">
        <v>0.29417450010552199</v>
      </c>
      <c r="AS326">
        <v>0.26388888888888801</v>
      </c>
      <c r="AT326">
        <v>6.1068702290076299E-2</v>
      </c>
      <c r="AU326">
        <v>0.91479820627802599</v>
      </c>
      <c r="AV326">
        <v>0.95098039215686203</v>
      </c>
      <c r="AW326">
        <v>0.89690721649484495</v>
      </c>
      <c r="AX326">
        <v>0.91346153846153799</v>
      </c>
      <c r="AY326">
        <v>0.76190476190476097</v>
      </c>
      <c r="AZ326">
        <v>0.52525252525252497</v>
      </c>
      <c r="BA326">
        <v>0.43103448275862</v>
      </c>
      <c r="BB326">
        <v>0.24817518248175099</v>
      </c>
      <c r="BC326">
        <v>0.48780487804877998</v>
      </c>
      <c r="BD326">
        <v>0.67489711934156305</v>
      </c>
    </row>
    <row r="327" spans="2:56" x14ac:dyDescent="0.2">
      <c r="B327" t="s">
        <v>2430</v>
      </c>
      <c r="C327">
        <v>1E-3</v>
      </c>
      <c r="D327">
        <v>0.1</v>
      </c>
      <c r="E327">
        <v>225</v>
      </c>
      <c r="F327">
        <v>256</v>
      </c>
      <c r="G327" s="2" t="b">
        <v>1</v>
      </c>
      <c r="H327">
        <v>8</v>
      </c>
      <c r="I327">
        <v>25</v>
      </c>
      <c r="J327">
        <v>420</v>
      </c>
      <c r="K327">
        <v>1000</v>
      </c>
      <c r="L327">
        <v>4</v>
      </c>
      <c r="M327">
        <v>5</v>
      </c>
      <c r="N327">
        <v>465</v>
      </c>
      <c r="O327">
        <v>12</v>
      </c>
      <c r="P327">
        <v>5</v>
      </c>
      <c r="Q327">
        <v>125</v>
      </c>
      <c r="R327">
        <v>1</v>
      </c>
      <c r="S327">
        <v>78</v>
      </c>
      <c r="T327" s="2">
        <v>128</v>
      </c>
      <c r="U327" s="2">
        <v>128</v>
      </c>
      <c r="V327" t="s">
        <v>1888</v>
      </c>
      <c r="W327">
        <v>0.75277855282738004</v>
      </c>
      <c r="X327">
        <v>0.59480411349795703</v>
      </c>
      <c r="Y327">
        <v>0.49633279569892202</v>
      </c>
      <c r="Z327">
        <v>1.43479773890972</v>
      </c>
      <c r="AA327">
        <v>0.456503972780894</v>
      </c>
      <c r="AB327">
        <v>0.456503972780894</v>
      </c>
      <c r="AC327">
        <v>0.62686096348879095</v>
      </c>
      <c r="AD327">
        <v>0.62686096348879095</v>
      </c>
      <c r="AE327">
        <v>0.49633279569892202</v>
      </c>
      <c r="AF327">
        <v>0.49633279569892202</v>
      </c>
      <c r="AG327">
        <v>0.539333333333333</v>
      </c>
      <c r="AH327">
        <v>1.3864117860794001</v>
      </c>
      <c r="AI327">
        <v>0.52751801387709896</v>
      </c>
      <c r="AJ327">
        <v>0.52751801387709896</v>
      </c>
      <c r="AK327">
        <v>0.61433117194428699</v>
      </c>
      <c r="AL327">
        <v>0.61433117194428699</v>
      </c>
      <c r="AM327">
        <v>0.539333333333333</v>
      </c>
      <c r="AN327">
        <v>0.539333333333333</v>
      </c>
      <c r="AO327">
        <v>0.38422164455591601</v>
      </c>
      <c r="AP327">
        <v>0.435336250022058</v>
      </c>
      <c r="AQ327">
        <v>0.53842627375833696</v>
      </c>
      <c r="AR327">
        <v>0.46803172278726202</v>
      </c>
      <c r="AS327">
        <v>0.18390804597701099</v>
      </c>
      <c r="AT327">
        <v>0.39436619718309801</v>
      </c>
      <c r="AU327">
        <v>0.78838174273858896</v>
      </c>
      <c r="AV327">
        <v>0.749999999999999</v>
      </c>
      <c r="AW327">
        <v>0.72972972972972905</v>
      </c>
      <c r="AX327">
        <v>0.80373831775700899</v>
      </c>
      <c r="AY327">
        <v>0.56179775280898803</v>
      </c>
      <c r="AZ327">
        <v>0.40390879478827302</v>
      </c>
      <c r="BA327">
        <v>0.42685025817555899</v>
      </c>
      <c r="BB327">
        <v>0.61139896373056901</v>
      </c>
      <c r="BC327">
        <v>0</v>
      </c>
      <c r="BD327">
        <v>0.67613636363636298</v>
      </c>
    </row>
    <row r="328" spans="2:56" x14ac:dyDescent="0.2">
      <c r="B328" t="s">
        <v>2082</v>
      </c>
      <c r="C328">
        <v>1E-3</v>
      </c>
      <c r="D328">
        <v>0.1</v>
      </c>
      <c r="E328">
        <v>256</v>
      </c>
      <c r="F328">
        <v>256</v>
      </c>
      <c r="G328" s="2" t="b">
        <v>0</v>
      </c>
      <c r="H328">
        <v>8</v>
      </c>
      <c r="I328">
        <v>5</v>
      </c>
      <c r="J328">
        <v>64</v>
      </c>
      <c r="K328">
        <v>1000</v>
      </c>
      <c r="L328">
        <v>4</v>
      </c>
      <c r="M328">
        <v>50</v>
      </c>
      <c r="N328">
        <v>420</v>
      </c>
      <c r="O328">
        <v>12</v>
      </c>
      <c r="P328">
        <v>50</v>
      </c>
      <c r="Q328">
        <v>80</v>
      </c>
      <c r="R328">
        <v>1</v>
      </c>
      <c r="S328">
        <v>78</v>
      </c>
      <c r="T328" s="2">
        <v>64</v>
      </c>
      <c r="U328" s="2">
        <v>64</v>
      </c>
      <c r="V328" t="s">
        <v>1888</v>
      </c>
      <c r="W328">
        <v>0.69685363769531194</v>
      </c>
      <c r="X328">
        <v>0.81536715407855798</v>
      </c>
      <c r="Y328">
        <v>0.49591785714285702</v>
      </c>
      <c r="Z328">
        <v>1.2055220464467999</v>
      </c>
      <c r="AA328">
        <v>0.45124990845045698</v>
      </c>
      <c r="AB328">
        <v>0.45124990845045698</v>
      </c>
      <c r="AC328">
        <v>0.58184126910037404</v>
      </c>
      <c r="AD328">
        <v>0.58184126910037404</v>
      </c>
      <c r="AE328">
        <v>0.49591785714285702</v>
      </c>
      <c r="AF328">
        <v>0.49591785714285702</v>
      </c>
      <c r="AG328">
        <v>0.54062500000000002</v>
      </c>
      <c r="AH328">
        <v>1.3565267324447601</v>
      </c>
      <c r="AI328">
        <v>0.52834644614992698</v>
      </c>
      <c r="AJ328">
        <v>0.52834644614992698</v>
      </c>
      <c r="AK328">
        <v>0.60136372951956296</v>
      </c>
      <c r="AL328">
        <v>0.60136372951956296</v>
      </c>
      <c r="AM328">
        <v>0.54062500000000002</v>
      </c>
      <c r="AN328">
        <v>0.54062500000000002</v>
      </c>
      <c r="AO328">
        <v>0.438159674867037</v>
      </c>
      <c r="AP328">
        <v>0.46433280925086501</v>
      </c>
      <c r="AQ328">
        <v>0.55948279399390499</v>
      </c>
      <c r="AR328">
        <v>0.34302435569001699</v>
      </c>
      <c r="AS328">
        <v>0.14953271028037299</v>
      </c>
      <c r="AT328">
        <v>0.35862068965517202</v>
      </c>
      <c r="AU328">
        <v>0.78145695364238399</v>
      </c>
      <c r="AV328">
        <v>0.94117647058823495</v>
      </c>
      <c r="AW328">
        <v>0.70503597122302097</v>
      </c>
      <c r="AX328">
        <v>0.83333333333333304</v>
      </c>
      <c r="AY328">
        <v>0.8</v>
      </c>
      <c r="AZ328">
        <v>0.41860465116279</v>
      </c>
      <c r="BA328">
        <v>0.41066666666666601</v>
      </c>
      <c r="BB328">
        <v>4.5977011494252797E-2</v>
      </c>
      <c r="BC328">
        <v>0.57142857142857095</v>
      </c>
      <c r="BD328">
        <v>0.32432432432432401</v>
      </c>
    </row>
    <row r="329" spans="2:56" x14ac:dyDescent="0.2">
      <c r="B329" t="s">
        <v>2083</v>
      </c>
      <c r="C329">
        <v>1E-3</v>
      </c>
      <c r="D329">
        <v>0.1</v>
      </c>
      <c r="E329">
        <v>156</v>
      </c>
      <c r="F329">
        <v>256</v>
      </c>
      <c r="G329" s="2" t="b">
        <v>1</v>
      </c>
      <c r="H329">
        <v>8</v>
      </c>
      <c r="I329">
        <v>25</v>
      </c>
      <c r="J329">
        <v>256</v>
      </c>
      <c r="K329">
        <v>1000</v>
      </c>
      <c r="L329">
        <v>4</v>
      </c>
      <c r="M329">
        <v>15</v>
      </c>
      <c r="N329">
        <v>455</v>
      </c>
      <c r="O329">
        <v>12</v>
      </c>
      <c r="P329">
        <v>15</v>
      </c>
      <c r="Q329">
        <v>115</v>
      </c>
      <c r="R329">
        <v>1</v>
      </c>
      <c r="S329">
        <v>78</v>
      </c>
      <c r="T329" s="2">
        <v>128</v>
      </c>
      <c r="U329" s="2">
        <v>128</v>
      </c>
      <c r="V329" t="s">
        <v>1888</v>
      </c>
      <c r="W329">
        <v>0.751312255859375</v>
      </c>
      <c r="X329">
        <v>0.61595269269309905</v>
      </c>
      <c r="Y329">
        <v>0.49558956043955898</v>
      </c>
      <c r="Z329">
        <v>1.28878398668766</v>
      </c>
      <c r="AA329">
        <v>0.45317255825955099</v>
      </c>
      <c r="AB329">
        <v>0.45317255825955099</v>
      </c>
      <c r="AC329">
        <v>0.58533161933500599</v>
      </c>
      <c r="AD329">
        <v>0.58533161933500599</v>
      </c>
      <c r="AE329">
        <v>0.49558956043955898</v>
      </c>
      <c r="AF329">
        <v>0.49558956043955898</v>
      </c>
      <c r="AG329">
        <v>0.57318840579710095</v>
      </c>
      <c r="AH329">
        <v>1.2015072107314999</v>
      </c>
      <c r="AI329">
        <v>0.55044591978327695</v>
      </c>
      <c r="AJ329">
        <v>0.55044591978327695</v>
      </c>
      <c r="AK329">
        <v>0.62151498481179801</v>
      </c>
      <c r="AL329">
        <v>0.62151498481179801</v>
      </c>
      <c r="AM329">
        <v>0.57318840579710095</v>
      </c>
      <c r="AN329">
        <v>0.57318840579710095</v>
      </c>
      <c r="AO329">
        <v>0.41777268085591701</v>
      </c>
      <c r="AP329">
        <v>0.49065778669404497</v>
      </c>
      <c r="AQ329">
        <v>0.55694960071163602</v>
      </c>
      <c r="AR329">
        <v>0.34731016477660698</v>
      </c>
      <c r="AS329">
        <v>0.134328358208955</v>
      </c>
      <c r="AT329">
        <v>0.38974358974358903</v>
      </c>
      <c r="AU329">
        <v>0.83928571428571397</v>
      </c>
      <c r="AV329">
        <v>0.94545454545454499</v>
      </c>
      <c r="AW329">
        <v>0.730964467005076</v>
      </c>
      <c r="AX329">
        <v>0.86407766990291202</v>
      </c>
      <c r="AY329">
        <v>0.83018867924528295</v>
      </c>
      <c r="AZ329">
        <v>0.5</v>
      </c>
      <c r="BA329">
        <v>0.41635687732342003</v>
      </c>
      <c r="BB329">
        <v>0</v>
      </c>
      <c r="BC329">
        <v>0.29530201342281798</v>
      </c>
      <c r="BD329">
        <v>0.65964912280701704</v>
      </c>
    </row>
    <row r="330" spans="2:56" x14ac:dyDescent="0.2">
      <c r="B330" t="s">
        <v>2431</v>
      </c>
      <c r="C330">
        <v>1E-3</v>
      </c>
      <c r="D330">
        <v>0.1</v>
      </c>
      <c r="E330">
        <v>256</v>
      </c>
      <c r="F330">
        <v>256</v>
      </c>
      <c r="G330" s="2" t="b">
        <v>0</v>
      </c>
      <c r="H330">
        <v>8</v>
      </c>
      <c r="I330">
        <v>5</v>
      </c>
      <c r="J330">
        <v>128</v>
      </c>
      <c r="K330">
        <v>1000</v>
      </c>
      <c r="L330">
        <v>4</v>
      </c>
      <c r="M330">
        <v>15</v>
      </c>
      <c r="N330">
        <v>455</v>
      </c>
      <c r="O330">
        <v>12</v>
      </c>
      <c r="P330">
        <v>15</v>
      </c>
      <c r="Q330">
        <v>115</v>
      </c>
      <c r="R330">
        <v>1</v>
      </c>
      <c r="S330">
        <v>78</v>
      </c>
      <c r="T330" s="2">
        <v>128</v>
      </c>
      <c r="U330" s="2">
        <v>128</v>
      </c>
      <c r="V330" t="s">
        <v>1888</v>
      </c>
      <c r="W330">
        <v>0.69097900390625</v>
      </c>
      <c r="X330">
        <v>0.836400049272924</v>
      </c>
      <c r="Y330">
        <v>0.4953989010989</v>
      </c>
      <c r="Z330">
        <v>1.2487165085077201</v>
      </c>
      <c r="AA330">
        <v>0.45256642339582098</v>
      </c>
      <c r="AB330">
        <v>0.45256642339582098</v>
      </c>
      <c r="AC330">
        <v>0.608921491891526</v>
      </c>
      <c r="AD330">
        <v>0.608921491891526</v>
      </c>
      <c r="AE330">
        <v>0.4953989010989</v>
      </c>
      <c r="AF330">
        <v>0.4953989010989</v>
      </c>
      <c r="AG330">
        <v>0.46376811594202899</v>
      </c>
      <c r="AH330">
        <v>1.3349812030792201</v>
      </c>
      <c r="AI330">
        <v>0.40095640019788098</v>
      </c>
      <c r="AJ330">
        <v>0.40095640019788098</v>
      </c>
      <c r="AK330">
        <v>0.44264209362377699</v>
      </c>
      <c r="AL330">
        <v>0.44264209362377699</v>
      </c>
      <c r="AM330">
        <v>0.46376811594202899</v>
      </c>
      <c r="AN330">
        <v>0.46376811594202899</v>
      </c>
      <c r="AO330">
        <v>0.393616626428619</v>
      </c>
      <c r="AP330">
        <v>0.41502825466232601</v>
      </c>
      <c r="AQ330">
        <v>0.54960840737836303</v>
      </c>
      <c r="AR330">
        <v>0.452012405113979</v>
      </c>
      <c r="AS330">
        <v>0.14141414141414099</v>
      </c>
      <c r="AT330">
        <v>7.7519379844961198E-2</v>
      </c>
      <c r="AU330">
        <v>0.76146788990825698</v>
      </c>
      <c r="AV330">
        <v>0.64161849710982599</v>
      </c>
      <c r="AW330">
        <v>0.71428571428571397</v>
      </c>
      <c r="AX330">
        <v>0.85581395348837197</v>
      </c>
      <c r="AY330">
        <v>0.52121212121212102</v>
      </c>
      <c r="AZ330">
        <v>1.2500000000000001E-2</v>
      </c>
      <c r="BA330">
        <v>0.41218637992831503</v>
      </c>
      <c r="BB330">
        <v>1.51515151515151E-2</v>
      </c>
      <c r="BC330">
        <v>0</v>
      </c>
      <c r="BD330">
        <v>0.65830721003134696</v>
      </c>
    </row>
    <row r="331" spans="2:56" x14ac:dyDescent="0.2">
      <c r="B331" t="s">
        <v>2084</v>
      </c>
      <c r="C331">
        <v>1E-3</v>
      </c>
      <c r="D331">
        <v>0.1</v>
      </c>
      <c r="E331">
        <v>39</v>
      </c>
      <c r="F331">
        <v>256</v>
      </c>
      <c r="G331" s="2" t="b">
        <v>1</v>
      </c>
      <c r="H331">
        <v>8</v>
      </c>
      <c r="I331">
        <v>25</v>
      </c>
      <c r="J331">
        <v>420</v>
      </c>
      <c r="K331">
        <v>1000</v>
      </c>
      <c r="L331">
        <v>4</v>
      </c>
      <c r="M331">
        <v>20</v>
      </c>
      <c r="N331">
        <v>450</v>
      </c>
      <c r="O331">
        <v>12</v>
      </c>
      <c r="P331">
        <v>20</v>
      </c>
      <c r="Q331">
        <v>110</v>
      </c>
      <c r="R331">
        <v>1</v>
      </c>
      <c r="S331">
        <v>78</v>
      </c>
      <c r="T331" s="2">
        <v>64</v>
      </c>
      <c r="U331" s="2">
        <v>64</v>
      </c>
      <c r="V331" t="s">
        <v>1888</v>
      </c>
      <c r="W331">
        <v>0.74909319196428503</v>
      </c>
      <c r="X331">
        <v>0.61193627049215105</v>
      </c>
      <c r="Y331">
        <v>0.49535277777777798</v>
      </c>
      <c r="Z331">
        <v>1.2378366065025299</v>
      </c>
      <c r="AA331">
        <v>0.45185215386371802</v>
      </c>
      <c r="AB331">
        <v>0.45185215386371802</v>
      </c>
      <c r="AC331">
        <v>0.61119871881781695</v>
      </c>
      <c r="AD331">
        <v>0.61119871881781695</v>
      </c>
      <c r="AE331">
        <v>0.49535277777777798</v>
      </c>
      <c r="AF331">
        <v>0.49535277777777798</v>
      </c>
      <c r="AG331">
        <v>0.61666666666666603</v>
      </c>
      <c r="AH331">
        <v>1.1540544033050499</v>
      </c>
      <c r="AI331">
        <v>0.59589826387885203</v>
      </c>
      <c r="AJ331">
        <v>0.59589826387885203</v>
      </c>
      <c r="AK331">
        <v>0.71250369839551497</v>
      </c>
      <c r="AL331">
        <v>0.71250369839551497</v>
      </c>
      <c r="AM331">
        <v>0.61666666666666603</v>
      </c>
      <c r="AN331">
        <v>0.61666666666666603</v>
      </c>
      <c r="AO331">
        <v>0.43868338515080202</v>
      </c>
      <c r="AP331">
        <v>0.40449678274183198</v>
      </c>
      <c r="AQ331">
        <v>0.55169299613221801</v>
      </c>
      <c r="AR331">
        <v>0.41253545143002102</v>
      </c>
      <c r="AS331">
        <v>3.5398230088495498E-2</v>
      </c>
      <c r="AT331">
        <v>0.55319148936170204</v>
      </c>
      <c r="AU331">
        <v>0.81553398058252402</v>
      </c>
      <c r="AV331">
        <v>0.95927601809954699</v>
      </c>
      <c r="AW331">
        <v>0.73404255319148903</v>
      </c>
      <c r="AX331">
        <v>0.84360189573459698</v>
      </c>
      <c r="AY331">
        <v>0.84102564102564104</v>
      </c>
      <c r="AZ331">
        <v>0.63783783783783699</v>
      </c>
      <c r="BA331">
        <v>0.41984732824427401</v>
      </c>
      <c r="BB331">
        <v>0.61016949152542299</v>
      </c>
      <c r="BC331">
        <v>3.4188034188034101E-2</v>
      </c>
      <c r="BD331">
        <v>0.66666666666666596</v>
      </c>
    </row>
    <row r="332" spans="2:56" x14ac:dyDescent="0.2">
      <c r="B332" t="s">
        <v>2592</v>
      </c>
      <c r="C332">
        <v>1E-3</v>
      </c>
      <c r="D332">
        <v>0.1</v>
      </c>
      <c r="E332">
        <v>256</v>
      </c>
      <c r="F332">
        <v>256</v>
      </c>
      <c r="G332" s="2" t="b">
        <v>0</v>
      </c>
      <c r="H332">
        <v>8</v>
      </c>
      <c r="I332">
        <v>5</v>
      </c>
      <c r="J332">
        <v>420</v>
      </c>
      <c r="K332">
        <v>1000</v>
      </c>
      <c r="L332">
        <v>4</v>
      </c>
      <c r="M332">
        <v>20</v>
      </c>
      <c r="N332">
        <v>450</v>
      </c>
      <c r="O332">
        <v>12</v>
      </c>
      <c r="P332">
        <v>20</v>
      </c>
      <c r="Q332">
        <v>110</v>
      </c>
      <c r="R332">
        <v>1</v>
      </c>
      <c r="S332">
        <v>78</v>
      </c>
      <c r="T332" s="2">
        <v>64</v>
      </c>
      <c r="U332" s="2">
        <v>128</v>
      </c>
      <c r="V332" t="s">
        <v>1888</v>
      </c>
      <c r="W332">
        <v>0.719320824032738</v>
      </c>
      <c r="X332">
        <v>0.72842574422247697</v>
      </c>
      <c r="Y332">
        <v>0.49526222222222199</v>
      </c>
      <c r="Z332">
        <v>1.2039904721975301</v>
      </c>
      <c r="AA332">
        <v>0.44869486794223301</v>
      </c>
      <c r="AB332">
        <v>0.44869486794223301</v>
      </c>
      <c r="AC332">
        <v>0.59084615627181003</v>
      </c>
      <c r="AD332">
        <v>0.59084615627181003</v>
      </c>
      <c r="AE332">
        <v>0.49526222222222199</v>
      </c>
      <c r="AF332">
        <v>0.49526222222222199</v>
      </c>
      <c r="AG332">
        <v>0.52651515151515105</v>
      </c>
      <c r="AH332">
        <v>1.2649228572845399</v>
      </c>
      <c r="AI332">
        <v>0.479284660721156</v>
      </c>
      <c r="AJ332">
        <v>0.479284660721156</v>
      </c>
      <c r="AK332">
        <v>0.55784114262670403</v>
      </c>
      <c r="AL332">
        <v>0.55784114262670403</v>
      </c>
      <c r="AM332">
        <v>0.52651515151515105</v>
      </c>
      <c r="AN332">
        <v>0.52651515151515105</v>
      </c>
      <c r="AO332">
        <v>0.44250872425816501</v>
      </c>
      <c r="AP332">
        <v>0.41910793668952301</v>
      </c>
      <c r="AQ332">
        <v>0.55994211766758395</v>
      </c>
      <c r="AR332">
        <v>0.37322069315366202</v>
      </c>
      <c r="AS332">
        <v>0.16393442622950799</v>
      </c>
      <c r="AT332">
        <v>0.148148148148148</v>
      </c>
      <c r="AU332">
        <v>0.79396984924623104</v>
      </c>
      <c r="AV332">
        <v>0.73118279569892397</v>
      </c>
      <c r="AW332">
        <v>0.73015873015873001</v>
      </c>
      <c r="AX332">
        <v>0.87922705314009597</v>
      </c>
      <c r="AY332">
        <v>0.76056338028169002</v>
      </c>
      <c r="AZ332">
        <v>0.47761194029850701</v>
      </c>
      <c r="BA332">
        <v>0.426035502958579</v>
      </c>
      <c r="BB332">
        <v>0</v>
      </c>
      <c r="BC332">
        <v>0.59016393442622905</v>
      </c>
      <c r="BD332">
        <v>5.0420168067226802E-2</v>
      </c>
    </row>
    <row r="333" spans="2:56" x14ac:dyDescent="0.2">
      <c r="B333" t="s">
        <v>2593</v>
      </c>
      <c r="C333">
        <v>1E-3</v>
      </c>
      <c r="D333">
        <v>0.1</v>
      </c>
      <c r="E333">
        <v>256</v>
      </c>
      <c r="F333">
        <v>256</v>
      </c>
      <c r="G333" s="2" t="b">
        <v>0</v>
      </c>
      <c r="H333">
        <v>8</v>
      </c>
      <c r="I333">
        <v>5</v>
      </c>
      <c r="J333">
        <v>256</v>
      </c>
      <c r="K333">
        <v>1000</v>
      </c>
      <c r="L333">
        <v>4</v>
      </c>
      <c r="M333">
        <v>50</v>
      </c>
      <c r="N333">
        <v>420</v>
      </c>
      <c r="O333">
        <v>12</v>
      </c>
      <c r="P333">
        <v>50</v>
      </c>
      <c r="Q333">
        <v>80</v>
      </c>
      <c r="R333">
        <v>1</v>
      </c>
      <c r="S333">
        <v>78</v>
      </c>
      <c r="T333" s="2">
        <v>64</v>
      </c>
      <c r="U333" s="2">
        <v>128</v>
      </c>
      <c r="V333" t="s">
        <v>1888</v>
      </c>
      <c r="W333">
        <v>0.628173828125</v>
      </c>
      <c r="X333">
        <v>1.0388390428852201</v>
      </c>
      <c r="Y333">
        <v>0.49515476190476099</v>
      </c>
      <c r="Z333">
        <v>1.20733776986598</v>
      </c>
      <c r="AA333">
        <v>0.449293806311996</v>
      </c>
      <c r="AB333">
        <v>0.449293806311996</v>
      </c>
      <c r="AC333">
        <v>0.60235190240208603</v>
      </c>
      <c r="AD333">
        <v>0.60235190240208603</v>
      </c>
      <c r="AE333">
        <v>0.49515476190476099</v>
      </c>
      <c r="AF333">
        <v>0.49515476190476099</v>
      </c>
      <c r="AG333">
        <v>0.47395833333333298</v>
      </c>
      <c r="AH333">
        <v>1.4725985527038501</v>
      </c>
      <c r="AI333">
        <v>0.44984179997892898</v>
      </c>
      <c r="AJ333">
        <v>0.44984179997892898</v>
      </c>
      <c r="AK333">
        <v>0.533351191890587</v>
      </c>
      <c r="AL333">
        <v>0.533351191890587</v>
      </c>
      <c r="AM333">
        <v>0.47395833333333298</v>
      </c>
      <c r="AN333">
        <v>0.47395833333333298</v>
      </c>
      <c r="AO333">
        <v>0.45146675990892599</v>
      </c>
      <c r="AP333">
        <v>0.42573717363334301</v>
      </c>
      <c r="AQ333">
        <v>0.55540724666583796</v>
      </c>
      <c r="AR333">
        <v>0.364564045039872</v>
      </c>
      <c r="AS333">
        <v>0.13245033112582699</v>
      </c>
      <c r="AT333">
        <v>0.374999999999999</v>
      </c>
      <c r="AU333">
        <v>0.57627118644067798</v>
      </c>
      <c r="AV333">
        <v>0.67021276595744605</v>
      </c>
      <c r="AW333">
        <v>0.65771812080536896</v>
      </c>
      <c r="AX333">
        <v>0.843537414965986</v>
      </c>
      <c r="AY333">
        <v>0.51724137931034397</v>
      </c>
      <c r="AZ333">
        <v>0.29032258064516098</v>
      </c>
      <c r="BA333">
        <v>0.405194805194805</v>
      </c>
      <c r="BB333">
        <v>0.25742574257425699</v>
      </c>
      <c r="BC333">
        <v>0</v>
      </c>
      <c r="BD333">
        <v>0.67272727272727195</v>
      </c>
    </row>
    <row r="334" spans="2:56" x14ac:dyDescent="0.2">
      <c r="B334" t="s">
        <v>2594</v>
      </c>
      <c r="C334">
        <v>1E-3</v>
      </c>
      <c r="D334">
        <v>0.1</v>
      </c>
      <c r="E334">
        <v>171</v>
      </c>
      <c r="F334">
        <v>256</v>
      </c>
      <c r="G334" s="2" t="b">
        <v>1</v>
      </c>
      <c r="H334">
        <v>8</v>
      </c>
      <c r="I334">
        <v>5</v>
      </c>
      <c r="J334">
        <v>420</v>
      </c>
      <c r="K334">
        <v>1000</v>
      </c>
      <c r="L334">
        <v>4</v>
      </c>
      <c r="M334">
        <v>25</v>
      </c>
      <c r="N334">
        <v>445</v>
      </c>
      <c r="O334">
        <v>12</v>
      </c>
      <c r="P334">
        <v>25</v>
      </c>
      <c r="Q334">
        <v>105</v>
      </c>
      <c r="R334">
        <v>1</v>
      </c>
      <c r="S334">
        <v>78</v>
      </c>
      <c r="T334" s="2">
        <v>64</v>
      </c>
      <c r="U334" s="2">
        <v>128</v>
      </c>
      <c r="V334" t="s">
        <v>1888</v>
      </c>
      <c r="W334">
        <v>0.71632021949404701</v>
      </c>
      <c r="X334">
        <v>0.73569820052944102</v>
      </c>
      <c r="Y334">
        <v>0.49505561797752701</v>
      </c>
      <c r="Z334">
        <v>1.2102823703289001</v>
      </c>
      <c r="AA334">
        <v>0.448264166527229</v>
      </c>
      <c r="AB334">
        <v>0.448264166527229</v>
      </c>
      <c r="AC334">
        <v>0.57286551367695404</v>
      </c>
      <c r="AD334">
        <v>0.57286551367695404</v>
      </c>
      <c r="AE334">
        <v>0.49505561797752701</v>
      </c>
      <c r="AF334">
        <v>0.49505561797752701</v>
      </c>
      <c r="AG334">
        <v>0.59761904761904705</v>
      </c>
      <c r="AH334">
        <v>1.2306450605392401</v>
      </c>
      <c r="AI334">
        <v>0.59551988293059599</v>
      </c>
      <c r="AJ334">
        <v>0.59551988293059599</v>
      </c>
      <c r="AK334">
        <v>0.68451219415881703</v>
      </c>
      <c r="AL334">
        <v>0.68451219415881703</v>
      </c>
      <c r="AM334">
        <v>0.59761904761904705</v>
      </c>
      <c r="AN334">
        <v>0.59761904761904705</v>
      </c>
      <c r="AO334">
        <v>0.44694446536483101</v>
      </c>
      <c r="AP334">
        <v>0.433917711230834</v>
      </c>
      <c r="AQ334">
        <v>0.55892976508736403</v>
      </c>
      <c r="AR334">
        <v>0.35326472442588602</v>
      </c>
      <c r="AS334">
        <v>0.18633540372670801</v>
      </c>
      <c r="AT334">
        <v>0.36158192090395402</v>
      </c>
      <c r="AU334">
        <v>0.79166666666666596</v>
      </c>
      <c r="AV334">
        <v>0.94174757281553401</v>
      </c>
      <c r="AW334">
        <v>0.72131147540983598</v>
      </c>
      <c r="AX334">
        <v>0.89340101522842597</v>
      </c>
      <c r="AY334">
        <v>0.79591836734693799</v>
      </c>
      <c r="AZ334">
        <v>0.61818181818181805</v>
      </c>
      <c r="BA334">
        <v>0.422594142259414</v>
      </c>
      <c r="BB334">
        <v>0.62893081761006198</v>
      </c>
      <c r="BC334">
        <v>0.14399999999999999</v>
      </c>
      <c r="BD334">
        <v>0.64056939501779298</v>
      </c>
    </row>
    <row r="335" spans="2:56" x14ac:dyDescent="0.2">
      <c r="B335" t="s">
        <v>2085</v>
      </c>
      <c r="C335">
        <v>1E-3</v>
      </c>
      <c r="D335">
        <v>0.1</v>
      </c>
      <c r="E335">
        <v>198</v>
      </c>
      <c r="F335">
        <v>256</v>
      </c>
      <c r="G335" s="2" t="b">
        <v>1</v>
      </c>
      <c r="H335">
        <v>8</v>
      </c>
      <c r="I335">
        <v>15</v>
      </c>
      <c r="J335">
        <v>256</v>
      </c>
      <c r="K335">
        <v>1000</v>
      </c>
      <c r="L335">
        <v>4</v>
      </c>
      <c r="M335">
        <v>50</v>
      </c>
      <c r="N335">
        <v>420</v>
      </c>
      <c r="O335">
        <v>12</v>
      </c>
      <c r="P335">
        <v>50</v>
      </c>
      <c r="Q335">
        <v>80</v>
      </c>
      <c r="R335">
        <v>1</v>
      </c>
      <c r="S335">
        <v>78</v>
      </c>
      <c r="T335" s="2">
        <v>64</v>
      </c>
      <c r="U335" s="2">
        <v>128</v>
      </c>
      <c r="V335" t="s">
        <v>1888</v>
      </c>
      <c r="W335">
        <v>0.74376296997070301</v>
      </c>
      <c r="X335">
        <v>0.64209470199421004</v>
      </c>
      <c r="Y335">
        <v>0.49495773809523802</v>
      </c>
      <c r="Z335">
        <v>1.22238018083572</v>
      </c>
      <c r="AA335">
        <v>0.44797321031314902</v>
      </c>
      <c r="AB335">
        <v>0.44797321031314902</v>
      </c>
      <c r="AC335">
        <v>0.62726300767705701</v>
      </c>
      <c r="AD335">
        <v>0.62726300767705701</v>
      </c>
      <c r="AE335">
        <v>0.49495773809523802</v>
      </c>
      <c r="AF335">
        <v>0.49495773809523802</v>
      </c>
      <c r="AG335">
        <v>0.62395833333333295</v>
      </c>
      <c r="AH335">
        <v>1.1326990127563401</v>
      </c>
      <c r="AI335">
        <v>0.62057313569350603</v>
      </c>
      <c r="AJ335">
        <v>0.62057313569350603</v>
      </c>
      <c r="AK335">
        <v>0.76852617981358495</v>
      </c>
      <c r="AL335">
        <v>0.76852617981358495</v>
      </c>
      <c r="AM335">
        <v>0.62395833333333295</v>
      </c>
      <c r="AN335">
        <v>0.62395833333333295</v>
      </c>
      <c r="AO335">
        <v>0.455540774681709</v>
      </c>
      <c r="AP335">
        <v>0.29728870315410699</v>
      </c>
      <c r="AQ335">
        <v>0.55848744866960498</v>
      </c>
      <c r="AR335">
        <v>0.48057591474717298</v>
      </c>
      <c r="AS335">
        <v>9.5238095238095205E-2</v>
      </c>
      <c r="AT335">
        <v>0.337209302325581</v>
      </c>
      <c r="AU335">
        <v>0.84076433121019101</v>
      </c>
      <c r="AV335">
        <v>0.96894409937888204</v>
      </c>
      <c r="AW335">
        <v>0.70503597122302097</v>
      </c>
      <c r="AX335">
        <v>0.89041095890410904</v>
      </c>
      <c r="AY335">
        <v>0.825806451612903</v>
      </c>
      <c r="AZ335">
        <v>0.64</v>
      </c>
      <c r="BA335">
        <v>0.43181818181818099</v>
      </c>
      <c r="BB335">
        <v>0.63934426229508101</v>
      </c>
      <c r="BC335">
        <v>0.38888888888888801</v>
      </c>
      <c r="BD335">
        <v>0.68341708542713497</v>
      </c>
    </row>
    <row r="336" spans="2:56" x14ac:dyDescent="0.2">
      <c r="B336" t="s">
        <v>2086</v>
      </c>
      <c r="C336">
        <v>1E-3</v>
      </c>
      <c r="D336">
        <v>0.1</v>
      </c>
      <c r="E336">
        <v>256</v>
      </c>
      <c r="F336">
        <v>256</v>
      </c>
      <c r="G336" s="2" t="b">
        <v>0</v>
      </c>
      <c r="H336">
        <v>8</v>
      </c>
      <c r="I336">
        <v>10</v>
      </c>
      <c r="J336">
        <v>256</v>
      </c>
      <c r="K336">
        <v>1000</v>
      </c>
      <c r="L336">
        <v>4</v>
      </c>
      <c r="M336">
        <v>10</v>
      </c>
      <c r="N336">
        <v>460</v>
      </c>
      <c r="O336">
        <v>12</v>
      </c>
      <c r="P336">
        <v>10</v>
      </c>
      <c r="Q336">
        <v>120</v>
      </c>
      <c r="R336">
        <v>1</v>
      </c>
      <c r="S336">
        <v>78</v>
      </c>
      <c r="T336" s="2">
        <v>64</v>
      </c>
      <c r="U336" s="2">
        <v>64</v>
      </c>
      <c r="V336" t="s">
        <v>1888</v>
      </c>
      <c r="W336">
        <v>0.72430992126464799</v>
      </c>
      <c r="X336">
        <v>0.71584400627762002</v>
      </c>
      <c r="Y336">
        <v>0.49490108695652102</v>
      </c>
      <c r="Z336">
        <v>1.22484720098972</v>
      </c>
      <c r="AA336">
        <v>0.44744065391058202</v>
      </c>
      <c r="AB336">
        <v>0.44744065391058202</v>
      </c>
      <c r="AC336">
        <v>0.600477109136342</v>
      </c>
      <c r="AD336">
        <v>0.600477109136342</v>
      </c>
      <c r="AE336">
        <v>0.49490108695652102</v>
      </c>
      <c r="AF336">
        <v>0.49490108695652102</v>
      </c>
      <c r="AG336">
        <v>0.55208333333333304</v>
      </c>
      <c r="AH336">
        <v>1.24952924251556</v>
      </c>
      <c r="AI336">
        <v>0.52743187339658903</v>
      </c>
      <c r="AJ336">
        <v>0.52743187339658903</v>
      </c>
      <c r="AK336">
        <v>0.62218908597798295</v>
      </c>
      <c r="AL336">
        <v>0.62218908597798395</v>
      </c>
      <c r="AM336">
        <v>0.55208333333333304</v>
      </c>
      <c r="AN336">
        <v>0.55208333333333304</v>
      </c>
      <c r="AO336">
        <v>0.45856379910727402</v>
      </c>
      <c r="AP336">
        <v>0.47992135577357797</v>
      </c>
      <c r="AQ336">
        <v>0.54465025414727497</v>
      </c>
      <c r="AR336">
        <v>0.30662720661420201</v>
      </c>
      <c r="AS336">
        <v>0.14925373134328301</v>
      </c>
      <c r="AT336">
        <v>0.36893203883495101</v>
      </c>
      <c r="AU336">
        <v>0.79279279279279202</v>
      </c>
      <c r="AV336">
        <v>0.91914893617021198</v>
      </c>
      <c r="AW336">
        <v>0.72463768115941996</v>
      </c>
      <c r="AX336">
        <v>0.86842105263157798</v>
      </c>
      <c r="AY336">
        <v>0.79262672811059898</v>
      </c>
      <c r="AZ336">
        <v>0.21052631578947301</v>
      </c>
      <c r="BA336">
        <v>0.41726618705035901</v>
      </c>
      <c r="BB336">
        <v>0.44444444444444398</v>
      </c>
      <c r="BC336">
        <v>0.59701492537313405</v>
      </c>
      <c r="BD336">
        <v>4.4117647058823498E-2</v>
      </c>
    </row>
    <row r="337" spans="2:56" x14ac:dyDescent="0.2">
      <c r="B337" t="s">
        <v>2087</v>
      </c>
      <c r="C337">
        <v>1E-3</v>
      </c>
      <c r="D337">
        <v>0.1</v>
      </c>
      <c r="E337">
        <v>256</v>
      </c>
      <c r="F337">
        <v>256</v>
      </c>
      <c r="G337" s="2" t="b">
        <v>0</v>
      </c>
      <c r="H337">
        <v>8</v>
      </c>
      <c r="I337">
        <v>20</v>
      </c>
      <c r="J337">
        <v>256</v>
      </c>
      <c r="K337">
        <v>1000</v>
      </c>
      <c r="L337">
        <v>4</v>
      </c>
      <c r="M337">
        <v>15</v>
      </c>
      <c r="N337">
        <v>455</v>
      </c>
      <c r="O337">
        <v>12</v>
      </c>
      <c r="P337">
        <v>15</v>
      </c>
      <c r="Q337">
        <v>115</v>
      </c>
      <c r="R337">
        <v>1</v>
      </c>
      <c r="S337">
        <v>78</v>
      </c>
      <c r="T337" s="2">
        <v>64</v>
      </c>
      <c r="U337" s="2">
        <v>128</v>
      </c>
      <c r="V337" t="s">
        <v>1888</v>
      </c>
      <c r="W337">
        <v>0.72840499877929599</v>
      </c>
      <c r="X337">
        <v>0.79172935779206399</v>
      </c>
      <c r="Y337">
        <v>0.49487417582417498</v>
      </c>
      <c r="Z337">
        <v>1.20772437655925</v>
      </c>
      <c r="AA337">
        <v>0.44567770229235698</v>
      </c>
      <c r="AB337">
        <v>0.44567770229235698</v>
      </c>
      <c r="AC337">
        <v>0.58648143989908097</v>
      </c>
      <c r="AD337">
        <v>0.58648143989908097</v>
      </c>
      <c r="AE337">
        <v>0.49487417582417498</v>
      </c>
      <c r="AF337">
        <v>0.49487417582417498</v>
      </c>
      <c r="AG337">
        <v>0.56811594202898497</v>
      </c>
      <c r="AH337">
        <v>1.22300124168396</v>
      </c>
      <c r="AI337">
        <v>0.53644123351027095</v>
      </c>
      <c r="AJ337">
        <v>0.53644123351027195</v>
      </c>
      <c r="AK337">
        <v>0.65476421138516405</v>
      </c>
      <c r="AL337">
        <v>0.65476421138516405</v>
      </c>
      <c r="AM337">
        <v>0.56811594202898497</v>
      </c>
      <c r="AN337">
        <v>0.56811594202898497</v>
      </c>
      <c r="AO337">
        <v>0.39482884727562201</v>
      </c>
      <c r="AP337">
        <v>0.54865402174435796</v>
      </c>
      <c r="AQ337">
        <v>0.55252177560017501</v>
      </c>
      <c r="AR337">
        <v>0.286706164549273</v>
      </c>
      <c r="AS337">
        <v>0.157480314960629</v>
      </c>
      <c r="AT337">
        <v>0.37634408602150499</v>
      </c>
      <c r="AU337">
        <v>0.76699029126213503</v>
      </c>
      <c r="AV337">
        <v>0.93043478260869505</v>
      </c>
      <c r="AW337">
        <v>0.70297029702970204</v>
      </c>
      <c r="AX337">
        <v>0.87962962962962898</v>
      </c>
      <c r="AY337">
        <v>0.79812206572769895</v>
      </c>
      <c r="AZ337">
        <v>0.55725190839694605</v>
      </c>
      <c r="BA337">
        <v>0.41587901701323199</v>
      </c>
      <c r="BB337">
        <v>0.11111111111111099</v>
      </c>
      <c r="BC337">
        <v>8.0645161290322495E-2</v>
      </c>
      <c r="BD337">
        <v>0.66043613707165105</v>
      </c>
    </row>
    <row r="338" spans="2:56" x14ac:dyDescent="0.2">
      <c r="B338" t="s">
        <v>2595</v>
      </c>
      <c r="C338">
        <v>1E-3</v>
      </c>
      <c r="D338">
        <v>0.5</v>
      </c>
      <c r="E338">
        <v>13</v>
      </c>
      <c r="F338">
        <v>500</v>
      </c>
      <c r="G338" s="2" t="b">
        <v>1</v>
      </c>
      <c r="H338">
        <v>8</v>
      </c>
      <c r="I338">
        <v>20</v>
      </c>
      <c r="J338">
        <v>420</v>
      </c>
      <c r="K338">
        <v>1000</v>
      </c>
      <c r="L338">
        <v>4</v>
      </c>
      <c r="M338">
        <v>20</v>
      </c>
      <c r="N338">
        <v>450</v>
      </c>
      <c r="O338">
        <v>12</v>
      </c>
      <c r="P338">
        <v>20</v>
      </c>
      <c r="Q338">
        <v>110</v>
      </c>
      <c r="R338">
        <v>1</v>
      </c>
      <c r="S338">
        <v>78</v>
      </c>
      <c r="T338" s="2">
        <v>128</v>
      </c>
      <c r="U338" s="2">
        <v>128</v>
      </c>
      <c r="V338" t="s">
        <v>2178</v>
      </c>
      <c r="W338">
        <v>0.84259107142857204</v>
      </c>
      <c r="X338">
        <v>0.35849761718511503</v>
      </c>
      <c r="Y338">
        <v>0.49463222222222197</v>
      </c>
      <c r="Z338">
        <v>1.7510813995599701</v>
      </c>
      <c r="AA338">
        <v>0.444528845433807</v>
      </c>
      <c r="AB338">
        <v>0.444528845433807</v>
      </c>
      <c r="AC338">
        <v>0.56345742180858505</v>
      </c>
      <c r="AD338">
        <v>0.56345742180858505</v>
      </c>
      <c r="AE338">
        <v>0.49463222222222197</v>
      </c>
      <c r="AF338">
        <v>0.49463222222222197</v>
      </c>
      <c r="AG338">
        <v>0.648484848484848</v>
      </c>
      <c r="AH338">
        <v>1.2001986503601001</v>
      </c>
      <c r="AI338">
        <v>0.63055976159457106</v>
      </c>
      <c r="AJ338">
        <v>0.63055976159457106</v>
      </c>
      <c r="AK338">
        <v>0.66778795253430001</v>
      </c>
      <c r="AL338">
        <v>0.66778795253430001</v>
      </c>
      <c r="AM338">
        <v>0.648484848484848</v>
      </c>
      <c r="AN338">
        <v>0.648484848484848</v>
      </c>
      <c r="AO338">
        <v>0.52295859872872197</v>
      </c>
      <c r="AP338">
        <v>0.23229819696228801</v>
      </c>
      <c r="AQ338">
        <v>0.55900538136365896</v>
      </c>
      <c r="AR338">
        <v>0.46385320468055902</v>
      </c>
      <c r="AS338">
        <v>0.390532544378698</v>
      </c>
      <c r="AT338">
        <v>0.451977401129943</v>
      </c>
      <c r="AU338">
        <v>0.93023255813953398</v>
      </c>
      <c r="AV338">
        <v>0.967741935483871</v>
      </c>
      <c r="AW338">
        <v>0.89099526066350698</v>
      </c>
      <c r="AX338">
        <v>0.96035242290748901</v>
      </c>
      <c r="AY338">
        <v>0.87562189054726303</v>
      </c>
      <c r="AZ338">
        <v>0</v>
      </c>
      <c r="BA338">
        <v>0.45689655172413701</v>
      </c>
      <c r="BB338">
        <v>0.46636771300448399</v>
      </c>
      <c r="BC338">
        <v>0.47560975609756001</v>
      </c>
      <c r="BD338">
        <v>0.70038910505836505</v>
      </c>
    </row>
    <row r="339" spans="2:56" x14ac:dyDescent="0.2">
      <c r="B339" t="s">
        <v>2088</v>
      </c>
      <c r="C339">
        <v>1E-3</v>
      </c>
      <c r="D339">
        <v>0.1</v>
      </c>
      <c r="E339">
        <v>256</v>
      </c>
      <c r="F339">
        <v>256</v>
      </c>
      <c r="G339" s="2" t="b">
        <v>0</v>
      </c>
      <c r="H339">
        <v>8</v>
      </c>
      <c r="I339">
        <v>15</v>
      </c>
      <c r="J339">
        <v>64</v>
      </c>
      <c r="K339">
        <v>1000</v>
      </c>
      <c r="L339">
        <v>4</v>
      </c>
      <c r="M339">
        <v>25</v>
      </c>
      <c r="N339">
        <v>445</v>
      </c>
      <c r="O339">
        <v>12</v>
      </c>
      <c r="P339">
        <v>25</v>
      </c>
      <c r="Q339">
        <v>105</v>
      </c>
      <c r="R339">
        <v>1</v>
      </c>
      <c r="S339">
        <v>78</v>
      </c>
      <c r="T339" s="2">
        <v>128</v>
      </c>
      <c r="U339" s="2">
        <v>128</v>
      </c>
      <c r="V339" t="s">
        <v>1888</v>
      </c>
      <c r="W339">
        <v>0.718994140625</v>
      </c>
      <c r="X339">
        <v>0.720793422078713</v>
      </c>
      <c r="Y339">
        <v>0.49451460674157299</v>
      </c>
      <c r="Z339">
        <v>1.19679672610759</v>
      </c>
      <c r="AA339">
        <v>0.45037397841336502</v>
      </c>
      <c r="AB339">
        <v>0.45037397841336502</v>
      </c>
      <c r="AC339">
        <v>0.66548747782983397</v>
      </c>
      <c r="AD339">
        <v>0.66548747782983397</v>
      </c>
      <c r="AE339">
        <v>0.49451460674157299</v>
      </c>
      <c r="AF339">
        <v>0.49451460674157299</v>
      </c>
      <c r="AG339">
        <v>0.53650793650793605</v>
      </c>
      <c r="AH339">
        <v>1.3364530801773</v>
      </c>
      <c r="AI339">
        <v>0.49671583596653002</v>
      </c>
      <c r="AJ339">
        <v>0.49671583596653002</v>
      </c>
      <c r="AK339">
        <v>0.60365462229653399</v>
      </c>
      <c r="AL339">
        <v>0.60365462229653399</v>
      </c>
      <c r="AM339">
        <v>0.53650793650793605</v>
      </c>
      <c r="AN339">
        <v>0.53650793650793605</v>
      </c>
      <c r="AO339">
        <v>0.301330033552339</v>
      </c>
      <c r="AP339">
        <v>0.46591203226528399</v>
      </c>
      <c r="AQ339">
        <v>0.55045275303965502</v>
      </c>
      <c r="AR339">
        <v>0.483801094796179</v>
      </c>
      <c r="AS339">
        <v>0.169491525423728</v>
      </c>
      <c r="AT339">
        <v>0.30167597765363102</v>
      </c>
      <c r="AU339">
        <v>0.63855421686746905</v>
      </c>
      <c r="AV339">
        <v>0.87931034482758597</v>
      </c>
      <c r="AW339">
        <v>0.71428571428571397</v>
      </c>
      <c r="AX339">
        <v>0.84491978609625595</v>
      </c>
      <c r="AY339">
        <v>0.80612244897959096</v>
      </c>
      <c r="AZ339">
        <v>0</v>
      </c>
      <c r="BA339">
        <v>0.40856031128404602</v>
      </c>
      <c r="BB339">
        <v>0.45957446808510599</v>
      </c>
      <c r="BC339">
        <v>7.1428571428571397E-2</v>
      </c>
      <c r="BD339">
        <v>0.66666666666666596</v>
      </c>
    </row>
    <row r="340" spans="2:56" x14ac:dyDescent="0.2">
      <c r="B340" t="s">
        <v>2596</v>
      </c>
      <c r="C340">
        <v>1E-3</v>
      </c>
      <c r="D340">
        <v>0.1</v>
      </c>
      <c r="E340">
        <v>256</v>
      </c>
      <c r="F340">
        <v>256</v>
      </c>
      <c r="G340" s="2" t="b">
        <v>0</v>
      </c>
      <c r="H340">
        <v>8</v>
      </c>
      <c r="I340">
        <v>5</v>
      </c>
      <c r="J340">
        <v>256</v>
      </c>
      <c r="K340">
        <v>1000</v>
      </c>
      <c r="L340">
        <v>4</v>
      </c>
      <c r="M340">
        <v>15</v>
      </c>
      <c r="N340">
        <v>455</v>
      </c>
      <c r="O340">
        <v>12</v>
      </c>
      <c r="P340">
        <v>15</v>
      </c>
      <c r="Q340">
        <v>115</v>
      </c>
      <c r="R340">
        <v>1</v>
      </c>
      <c r="S340">
        <v>78</v>
      </c>
      <c r="T340" s="2">
        <v>64</v>
      </c>
      <c r="U340" s="2">
        <v>128</v>
      </c>
      <c r="V340" t="s">
        <v>1888</v>
      </c>
      <c r="W340">
        <v>0.689666748046875</v>
      </c>
      <c r="X340">
        <v>0.84095327649265506</v>
      </c>
      <c r="Y340">
        <v>0.49443406593406503</v>
      </c>
      <c r="Z340">
        <v>1.20358262300491</v>
      </c>
      <c r="AA340">
        <v>0.44698691690058701</v>
      </c>
      <c r="AB340">
        <v>0.44698691690058701</v>
      </c>
      <c r="AC340">
        <v>0.57816819827136301</v>
      </c>
      <c r="AD340">
        <v>0.57816819827136301</v>
      </c>
      <c r="AE340">
        <v>0.49443406593406503</v>
      </c>
      <c r="AF340">
        <v>0.49443406593406503</v>
      </c>
      <c r="AG340">
        <v>0.53260869565217395</v>
      </c>
      <c r="AH340">
        <v>1.2692781686782799</v>
      </c>
      <c r="AI340">
        <v>0.51064196640500004</v>
      </c>
      <c r="AJ340">
        <v>0.51064196640500004</v>
      </c>
      <c r="AK340">
        <v>0.546472167891354</v>
      </c>
      <c r="AL340">
        <v>0.546472167891354</v>
      </c>
      <c r="AM340">
        <v>0.53260869565217395</v>
      </c>
      <c r="AN340">
        <v>0.53260869565217395</v>
      </c>
      <c r="AO340">
        <v>0.451852754394585</v>
      </c>
      <c r="AP340">
        <v>0.425468643076788</v>
      </c>
      <c r="AQ340">
        <v>0.55202642435610705</v>
      </c>
      <c r="AR340">
        <v>0.35859984577487097</v>
      </c>
      <c r="AS340">
        <v>0.12716763005780299</v>
      </c>
      <c r="AT340">
        <v>7.4468085106382906E-2</v>
      </c>
      <c r="AU340">
        <v>0.63333333333333297</v>
      </c>
      <c r="AV340">
        <v>0.95278969957081505</v>
      </c>
      <c r="AW340">
        <v>0.70873786407766903</v>
      </c>
      <c r="AX340">
        <v>0.87557603686635899</v>
      </c>
      <c r="AY340">
        <v>0.79611650485436802</v>
      </c>
      <c r="AZ340">
        <v>0.47698744769874402</v>
      </c>
      <c r="BA340">
        <v>0.41697416974169699</v>
      </c>
      <c r="BB340">
        <v>0</v>
      </c>
      <c r="BC340">
        <v>0.38918918918918899</v>
      </c>
      <c r="BD340">
        <v>0.67636363636363594</v>
      </c>
    </row>
    <row r="341" spans="2:56" x14ac:dyDescent="0.2">
      <c r="B341" t="s">
        <v>2089</v>
      </c>
      <c r="C341">
        <v>1E-3</v>
      </c>
      <c r="D341">
        <v>0.1</v>
      </c>
      <c r="E341">
        <v>256</v>
      </c>
      <c r="F341">
        <v>256</v>
      </c>
      <c r="G341" s="2" t="b">
        <v>0</v>
      </c>
      <c r="H341">
        <v>8</v>
      </c>
      <c r="I341">
        <v>15</v>
      </c>
      <c r="J341">
        <v>64</v>
      </c>
      <c r="K341">
        <v>1000</v>
      </c>
      <c r="L341">
        <v>4</v>
      </c>
      <c r="M341">
        <v>20</v>
      </c>
      <c r="N341">
        <v>450</v>
      </c>
      <c r="O341">
        <v>12</v>
      </c>
      <c r="P341">
        <v>20</v>
      </c>
      <c r="Q341">
        <v>110</v>
      </c>
      <c r="R341">
        <v>1</v>
      </c>
      <c r="S341">
        <v>78</v>
      </c>
      <c r="T341" s="2">
        <v>64</v>
      </c>
      <c r="U341" s="2">
        <v>128</v>
      </c>
      <c r="V341" t="s">
        <v>1888</v>
      </c>
      <c r="W341">
        <v>0.72322845458984297</v>
      </c>
      <c r="X341">
        <v>0.73896168801002204</v>
      </c>
      <c r="Y341">
        <v>0.49438722222222098</v>
      </c>
      <c r="Z341">
        <v>1.26046324348449</v>
      </c>
      <c r="AA341">
        <v>0.45111233159506903</v>
      </c>
      <c r="AB341">
        <v>0.45111233159506903</v>
      </c>
      <c r="AC341">
        <v>0.64327860968389605</v>
      </c>
      <c r="AD341">
        <v>0.64327860968389605</v>
      </c>
      <c r="AE341">
        <v>0.49438722222222098</v>
      </c>
      <c r="AF341">
        <v>0.49438722222222098</v>
      </c>
      <c r="AG341">
        <v>0.55530303030302997</v>
      </c>
      <c r="AH341">
        <v>1.26930356025695</v>
      </c>
      <c r="AI341">
        <v>0.52259999401580304</v>
      </c>
      <c r="AJ341">
        <v>0.52259999401580304</v>
      </c>
      <c r="AK341">
        <v>0.57992982607958599</v>
      </c>
      <c r="AL341">
        <v>0.57992982607958599</v>
      </c>
      <c r="AM341">
        <v>0.55530303030302997</v>
      </c>
      <c r="AN341">
        <v>0.55530303030302997</v>
      </c>
      <c r="AO341">
        <v>0.45235119331769702</v>
      </c>
      <c r="AP341">
        <v>0.34630746837954002</v>
      </c>
      <c r="AQ341">
        <v>0.543586154426701</v>
      </c>
      <c r="AR341">
        <v>0.46220451025634102</v>
      </c>
      <c r="AS341">
        <v>0.19999999999999901</v>
      </c>
      <c r="AT341">
        <v>0.340425531914893</v>
      </c>
      <c r="AU341">
        <v>0.79411764705882304</v>
      </c>
      <c r="AV341">
        <v>0.93896713615023397</v>
      </c>
      <c r="AW341">
        <v>0.73404255319148903</v>
      </c>
      <c r="AX341">
        <v>0.84761904761904705</v>
      </c>
      <c r="AY341">
        <v>0.79797979797979801</v>
      </c>
      <c r="AZ341">
        <v>0</v>
      </c>
      <c r="BA341">
        <v>0.43951612903225801</v>
      </c>
      <c r="BB341">
        <v>0.43220338983050799</v>
      </c>
      <c r="BC341">
        <v>8.4033613445378103E-2</v>
      </c>
      <c r="BD341">
        <v>0.66229508196721298</v>
      </c>
    </row>
    <row r="342" spans="2:56" x14ac:dyDescent="0.2">
      <c r="B342" t="s">
        <v>2090</v>
      </c>
      <c r="C342">
        <v>1E-3</v>
      </c>
      <c r="D342">
        <v>0.1</v>
      </c>
      <c r="E342">
        <v>256</v>
      </c>
      <c r="F342">
        <v>256</v>
      </c>
      <c r="G342" s="2" t="b">
        <v>0</v>
      </c>
      <c r="H342">
        <v>8</v>
      </c>
      <c r="I342">
        <v>25</v>
      </c>
      <c r="J342">
        <v>420</v>
      </c>
      <c r="K342">
        <v>1000</v>
      </c>
      <c r="L342">
        <v>4</v>
      </c>
      <c r="M342">
        <v>15</v>
      </c>
      <c r="N342">
        <v>455</v>
      </c>
      <c r="O342">
        <v>12</v>
      </c>
      <c r="P342">
        <v>15</v>
      </c>
      <c r="Q342">
        <v>115</v>
      </c>
      <c r="R342">
        <v>1</v>
      </c>
      <c r="S342">
        <v>78</v>
      </c>
      <c r="T342" s="2">
        <v>64</v>
      </c>
      <c r="U342" s="2">
        <v>128</v>
      </c>
      <c r="V342" t="s">
        <v>1888</v>
      </c>
      <c r="W342">
        <v>0.74902925037202395</v>
      </c>
      <c r="X342">
        <v>0.66803850396536202</v>
      </c>
      <c r="Y342">
        <v>0.49432637362637299</v>
      </c>
      <c r="Z342">
        <v>1.29974716353416</v>
      </c>
      <c r="AA342">
        <v>0.448902624612802</v>
      </c>
      <c r="AB342">
        <v>0.448902624612802</v>
      </c>
      <c r="AC342">
        <v>0.62301380354054503</v>
      </c>
      <c r="AD342">
        <v>0.62301380354054503</v>
      </c>
      <c r="AE342">
        <v>0.49432637362637299</v>
      </c>
      <c r="AF342">
        <v>0.49432637362637299</v>
      </c>
      <c r="AG342">
        <v>0.56159420289855</v>
      </c>
      <c r="AH342">
        <v>1.1615903377532899</v>
      </c>
      <c r="AI342">
        <v>0.51888809628948196</v>
      </c>
      <c r="AJ342">
        <v>0.51888809628948196</v>
      </c>
      <c r="AK342">
        <v>0.53429410840348701</v>
      </c>
      <c r="AL342">
        <v>0.53429410840348701</v>
      </c>
      <c r="AM342">
        <v>0.56159420289855</v>
      </c>
      <c r="AN342">
        <v>0.56159420289855</v>
      </c>
      <c r="AO342">
        <v>0.45191583753955</v>
      </c>
      <c r="AP342">
        <v>0.31740209975565298</v>
      </c>
      <c r="AQ342">
        <v>0.55112354978286504</v>
      </c>
      <c r="AR342">
        <v>0.47516901137314199</v>
      </c>
      <c r="AS342">
        <v>0.10062893081761</v>
      </c>
      <c r="AT342">
        <v>0.34782608695652101</v>
      </c>
      <c r="AU342">
        <v>0.84821428571428503</v>
      </c>
      <c r="AV342">
        <v>0.96888888888888802</v>
      </c>
      <c r="AW342">
        <v>0.73469387755102</v>
      </c>
      <c r="AX342">
        <v>0.88262910798121996</v>
      </c>
      <c r="AY342">
        <v>0.80184331797234998</v>
      </c>
      <c r="AZ342">
        <v>0</v>
      </c>
      <c r="BA342">
        <v>0.42344045368619998</v>
      </c>
      <c r="BB342">
        <v>0.44979919678714803</v>
      </c>
      <c r="BC342">
        <v>0</v>
      </c>
      <c r="BD342">
        <v>0.66869300911854102</v>
      </c>
    </row>
    <row r="343" spans="2:56" x14ac:dyDescent="0.2">
      <c r="B343" t="s">
        <v>2091</v>
      </c>
      <c r="C343">
        <v>1E-3</v>
      </c>
      <c r="D343">
        <v>0.1</v>
      </c>
      <c r="E343">
        <v>154</v>
      </c>
      <c r="F343">
        <v>256</v>
      </c>
      <c r="G343" s="2" t="b">
        <v>1</v>
      </c>
      <c r="H343">
        <v>8</v>
      </c>
      <c r="I343">
        <v>15</v>
      </c>
      <c r="J343">
        <v>256</v>
      </c>
      <c r="K343">
        <v>1000</v>
      </c>
      <c r="L343">
        <v>4</v>
      </c>
      <c r="M343">
        <v>10</v>
      </c>
      <c r="N343">
        <v>460</v>
      </c>
      <c r="O343">
        <v>12</v>
      </c>
      <c r="P343">
        <v>10</v>
      </c>
      <c r="Q343">
        <v>120</v>
      </c>
      <c r="R343">
        <v>1</v>
      </c>
      <c r="S343">
        <v>78</v>
      </c>
      <c r="T343" s="2">
        <v>64</v>
      </c>
      <c r="U343" s="2">
        <v>128</v>
      </c>
      <c r="V343" t="s">
        <v>1888</v>
      </c>
      <c r="W343">
        <v>0.75631523132324197</v>
      </c>
      <c r="X343">
        <v>0.60629930533468701</v>
      </c>
      <c r="Y343">
        <v>0.49413967391304298</v>
      </c>
      <c r="Z343">
        <v>1.2063692169189399</v>
      </c>
      <c r="AA343">
        <v>0.44662560274800001</v>
      </c>
      <c r="AB343">
        <v>0.44662560274800001</v>
      </c>
      <c r="AC343">
        <v>0.61022218424432795</v>
      </c>
      <c r="AD343">
        <v>0.61022218424432795</v>
      </c>
      <c r="AE343">
        <v>0.49413967391304298</v>
      </c>
      <c r="AF343">
        <v>0.49413967391304298</v>
      </c>
      <c r="AG343">
        <v>0.57152777777777697</v>
      </c>
      <c r="AH343">
        <v>1.17735719680786</v>
      </c>
      <c r="AI343">
        <v>0.53540020814442901</v>
      </c>
      <c r="AJ343">
        <v>0.53540020814442901</v>
      </c>
      <c r="AK343">
        <v>0.65935860014094305</v>
      </c>
      <c r="AL343">
        <v>0.65935860014094305</v>
      </c>
      <c r="AM343">
        <v>0.57152777777777697</v>
      </c>
      <c r="AN343">
        <v>0.57152777777777697</v>
      </c>
      <c r="AO343">
        <v>0.40661916443282098</v>
      </c>
      <c r="AP343">
        <v>0.48095352318704498</v>
      </c>
      <c r="AQ343">
        <v>0.53057690992792095</v>
      </c>
      <c r="AR343">
        <v>0.368352813444212</v>
      </c>
      <c r="AS343">
        <v>0.125</v>
      </c>
      <c r="AT343">
        <v>0.40935672514619798</v>
      </c>
      <c r="AU343">
        <v>0.85833333333333295</v>
      </c>
      <c r="AV343">
        <v>0.94166666666666599</v>
      </c>
      <c r="AW343">
        <v>0.75621890547263604</v>
      </c>
      <c r="AX343">
        <v>0.87155963302752204</v>
      </c>
      <c r="AY343">
        <v>0.86111111111111105</v>
      </c>
      <c r="AZ343">
        <v>0.52027027027026995</v>
      </c>
      <c r="BA343">
        <v>0.42198581560283599</v>
      </c>
      <c r="BB343">
        <v>1.3986013986013899E-2</v>
      </c>
      <c r="BC343">
        <v>0.59880239520958001</v>
      </c>
      <c r="BD343">
        <v>4.6511627906976702E-2</v>
      </c>
    </row>
    <row r="344" spans="2:56" x14ac:dyDescent="0.2">
      <c r="B344" t="s">
        <v>2092</v>
      </c>
      <c r="C344">
        <v>1E-3</v>
      </c>
      <c r="D344">
        <v>0.1</v>
      </c>
      <c r="E344">
        <v>196</v>
      </c>
      <c r="F344">
        <v>256</v>
      </c>
      <c r="G344" s="2" t="b">
        <v>1</v>
      </c>
      <c r="H344">
        <v>8</v>
      </c>
      <c r="I344">
        <v>10</v>
      </c>
      <c r="J344">
        <v>256</v>
      </c>
      <c r="K344">
        <v>1000</v>
      </c>
      <c r="L344">
        <v>4</v>
      </c>
      <c r="M344">
        <v>15</v>
      </c>
      <c r="N344">
        <v>455</v>
      </c>
      <c r="O344">
        <v>12</v>
      </c>
      <c r="P344">
        <v>15</v>
      </c>
      <c r="Q344">
        <v>115</v>
      </c>
      <c r="R344">
        <v>1</v>
      </c>
      <c r="S344">
        <v>78</v>
      </c>
      <c r="T344" s="2">
        <v>64</v>
      </c>
      <c r="U344" s="2">
        <v>128</v>
      </c>
      <c r="V344" t="s">
        <v>1888</v>
      </c>
      <c r="W344">
        <v>0.68993377685546797</v>
      </c>
      <c r="X344">
        <v>1.4852781726513</v>
      </c>
      <c r="Y344">
        <v>0.49402747252747198</v>
      </c>
      <c r="Z344">
        <v>1.2244646793603799</v>
      </c>
      <c r="AA344">
        <v>0.450522130224421</v>
      </c>
      <c r="AB344">
        <v>0.450522130224421</v>
      </c>
      <c r="AC344">
        <v>0.61118886275732698</v>
      </c>
      <c r="AD344">
        <v>0.61118886275732698</v>
      </c>
      <c r="AE344">
        <v>0.49402747252747198</v>
      </c>
      <c r="AF344">
        <v>0.49402747252747198</v>
      </c>
      <c r="AG344">
        <v>0.57608695652173902</v>
      </c>
      <c r="AH344">
        <v>1.55960357189178</v>
      </c>
      <c r="AI344">
        <v>0.56563484374964601</v>
      </c>
      <c r="AJ344">
        <v>0.56563484374964601</v>
      </c>
      <c r="AK344">
        <v>0.64177231951354097</v>
      </c>
      <c r="AL344">
        <v>0.64177231951354097</v>
      </c>
      <c r="AM344">
        <v>0.57608695652173902</v>
      </c>
      <c r="AN344">
        <v>0.57608695652173902</v>
      </c>
      <c r="AO344">
        <v>0.446542647909486</v>
      </c>
      <c r="AP344">
        <v>0.45875908418808597</v>
      </c>
      <c r="AQ344">
        <v>0.53697836379393005</v>
      </c>
      <c r="AR344">
        <v>0.35980842500618299</v>
      </c>
      <c r="AS344">
        <v>0.15217391304347799</v>
      </c>
      <c r="AT344">
        <v>0.33532934131736503</v>
      </c>
      <c r="AU344">
        <v>0.81651376146788901</v>
      </c>
      <c r="AV344">
        <v>0.89686098654708502</v>
      </c>
      <c r="AW344">
        <v>0.73529411764705799</v>
      </c>
      <c r="AX344">
        <v>0.81407035175879305</v>
      </c>
      <c r="AY344">
        <v>0.73728813559322004</v>
      </c>
      <c r="AZ344">
        <v>0.62637362637362604</v>
      </c>
      <c r="BA344">
        <v>0.43378119001919302</v>
      </c>
      <c r="BB344">
        <v>0.62068965517241304</v>
      </c>
      <c r="BC344">
        <v>0.58823529411764697</v>
      </c>
      <c r="BD344">
        <v>3.1007751937984399E-2</v>
      </c>
    </row>
    <row r="345" spans="2:56" x14ac:dyDescent="0.2">
      <c r="B345" t="s">
        <v>2597</v>
      </c>
      <c r="C345">
        <v>1E-3</v>
      </c>
      <c r="D345">
        <v>0.1</v>
      </c>
      <c r="E345">
        <v>135</v>
      </c>
      <c r="F345">
        <v>256</v>
      </c>
      <c r="G345" s="2" t="b">
        <v>1</v>
      </c>
      <c r="H345">
        <v>8</v>
      </c>
      <c r="I345">
        <v>5</v>
      </c>
      <c r="J345">
        <v>256</v>
      </c>
      <c r="K345">
        <v>1000</v>
      </c>
      <c r="L345">
        <v>4</v>
      </c>
      <c r="M345">
        <v>50</v>
      </c>
      <c r="N345">
        <v>420</v>
      </c>
      <c r="O345">
        <v>12</v>
      </c>
      <c r="P345">
        <v>50</v>
      </c>
      <c r="Q345">
        <v>80</v>
      </c>
      <c r="R345">
        <v>1</v>
      </c>
      <c r="S345">
        <v>78</v>
      </c>
      <c r="T345" s="2">
        <v>64</v>
      </c>
      <c r="U345" s="2">
        <v>64</v>
      </c>
      <c r="V345" t="s">
        <v>1888</v>
      </c>
      <c r="W345">
        <v>0.70295333862304599</v>
      </c>
      <c r="X345">
        <v>0.78458870179019802</v>
      </c>
      <c r="Y345">
        <v>0.493951785714285</v>
      </c>
      <c r="Z345">
        <v>1.22615157055854</v>
      </c>
      <c r="AA345">
        <v>0.45265096159614798</v>
      </c>
      <c r="AB345">
        <v>0.45265096159614798</v>
      </c>
      <c r="AC345">
        <v>0.61523158724778704</v>
      </c>
      <c r="AD345">
        <v>0.61523158724778704</v>
      </c>
      <c r="AE345">
        <v>0.493951785714285</v>
      </c>
      <c r="AF345">
        <v>0.493951785714285</v>
      </c>
      <c r="AG345">
        <v>0.54895833333333299</v>
      </c>
      <c r="AH345">
        <v>1.2312558889389</v>
      </c>
      <c r="AI345">
        <v>0.51739818135205196</v>
      </c>
      <c r="AJ345">
        <v>0.51739818135205196</v>
      </c>
      <c r="AK345">
        <v>0.56943837682565301</v>
      </c>
      <c r="AL345">
        <v>0.56943837682565301</v>
      </c>
      <c r="AM345">
        <v>0.54895833333333299</v>
      </c>
      <c r="AN345">
        <v>0.54895833333333299</v>
      </c>
      <c r="AO345">
        <v>0.40747760759297103</v>
      </c>
      <c r="AP345">
        <v>0.31869416370045001</v>
      </c>
      <c r="AQ345">
        <v>0.55761364575767003</v>
      </c>
      <c r="AR345">
        <v>0.52681842933349998</v>
      </c>
      <c r="AS345">
        <v>0.148148148148148</v>
      </c>
      <c r="AT345">
        <v>0.36065573770491799</v>
      </c>
      <c r="AU345">
        <v>0.713286713286713</v>
      </c>
      <c r="AV345">
        <v>0.95705521472392596</v>
      </c>
      <c r="AW345">
        <v>0.69444444444444398</v>
      </c>
      <c r="AX345">
        <v>0.84</v>
      </c>
      <c r="AY345">
        <v>0.82666666666666599</v>
      </c>
      <c r="AZ345">
        <v>2.06185567010309E-2</v>
      </c>
      <c r="BA345">
        <v>0.42076502732240401</v>
      </c>
      <c r="BB345">
        <v>0.46706586826347302</v>
      </c>
      <c r="BC345">
        <v>0.108695652173913</v>
      </c>
      <c r="BD345">
        <v>0.65137614678899003</v>
      </c>
    </row>
    <row r="346" spans="2:56" x14ac:dyDescent="0.2">
      <c r="B346" t="s">
        <v>2093</v>
      </c>
      <c r="C346">
        <v>1E-3</v>
      </c>
      <c r="D346">
        <v>0.1</v>
      </c>
      <c r="E346">
        <v>137</v>
      </c>
      <c r="F346">
        <v>256</v>
      </c>
      <c r="G346" s="2" t="b">
        <v>1</v>
      </c>
      <c r="H346">
        <v>8</v>
      </c>
      <c r="I346">
        <v>15</v>
      </c>
      <c r="J346">
        <v>64</v>
      </c>
      <c r="K346">
        <v>1000</v>
      </c>
      <c r="L346">
        <v>4</v>
      </c>
      <c r="M346">
        <v>10</v>
      </c>
      <c r="N346">
        <v>460</v>
      </c>
      <c r="O346">
        <v>12</v>
      </c>
      <c r="P346">
        <v>10</v>
      </c>
      <c r="Q346">
        <v>120</v>
      </c>
      <c r="R346">
        <v>1</v>
      </c>
      <c r="S346">
        <v>78</v>
      </c>
      <c r="T346" s="2">
        <v>64</v>
      </c>
      <c r="U346" s="2">
        <v>128</v>
      </c>
      <c r="V346" t="s">
        <v>1888</v>
      </c>
      <c r="W346">
        <v>0.72170257568359297</v>
      </c>
      <c r="X346">
        <v>0.71963743935339097</v>
      </c>
      <c r="Y346">
        <v>0.49390869565217399</v>
      </c>
      <c r="Z346">
        <v>1.32040223705768</v>
      </c>
      <c r="AA346">
        <v>0.446067920882181</v>
      </c>
      <c r="AB346">
        <v>0.446067920882181</v>
      </c>
      <c r="AC346">
        <v>0.63150853969497101</v>
      </c>
      <c r="AD346">
        <v>0.63150853969497101</v>
      </c>
      <c r="AE346">
        <v>0.49390869565217399</v>
      </c>
      <c r="AF346">
        <v>0.49390869565217399</v>
      </c>
      <c r="AG346">
        <v>0.53611111111111098</v>
      </c>
      <c r="AH346">
        <v>1.34977686405181</v>
      </c>
      <c r="AI346">
        <v>0.50343442019376805</v>
      </c>
      <c r="AJ346">
        <v>0.50343442019376805</v>
      </c>
      <c r="AK346">
        <v>0.56435259183214603</v>
      </c>
      <c r="AL346">
        <v>0.56435259183214603</v>
      </c>
      <c r="AM346">
        <v>0.53611111111111098</v>
      </c>
      <c r="AN346">
        <v>0.53611111111111098</v>
      </c>
      <c r="AO346">
        <v>0.482061082494464</v>
      </c>
      <c r="AP346">
        <v>0.37547021695942201</v>
      </c>
      <c r="AQ346">
        <v>0.54840594507689</v>
      </c>
      <c r="AR346">
        <v>0.378334438997948</v>
      </c>
      <c r="AS346">
        <v>7.6433121019108194E-2</v>
      </c>
      <c r="AT346">
        <v>0.33191489361702098</v>
      </c>
      <c r="AU346">
        <v>0.71568627450980304</v>
      </c>
      <c r="AV346">
        <v>0.93392070484581502</v>
      </c>
      <c r="AW346">
        <v>0.723618090452261</v>
      </c>
      <c r="AX346">
        <v>0.86511627906976696</v>
      </c>
      <c r="AY346">
        <v>0.780082987551867</v>
      </c>
      <c r="AZ346">
        <v>0.477732793522267</v>
      </c>
      <c r="BA346">
        <v>0.41354723707664798</v>
      </c>
      <c r="BB346">
        <v>0</v>
      </c>
      <c r="BC346">
        <v>6.25E-2</v>
      </c>
      <c r="BD346">
        <v>0.66066066066065998</v>
      </c>
    </row>
    <row r="347" spans="2:56" x14ac:dyDescent="0.2">
      <c r="B347" t="s">
        <v>2094</v>
      </c>
      <c r="C347">
        <v>1E-3</v>
      </c>
      <c r="D347">
        <v>0.1</v>
      </c>
      <c r="E347">
        <v>256</v>
      </c>
      <c r="F347">
        <v>256</v>
      </c>
      <c r="G347" s="2" t="b">
        <v>0</v>
      </c>
      <c r="H347">
        <v>8</v>
      </c>
      <c r="I347">
        <v>15</v>
      </c>
      <c r="J347">
        <v>64</v>
      </c>
      <c r="K347">
        <v>1000</v>
      </c>
      <c r="L347">
        <v>4</v>
      </c>
      <c r="M347">
        <v>15</v>
      </c>
      <c r="N347">
        <v>455</v>
      </c>
      <c r="O347">
        <v>12</v>
      </c>
      <c r="P347">
        <v>15</v>
      </c>
      <c r="Q347">
        <v>115</v>
      </c>
      <c r="R347">
        <v>1</v>
      </c>
      <c r="S347">
        <v>78</v>
      </c>
      <c r="T347" s="2">
        <v>64</v>
      </c>
      <c r="U347" s="2">
        <v>128</v>
      </c>
      <c r="V347" t="s">
        <v>1888</v>
      </c>
      <c r="W347">
        <v>0.72869110107421797</v>
      </c>
      <c r="X347">
        <v>0.68891322496347096</v>
      </c>
      <c r="Y347">
        <v>0.49387472527472398</v>
      </c>
      <c r="Z347">
        <v>1.25495909917354</v>
      </c>
      <c r="AA347">
        <v>0.44866153737102499</v>
      </c>
      <c r="AB347">
        <v>0.44866153737102499</v>
      </c>
      <c r="AC347">
        <v>0.60238622342167403</v>
      </c>
      <c r="AD347">
        <v>0.60238622342167403</v>
      </c>
      <c r="AE347">
        <v>0.49387472527472398</v>
      </c>
      <c r="AF347">
        <v>0.49387472527472398</v>
      </c>
      <c r="AG347">
        <v>0.59420289855072395</v>
      </c>
      <c r="AH347">
        <v>1.2681641578674301</v>
      </c>
      <c r="AI347">
        <v>0.57923482779505897</v>
      </c>
      <c r="AJ347">
        <v>0.57923482779505897</v>
      </c>
      <c r="AK347">
        <v>0.63233522841101497</v>
      </c>
      <c r="AL347">
        <v>0.63233522841101497</v>
      </c>
      <c r="AM347">
        <v>0.59420289855072395</v>
      </c>
      <c r="AN347">
        <v>0.59420289855072395</v>
      </c>
      <c r="AO347">
        <v>0.44187446706453898</v>
      </c>
      <c r="AP347">
        <v>0.39029600244942397</v>
      </c>
      <c r="AQ347">
        <v>0.54857027612144504</v>
      </c>
      <c r="AR347">
        <v>0.41390540384869201</v>
      </c>
      <c r="AS347">
        <v>0.18181818181818099</v>
      </c>
      <c r="AT347">
        <v>0.31578947368421001</v>
      </c>
      <c r="AU347">
        <v>0.80365296803652897</v>
      </c>
      <c r="AV347">
        <v>0.96943231441047995</v>
      </c>
      <c r="AW347">
        <v>0.731958762886598</v>
      </c>
      <c r="AX347">
        <v>0.81773399014778303</v>
      </c>
      <c r="AY347">
        <v>0.83495145631067902</v>
      </c>
      <c r="AZ347">
        <v>0.56999999999999995</v>
      </c>
      <c r="BA347">
        <v>0.44311377245508898</v>
      </c>
      <c r="BB347">
        <v>0.61363636363636298</v>
      </c>
      <c r="BC347">
        <v>0</v>
      </c>
      <c r="BD347">
        <v>0.66873065015479805</v>
      </c>
    </row>
    <row r="348" spans="2:56" x14ac:dyDescent="0.2">
      <c r="B348" t="s">
        <v>2095</v>
      </c>
      <c r="C348">
        <v>1E-3</v>
      </c>
      <c r="D348">
        <v>0.1</v>
      </c>
      <c r="E348">
        <v>256</v>
      </c>
      <c r="F348">
        <v>256</v>
      </c>
      <c r="G348" s="2" t="b">
        <v>0</v>
      </c>
      <c r="H348">
        <v>8</v>
      </c>
      <c r="I348">
        <v>20</v>
      </c>
      <c r="J348">
        <v>64</v>
      </c>
      <c r="K348">
        <v>1000</v>
      </c>
      <c r="L348">
        <v>4</v>
      </c>
      <c r="M348">
        <v>25</v>
      </c>
      <c r="N348">
        <v>445</v>
      </c>
      <c r="O348">
        <v>12</v>
      </c>
      <c r="P348">
        <v>25</v>
      </c>
      <c r="Q348">
        <v>105</v>
      </c>
      <c r="R348">
        <v>1</v>
      </c>
      <c r="S348">
        <v>78</v>
      </c>
      <c r="T348" s="2">
        <v>128</v>
      </c>
      <c r="U348" s="2">
        <v>128</v>
      </c>
      <c r="V348" t="s">
        <v>1888</v>
      </c>
      <c r="W348">
        <v>0.73848724365234297</v>
      </c>
      <c r="X348">
        <v>0.66212255787104302</v>
      </c>
      <c r="Y348">
        <v>0.49377134831460501</v>
      </c>
      <c r="Z348">
        <v>1.20566652667522</v>
      </c>
      <c r="AA348">
        <v>0.44715240181607802</v>
      </c>
      <c r="AB348">
        <v>0.44715240181607802</v>
      </c>
      <c r="AC348">
        <v>0.61035738519311999</v>
      </c>
      <c r="AD348">
        <v>0.61035738519311999</v>
      </c>
      <c r="AE348">
        <v>0.49377134831460501</v>
      </c>
      <c r="AF348">
        <v>0.49377134831460501</v>
      </c>
      <c r="AG348">
        <v>0.57936507936507897</v>
      </c>
      <c r="AH348">
        <v>1.18664455413818</v>
      </c>
      <c r="AI348">
        <v>0.560193630108892</v>
      </c>
      <c r="AJ348">
        <v>0.56019363010889101</v>
      </c>
      <c r="AK348">
        <v>0.63811561593063404</v>
      </c>
      <c r="AL348">
        <v>0.63811561593063404</v>
      </c>
      <c r="AM348">
        <v>0.57936507936507897</v>
      </c>
      <c r="AN348">
        <v>0.57936507936507897</v>
      </c>
      <c r="AO348">
        <v>0.43940275216444502</v>
      </c>
      <c r="AP348">
        <v>0.44921566702794702</v>
      </c>
      <c r="AQ348">
        <v>0.55936405426844904</v>
      </c>
      <c r="AR348">
        <v>0.34062713380346799</v>
      </c>
      <c r="AS348">
        <v>0.223776223776223</v>
      </c>
      <c r="AT348">
        <v>0.41935483870967699</v>
      </c>
      <c r="AU348">
        <v>0.82</v>
      </c>
      <c r="AV348">
        <v>0.92307692307692302</v>
      </c>
      <c r="AW348">
        <v>0.71910112359550504</v>
      </c>
      <c r="AX348">
        <v>0.89340101522842597</v>
      </c>
      <c r="AY348">
        <v>0.79411764705882304</v>
      </c>
      <c r="AZ348">
        <v>8.6956521739130405E-2</v>
      </c>
      <c r="BA348">
        <v>0.43736730360934101</v>
      </c>
      <c r="BB348">
        <v>0.46078431372549</v>
      </c>
      <c r="BC348">
        <v>0.28767123287671198</v>
      </c>
      <c r="BD348">
        <v>0.65671641791044699</v>
      </c>
    </row>
    <row r="349" spans="2:56" x14ac:dyDescent="0.2">
      <c r="B349" t="s">
        <v>2096</v>
      </c>
      <c r="C349">
        <v>1E-3</v>
      </c>
      <c r="D349">
        <v>0.1</v>
      </c>
      <c r="E349">
        <v>256</v>
      </c>
      <c r="F349">
        <v>256</v>
      </c>
      <c r="G349" s="2" t="b">
        <v>0</v>
      </c>
      <c r="H349">
        <v>8</v>
      </c>
      <c r="I349">
        <v>25</v>
      </c>
      <c r="J349">
        <v>64</v>
      </c>
      <c r="K349">
        <v>1000</v>
      </c>
      <c r="L349">
        <v>4</v>
      </c>
      <c r="M349">
        <v>10</v>
      </c>
      <c r="N349">
        <v>460</v>
      </c>
      <c r="O349">
        <v>12</v>
      </c>
      <c r="P349">
        <v>10</v>
      </c>
      <c r="Q349">
        <v>120</v>
      </c>
      <c r="R349">
        <v>1</v>
      </c>
      <c r="S349">
        <v>78</v>
      </c>
      <c r="T349" s="2">
        <v>64</v>
      </c>
      <c r="U349" s="2">
        <v>128</v>
      </c>
      <c r="V349" t="s">
        <v>1888</v>
      </c>
      <c r="W349">
        <v>0.729248046875</v>
      </c>
      <c r="X349">
        <v>0.70866317022591796</v>
      </c>
      <c r="Y349">
        <v>0.49346086956521701</v>
      </c>
      <c r="Z349">
        <v>1.2678379157781601</v>
      </c>
      <c r="AA349">
        <v>0.44810554591659901</v>
      </c>
      <c r="AB349">
        <v>0.44810554591659901</v>
      </c>
      <c r="AC349">
        <v>0.59559428411835502</v>
      </c>
      <c r="AD349">
        <v>0.59559428411835502</v>
      </c>
      <c r="AE349">
        <v>0.49346086956521701</v>
      </c>
      <c r="AF349">
        <v>0.49346086956521701</v>
      </c>
      <c r="AG349">
        <v>0.52638888888888802</v>
      </c>
      <c r="AH349">
        <v>1.41184329986572</v>
      </c>
      <c r="AI349">
        <v>0.49103731028990799</v>
      </c>
      <c r="AJ349">
        <v>0.49103731028990799</v>
      </c>
      <c r="AK349">
        <v>0.56533030338058299</v>
      </c>
      <c r="AL349">
        <v>0.56533030338058399</v>
      </c>
      <c r="AM349">
        <v>0.52638888888888802</v>
      </c>
      <c r="AN349">
        <v>0.52638888888888802</v>
      </c>
      <c r="AO349">
        <v>0.44669505697602302</v>
      </c>
      <c r="AP349">
        <v>0.40067023555034198</v>
      </c>
      <c r="AQ349">
        <v>0.54083682147443202</v>
      </c>
      <c r="AR349">
        <v>0.40422006966560098</v>
      </c>
      <c r="AS349">
        <v>0.27225130890052301</v>
      </c>
      <c r="AT349">
        <v>0.35555555555555501</v>
      </c>
      <c r="AU349">
        <v>0.688888888888888</v>
      </c>
      <c r="AV349">
        <v>0.927659574468085</v>
      </c>
      <c r="AW349">
        <v>0.44970414201183401</v>
      </c>
      <c r="AX349">
        <v>0.88</v>
      </c>
      <c r="AY349">
        <v>0.820754716981132</v>
      </c>
      <c r="AZ349">
        <v>0</v>
      </c>
      <c r="BA349">
        <v>0.428835489833641</v>
      </c>
      <c r="BB349">
        <v>0.44015444015444</v>
      </c>
      <c r="BC349">
        <v>0.59638554216867401</v>
      </c>
      <c r="BD349">
        <v>3.2258064516128997E-2</v>
      </c>
    </row>
    <row r="350" spans="2:56" x14ac:dyDescent="0.2">
      <c r="B350" t="s">
        <v>2598</v>
      </c>
      <c r="C350">
        <v>1E-3</v>
      </c>
      <c r="D350">
        <v>0.1</v>
      </c>
      <c r="E350">
        <v>256</v>
      </c>
      <c r="F350">
        <v>256</v>
      </c>
      <c r="G350" s="2" t="b">
        <v>0</v>
      </c>
      <c r="H350">
        <v>8</v>
      </c>
      <c r="I350">
        <v>10</v>
      </c>
      <c r="J350">
        <v>64</v>
      </c>
      <c r="K350">
        <v>1000</v>
      </c>
      <c r="L350">
        <v>4</v>
      </c>
      <c r="M350">
        <v>10</v>
      </c>
      <c r="N350">
        <v>460</v>
      </c>
      <c r="O350">
        <v>12</v>
      </c>
      <c r="P350">
        <v>10</v>
      </c>
      <c r="Q350">
        <v>120</v>
      </c>
      <c r="R350">
        <v>1</v>
      </c>
      <c r="S350">
        <v>78</v>
      </c>
      <c r="T350" s="2">
        <v>64</v>
      </c>
      <c r="U350" s="2">
        <v>128</v>
      </c>
      <c r="V350" t="s">
        <v>1888</v>
      </c>
      <c r="W350">
        <v>0.72380828857421797</v>
      </c>
      <c r="X350">
        <v>0.72874175570905197</v>
      </c>
      <c r="Y350">
        <v>0.49320326086956501</v>
      </c>
      <c r="Z350">
        <v>1.3622082523107499</v>
      </c>
      <c r="AA350">
        <v>0.45204841099900001</v>
      </c>
      <c r="AB350">
        <v>0.45204841099900001</v>
      </c>
      <c r="AC350">
        <v>0.62033192588889396</v>
      </c>
      <c r="AD350">
        <v>0.62033192588889396</v>
      </c>
      <c r="AE350">
        <v>0.49320326086956501</v>
      </c>
      <c r="AF350">
        <v>0.49320326086956501</v>
      </c>
      <c r="AG350">
        <v>0.58263888888888804</v>
      </c>
      <c r="AH350">
        <v>1.2422947883605899</v>
      </c>
      <c r="AI350">
        <v>0.56413633155216103</v>
      </c>
      <c r="AJ350">
        <v>0.56413633155216103</v>
      </c>
      <c r="AK350">
        <v>0.685978985481426</v>
      </c>
      <c r="AL350">
        <v>0.685978985481426</v>
      </c>
      <c r="AM350">
        <v>0.58263888888888804</v>
      </c>
      <c r="AN350">
        <v>0.58263888888888804</v>
      </c>
      <c r="AO350">
        <v>0.43249964233987398</v>
      </c>
      <c r="AP350">
        <v>0.43089444910748298</v>
      </c>
      <c r="AQ350">
        <v>0.53086543669184705</v>
      </c>
      <c r="AR350">
        <v>0.41393411585679801</v>
      </c>
      <c r="AS350">
        <v>0.125</v>
      </c>
      <c r="AT350">
        <v>0.118226600985221</v>
      </c>
      <c r="AU350">
        <v>0.798165137614678</v>
      </c>
      <c r="AV350">
        <v>0.95397489539748903</v>
      </c>
      <c r="AW350">
        <v>0.75121951219512195</v>
      </c>
      <c r="AX350">
        <v>0.88596491228070096</v>
      </c>
      <c r="AY350">
        <v>0.81818181818181801</v>
      </c>
      <c r="AZ350">
        <v>0.61928934010152203</v>
      </c>
      <c r="BA350">
        <v>0.39593908629441599</v>
      </c>
      <c r="BB350">
        <v>0.64088397790055196</v>
      </c>
      <c r="BC350">
        <v>0</v>
      </c>
      <c r="BD350">
        <v>0.66279069767441801</v>
      </c>
    </row>
    <row r="351" spans="2:56" x14ac:dyDescent="0.2">
      <c r="B351" t="s">
        <v>2432</v>
      </c>
      <c r="C351">
        <v>1E-3</v>
      </c>
      <c r="D351">
        <v>0.1</v>
      </c>
      <c r="E351">
        <v>256</v>
      </c>
      <c r="F351">
        <v>256</v>
      </c>
      <c r="G351" s="2" t="b">
        <v>0</v>
      </c>
      <c r="H351">
        <v>8</v>
      </c>
      <c r="I351">
        <v>15</v>
      </c>
      <c r="J351">
        <v>128</v>
      </c>
      <c r="K351">
        <v>1000</v>
      </c>
      <c r="L351">
        <v>4</v>
      </c>
      <c r="M351">
        <v>15</v>
      </c>
      <c r="N351">
        <v>455</v>
      </c>
      <c r="O351">
        <v>12</v>
      </c>
      <c r="P351">
        <v>15</v>
      </c>
      <c r="Q351">
        <v>115</v>
      </c>
      <c r="R351">
        <v>1</v>
      </c>
      <c r="S351">
        <v>78</v>
      </c>
      <c r="T351" s="2">
        <v>64</v>
      </c>
      <c r="U351" s="2">
        <v>64</v>
      </c>
      <c r="V351" t="s">
        <v>1888</v>
      </c>
      <c r="W351">
        <v>0.72080230712890603</v>
      </c>
      <c r="X351">
        <v>0.72363154031336296</v>
      </c>
      <c r="Y351">
        <v>0.49319065934065798</v>
      </c>
      <c r="Z351">
        <v>1.21209653913974</v>
      </c>
      <c r="AA351">
        <v>0.44819353613256102</v>
      </c>
      <c r="AB351">
        <v>0.44819353613256102</v>
      </c>
      <c r="AC351">
        <v>0.60107044200350301</v>
      </c>
      <c r="AD351">
        <v>0.60107044200350301</v>
      </c>
      <c r="AE351">
        <v>0.49319065934065798</v>
      </c>
      <c r="AF351">
        <v>0.49319065934065798</v>
      </c>
      <c r="AG351">
        <v>0.55289855072463701</v>
      </c>
      <c r="AH351">
        <v>1.31203842163085</v>
      </c>
      <c r="AI351">
        <v>0.512275831200803</v>
      </c>
      <c r="AJ351">
        <v>0.512275831200803</v>
      </c>
      <c r="AK351">
        <v>0.61070662544948195</v>
      </c>
      <c r="AL351">
        <v>0.61070662544948195</v>
      </c>
      <c r="AM351">
        <v>0.55289855072463701</v>
      </c>
      <c r="AN351">
        <v>0.55289855072463701</v>
      </c>
      <c r="AO351">
        <v>0.46202498384304802</v>
      </c>
      <c r="AP351">
        <v>0.44117873422724002</v>
      </c>
      <c r="AQ351">
        <v>0.55138921801937402</v>
      </c>
      <c r="AR351">
        <v>0.33818120844058602</v>
      </c>
      <c r="AS351">
        <v>0.13533834586466101</v>
      </c>
      <c r="AT351">
        <v>0.36756756756756698</v>
      </c>
      <c r="AU351">
        <v>0.75862068965517204</v>
      </c>
      <c r="AV351">
        <v>0.89956331877729201</v>
      </c>
      <c r="AW351">
        <v>0.69902912621359203</v>
      </c>
      <c r="AX351">
        <v>0.84466019417475702</v>
      </c>
      <c r="AY351">
        <v>0.77192982456140302</v>
      </c>
      <c r="AZ351">
        <v>0.52398523985239798</v>
      </c>
      <c r="BA351">
        <v>0.421641791044776</v>
      </c>
      <c r="BB351">
        <v>0</v>
      </c>
      <c r="BC351">
        <v>6.6666666666666596E-2</v>
      </c>
      <c r="BD351">
        <v>0.65830721003134696</v>
      </c>
    </row>
    <row r="352" spans="2:56" x14ac:dyDescent="0.2">
      <c r="B352" t="s">
        <v>2599</v>
      </c>
      <c r="C352">
        <v>1E-3</v>
      </c>
      <c r="D352">
        <v>0.1</v>
      </c>
      <c r="E352">
        <v>256</v>
      </c>
      <c r="F352">
        <v>256</v>
      </c>
      <c r="G352" s="2" t="b">
        <v>0</v>
      </c>
      <c r="H352">
        <v>8</v>
      </c>
      <c r="I352">
        <v>5</v>
      </c>
      <c r="J352">
        <v>256</v>
      </c>
      <c r="K352">
        <v>1000</v>
      </c>
      <c r="L352">
        <v>4</v>
      </c>
      <c r="M352">
        <v>10</v>
      </c>
      <c r="N352">
        <v>460</v>
      </c>
      <c r="O352">
        <v>12</v>
      </c>
      <c r="P352">
        <v>10</v>
      </c>
      <c r="Q352">
        <v>120</v>
      </c>
      <c r="R352">
        <v>1</v>
      </c>
      <c r="S352">
        <v>78</v>
      </c>
      <c r="T352" s="2">
        <v>64</v>
      </c>
      <c r="U352" s="2">
        <v>128</v>
      </c>
      <c r="V352" t="s">
        <v>1888</v>
      </c>
      <c r="W352">
        <v>0.68323707580566395</v>
      </c>
      <c r="X352">
        <v>0.87964084302075196</v>
      </c>
      <c r="Y352">
        <v>0.492682065217391</v>
      </c>
      <c r="Z352">
        <v>1.22597962462902</v>
      </c>
      <c r="AA352">
        <v>0.450422544211526</v>
      </c>
      <c r="AB352">
        <v>0.450422544211526</v>
      </c>
      <c r="AC352">
        <v>0.60867360023263295</v>
      </c>
      <c r="AD352">
        <v>0.60867360023263295</v>
      </c>
      <c r="AE352">
        <v>0.492682065217391</v>
      </c>
      <c r="AF352">
        <v>0.492682065217391</v>
      </c>
      <c r="AG352">
        <v>0.55000000000000004</v>
      </c>
      <c r="AH352">
        <v>1.32923364639282</v>
      </c>
      <c r="AI352">
        <v>0.51957408195314203</v>
      </c>
      <c r="AJ352">
        <v>0.51957408195314203</v>
      </c>
      <c r="AK352">
        <v>0.67260981381539997</v>
      </c>
      <c r="AL352">
        <v>0.67260981381539997</v>
      </c>
      <c r="AM352">
        <v>0.55000000000000004</v>
      </c>
      <c r="AN352">
        <v>0.55000000000000004</v>
      </c>
      <c r="AO352">
        <v>0.43030980462256402</v>
      </c>
      <c r="AP352">
        <v>0.47810599657807101</v>
      </c>
      <c r="AQ352">
        <v>0.536450283188459</v>
      </c>
      <c r="AR352">
        <v>0.35682409245700902</v>
      </c>
      <c r="AS352">
        <v>0.11023622047244</v>
      </c>
      <c r="AT352">
        <v>0.28877005347593498</v>
      </c>
      <c r="AU352">
        <v>0.72906403940886699</v>
      </c>
      <c r="AV352">
        <v>0.73898305084745697</v>
      </c>
      <c r="AW352">
        <v>0.7</v>
      </c>
      <c r="AX352">
        <v>0.839622641509433</v>
      </c>
      <c r="AY352">
        <v>0.79824561403508698</v>
      </c>
      <c r="AZ352">
        <v>0.26966292134831399</v>
      </c>
      <c r="BA352">
        <v>0.41975308641975301</v>
      </c>
      <c r="BB352">
        <v>0.61375661375661295</v>
      </c>
      <c r="BC352">
        <v>7.7519379844961198E-2</v>
      </c>
      <c r="BD352">
        <v>0.64927536231883998</v>
      </c>
    </row>
    <row r="353" spans="2:56" x14ac:dyDescent="0.2">
      <c r="B353" t="s">
        <v>2097</v>
      </c>
      <c r="C353">
        <v>1E-3</v>
      </c>
      <c r="D353">
        <v>0.1</v>
      </c>
      <c r="E353">
        <v>256</v>
      </c>
      <c r="F353">
        <v>256</v>
      </c>
      <c r="G353" s="2" t="b">
        <v>0</v>
      </c>
      <c r="H353">
        <v>8</v>
      </c>
      <c r="I353">
        <v>25</v>
      </c>
      <c r="J353">
        <v>64</v>
      </c>
      <c r="K353">
        <v>1000</v>
      </c>
      <c r="L353">
        <v>4</v>
      </c>
      <c r="M353">
        <v>5</v>
      </c>
      <c r="N353">
        <v>465</v>
      </c>
      <c r="O353">
        <v>12</v>
      </c>
      <c r="P353">
        <v>5</v>
      </c>
      <c r="Q353">
        <v>125</v>
      </c>
      <c r="R353">
        <v>1</v>
      </c>
      <c r="S353">
        <v>78</v>
      </c>
      <c r="T353" s="2">
        <v>64</v>
      </c>
      <c r="U353" s="2">
        <v>64</v>
      </c>
      <c r="V353" t="s">
        <v>1888</v>
      </c>
      <c r="W353">
        <v>0.75949859619140603</v>
      </c>
      <c r="X353">
        <v>0.58961880672722999</v>
      </c>
      <c r="Y353">
        <v>0.49252204301075098</v>
      </c>
      <c r="Z353">
        <v>1.24522982227802</v>
      </c>
      <c r="AA353">
        <v>0.451874715785124</v>
      </c>
      <c r="AB353">
        <v>0.451874715785124</v>
      </c>
      <c r="AC353">
        <v>0.60160740968700299</v>
      </c>
      <c r="AD353">
        <v>0.60160740968700299</v>
      </c>
      <c r="AE353">
        <v>0.49252204301075098</v>
      </c>
      <c r="AF353">
        <v>0.49252204301075098</v>
      </c>
      <c r="AG353">
        <v>0.56200000000000006</v>
      </c>
      <c r="AH353">
        <v>1.21289098262786</v>
      </c>
      <c r="AI353">
        <v>0.53220962572949304</v>
      </c>
      <c r="AJ353">
        <v>0.53220962572949304</v>
      </c>
      <c r="AK353">
        <v>0.674871564376191</v>
      </c>
      <c r="AL353">
        <v>0.674871564376191</v>
      </c>
      <c r="AM353">
        <v>0.56200000000000006</v>
      </c>
      <c r="AN353">
        <v>0.56200000000000006</v>
      </c>
      <c r="AO353">
        <v>0.38607826651291199</v>
      </c>
      <c r="AP353">
        <v>0.45427922685058503</v>
      </c>
      <c r="AQ353">
        <v>0.544107069946138</v>
      </c>
      <c r="AR353">
        <v>0.423034299830857</v>
      </c>
      <c r="AS353">
        <v>7.6335877862595394E-2</v>
      </c>
      <c r="AT353">
        <v>0.31794871794871798</v>
      </c>
      <c r="AU353">
        <v>0.829059829059829</v>
      </c>
      <c r="AV353">
        <v>0.93723849372384904</v>
      </c>
      <c r="AW353">
        <v>0.75598086124401898</v>
      </c>
      <c r="AX353">
        <v>0.876595744680851</v>
      </c>
      <c r="AY353">
        <v>0.80168776371308004</v>
      </c>
      <c r="AZ353">
        <v>0.20253164556962</v>
      </c>
      <c r="BA353">
        <v>0.41050903119868598</v>
      </c>
      <c r="BB353">
        <v>0.441176470588235</v>
      </c>
      <c r="BC353">
        <v>7.4626865671641701E-2</v>
      </c>
      <c r="BD353">
        <v>0.66282420749279503</v>
      </c>
    </row>
    <row r="354" spans="2:56" x14ac:dyDescent="0.2">
      <c r="B354" t="s">
        <v>2098</v>
      </c>
      <c r="C354">
        <v>1E-3</v>
      </c>
      <c r="D354">
        <v>0.1</v>
      </c>
      <c r="E354">
        <v>256</v>
      </c>
      <c r="F354">
        <v>256</v>
      </c>
      <c r="G354" s="2" t="b">
        <v>0</v>
      </c>
      <c r="H354">
        <v>8</v>
      </c>
      <c r="I354">
        <v>10</v>
      </c>
      <c r="J354">
        <v>420</v>
      </c>
      <c r="K354">
        <v>1000</v>
      </c>
      <c r="L354">
        <v>4</v>
      </c>
      <c r="M354">
        <v>15</v>
      </c>
      <c r="N354">
        <v>455</v>
      </c>
      <c r="O354">
        <v>12</v>
      </c>
      <c r="P354">
        <v>15</v>
      </c>
      <c r="Q354">
        <v>115</v>
      </c>
      <c r="R354">
        <v>1</v>
      </c>
      <c r="S354">
        <v>78</v>
      </c>
      <c r="T354" s="2">
        <v>64</v>
      </c>
      <c r="U354" s="2">
        <v>128</v>
      </c>
      <c r="V354" t="s">
        <v>1888</v>
      </c>
      <c r="W354">
        <v>0.69554617745535696</v>
      </c>
      <c r="X354">
        <v>1.1068948614411001</v>
      </c>
      <c r="Y354">
        <v>0.49242252747252702</v>
      </c>
      <c r="Z354">
        <v>1.2338688789606</v>
      </c>
      <c r="AA354">
        <v>0.44458114443249303</v>
      </c>
      <c r="AB354">
        <v>0.44458114443249303</v>
      </c>
      <c r="AC354">
        <v>0.57320955920838301</v>
      </c>
      <c r="AD354">
        <v>0.57320955920838301</v>
      </c>
      <c r="AE354">
        <v>0.49242252747252702</v>
      </c>
      <c r="AF354">
        <v>0.49242252747252702</v>
      </c>
      <c r="AG354">
        <v>0.55362318840579705</v>
      </c>
      <c r="AH354">
        <v>1.2915965318679801</v>
      </c>
      <c r="AI354">
        <v>0.52318180430941796</v>
      </c>
      <c r="AJ354">
        <v>0.52318180430941796</v>
      </c>
      <c r="AK354">
        <v>0.57196347317595198</v>
      </c>
      <c r="AL354">
        <v>0.57196347317595198</v>
      </c>
      <c r="AM354">
        <v>0.55362318840579705</v>
      </c>
      <c r="AN354">
        <v>0.55362318840579705</v>
      </c>
      <c r="AO354">
        <v>0.45799913324632502</v>
      </c>
      <c r="AP354">
        <v>0.43805171688512901</v>
      </c>
      <c r="AQ354">
        <v>0.54823703995525996</v>
      </c>
      <c r="AR354">
        <v>0.334036687643258</v>
      </c>
      <c r="AS354">
        <v>0.20858895705521399</v>
      </c>
      <c r="AT354">
        <v>0.31632653061224397</v>
      </c>
      <c r="AU354">
        <v>0.77669902912621303</v>
      </c>
      <c r="AV354">
        <v>0.94117647058823495</v>
      </c>
      <c r="AW354">
        <v>0.72081218274111603</v>
      </c>
      <c r="AX354">
        <v>0.89302325581395303</v>
      </c>
      <c r="AY354">
        <v>0.807339449541284</v>
      </c>
      <c r="AZ354">
        <v>0.46666666666666601</v>
      </c>
      <c r="BA354">
        <v>0.42285714285714199</v>
      </c>
      <c r="BB354">
        <v>1.63934426229508E-2</v>
      </c>
      <c r="BC354">
        <v>6.01503759398496E-2</v>
      </c>
      <c r="BD354">
        <v>0.64814814814814803</v>
      </c>
    </row>
    <row r="355" spans="2:56" x14ac:dyDescent="0.2">
      <c r="B355" t="s">
        <v>2099</v>
      </c>
      <c r="C355">
        <v>1E-3</v>
      </c>
      <c r="D355">
        <v>0.1</v>
      </c>
      <c r="E355">
        <v>171</v>
      </c>
      <c r="F355">
        <v>256</v>
      </c>
      <c r="G355" s="2" t="b">
        <v>1</v>
      </c>
      <c r="H355">
        <v>8</v>
      </c>
      <c r="I355">
        <v>10</v>
      </c>
      <c r="J355">
        <v>256</v>
      </c>
      <c r="K355">
        <v>1000</v>
      </c>
      <c r="L355">
        <v>4</v>
      </c>
      <c r="M355">
        <v>50</v>
      </c>
      <c r="N355">
        <v>420</v>
      </c>
      <c r="O355">
        <v>12</v>
      </c>
      <c r="P355">
        <v>50</v>
      </c>
      <c r="Q355">
        <v>80</v>
      </c>
      <c r="R355">
        <v>1</v>
      </c>
      <c r="S355">
        <v>78</v>
      </c>
      <c r="T355" s="2">
        <v>64</v>
      </c>
      <c r="U355" s="2">
        <v>64</v>
      </c>
      <c r="V355" t="s">
        <v>1888</v>
      </c>
      <c r="W355">
        <v>0.72265815734863204</v>
      </c>
      <c r="X355">
        <v>0.72806188138201799</v>
      </c>
      <c r="Y355">
        <v>0.49232559523809499</v>
      </c>
      <c r="Z355">
        <v>1.2199037330150599</v>
      </c>
      <c r="AA355">
        <v>0.444464064165424</v>
      </c>
      <c r="AB355">
        <v>0.444464064165424</v>
      </c>
      <c r="AC355">
        <v>0.55958170573518096</v>
      </c>
      <c r="AD355">
        <v>0.55958170573518096</v>
      </c>
      <c r="AE355">
        <v>0.49232559523809499</v>
      </c>
      <c r="AF355">
        <v>0.49232559523809499</v>
      </c>
      <c r="AG355">
        <v>0.55520833333333297</v>
      </c>
      <c r="AH355">
        <v>1.25704169273376</v>
      </c>
      <c r="AI355">
        <v>0.52584905199971399</v>
      </c>
      <c r="AJ355">
        <v>0.52584905199971399</v>
      </c>
      <c r="AK355">
        <v>0.57155737393141604</v>
      </c>
      <c r="AL355">
        <v>0.57155737393141604</v>
      </c>
      <c r="AM355">
        <v>0.55520833333333297</v>
      </c>
      <c r="AN355">
        <v>0.55520833333333297</v>
      </c>
      <c r="AO355">
        <v>0.44296734360710099</v>
      </c>
      <c r="AP355">
        <v>0.38102413303369898</v>
      </c>
      <c r="AQ355">
        <v>0.55601602467552902</v>
      </c>
      <c r="AR355">
        <v>0.39784875534537001</v>
      </c>
      <c r="AS355">
        <v>0.2</v>
      </c>
      <c r="AT355">
        <v>0.33070866141732203</v>
      </c>
      <c r="AU355">
        <v>0.78666666666666596</v>
      </c>
      <c r="AV355">
        <v>0.94478527607361895</v>
      </c>
      <c r="AW355">
        <v>0.70921985815602795</v>
      </c>
      <c r="AX355">
        <v>0.90196078431372495</v>
      </c>
      <c r="AY355">
        <v>0.74647887323943596</v>
      </c>
      <c r="AZ355">
        <v>0.46706586826347302</v>
      </c>
      <c r="BA355">
        <v>0.43010752688171999</v>
      </c>
      <c r="BB355">
        <v>0</v>
      </c>
      <c r="BC355">
        <v>0.16161616161616099</v>
      </c>
      <c r="BD355">
        <v>0.63157894736842102</v>
      </c>
    </row>
    <row r="356" spans="2:56" x14ac:dyDescent="0.2">
      <c r="B356" t="s">
        <v>2100</v>
      </c>
      <c r="C356">
        <v>1E-3</v>
      </c>
      <c r="D356">
        <v>0.1</v>
      </c>
      <c r="E356">
        <v>256</v>
      </c>
      <c r="F356">
        <v>256</v>
      </c>
      <c r="G356" s="2" t="b">
        <v>0</v>
      </c>
      <c r="H356">
        <v>8</v>
      </c>
      <c r="I356">
        <v>10</v>
      </c>
      <c r="J356">
        <v>420</v>
      </c>
      <c r="K356">
        <v>1000</v>
      </c>
      <c r="L356">
        <v>4</v>
      </c>
      <c r="M356">
        <v>20</v>
      </c>
      <c r="N356">
        <v>450</v>
      </c>
      <c r="O356">
        <v>12</v>
      </c>
      <c r="P356">
        <v>20</v>
      </c>
      <c r="Q356">
        <v>110</v>
      </c>
      <c r="R356">
        <v>1</v>
      </c>
      <c r="S356">
        <v>78</v>
      </c>
      <c r="T356" s="2">
        <v>128</v>
      </c>
      <c r="U356" s="2">
        <v>128</v>
      </c>
      <c r="V356" t="s">
        <v>1888</v>
      </c>
      <c r="W356">
        <v>0.74968377976190403</v>
      </c>
      <c r="X356">
        <v>0.62146904855035201</v>
      </c>
      <c r="Y356">
        <v>0.49231555555555501</v>
      </c>
      <c r="Z356">
        <v>1.1974807976484301</v>
      </c>
      <c r="AA356">
        <v>0.44715047096838101</v>
      </c>
      <c r="AB356">
        <v>0.44715047096838101</v>
      </c>
      <c r="AC356">
        <v>0.58960300214787897</v>
      </c>
      <c r="AD356">
        <v>0.58960300214787897</v>
      </c>
      <c r="AE356">
        <v>0.49231555555555501</v>
      </c>
      <c r="AF356">
        <v>0.49231555555555501</v>
      </c>
      <c r="AG356">
        <v>0.57954545454545403</v>
      </c>
      <c r="AH356">
        <v>1.1190837621688801</v>
      </c>
      <c r="AI356">
        <v>0.56422926218105895</v>
      </c>
      <c r="AJ356">
        <v>0.56422926218105895</v>
      </c>
      <c r="AK356">
        <v>0.63480717686782695</v>
      </c>
      <c r="AL356">
        <v>0.63480717686782695</v>
      </c>
      <c r="AM356">
        <v>0.57954545454545403</v>
      </c>
      <c r="AN356">
        <v>0.57954545454545403</v>
      </c>
      <c r="AO356">
        <v>0.40227887531303602</v>
      </c>
      <c r="AP356">
        <v>0.39401896823618199</v>
      </c>
      <c r="AQ356">
        <v>0.55467330295317097</v>
      </c>
      <c r="AR356">
        <v>0.437630737371138</v>
      </c>
      <c r="AS356">
        <v>0.111999999999999</v>
      </c>
      <c r="AT356">
        <v>0.37563451776649698</v>
      </c>
      <c r="AU356">
        <v>0.82568807339449501</v>
      </c>
      <c r="AV356">
        <v>0.972727272727272</v>
      </c>
      <c r="AW356">
        <v>0.72826086956521696</v>
      </c>
      <c r="AX356">
        <v>0.88888888888888795</v>
      </c>
      <c r="AY356">
        <v>0.84313725490196001</v>
      </c>
      <c r="AZ356">
        <v>0.48648648648648601</v>
      </c>
      <c r="BA356">
        <v>0.42145593869731701</v>
      </c>
      <c r="BB356">
        <v>4.9586776859504099E-2</v>
      </c>
      <c r="BC356">
        <v>0.53153153153153099</v>
      </c>
      <c r="BD356">
        <v>0.53535353535353503</v>
      </c>
    </row>
    <row r="357" spans="2:56" x14ac:dyDescent="0.2">
      <c r="B357" t="s">
        <v>2101</v>
      </c>
      <c r="C357">
        <v>1E-3</v>
      </c>
      <c r="D357">
        <v>0.1</v>
      </c>
      <c r="E357">
        <v>256</v>
      </c>
      <c r="F357">
        <v>256</v>
      </c>
      <c r="G357" s="2" t="b">
        <v>0</v>
      </c>
      <c r="H357">
        <v>8</v>
      </c>
      <c r="I357">
        <v>5</v>
      </c>
      <c r="J357">
        <v>128</v>
      </c>
      <c r="K357">
        <v>1000</v>
      </c>
      <c r="L357">
        <v>4</v>
      </c>
      <c r="M357">
        <v>5</v>
      </c>
      <c r="N357">
        <v>465</v>
      </c>
      <c r="O357">
        <v>12</v>
      </c>
      <c r="P357">
        <v>5</v>
      </c>
      <c r="Q357">
        <v>125</v>
      </c>
      <c r="R357">
        <v>1</v>
      </c>
      <c r="S357">
        <v>78</v>
      </c>
      <c r="T357" s="2">
        <v>64</v>
      </c>
      <c r="U357" s="2">
        <v>128</v>
      </c>
      <c r="V357" t="s">
        <v>1888</v>
      </c>
      <c r="W357">
        <v>0.70116043090820301</v>
      </c>
      <c r="X357">
        <v>0.82252977718599096</v>
      </c>
      <c r="Y357">
        <v>0.49215591397849201</v>
      </c>
      <c r="Z357">
        <v>1.3166352909803301</v>
      </c>
      <c r="AA357">
        <v>0.45094136799074103</v>
      </c>
      <c r="AB357">
        <v>0.45094136799074103</v>
      </c>
      <c r="AC357">
        <v>0.58788906346923597</v>
      </c>
      <c r="AD357">
        <v>0.58788906346923597</v>
      </c>
      <c r="AE357">
        <v>0.49215591397849201</v>
      </c>
      <c r="AF357">
        <v>0.49215591397849201</v>
      </c>
      <c r="AG357">
        <v>0.50333333333333297</v>
      </c>
      <c r="AH357">
        <v>1.42295169830322</v>
      </c>
      <c r="AI357">
        <v>0.46886258127526598</v>
      </c>
      <c r="AJ357">
        <v>0.46886258127526598</v>
      </c>
      <c r="AK357">
        <v>0.56371649748316399</v>
      </c>
      <c r="AL357">
        <v>0.56371649748316399</v>
      </c>
      <c r="AM357">
        <v>0.50333333333333297</v>
      </c>
      <c r="AN357">
        <v>0.50333333333333297</v>
      </c>
      <c r="AO357">
        <v>0.44364883847387099</v>
      </c>
      <c r="AP357">
        <v>0.44277129160067702</v>
      </c>
      <c r="AQ357">
        <v>0.53446473010564099</v>
      </c>
      <c r="AR357">
        <v>0.38288061178277399</v>
      </c>
      <c r="AS357">
        <v>0.219653179190751</v>
      </c>
      <c r="AT357">
        <v>0.31132075471698101</v>
      </c>
      <c r="AU357">
        <v>0.74458874458874402</v>
      </c>
      <c r="AV357">
        <v>0.78260869565217295</v>
      </c>
      <c r="AW357">
        <v>0.69902912621359203</v>
      </c>
      <c r="AX357">
        <v>0.76124567474048399</v>
      </c>
      <c r="AY357">
        <v>0.54545454545454497</v>
      </c>
      <c r="AZ357">
        <v>0.421768707482993</v>
      </c>
      <c r="BA357">
        <v>0.41264559068219597</v>
      </c>
      <c r="BB357">
        <v>0</v>
      </c>
      <c r="BC357">
        <v>7.4626865671641701E-2</v>
      </c>
      <c r="BD357">
        <v>0.65340909090909105</v>
      </c>
    </row>
    <row r="358" spans="2:56" x14ac:dyDescent="0.2">
      <c r="B358" t="s">
        <v>2102</v>
      </c>
      <c r="C358">
        <v>1E-3</v>
      </c>
      <c r="D358">
        <v>0.1</v>
      </c>
      <c r="E358">
        <v>72</v>
      </c>
      <c r="F358">
        <v>256</v>
      </c>
      <c r="G358" s="2" t="b">
        <v>1</v>
      </c>
      <c r="H358">
        <v>8</v>
      </c>
      <c r="I358">
        <v>15</v>
      </c>
      <c r="J358">
        <v>256</v>
      </c>
      <c r="K358">
        <v>1000</v>
      </c>
      <c r="L358">
        <v>4</v>
      </c>
      <c r="M358">
        <v>25</v>
      </c>
      <c r="N358">
        <v>445</v>
      </c>
      <c r="O358">
        <v>12</v>
      </c>
      <c r="P358">
        <v>25</v>
      </c>
      <c r="Q358">
        <v>105</v>
      </c>
      <c r="R358">
        <v>1</v>
      </c>
      <c r="S358">
        <v>78</v>
      </c>
      <c r="T358" s="2">
        <v>128</v>
      </c>
      <c r="U358" s="2">
        <v>64</v>
      </c>
      <c r="V358" t="s">
        <v>1888</v>
      </c>
      <c r="W358">
        <v>0.74196815490722601</v>
      </c>
      <c r="X358">
        <v>0.64125878713093698</v>
      </c>
      <c r="Y358">
        <v>0.49202696629213299</v>
      </c>
      <c r="Z358">
        <v>1.1960699250697999</v>
      </c>
      <c r="AA358">
        <v>0.44484503396785902</v>
      </c>
      <c r="AB358">
        <v>0.44484503396785902</v>
      </c>
      <c r="AC358">
        <v>0.607971220953062</v>
      </c>
      <c r="AD358">
        <v>0.607971220953062</v>
      </c>
      <c r="AE358">
        <v>0.49202696629213299</v>
      </c>
      <c r="AF358">
        <v>0.49202696629213299</v>
      </c>
      <c r="AG358">
        <v>0.57777777777777695</v>
      </c>
      <c r="AH358">
        <v>1.1838629245757999</v>
      </c>
      <c r="AI358">
        <v>0.56473246256280696</v>
      </c>
      <c r="AJ358">
        <v>0.56473246256280696</v>
      </c>
      <c r="AK358">
        <v>0.61916899883435095</v>
      </c>
      <c r="AL358">
        <v>0.61916899883435095</v>
      </c>
      <c r="AM358">
        <v>0.57777777777777695</v>
      </c>
      <c r="AN358">
        <v>0.57777777777777695</v>
      </c>
      <c r="AO358">
        <v>0.43440510863637499</v>
      </c>
      <c r="AP358">
        <v>0.36228222143212302</v>
      </c>
      <c r="AQ358">
        <v>0.55623210028761205</v>
      </c>
      <c r="AR358">
        <v>0.426460705515322</v>
      </c>
      <c r="AS358">
        <v>0.195804195804195</v>
      </c>
      <c r="AT358">
        <v>0.33734939759036098</v>
      </c>
      <c r="AU358">
        <v>0.82587064676616895</v>
      </c>
      <c r="AV358">
        <v>0.94883720930232496</v>
      </c>
      <c r="AW358">
        <v>0.74576271186440601</v>
      </c>
      <c r="AX358">
        <v>0.87878787878787801</v>
      </c>
      <c r="AY358">
        <v>0.78306878306878303</v>
      </c>
      <c r="AZ358">
        <v>1.6949152542372801E-2</v>
      </c>
      <c r="BA358">
        <v>0.41117764471057799</v>
      </c>
      <c r="BB358">
        <v>0.47342995169082103</v>
      </c>
      <c r="BC358">
        <v>0.48192771084337299</v>
      </c>
      <c r="BD358">
        <v>0.67782426778242599</v>
      </c>
    </row>
    <row r="359" spans="2:56" x14ac:dyDescent="0.2">
      <c r="B359" t="s">
        <v>2433</v>
      </c>
      <c r="C359">
        <v>1E-3</v>
      </c>
      <c r="D359">
        <v>0.1</v>
      </c>
      <c r="E359">
        <v>10</v>
      </c>
      <c r="F359">
        <v>256</v>
      </c>
      <c r="G359" s="2" t="b">
        <v>1</v>
      </c>
      <c r="H359">
        <v>8</v>
      </c>
      <c r="I359">
        <v>25</v>
      </c>
      <c r="J359">
        <v>420</v>
      </c>
      <c r="K359">
        <v>1000</v>
      </c>
      <c r="L359">
        <v>4</v>
      </c>
      <c r="M359">
        <v>20</v>
      </c>
      <c r="N359">
        <v>450</v>
      </c>
      <c r="O359">
        <v>12</v>
      </c>
      <c r="P359">
        <v>20</v>
      </c>
      <c r="Q359">
        <v>110</v>
      </c>
      <c r="R359">
        <v>1</v>
      </c>
      <c r="S359">
        <v>78</v>
      </c>
      <c r="T359" s="2">
        <v>128</v>
      </c>
      <c r="U359" s="2">
        <v>64</v>
      </c>
      <c r="V359" t="s">
        <v>1888</v>
      </c>
      <c r="W359">
        <v>0.75170665922618995</v>
      </c>
      <c r="X359">
        <v>0.60096269333735097</v>
      </c>
      <c r="Y359">
        <v>0.49191222222222197</v>
      </c>
      <c r="Z359">
        <v>1.19713379228115</v>
      </c>
      <c r="AA359">
        <v>0.44258596789606203</v>
      </c>
      <c r="AB359">
        <v>0.44258596789606203</v>
      </c>
      <c r="AC359">
        <v>0.552482229444337</v>
      </c>
      <c r="AD359">
        <v>0.552482229444337</v>
      </c>
      <c r="AE359">
        <v>0.49191222222222197</v>
      </c>
      <c r="AF359">
        <v>0.49191222222222197</v>
      </c>
      <c r="AG359">
        <v>0.56515151515151496</v>
      </c>
      <c r="AH359">
        <v>1.1848461627960201</v>
      </c>
      <c r="AI359">
        <v>0.54296252147789403</v>
      </c>
      <c r="AJ359">
        <v>0.54296252147789403</v>
      </c>
      <c r="AK359">
        <v>0.59265189383214001</v>
      </c>
      <c r="AL359">
        <v>0.59265189383214001</v>
      </c>
      <c r="AM359">
        <v>0.56515151515151496</v>
      </c>
      <c r="AN359">
        <v>0.56515151515151496</v>
      </c>
      <c r="AO359">
        <v>0.45691258576058202</v>
      </c>
      <c r="AP359">
        <v>0.46325762651722002</v>
      </c>
      <c r="AQ359">
        <v>0.55853917511188</v>
      </c>
      <c r="AR359">
        <v>0.291634484194568</v>
      </c>
      <c r="AS359">
        <v>0.185430463576158</v>
      </c>
      <c r="AT359">
        <v>0.36649214659685803</v>
      </c>
      <c r="AU359">
        <v>0.81553398058252402</v>
      </c>
      <c r="AV359">
        <v>0.93838862559241698</v>
      </c>
      <c r="AW359">
        <v>0.76923076923076905</v>
      </c>
      <c r="AX359">
        <v>0.87684729064039402</v>
      </c>
      <c r="AY359">
        <v>0.76190476190476197</v>
      </c>
      <c r="AZ359">
        <v>0.47368421052631499</v>
      </c>
      <c r="BA359">
        <v>0.41732283464566899</v>
      </c>
      <c r="BB359">
        <v>0</v>
      </c>
      <c r="BC359">
        <v>0.26760563380281599</v>
      </c>
      <c r="BD359">
        <v>0.64310954063604198</v>
      </c>
    </row>
    <row r="360" spans="2:56" x14ac:dyDescent="0.2">
      <c r="B360" t="s">
        <v>2434</v>
      </c>
      <c r="C360">
        <v>1E-3</v>
      </c>
      <c r="D360">
        <v>0.1</v>
      </c>
      <c r="E360">
        <v>63</v>
      </c>
      <c r="F360">
        <v>256</v>
      </c>
      <c r="G360" s="2" t="b">
        <v>1</v>
      </c>
      <c r="H360">
        <v>8</v>
      </c>
      <c r="I360">
        <v>15</v>
      </c>
      <c r="J360">
        <v>128</v>
      </c>
      <c r="K360">
        <v>1000</v>
      </c>
      <c r="L360">
        <v>4</v>
      </c>
      <c r="M360">
        <v>25</v>
      </c>
      <c r="N360">
        <v>445</v>
      </c>
      <c r="O360">
        <v>12</v>
      </c>
      <c r="P360">
        <v>25</v>
      </c>
      <c r="Q360">
        <v>105</v>
      </c>
      <c r="R360">
        <v>1</v>
      </c>
      <c r="S360">
        <v>78</v>
      </c>
      <c r="T360" s="2">
        <v>64</v>
      </c>
      <c r="U360" s="2">
        <v>64</v>
      </c>
      <c r="V360" t="s">
        <v>1888</v>
      </c>
      <c r="W360">
        <v>0.74605178833007801</v>
      </c>
      <c r="X360">
        <v>0.61622888618148797</v>
      </c>
      <c r="Y360">
        <v>0.49132921348314301</v>
      </c>
      <c r="Z360">
        <v>1.22557727873325</v>
      </c>
      <c r="AA360">
        <v>0.443683440465995</v>
      </c>
      <c r="AB360">
        <v>0.443683440465995</v>
      </c>
      <c r="AC360">
        <v>0.60735893395401797</v>
      </c>
      <c r="AD360">
        <v>0.60735893395401797</v>
      </c>
      <c r="AE360">
        <v>0.49132921348314401</v>
      </c>
      <c r="AF360">
        <v>0.49132921348314401</v>
      </c>
      <c r="AG360">
        <v>0.56587301587301497</v>
      </c>
      <c r="AH360">
        <v>1.16686487197875</v>
      </c>
      <c r="AI360">
        <v>0.52890575569787701</v>
      </c>
      <c r="AJ360">
        <v>0.52890575569787701</v>
      </c>
      <c r="AK360">
        <v>0.58926382084611495</v>
      </c>
      <c r="AL360">
        <v>0.58926382084611495</v>
      </c>
      <c r="AM360">
        <v>0.56587301587301597</v>
      </c>
      <c r="AN360">
        <v>0.56587301587301497</v>
      </c>
      <c r="AO360">
        <v>0.466557499738809</v>
      </c>
      <c r="AP360">
        <v>0.36828554875715103</v>
      </c>
      <c r="AQ360">
        <v>0.55714332245567799</v>
      </c>
      <c r="AR360">
        <v>0.38274739091234</v>
      </c>
      <c r="AS360">
        <v>0.138461538461538</v>
      </c>
      <c r="AT360">
        <v>0.35532994923857802</v>
      </c>
      <c r="AU360">
        <v>0.80402010050251205</v>
      </c>
      <c r="AV360">
        <v>0.95327102803738295</v>
      </c>
      <c r="AW360">
        <v>0.76404494382022403</v>
      </c>
      <c r="AX360">
        <v>0.87958115183246</v>
      </c>
      <c r="AY360">
        <v>0.84536082474226804</v>
      </c>
      <c r="AZ360">
        <v>0</v>
      </c>
      <c r="BA360">
        <v>0.42588726513569902</v>
      </c>
      <c r="BB360">
        <v>0.45248868778280499</v>
      </c>
      <c r="BC360">
        <v>7.0796460176991094E-2</v>
      </c>
      <c r="BD360">
        <v>0.65762711864406698</v>
      </c>
    </row>
    <row r="361" spans="2:56" x14ac:dyDescent="0.2">
      <c r="B361" t="s">
        <v>2103</v>
      </c>
      <c r="C361">
        <v>1E-3</v>
      </c>
      <c r="D361">
        <v>0.1</v>
      </c>
      <c r="E361">
        <v>121</v>
      </c>
      <c r="F361">
        <v>256</v>
      </c>
      <c r="G361" s="2" t="b">
        <v>1</v>
      </c>
      <c r="H361">
        <v>8</v>
      </c>
      <c r="I361">
        <v>15</v>
      </c>
      <c r="J361">
        <v>420</v>
      </c>
      <c r="K361">
        <v>1000</v>
      </c>
      <c r="L361">
        <v>4</v>
      </c>
      <c r="M361">
        <v>10</v>
      </c>
      <c r="N361">
        <v>460</v>
      </c>
      <c r="O361">
        <v>12</v>
      </c>
      <c r="P361">
        <v>10</v>
      </c>
      <c r="Q361">
        <v>120</v>
      </c>
      <c r="R361">
        <v>1</v>
      </c>
      <c r="S361">
        <v>78</v>
      </c>
      <c r="T361" s="2">
        <v>64</v>
      </c>
      <c r="U361" s="2">
        <v>64</v>
      </c>
      <c r="V361" t="s">
        <v>1888</v>
      </c>
      <c r="W361">
        <v>0.74558221726190399</v>
      </c>
      <c r="X361">
        <v>0.62320168642327101</v>
      </c>
      <c r="Y361">
        <v>0.49101032608695599</v>
      </c>
      <c r="Z361">
        <v>1.2537270078659</v>
      </c>
      <c r="AA361">
        <v>0.44242180107734702</v>
      </c>
      <c r="AB361">
        <v>0.44242180107734702</v>
      </c>
      <c r="AC361">
        <v>0.60676536325774499</v>
      </c>
      <c r="AD361">
        <v>0.60676536325774499</v>
      </c>
      <c r="AE361">
        <v>0.49101032608695599</v>
      </c>
      <c r="AF361">
        <v>0.49101032608695599</v>
      </c>
      <c r="AG361">
        <v>0.594444444444444</v>
      </c>
      <c r="AH361">
        <v>1.18694591522216</v>
      </c>
      <c r="AI361">
        <v>0.58014002256063602</v>
      </c>
      <c r="AJ361">
        <v>0.58014002256063602</v>
      </c>
      <c r="AK361">
        <v>0.67141004702714202</v>
      </c>
      <c r="AL361">
        <v>0.67141004702714202</v>
      </c>
      <c r="AM361">
        <v>0.594444444444444</v>
      </c>
      <c r="AN361">
        <v>0.594444444444444</v>
      </c>
      <c r="AO361">
        <v>0.27235794581119699</v>
      </c>
      <c r="AP361">
        <v>0.54782037640329895</v>
      </c>
      <c r="AQ361">
        <v>0.55761280834427296</v>
      </c>
      <c r="AR361">
        <v>0.39189607375062202</v>
      </c>
      <c r="AS361">
        <v>0.125874125874125</v>
      </c>
      <c r="AT361">
        <v>0.328358208955223</v>
      </c>
      <c r="AU361">
        <v>0.84848484848484795</v>
      </c>
      <c r="AV361">
        <v>0.93506493506493504</v>
      </c>
      <c r="AW361">
        <v>0.73786407766990203</v>
      </c>
      <c r="AX361">
        <v>0.87610619469026496</v>
      </c>
      <c r="AY361">
        <v>0.84112149532710201</v>
      </c>
      <c r="AZ361">
        <v>0.58215962441314495</v>
      </c>
      <c r="BA361">
        <v>0.417543859649122</v>
      </c>
      <c r="BB361">
        <v>0.62222222222222201</v>
      </c>
      <c r="BC361">
        <v>0.61538461538461497</v>
      </c>
      <c r="BD361">
        <v>3.1496062992125901E-2</v>
      </c>
    </row>
    <row r="362" spans="2:56" x14ac:dyDescent="0.2">
      <c r="B362" t="s">
        <v>2104</v>
      </c>
      <c r="C362">
        <v>1E-3</v>
      </c>
      <c r="D362">
        <v>0.1</v>
      </c>
      <c r="E362">
        <v>256</v>
      </c>
      <c r="F362">
        <v>256</v>
      </c>
      <c r="G362" s="2" t="b">
        <v>0</v>
      </c>
      <c r="H362">
        <v>8</v>
      </c>
      <c r="I362">
        <v>10</v>
      </c>
      <c r="J362">
        <v>420</v>
      </c>
      <c r="K362">
        <v>1000</v>
      </c>
      <c r="L362">
        <v>4</v>
      </c>
      <c r="M362">
        <v>5</v>
      </c>
      <c r="N362">
        <v>465</v>
      </c>
      <c r="O362">
        <v>12</v>
      </c>
      <c r="P362">
        <v>5</v>
      </c>
      <c r="Q362">
        <v>125</v>
      </c>
      <c r="R362">
        <v>1</v>
      </c>
      <c r="S362">
        <v>78</v>
      </c>
      <c r="T362" s="2">
        <v>64</v>
      </c>
      <c r="U362" s="2">
        <v>128</v>
      </c>
      <c r="V362" t="s">
        <v>1888</v>
      </c>
      <c r="W362">
        <v>0.73466796874999996</v>
      </c>
      <c r="X362">
        <v>0.67441057879477695</v>
      </c>
      <c r="Y362">
        <v>0.49087258064515898</v>
      </c>
      <c r="Z362">
        <v>1.3060738893747299</v>
      </c>
      <c r="AA362">
        <v>0.44633098061481402</v>
      </c>
      <c r="AB362">
        <v>0.44633098061481402</v>
      </c>
      <c r="AC362">
        <v>0.58053701958949799</v>
      </c>
      <c r="AD362">
        <v>0.58053701958949799</v>
      </c>
      <c r="AE362">
        <v>0.49087258064515898</v>
      </c>
      <c r="AF362">
        <v>0.49087258064515898</v>
      </c>
      <c r="AG362">
        <v>0.56733333333333302</v>
      </c>
      <c r="AH362">
        <v>1.2193074226379299</v>
      </c>
      <c r="AI362">
        <v>0.538644027664548</v>
      </c>
      <c r="AJ362">
        <v>0.538644027664548</v>
      </c>
      <c r="AK362">
        <v>0.66683856288623999</v>
      </c>
      <c r="AL362">
        <v>0.66683856288623999</v>
      </c>
      <c r="AM362">
        <v>0.56733333333333302</v>
      </c>
      <c r="AN362">
        <v>0.56733333333333302</v>
      </c>
      <c r="AO362">
        <v>0.40560152375165198</v>
      </c>
      <c r="AP362">
        <v>0.44513937852436902</v>
      </c>
      <c r="AQ362">
        <v>0.52930111180189199</v>
      </c>
      <c r="AR362">
        <v>0.40528190838134098</v>
      </c>
      <c r="AS362">
        <v>0.17391304347826</v>
      </c>
      <c r="AT362">
        <v>0.38009049773755599</v>
      </c>
      <c r="AU362">
        <v>0.75454545454545396</v>
      </c>
      <c r="AV362">
        <v>0.95582329317268999</v>
      </c>
      <c r="AW362">
        <v>0.71615720524017401</v>
      </c>
      <c r="AX362">
        <v>0.88034188034187999</v>
      </c>
      <c r="AY362">
        <v>0.79653679653679599</v>
      </c>
      <c r="AZ362">
        <v>0.17610062893081699</v>
      </c>
      <c r="BA362">
        <v>0.42560553633217901</v>
      </c>
      <c r="BB362">
        <v>0.46332046332046301</v>
      </c>
      <c r="BC362">
        <v>7.4626865671641701E-2</v>
      </c>
      <c r="BD362">
        <v>0.66666666666666596</v>
      </c>
    </row>
    <row r="363" spans="2:56" x14ac:dyDescent="0.2">
      <c r="B363" t="s">
        <v>2600</v>
      </c>
      <c r="C363">
        <v>1E-3</v>
      </c>
      <c r="D363">
        <v>0.1</v>
      </c>
      <c r="E363">
        <v>256</v>
      </c>
      <c r="F363">
        <v>256</v>
      </c>
      <c r="G363" s="2" t="b">
        <v>0</v>
      </c>
      <c r="H363">
        <v>8</v>
      </c>
      <c r="I363">
        <v>5</v>
      </c>
      <c r="J363">
        <v>420</v>
      </c>
      <c r="K363">
        <v>1000</v>
      </c>
      <c r="L363">
        <v>4</v>
      </c>
      <c r="M363">
        <v>50</v>
      </c>
      <c r="N363">
        <v>420</v>
      </c>
      <c r="O363">
        <v>12</v>
      </c>
      <c r="P363">
        <v>50</v>
      </c>
      <c r="Q363">
        <v>80</v>
      </c>
      <c r="R363">
        <v>1</v>
      </c>
      <c r="S363">
        <v>78</v>
      </c>
      <c r="T363" s="2">
        <v>64</v>
      </c>
      <c r="U363" s="2">
        <v>64</v>
      </c>
      <c r="V363" t="s">
        <v>1888</v>
      </c>
      <c r="W363">
        <v>0.64801316034226097</v>
      </c>
      <c r="X363">
        <v>1.50074237934313</v>
      </c>
      <c r="Y363">
        <v>0.49064880952381001</v>
      </c>
      <c r="Z363">
        <v>1.18348949074745</v>
      </c>
      <c r="AA363">
        <v>0.43828821370355697</v>
      </c>
      <c r="AB363">
        <v>0.43828821370355697</v>
      </c>
      <c r="AC363">
        <v>0.56727691161808802</v>
      </c>
      <c r="AD363">
        <v>0.56727691161808802</v>
      </c>
      <c r="AE363">
        <v>0.49064880952381001</v>
      </c>
      <c r="AF363">
        <v>0.49064880952381001</v>
      </c>
      <c r="AG363">
        <v>0.51666666666666605</v>
      </c>
      <c r="AH363">
        <v>1.33030605316162</v>
      </c>
      <c r="AI363">
        <v>0.47702662553505099</v>
      </c>
      <c r="AJ363">
        <v>0.47702662553505099</v>
      </c>
      <c r="AK363">
        <v>0.52715206331319098</v>
      </c>
      <c r="AL363">
        <v>0.52715206331319098</v>
      </c>
      <c r="AM363">
        <v>0.51666666666666605</v>
      </c>
      <c r="AN363">
        <v>0.51666666666666605</v>
      </c>
      <c r="AO363">
        <v>0.43449898836564299</v>
      </c>
      <c r="AP363">
        <v>0.54996200277596197</v>
      </c>
      <c r="AQ363">
        <v>0.555269967497382</v>
      </c>
      <c r="AR363">
        <v>0.21342189617523999</v>
      </c>
      <c r="AS363">
        <v>8.6956521739130405E-2</v>
      </c>
      <c r="AT363">
        <v>0.20481927710843301</v>
      </c>
      <c r="AU363">
        <v>0.721804511278195</v>
      </c>
      <c r="AV363">
        <v>0.95180722891566205</v>
      </c>
      <c r="AW363">
        <v>0.74509803921568596</v>
      </c>
      <c r="AX363">
        <v>0.81118881118881103</v>
      </c>
      <c r="AY363">
        <v>0.50877192982456099</v>
      </c>
      <c r="AZ363">
        <v>0.55555555555555503</v>
      </c>
      <c r="BA363">
        <v>0.42739726027397201</v>
      </c>
      <c r="BB363">
        <v>0</v>
      </c>
      <c r="BC363">
        <v>4.1237113402061799E-2</v>
      </c>
      <c r="BD363">
        <v>0.66968325791855199</v>
      </c>
    </row>
    <row r="364" spans="2:56" x14ac:dyDescent="0.2">
      <c r="B364" t="s">
        <v>2105</v>
      </c>
      <c r="C364">
        <v>1E-3</v>
      </c>
      <c r="D364">
        <v>0.1</v>
      </c>
      <c r="E364">
        <v>256</v>
      </c>
      <c r="F364">
        <v>256</v>
      </c>
      <c r="G364" s="2" t="b">
        <v>0</v>
      </c>
      <c r="H364">
        <v>8</v>
      </c>
      <c r="I364">
        <v>15</v>
      </c>
      <c r="J364">
        <v>256</v>
      </c>
      <c r="K364">
        <v>1000</v>
      </c>
      <c r="L364">
        <v>4</v>
      </c>
      <c r="M364">
        <v>50</v>
      </c>
      <c r="N364">
        <v>420</v>
      </c>
      <c r="O364">
        <v>12</v>
      </c>
      <c r="P364">
        <v>50</v>
      </c>
      <c r="Q364">
        <v>80</v>
      </c>
      <c r="R364">
        <v>1</v>
      </c>
      <c r="S364">
        <v>78</v>
      </c>
      <c r="T364" s="2">
        <v>64</v>
      </c>
      <c r="U364" s="2">
        <v>64</v>
      </c>
      <c r="V364" t="s">
        <v>1888</v>
      </c>
      <c r="W364">
        <v>0.71103668212890603</v>
      </c>
      <c r="X364">
        <v>0.85581408068537701</v>
      </c>
      <c r="Y364">
        <v>0.49056488095238099</v>
      </c>
      <c r="Z364">
        <v>1.2515611650943701</v>
      </c>
      <c r="AA364">
        <v>0.44122822455462901</v>
      </c>
      <c r="AB364">
        <v>0.44122822455462801</v>
      </c>
      <c r="AC364">
        <v>0.55723793017244305</v>
      </c>
      <c r="AD364">
        <v>0.55723793017244305</v>
      </c>
      <c r="AE364">
        <v>0.49056488095238099</v>
      </c>
      <c r="AF364">
        <v>0.49056488095238099</v>
      </c>
      <c r="AG364">
        <v>0.54270833333333302</v>
      </c>
      <c r="AH364">
        <v>1.2993904352188099</v>
      </c>
      <c r="AI364">
        <v>0.51611525647882195</v>
      </c>
      <c r="AJ364">
        <v>0.51611525647882195</v>
      </c>
      <c r="AK364">
        <v>0.56910637934127295</v>
      </c>
      <c r="AL364">
        <v>0.56910637934127295</v>
      </c>
      <c r="AM364">
        <v>0.54270833333333302</v>
      </c>
      <c r="AN364">
        <v>0.54270833333333302</v>
      </c>
      <c r="AO364">
        <v>0.44534847887480999</v>
      </c>
      <c r="AP364">
        <v>0.50585956232228502</v>
      </c>
      <c r="AQ364">
        <v>0.55969271489638694</v>
      </c>
      <c r="AR364">
        <v>0.25401214212503098</v>
      </c>
      <c r="AS364">
        <v>0.26415094339622602</v>
      </c>
      <c r="AT364">
        <v>0.34567901234567899</v>
      </c>
      <c r="AU364">
        <v>0.71830985915492895</v>
      </c>
      <c r="AV364">
        <v>0.93081761006289299</v>
      </c>
      <c r="AW364">
        <v>0.65693430656934304</v>
      </c>
      <c r="AX364">
        <v>0.87248322147651003</v>
      </c>
      <c r="AY364">
        <v>0.79194630872483196</v>
      </c>
      <c r="AZ364">
        <v>4.49438202247191E-2</v>
      </c>
      <c r="BA364">
        <v>0.44380403458213202</v>
      </c>
      <c r="BB364">
        <v>0.40993788819875698</v>
      </c>
      <c r="BC364">
        <v>7.8431372549019607E-2</v>
      </c>
      <c r="BD364">
        <v>0.63594470046082896</v>
      </c>
    </row>
    <row r="365" spans="2:56" x14ac:dyDescent="0.2">
      <c r="B365" t="s">
        <v>2106</v>
      </c>
      <c r="C365">
        <v>1E-3</v>
      </c>
      <c r="D365">
        <v>0.1</v>
      </c>
      <c r="E365">
        <v>256</v>
      </c>
      <c r="F365">
        <v>256</v>
      </c>
      <c r="G365" s="2" t="b">
        <v>0</v>
      </c>
      <c r="H365">
        <v>8</v>
      </c>
      <c r="I365">
        <v>25</v>
      </c>
      <c r="J365">
        <v>64</v>
      </c>
      <c r="K365">
        <v>1000</v>
      </c>
      <c r="L365">
        <v>4</v>
      </c>
      <c r="M365">
        <v>10</v>
      </c>
      <c r="N365">
        <v>460</v>
      </c>
      <c r="O365">
        <v>12</v>
      </c>
      <c r="P365">
        <v>10</v>
      </c>
      <c r="Q365">
        <v>120</v>
      </c>
      <c r="R365">
        <v>1</v>
      </c>
      <c r="S365">
        <v>78</v>
      </c>
      <c r="T365" s="2">
        <v>128</v>
      </c>
      <c r="U365" s="2">
        <v>64</v>
      </c>
      <c r="V365" t="s">
        <v>1888</v>
      </c>
      <c r="W365">
        <v>0.74363708496093694</v>
      </c>
      <c r="X365">
        <v>0.61272160755470395</v>
      </c>
      <c r="Y365">
        <v>0.49053967391304398</v>
      </c>
      <c r="Z365">
        <v>1.21743031454086</v>
      </c>
      <c r="AA365">
        <v>0.44829812028904398</v>
      </c>
      <c r="AB365">
        <v>0.44829812028904498</v>
      </c>
      <c r="AC365">
        <v>0.63265202744382798</v>
      </c>
      <c r="AD365">
        <v>0.63265202744382798</v>
      </c>
      <c r="AE365">
        <v>0.49053967391304398</v>
      </c>
      <c r="AF365">
        <v>0.49053967391304398</v>
      </c>
      <c r="AG365">
        <v>0.55208333333333304</v>
      </c>
      <c r="AH365">
        <v>1.22363305091857</v>
      </c>
      <c r="AI365">
        <v>0.52761306084605597</v>
      </c>
      <c r="AJ365">
        <v>0.52761306084605597</v>
      </c>
      <c r="AK365">
        <v>0.61155277548701703</v>
      </c>
      <c r="AL365">
        <v>0.61155277548701703</v>
      </c>
      <c r="AM365">
        <v>0.55208333333333304</v>
      </c>
      <c r="AN365">
        <v>0.55208333333333304</v>
      </c>
      <c r="AO365">
        <v>0.34755401242044198</v>
      </c>
      <c r="AP365">
        <v>0.42557867176770398</v>
      </c>
      <c r="AQ365">
        <v>0.54640081047205102</v>
      </c>
      <c r="AR365">
        <v>0.47365898649598298</v>
      </c>
      <c r="AS365">
        <v>0.25850340136054401</v>
      </c>
      <c r="AT365">
        <v>0.11224489795918299</v>
      </c>
      <c r="AU365">
        <v>0.81222707423580798</v>
      </c>
      <c r="AV365">
        <v>0.97071129707112902</v>
      </c>
      <c r="AW365">
        <v>0.72081218274111603</v>
      </c>
      <c r="AX365">
        <v>0.88209606986899503</v>
      </c>
      <c r="AY365">
        <v>0.55952380952380898</v>
      </c>
      <c r="AZ365">
        <v>0.45914396887159498</v>
      </c>
      <c r="BA365">
        <v>0.42067736185383198</v>
      </c>
      <c r="BB365">
        <v>0.46875</v>
      </c>
      <c r="BC365">
        <v>0</v>
      </c>
      <c r="BD365">
        <v>0.66666666666666596</v>
      </c>
    </row>
    <row r="366" spans="2:56" x14ac:dyDescent="0.2">
      <c r="B366" t="s">
        <v>2107</v>
      </c>
      <c r="C366">
        <v>1E-3</v>
      </c>
      <c r="D366">
        <v>0.1</v>
      </c>
      <c r="E366">
        <v>256</v>
      </c>
      <c r="F366">
        <v>256</v>
      </c>
      <c r="G366" s="2" t="b">
        <v>0</v>
      </c>
      <c r="H366">
        <v>8</v>
      </c>
      <c r="I366">
        <v>10</v>
      </c>
      <c r="J366">
        <v>128</v>
      </c>
      <c r="K366">
        <v>1000</v>
      </c>
      <c r="L366">
        <v>4</v>
      </c>
      <c r="M366">
        <v>25</v>
      </c>
      <c r="N366">
        <v>445</v>
      </c>
      <c r="O366">
        <v>12</v>
      </c>
      <c r="P366">
        <v>25</v>
      </c>
      <c r="Q366">
        <v>105</v>
      </c>
      <c r="R366">
        <v>1</v>
      </c>
      <c r="S366">
        <v>78</v>
      </c>
      <c r="T366" s="2">
        <v>128</v>
      </c>
      <c r="U366" s="2">
        <v>128</v>
      </c>
      <c r="V366" t="s">
        <v>1888</v>
      </c>
      <c r="W366">
        <v>0.68034362792968694</v>
      </c>
      <c r="X366">
        <v>0.83425053651444603</v>
      </c>
      <c r="Y366">
        <v>0.49000561797752701</v>
      </c>
      <c r="Z366">
        <v>1.2364571251869201</v>
      </c>
      <c r="AA366">
        <v>0.44151568191672502</v>
      </c>
      <c r="AB366">
        <v>0.44151568191672502</v>
      </c>
      <c r="AC366">
        <v>0.57156337061825302</v>
      </c>
      <c r="AD366">
        <v>0.57156337061825302</v>
      </c>
      <c r="AE366">
        <v>0.49000561797752701</v>
      </c>
      <c r="AF366">
        <v>0.49000561797752701</v>
      </c>
      <c r="AG366">
        <v>0.50952380952380905</v>
      </c>
      <c r="AH366">
        <v>1.3359115123748699</v>
      </c>
      <c r="AI366">
        <v>0.46923571034766398</v>
      </c>
      <c r="AJ366">
        <v>0.46923571034766398</v>
      </c>
      <c r="AK366">
        <v>0.49539290843857903</v>
      </c>
      <c r="AL366">
        <v>0.49539290843857903</v>
      </c>
      <c r="AM366">
        <v>0.50952380952380905</v>
      </c>
      <c r="AN366">
        <v>0.50952380952380905</v>
      </c>
      <c r="AO366">
        <v>0.44296779587253099</v>
      </c>
      <c r="AP366">
        <v>0.33961128290474202</v>
      </c>
      <c r="AQ366">
        <v>0.55312047430390598</v>
      </c>
      <c r="AR366">
        <v>0.43036317458572199</v>
      </c>
      <c r="AS366">
        <v>7.5187969924811998E-2</v>
      </c>
      <c r="AT366">
        <v>0.36263736263736202</v>
      </c>
      <c r="AU366">
        <v>0.67428571428571404</v>
      </c>
      <c r="AV366">
        <v>0.738955823293172</v>
      </c>
      <c r="AW366">
        <v>0.69387755102040805</v>
      </c>
      <c r="AX366">
        <v>0.84375</v>
      </c>
      <c r="AY366">
        <v>0.80208333333333304</v>
      </c>
      <c r="AZ366">
        <v>0</v>
      </c>
      <c r="BA366">
        <v>0.42105263157894701</v>
      </c>
      <c r="BB366">
        <v>0.32402234636871502</v>
      </c>
      <c r="BC366">
        <v>4.6511627906976702E-2</v>
      </c>
      <c r="BD366">
        <v>0.64846416382252503</v>
      </c>
    </row>
    <row r="367" spans="2:56" x14ac:dyDescent="0.2">
      <c r="B367" t="s">
        <v>2108</v>
      </c>
      <c r="C367">
        <v>1E-3</v>
      </c>
      <c r="D367">
        <v>0.1</v>
      </c>
      <c r="E367">
        <v>42</v>
      </c>
      <c r="F367">
        <v>256</v>
      </c>
      <c r="G367" s="2" t="b">
        <v>1</v>
      </c>
      <c r="H367">
        <v>8</v>
      </c>
      <c r="I367">
        <v>20</v>
      </c>
      <c r="J367">
        <v>128</v>
      </c>
      <c r="K367">
        <v>1000</v>
      </c>
      <c r="L367">
        <v>4</v>
      </c>
      <c r="M367">
        <v>5</v>
      </c>
      <c r="N367">
        <v>465</v>
      </c>
      <c r="O367">
        <v>12</v>
      </c>
      <c r="P367">
        <v>5</v>
      </c>
      <c r="Q367">
        <v>125</v>
      </c>
      <c r="R367">
        <v>1</v>
      </c>
      <c r="S367">
        <v>78</v>
      </c>
      <c r="T367" s="2">
        <v>128</v>
      </c>
      <c r="U367" s="2">
        <v>128</v>
      </c>
      <c r="V367" t="s">
        <v>1888</v>
      </c>
      <c r="W367">
        <v>0.73817062377929599</v>
      </c>
      <c r="X367">
        <v>0.65026073832996101</v>
      </c>
      <c r="Y367">
        <v>0.48994677419354599</v>
      </c>
      <c r="Z367">
        <v>1.3231003090143201</v>
      </c>
      <c r="AA367">
        <v>0.44345060914707501</v>
      </c>
      <c r="AB367">
        <v>0.44345060914707501</v>
      </c>
      <c r="AC367">
        <v>0.55368292008626796</v>
      </c>
      <c r="AD367">
        <v>0.55368292008626796</v>
      </c>
      <c r="AE367">
        <v>0.48994677419354599</v>
      </c>
      <c r="AF367">
        <v>0.48994677419354599</v>
      </c>
      <c r="AG367">
        <v>0.61133333333333295</v>
      </c>
      <c r="AH367">
        <v>1.2156414985656701</v>
      </c>
      <c r="AI367">
        <v>0.60954473717717805</v>
      </c>
      <c r="AJ367">
        <v>0.60954473717717805</v>
      </c>
      <c r="AK367">
        <v>0.68123260089036797</v>
      </c>
      <c r="AL367">
        <v>0.68123260089036797</v>
      </c>
      <c r="AM367">
        <v>0.61133333333333295</v>
      </c>
      <c r="AN367">
        <v>0.61133333333333295</v>
      </c>
      <c r="AO367">
        <v>0.40635713651190802</v>
      </c>
      <c r="AP367">
        <v>0.41719138517462701</v>
      </c>
      <c r="AQ367">
        <v>0.55654027048785304</v>
      </c>
      <c r="AR367">
        <v>0.39371364441390899</v>
      </c>
      <c r="AS367">
        <v>0.134146341463414</v>
      </c>
      <c r="AT367">
        <v>0.22335025380710599</v>
      </c>
      <c r="AU367">
        <v>0.804979253112033</v>
      </c>
      <c r="AV367">
        <v>0.96799999999999997</v>
      </c>
      <c r="AW367">
        <v>0.72380952380952301</v>
      </c>
      <c r="AX367">
        <v>0.88979591836734695</v>
      </c>
      <c r="AY367">
        <v>0.83257918552036203</v>
      </c>
      <c r="AZ367">
        <v>0.549356223175965</v>
      </c>
      <c r="BA367">
        <v>0.440917107583774</v>
      </c>
      <c r="BB367">
        <v>0.62564102564102497</v>
      </c>
      <c r="BC367">
        <v>0.45989304812834197</v>
      </c>
      <c r="BD367">
        <v>0.66206896551724104</v>
      </c>
    </row>
    <row r="368" spans="2:56" x14ac:dyDescent="0.2">
      <c r="B368" t="s">
        <v>2601</v>
      </c>
      <c r="C368">
        <v>1E-3</v>
      </c>
      <c r="D368">
        <v>0.5</v>
      </c>
      <c r="E368">
        <v>256</v>
      </c>
      <c r="F368">
        <v>100</v>
      </c>
      <c r="G368" s="2" t="b">
        <v>0</v>
      </c>
      <c r="H368">
        <v>8</v>
      </c>
      <c r="I368">
        <v>15</v>
      </c>
      <c r="J368">
        <v>256</v>
      </c>
      <c r="K368">
        <v>1000</v>
      </c>
      <c r="L368">
        <v>4</v>
      </c>
      <c r="M368">
        <v>25</v>
      </c>
      <c r="N368">
        <v>445</v>
      </c>
      <c r="O368">
        <v>12</v>
      </c>
      <c r="P368">
        <v>25</v>
      </c>
      <c r="Q368">
        <v>105</v>
      </c>
      <c r="R368">
        <v>1</v>
      </c>
      <c r="S368">
        <v>78</v>
      </c>
      <c r="T368" s="2">
        <v>128</v>
      </c>
      <c r="U368" s="2">
        <v>128</v>
      </c>
      <c r="V368" t="s">
        <v>2178</v>
      </c>
      <c r="W368">
        <v>0.75490234374999998</v>
      </c>
      <c r="X368">
        <v>0.61250529289245603</v>
      </c>
      <c r="Y368">
        <v>0.48957247191011299</v>
      </c>
      <c r="Z368">
        <v>1.1817271620035099</v>
      </c>
      <c r="AA368">
        <v>0.44559393667686698</v>
      </c>
      <c r="AB368">
        <v>0.44559393667686698</v>
      </c>
      <c r="AC368">
        <v>0.57693784583805996</v>
      </c>
      <c r="AD368">
        <v>0.57693784583805996</v>
      </c>
      <c r="AE368">
        <v>0.48957247191011299</v>
      </c>
      <c r="AF368">
        <v>0.48957247191011299</v>
      </c>
      <c r="AG368">
        <v>0.59761904761904705</v>
      </c>
      <c r="AH368">
        <v>1.13114893436431</v>
      </c>
      <c r="AI368">
        <v>0.58363112580976095</v>
      </c>
      <c r="AJ368">
        <v>0.58363112580976195</v>
      </c>
      <c r="AK368">
        <v>0.69989458152552098</v>
      </c>
      <c r="AL368">
        <v>0.69989458152552098</v>
      </c>
      <c r="AM368">
        <v>0.59761904761904705</v>
      </c>
      <c r="AN368">
        <v>0.59761904761904705</v>
      </c>
      <c r="AO368">
        <v>0.22344169076097301</v>
      </c>
      <c r="AP368">
        <v>0.50228487218071904</v>
      </c>
      <c r="AQ368">
        <v>0.558709903305317</v>
      </c>
      <c r="AR368">
        <v>0.49793928046045599</v>
      </c>
      <c r="AS368">
        <v>0.195804195804195</v>
      </c>
      <c r="AT368">
        <v>0.27096774193548301</v>
      </c>
      <c r="AU368">
        <v>0.83495145631067902</v>
      </c>
      <c r="AV368">
        <v>0.97142857142857097</v>
      </c>
      <c r="AW368">
        <v>0.76502732240437099</v>
      </c>
      <c r="AX368">
        <v>0.89119170984455898</v>
      </c>
      <c r="AY368">
        <v>0.80628272251308897</v>
      </c>
      <c r="AZ368">
        <v>0.57894736842105199</v>
      </c>
      <c r="BA368">
        <v>0.41516966067864203</v>
      </c>
      <c r="BB368">
        <v>0.46808510638297801</v>
      </c>
      <c r="BC368">
        <v>0.13675213675213599</v>
      </c>
      <c r="BD368">
        <v>0.66896551724137898</v>
      </c>
    </row>
    <row r="369" spans="2:56" x14ac:dyDescent="0.2">
      <c r="B369" t="s">
        <v>2109</v>
      </c>
      <c r="C369">
        <v>1E-3</v>
      </c>
      <c r="D369">
        <v>0.1</v>
      </c>
      <c r="E369">
        <v>11</v>
      </c>
      <c r="F369">
        <v>256</v>
      </c>
      <c r="G369" s="2" t="b">
        <v>1</v>
      </c>
      <c r="H369">
        <v>8</v>
      </c>
      <c r="I369">
        <v>20</v>
      </c>
      <c r="J369">
        <v>420</v>
      </c>
      <c r="K369">
        <v>1000</v>
      </c>
      <c r="L369">
        <v>4</v>
      </c>
      <c r="M369">
        <v>10</v>
      </c>
      <c r="N369">
        <v>460</v>
      </c>
      <c r="O369">
        <v>12</v>
      </c>
      <c r="P369">
        <v>10</v>
      </c>
      <c r="Q369">
        <v>120</v>
      </c>
      <c r="R369">
        <v>1</v>
      </c>
      <c r="S369">
        <v>78</v>
      </c>
      <c r="T369" s="2">
        <v>128</v>
      </c>
      <c r="U369" s="2">
        <v>128</v>
      </c>
      <c r="V369" t="s">
        <v>1888</v>
      </c>
      <c r="W369">
        <v>0.74786900111607202</v>
      </c>
      <c r="X369">
        <v>0.62110212957486499</v>
      </c>
      <c r="Y369">
        <v>0.48947336956521698</v>
      </c>
      <c r="Z369">
        <v>1.32807168126106</v>
      </c>
      <c r="AA369">
        <v>0.44009078598092999</v>
      </c>
      <c r="AB369">
        <v>0.44009078598092999</v>
      </c>
      <c r="AC369">
        <v>0.58523561843681504</v>
      </c>
      <c r="AD369">
        <v>0.58523561843681504</v>
      </c>
      <c r="AE369">
        <v>0.48947336956521698</v>
      </c>
      <c r="AF369">
        <v>0.48947336956521698</v>
      </c>
      <c r="AG369">
        <v>0.56666666666666599</v>
      </c>
      <c r="AH369">
        <v>1.28122770786285</v>
      </c>
      <c r="AI369">
        <v>0.52740029882835204</v>
      </c>
      <c r="AJ369">
        <v>0.52740029882835204</v>
      </c>
      <c r="AK369">
        <v>0.59795132958930897</v>
      </c>
      <c r="AL369">
        <v>0.59795132958930897</v>
      </c>
      <c r="AM369">
        <v>0.56666666666666599</v>
      </c>
      <c r="AN369">
        <v>0.56666666666666599</v>
      </c>
      <c r="AO369">
        <v>0.46161360696168802</v>
      </c>
      <c r="AP369">
        <v>0.41308337464813399</v>
      </c>
      <c r="AQ369">
        <v>0.54900328408888899</v>
      </c>
      <c r="AR369">
        <v>0.33666287822500401</v>
      </c>
      <c r="AS369">
        <v>0.177215189873417</v>
      </c>
      <c r="AT369">
        <v>0.38297872340425498</v>
      </c>
      <c r="AU369">
        <v>0.86192468619246798</v>
      </c>
      <c r="AV369">
        <v>0.734006734006734</v>
      </c>
      <c r="AW369">
        <v>0.74876847290640303</v>
      </c>
      <c r="AX369">
        <v>0.893805309734513</v>
      </c>
      <c r="AY369">
        <v>0.79279279279279202</v>
      </c>
      <c r="AZ369">
        <v>0.53731343283582</v>
      </c>
      <c r="BA369">
        <v>0.41502683363148402</v>
      </c>
      <c r="BB369">
        <v>0</v>
      </c>
      <c r="BC369">
        <v>0.12030075187969901</v>
      </c>
      <c r="BD369">
        <v>0.66467065868263397</v>
      </c>
    </row>
    <row r="370" spans="2:56" x14ac:dyDescent="0.2">
      <c r="B370" t="s">
        <v>2110</v>
      </c>
      <c r="C370">
        <v>1E-3</v>
      </c>
      <c r="D370">
        <v>0.1</v>
      </c>
      <c r="E370">
        <v>256</v>
      </c>
      <c r="F370">
        <v>256</v>
      </c>
      <c r="G370" s="2" t="b">
        <v>0</v>
      </c>
      <c r="H370">
        <v>8</v>
      </c>
      <c r="I370">
        <v>15</v>
      </c>
      <c r="J370">
        <v>64</v>
      </c>
      <c r="K370">
        <v>1000</v>
      </c>
      <c r="L370">
        <v>4</v>
      </c>
      <c r="M370">
        <v>10</v>
      </c>
      <c r="N370">
        <v>460</v>
      </c>
      <c r="O370">
        <v>12</v>
      </c>
      <c r="P370">
        <v>10</v>
      </c>
      <c r="Q370">
        <v>120</v>
      </c>
      <c r="R370">
        <v>1</v>
      </c>
      <c r="S370">
        <v>78</v>
      </c>
      <c r="T370" s="2">
        <v>128</v>
      </c>
      <c r="U370" s="2">
        <v>64</v>
      </c>
      <c r="V370" t="s">
        <v>1888</v>
      </c>
      <c r="W370">
        <v>0.73619842529296797</v>
      </c>
      <c r="X370">
        <v>0.66570331458933596</v>
      </c>
      <c r="Y370">
        <v>0.48938315217391298</v>
      </c>
      <c r="Z370">
        <v>1.2233656148910499</v>
      </c>
      <c r="AA370">
        <v>0.438240179449292</v>
      </c>
      <c r="AB370">
        <v>0.438240179449292</v>
      </c>
      <c r="AC370">
        <v>0.60340996736403896</v>
      </c>
      <c r="AD370">
        <v>0.60340996736403896</v>
      </c>
      <c r="AE370">
        <v>0.48938315217391298</v>
      </c>
      <c r="AF370">
        <v>0.48938315217391298</v>
      </c>
      <c r="AG370">
        <v>0.59930555555555498</v>
      </c>
      <c r="AH370">
        <v>1.2076679468154901</v>
      </c>
      <c r="AI370">
        <v>0.60182962743642898</v>
      </c>
      <c r="AJ370">
        <v>0.60182962743642898</v>
      </c>
      <c r="AK370">
        <v>0.69348221207114702</v>
      </c>
      <c r="AL370">
        <v>0.69348221207114702</v>
      </c>
      <c r="AM370">
        <v>0.59930555555555498</v>
      </c>
      <c r="AN370">
        <v>0.59930555555555498</v>
      </c>
      <c r="AO370">
        <v>0.50029276792703203</v>
      </c>
      <c r="AP370">
        <v>0.30777061312470499</v>
      </c>
      <c r="AQ370">
        <v>0.54255388267914395</v>
      </c>
      <c r="AR370">
        <v>0.40234345406628502</v>
      </c>
      <c r="AS370">
        <v>5.8823529411764698E-2</v>
      </c>
      <c r="AT370">
        <v>0.34408602150537598</v>
      </c>
      <c r="AU370">
        <v>0.78181818181818097</v>
      </c>
      <c r="AV370">
        <v>0.93162393162393098</v>
      </c>
      <c r="AW370">
        <v>0.73239436619718301</v>
      </c>
      <c r="AX370">
        <v>0.84112149532710201</v>
      </c>
      <c r="AY370">
        <v>0.76666666666666605</v>
      </c>
      <c r="AZ370">
        <v>0.65591397849462296</v>
      </c>
      <c r="BA370">
        <v>0.39933444259567302</v>
      </c>
      <c r="BB370">
        <v>0.58585858585858497</v>
      </c>
      <c r="BC370">
        <v>0.44067796610169402</v>
      </c>
      <c r="BD370">
        <v>0.68363636363636304</v>
      </c>
    </row>
    <row r="371" spans="2:56" x14ac:dyDescent="0.2">
      <c r="B371" t="s">
        <v>2111</v>
      </c>
      <c r="C371">
        <v>1E-3</v>
      </c>
      <c r="D371">
        <v>0.1</v>
      </c>
      <c r="E371">
        <v>75</v>
      </c>
      <c r="F371">
        <v>256</v>
      </c>
      <c r="G371" s="2" t="b">
        <v>1</v>
      </c>
      <c r="H371">
        <v>8</v>
      </c>
      <c r="I371">
        <v>10</v>
      </c>
      <c r="J371">
        <v>420</v>
      </c>
      <c r="K371">
        <v>1000</v>
      </c>
      <c r="L371">
        <v>4</v>
      </c>
      <c r="M371">
        <v>10</v>
      </c>
      <c r="N371">
        <v>460</v>
      </c>
      <c r="O371">
        <v>12</v>
      </c>
      <c r="P371">
        <v>10</v>
      </c>
      <c r="Q371">
        <v>120</v>
      </c>
      <c r="R371">
        <v>1</v>
      </c>
      <c r="S371">
        <v>78</v>
      </c>
      <c r="T371" s="2">
        <v>128</v>
      </c>
      <c r="U371" s="2">
        <v>64</v>
      </c>
      <c r="V371" t="s">
        <v>1888</v>
      </c>
      <c r="W371">
        <v>0.73259044828869002</v>
      </c>
      <c r="X371">
        <v>0.67356608039699495</v>
      </c>
      <c r="Y371">
        <v>0.48927228260869499</v>
      </c>
      <c r="Z371">
        <v>1.2144574599266</v>
      </c>
      <c r="AA371">
        <v>0.441295360641765</v>
      </c>
      <c r="AB371">
        <v>0.441295360641765</v>
      </c>
      <c r="AC371">
        <v>0.58690905342153699</v>
      </c>
      <c r="AD371">
        <v>0.58690905342153699</v>
      </c>
      <c r="AE371">
        <v>0.48927228260869499</v>
      </c>
      <c r="AF371">
        <v>0.48927228260869499</v>
      </c>
      <c r="AG371">
        <v>0.593055555555555</v>
      </c>
      <c r="AH371">
        <v>1.20670461654663</v>
      </c>
      <c r="AI371">
        <v>0.56911207397451002</v>
      </c>
      <c r="AJ371">
        <v>0.56911207397451002</v>
      </c>
      <c r="AK371">
        <v>0.66196691873714697</v>
      </c>
      <c r="AL371">
        <v>0.66196691873714797</v>
      </c>
      <c r="AM371">
        <v>0.593055555555555</v>
      </c>
      <c r="AN371">
        <v>0.593055555555555</v>
      </c>
      <c r="AO371">
        <v>0.42709377199001303</v>
      </c>
      <c r="AP371">
        <v>0.49813970372917199</v>
      </c>
      <c r="AQ371">
        <v>0.55324842903075699</v>
      </c>
      <c r="AR371">
        <v>0.28669953781711699</v>
      </c>
      <c r="AS371">
        <v>0.21126760563380201</v>
      </c>
      <c r="AT371">
        <v>9.4674556213017694E-2</v>
      </c>
      <c r="AU371">
        <v>0.844444444444444</v>
      </c>
      <c r="AV371">
        <v>0.95867768595041303</v>
      </c>
      <c r="AW371">
        <v>0.74257425742574201</v>
      </c>
      <c r="AX371">
        <v>0.88888888888888895</v>
      </c>
      <c r="AY371">
        <v>0.77253218884120101</v>
      </c>
      <c r="AZ371">
        <v>0.62601626016260103</v>
      </c>
      <c r="BA371">
        <v>0.42935779816513697</v>
      </c>
      <c r="BB371">
        <v>0.61702127659574402</v>
      </c>
      <c r="BC371">
        <v>0.59701492537313405</v>
      </c>
      <c r="BD371">
        <v>4.6875E-2</v>
      </c>
    </row>
    <row r="372" spans="2:56" x14ac:dyDescent="0.2">
      <c r="B372" t="s">
        <v>2112</v>
      </c>
      <c r="C372">
        <v>1E-3</v>
      </c>
      <c r="D372">
        <v>0.1</v>
      </c>
      <c r="E372">
        <v>256</v>
      </c>
      <c r="F372">
        <v>256</v>
      </c>
      <c r="G372" s="2" t="b">
        <v>0</v>
      </c>
      <c r="H372">
        <v>8</v>
      </c>
      <c r="I372">
        <v>20</v>
      </c>
      <c r="J372">
        <v>128</v>
      </c>
      <c r="K372">
        <v>1000</v>
      </c>
      <c r="L372">
        <v>4</v>
      </c>
      <c r="M372">
        <v>10</v>
      </c>
      <c r="N372">
        <v>460</v>
      </c>
      <c r="O372">
        <v>12</v>
      </c>
      <c r="P372">
        <v>10</v>
      </c>
      <c r="Q372">
        <v>120</v>
      </c>
      <c r="R372">
        <v>1</v>
      </c>
      <c r="S372">
        <v>78</v>
      </c>
      <c r="T372" s="2">
        <v>128</v>
      </c>
      <c r="U372" s="2">
        <v>128</v>
      </c>
      <c r="V372" t="s">
        <v>1888</v>
      </c>
      <c r="W372">
        <v>0.73499679565429599</v>
      </c>
      <c r="X372">
        <v>0.66820744914002705</v>
      </c>
      <c r="Y372">
        <v>0.489217934782609</v>
      </c>
      <c r="Z372">
        <v>1.31978782343864</v>
      </c>
      <c r="AA372">
        <v>0.442641007792966</v>
      </c>
      <c r="AB372">
        <v>0.442641007792966</v>
      </c>
      <c r="AC372">
        <v>0.58113804214740905</v>
      </c>
      <c r="AD372">
        <v>0.58113804214740905</v>
      </c>
      <c r="AE372">
        <v>0.489217934782609</v>
      </c>
      <c r="AF372">
        <v>0.489217934782609</v>
      </c>
      <c r="AG372">
        <v>0.55694444444444402</v>
      </c>
      <c r="AH372">
        <v>1.3649171590805</v>
      </c>
      <c r="AI372">
        <v>0.528330532729818</v>
      </c>
      <c r="AJ372">
        <v>0.528330532729818</v>
      </c>
      <c r="AK372">
        <v>0.59134512145977502</v>
      </c>
      <c r="AL372">
        <v>0.59134512145977502</v>
      </c>
      <c r="AM372">
        <v>0.55694444444444402</v>
      </c>
      <c r="AN372">
        <v>0.55694444444444402</v>
      </c>
      <c r="AO372">
        <v>0.46478384580827298</v>
      </c>
      <c r="AP372">
        <v>0.44622698007571299</v>
      </c>
      <c r="AQ372">
        <v>0.53415241286660198</v>
      </c>
      <c r="AR372">
        <v>0.32540079242127401</v>
      </c>
      <c r="AS372">
        <v>0.20547945205479401</v>
      </c>
      <c r="AT372">
        <v>0.33333333333333298</v>
      </c>
      <c r="AU372">
        <v>0.81578947368420995</v>
      </c>
      <c r="AV372">
        <v>0.86486486486486402</v>
      </c>
      <c r="AW372">
        <v>0.741463414634146</v>
      </c>
      <c r="AX372">
        <v>0.89867841409691596</v>
      </c>
      <c r="AY372">
        <v>0.77777777777777701</v>
      </c>
      <c r="AZ372">
        <v>0.197368421052631</v>
      </c>
      <c r="BA372">
        <v>0.42181818181818098</v>
      </c>
      <c r="BB372">
        <v>0.42471042471042397</v>
      </c>
      <c r="BC372">
        <v>0</v>
      </c>
      <c r="BD372">
        <v>0.65868263473053801</v>
      </c>
    </row>
    <row r="373" spans="2:56" x14ac:dyDescent="0.2">
      <c r="B373" t="s">
        <v>2435</v>
      </c>
      <c r="C373">
        <v>1E-3</v>
      </c>
      <c r="D373">
        <v>0.1</v>
      </c>
      <c r="E373">
        <v>217</v>
      </c>
      <c r="F373">
        <v>256</v>
      </c>
      <c r="G373" s="2" t="b">
        <v>1</v>
      </c>
      <c r="H373">
        <v>8</v>
      </c>
      <c r="I373">
        <v>25</v>
      </c>
      <c r="J373">
        <v>420</v>
      </c>
      <c r="K373">
        <v>1000</v>
      </c>
      <c r="L373">
        <v>4</v>
      </c>
      <c r="M373">
        <v>5</v>
      </c>
      <c r="N373">
        <v>465</v>
      </c>
      <c r="O373">
        <v>12</v>
      </c>
      <c r="P373">
        <v>5</v>
      </c>
      <c r="Q373">
        <v>125</v>
      </c>
      <c r="R373">
        <v>1</v>
      </c>
      <c r="S373">
        <v>78</v>
      </c>
      <c r="T373" s="2">
        <v>128</v>
      </c>
      <c r="U373" s="2">
        <v>64</v>
      </c>
      <c r="V373" t="s">
        <v>1888</v>
      </c>
      <c r="W373">
        <v>0.76250930059523803</v>
      </c>
      <c r="X373">
        <v>0.57719177100807395</v>
      </c>
      <c r="Y373">
        <v>0.48813225806451399</v>
      </c>
      <c r="Z373">
        <v>1.2667111823558801</v>
      </c>
      <c r="AA373">
        <v>0.44271147698285002</v>
      </c>
      <c r="AB373">
        <v>0.44271147698285002</v>
      </c>
      <c r="AC373">
        <v>0.55957798894973199</v>
      </c>
      <c r="AD373">
        <v>0.55957798894973199</v>
      </c>
      <c r="AE373">
        <v>0.48813225806451399</v>
      </c>
      <c r="AF373">
        <v>0.48813225806451399</v>
      </c>
      <c r="AG373">
        <v>0.54933333333333301</v>
      </c>
      <c r="AH373">
        <v>1.26093769073486</v>
      </c>
      <c r="AI373">
        <v>0.53863559291236296</v>
      </c>
      <c r="AJ373">
        <v>0.53863559291236296</v>
      </c>
      <c r="AK373">
        <v>0.63483062463101003</v>
      </c>
      <c r="AL373">
        <v>0.63483062463101003</v>
      </c>
      <c r="AM373">
        <v>0.54933333333333301</v>
      </c>
      <c r="AN373">
        <v>0.54933333333333301</v>
      </c>
      <c r="AO373">
        <v>0.34812833897892098</v>
      </c>
      <c r="AP373">
        <v>0.47162247828732601</v>
      </c>
      <c r="AQ373">
        <v>0.55340321293817696</v>
      </c>
      <c r="AR373">
        <v>0.39769187772697501</v>
      </c>
      <c r="AS373">
        <v>0.160583941605839</v>
      </c>
      <c r="AT373">
        <v>6.25E-2</v>
      </c>
      <c r="AU373">
        <v>0.81222707423580698</v>
      </c>
      <c r="AV373">
        <v>0.90909090909090895</v>
      </c>
      <c r="AW373">
        <v>0.74766355140186902</v>
      </c>
      <c r="AX373">
        <v>0.886075949367088</v>
      </c>
      <c r="AY373">
        <v>0.82096069868995603</v>
      </c>
      <c r="AZ373">
        <v>0.14655172413793099</v>
      </c>
      <c r="BA373">
        <v>0.42434782608695598</v>
      </c>
      <c r="BB373">
        <v>0.46037735849056599</v>
      </c>
      <c r="BC373">
        <v>0.57246376811594202</v>
      </c>
      <c r="BD373">
        <v>0.46078431372549</v>
      </c>
    </row>
    <row r="374" spans="2:56" x14ac:dyDescent="0.2">
      <c r="B374" t="s">
        <v>2113</v>
      </c>
      <c r="C374">
        <v>1E-3</v>
      </c>
      <c r="D374">
        <v>0.1</v>
      </c>
      <c r="E374">
        <v>256</v>
      </c>
      <c r="F374">
        <v>256</v>
      </c>
      <c r="G374" s="2" t="b">
        <v>0</v>
      </c>
      <c r="H374">
        <v>8</v>
      </c>
      <c r="I374">
        <v>10</v>
      </c>
      <c r="J374">
        <v>128</v>
      </c>
      <c r="K374">
        <v>1000</v>
      </c>
      <c r="L374">
        <v>4</v>
      </c>
      <c r="M374">
        <v>15</v>
      </c>
      <c r="N374">
        <v>455</v>
      </c>
      <c r="O374">
        <v>12</v>
      </c>
      <c r="P374">
        <v>15</v>
      </c>
      <c r="Q374">
        <v>115</v>
      </c>
      <c r="R374">
        <v>1</v>
      </c>
      <c r="S374">
        <v>78</v>
      </c>
      <c r="T374" s="2">
        <v>64</v>
      </c>
      <c r="U374" s="2">
        <v>64</v>
      </c>
      <c r="V374" t="s">
        <v>1888</v>
      </c>
      <c r="W374">
        <v>0.71268463134765603</v>
      </c>
      <c r="X374">
        <v>0.75424183486029495</v>
      </c>
      <c r="Y374">
        <v>0.48739615384615298</v>
      </c>
      <c r="Z374">
        <v>1.2303941912651</v>
      </c>
      <c r="AA374">
        <v>0.43892017090546698</v>
      </c>
      <c r="AB374">
        <v>0.43892017090546698</v>
      </c>
      <c r="AC374">
        <v>0.58509633567976904</v>
      </c>
      <c r="AD374">
        <v>0.58509633567976904</v>
      </c>
      <c r="AE374">
        <v>0.48739615384615298</v>
      </c>
      <c r="AF374">
        <v>0.48739615384615298</v>
      </c>
      <c r="AG374">
        <v>0.58333333333333304</v>
      </c>
      <c r="AH374">
        <v>1.3041694164276101</v>
      </c>
      <c r="AI374">
        <v>0.57331895372953101</v>
      </c>
      <c r="AJ374">
        <v>0.57331895372953101</v>
      </c>
      <c r="AK374">
        <v>0.68433784080653204</v>
      </c>
      <c r="AL374">
        <v>0.68433784080653204</v>
      </c>
      <c r="AM374">
        <v>0.58333333333333304</v>
      </c>
      <c r="AN374">
        <v>0.58333333333333304</v>
      </c>
      <c r="AO374">
        <v>0.44651872018247402</v>
      </c>
      <c r="AP374">
        <v>0.39908903594993</v>
      </c>
      <c r="AQ374">
        <v>0.55407648293455802</v>
      </c>
      <c r="AR374">
        <v>0.35599644455490698</v>
      </c>
      <c r="AS374">
        <v>0.20382165605095501</v>
      </c>
      <c r="AT374">
        <v>0.35467980295566498</v>
      </c>
      <c r="AU374">
        <v>0.72277227722772197</v>
      </c>
      <c r="AV374">
        <v>0.91891891891891797</v>
      </c>
      <c r="AW374">
        <v>0.71090047393364897</v>
      </c>
      <c r="AX374">
        <v>0.841584158415841</v>
      </c>
      <c r="AY374">
        <v>0.75652173913043397</v>
      </c>
      <c r="AZ374">
        <v>0.62222222222222201</v>
      </c>
      <c r="BA374">
        <v>0.41965973534971601</v>
      </c>
      <c r="BB374">
        <v>0.61271676300578004</v>
      </c>
      <c r="BC374">
        <v>6.5573770491803199E-2</v>
      </c>
      <c r="BD374">
        <v>0.65045592705167099</v>
      </c>
    </row>
    <row r="375" spans="2:56" x14ac:dyDescent="0.2">
      <c r="B375" t="s">
        <v>2114</v>
      </c>
      <c r="C375">
        <v>1E-3</v>
      </c>
      <c r="D375">
        <v>0.1</v>
      </c>
      <c r="E375">
        <v>256</v>
      </c>
      <c r="F375">
        <v>256</v>
      </c>
      <c r="G375" s="2" t="b">
        <v>0</v>
      </c>
      <c r="H375">
        <v>8</v>
      </c>
      <c r="I375">
        <v>10</v>
      </c>
      <c r="J375">
        <v>420</v>
      </c>
      <c r="K375">
        <v>1000</v>
      </c>
      <c r="L375">
        <v>4</v>
      </c>
      <c r="M375">
        <v>25</v>
      </c>
      <c r="N375">
        <v>445</v>
      </c>
      <c r="O375">
        <v>12</v>
      </c>
      <c r="P375">
        <v>25</v>
      </c>
      <c r="Q375">
        <v>105</v>
      </c>
      <c r="R375">
        <v>1</v>
      </c>
      <c r="S375">
        <v>78</v>
      </c>
      <c r="T375" s="2">
        <v>64</v>
      </c>
      <c r="U375" s="2">
        <v>64</v>
      </c>
      <c r="V375" t="s">
        <v>1888</v>
      </c>
      <c r="W375">
        <v>0.74328264508928599</v>
      </c>
      <c r="X375">
        <v>0.646486613200977</v>
      </c>
      <c r="Y375">
        <v>0.48688033707865003</v>
      </c>
      <c r="Z375">
        <v>1.19103568172454</v>
      </c>
      <c r="AA375">
        <v>0.43757442037438898</v>
      </c>
      <c r="AB375">
        <v>0.43757442037438898</v>
      </c>
      <c r="AC375">
        <v>0.55557187735380498</v>
      </c>
      <c r="AD375">
        <v>0.55557187735380498</v>
      </c>
      <c r="AE375">
        <v>0.48688033707865003</v>
      </c>
      <c r="AF375">
        <v>0.48688033707865003</v>
      </c>
      <c r="AG375">
        <v>0.59365079365079299</v>
      </c>
      <c r="AH375">
        <v>1.2058145999908401</v>
      </c>
      <c r="AI375">
        <v>0.57461850571278394</v>
      </c>
      <c r="AJ375">
        <v>0.57461850571278394</v>
      </c>
      <c r="AK375">
        <v>0.63146608879126498</v>
      </c>
      <c r="AL375">
        <v>0.63146608879126498</v>
      </c>
      <c r="AM375">
        <v>0.59365079365079299</v>
      </c>
      <c r="AN375">
        <v>0.59365079365079299</v>
      </c>
      <c r="AO375">
        <v>0.362797271234299</v>
      </c>
      <c r="AP375">
        <v>0.56084077689969902</v>
      </c>
      <c r="AQ375">
        <v>0.55903518597643498</v>
      </c>
      <c r="AR375">
        <v>0.26762444738711999</v>
      </c>
      <c r="AS375">
        <v>0.34666666666666601</v>
      </c>
      <c r="AT375">
        <v>0.13986013986013901</v>
      </c>
      <c r="AU375">
        <v>0.77948717948717905</v>
      </c>
      <c r="AV375">
        <v>0.98113207547169801</v>
      </c>
      <c r="AW375">
        <v>0.73033707865168496</v>
      </c>
      <c r="AX375">
        <v>0.90640394088669896</v>
      </c>
      <c r="AY375">
        <v>0.81767955801104897</v>
      </c>
      <c r="AZ375">
        <v>0.57268722466960298</v>
      </c>
      <c r="BA375">
        <v>0.43196544276457799</v>
      </c>
      <c r="BB375">
        <v>0.592592592592592</v>
      </c>
      <c r="BC375">
        <v>0.59661016949152501</v>
      </c>
      <c r="BD375">
        <v>0</v>
      </c>
    </row>
    <row r="376" spans="2:56" x14ac:dyDescent="0.2">
      <c r="B376" t="s">
        <v>2115</v>
      </c>
      <c r="C376">
        <v>1E-3</v>
      </c>
      <c r="D376">
        <v>0.1</v>
      </c>
      <c r="E376">
        <v>70</v>
      </c>
      <c r="F376">
        <v>256</v>
      </c>
      <c r="G376" s="2" t="b">
        <v>1</v>
      </c>
      <c r="H376">
        <v>8</v>
      </c>
      <c r="I376">
        <v>25</v>
      </c>
      <c r="J376">
        <v>420</v>
      </c>
      <c r="K376">
        <v>1000</v>
      </c>
      <c r="L376">
        <v>4</v>
      </c>
      <c r="M376">
        <v>5</v>
      </c>
      <c r="N376">
        <v>465</v>
      </c>
      <c r="O376">
        <v>12</v>
      </c>
      <c r="P376">
        <v>5</v>
      </c>
      <c r="Q376">
        <v>125</v>
      </c>
      <c r="R376">
        <v>1</v>
      </c>
      <c r="S376">
        <v>78</v>
      </c>
      <c r="T376" s="2">
        <v>64</v>
      </c>
      <c r="U376" s="2">
        <v>128</v>
      </c>
      <c r="V376" t="s">
        <v>1888</v>
      </c>
      <c r="W376">
        <v>0.75361328125000004</v>
      </c>
      <c r="X376">
        <v>0.61921549425460398</v>
      </c>
      <c r="Y376">
        <v>0.48679999999999701</v>
      </c>
      <c r="Z376">
        <v>1.37188455963134</v>
      </c>
      <c r="AA376">
        <v>0.44084415624116902</v>
      </c>
      <c r="AB376">
        <v>0.44084415624116902</v>
      </c>
      <c r="AC376">
        <v>0.58489958395897101</v>
      </c>
      <c r="AD376">
        <v>0.58489958395897101</v>
      </c>
      <c r="AE376">
        <v>0.48679999999999701</v>
      </c>
      <c r="AF376">
        <v>0.48679999999999701</v>
      </c>
      <c r="AG376">
        <v>0.52</v>
      </c>
      <c r="AH376">
        <v>1.24784243106842</v>
      </c>
      <c r="AI376">
        <v>0.49719961879764202</v>
      </c>
      <c r="AJ376">
        <v>0.49719961879764202</v>
      </c>
      <c r="AK376">
        <v>0.58660990047686201</v>
      </c>
      <c r="AL376">
        <v>0.58660990047686101</v>
      </c>
      <c r="AM376">
        <v>0.52</v>
      </c>
      <c r="AN376">
        <v>0.52</v>
      </c>
      <c r="AO376">
        <v>0.39995735458688902</v>
      </c>
      <c r="AP376">
        <v>0.420885653536687</v>
      </c>
      <c r="AQ376">
        <v>0.53611213571403304</v>
      </c>
      <c r="AR376">
        <v>0.406421481127069</v>
      </c>
      <c r="AS376">
        <v>0.14193548387096699</v>
      </c>
      <c r="AT376">
        <v>0.26102292768959401</v>
      </c>
      <c r="AU376">
        <v>0.83333333333333304</v>
      </c>
      <c r="AV376">
        <v>0.92181069958847695</v>
      </c>
      <c r="AW376">
        <v>0.76056338028169002</v>
      </c>
      <c r="AX376">
        <v>0.88510638297872302</v>
      </c>
      <c r="AY376">
        <v>0.77966101694915202</v>
      </c>
      <c r="AZ376">
        <v>0.48669201520912497</v>
      </c>
      <c r="BA376">
        <v>9.8901098901098897E-2</v>
      </c>
      <c r="BB376">
        <v>0</v>
      </c>
      <c r="BC376">
        <v>0.119402985074626</v>
      </c>
      <c r="BD376">
        <v>0.677966101694915</v>
      </c>
    </row>
    <row r="377" spans="2:56" x14ac:dyDescent="0.2">
      <c r="B377" t="s">
        <v>2116</v>
      </c>
      <c r="C377">
        <v>1E-3</v>
      </c>
      <c r="D377">
        <v>0.1</v>
      </c>
      <c r="E377">
        <v>159</v>
      </c>
      <c r="F377">
        <v>256</v>
      </c>
      <c r="G377" s="2" t="b">
        <v>1</v>
      </c>
      <c r="H377">
        <v>8</v>
      </c>
      <c r="I377">
        <v>25</v>
      </c>
      <c r="J377">
        <v>256</v>
      </c>
      <c r="K377">
        <v>1000</v>
      </c>
      <c r="L377">
        <v>4</v>
      </c>
      <c r="M377">
        <v>25</v>
      </c>
      <c r="N377">
        <v>445</v>
      </c>
      <c r="O377">
        <v>12</v>
      </c>
      <c r="P377">
        <v>25</v>
      </c>
      <c r="Q377">
        <v>105</v>
      </c>
      <c r="R377">
        <v>1</v>
      </c>
      <c r="S377">
        <v>78</v>
      </c>
      <c r="T377" s="2">
        <v>128</v>
      </c>
      <c r="U377" s="2">
        <v>64</v>
      </c>
      <c r="V377" t="s">
        <v>1888</v>
      </c>
      <c r="W377">
        <v>0.75701332092285101</v>
      </c>
      <c r="X377">
        <v>0.59534768154844597</v>
      </c>
      <c r="Y377">
        <v>0.48665786516853698</v>
      </c>
      <c r="Z377">
        <v>1.2240184874534601</v>
      </c>
      <c r="AA377">
        <v>0.43395738889607599</v>
      </c>
      <c r="AB377">
        <v>0.43395738889607599</v>
      </c>
      <c r="AC377">
        <v>0.55903776882784295</v>
      </c>
      <c r="AD377">
        <v>0.55903776882784295</v>
      </c>
      <c r="AE377">
        <v>0.48665786516853698</v>
      </c>
      <c r="AF377">
        <v>0.48665786516853698</v>
      </c>
      <c r="AG377">
        <v>0.55873015873015797</v>
      </c>
      <c r="AH377">
        <v>1.1657361984252901</v>
      </c>
      <c r="AI377">
        <v>0.52432071332761698</v>
      </c>
      <c r="AJ377">
        <v>0.52432071332761698</v>
      </c>
      <c r="AK377">
        <v>0.65495348668136</v>
      </c>
      <c r="AL377">
        <v>0.65495348668136</v>
      </c>
      <c r="AM377">
        <v>0.55873015873015797</v>
      </c>
      <c r="AN377">
        <v>0.55873015873015797</v>
      </c>
      <c r="AO377">
        <v>0.46145125689377597</v>
      </c>
      <c r="AP377">
        <v>0.317617166917329</v>
      </c>
      <c r="AQ377">
        <v>0.55866399305213998</v>
      </c>
      <c r="AR377">
        <v>0.39809713872105801</v>
      </c>
      <c r="AS377">
        <v>0.18181818181818099</v>
      </c>
      <c r="AT377">
        <v>0.33155080213903698</v>
      </c>
      <c r="AU377">
        <v>0.81632653061224403</v>
      </c>
      <c r="AV377">
        <v>0.94285714285714195</v>
      </c>
      <c r="AW377">
        <v>0.71508379888268103</v>
      </c>
      <c r="AX377">
        <v>0.87755102040816302</v>
      </c>
      <c r="AY377">
        <v>0.81914893617021201</v>
      </c>
      <c r="AZ377">
        <v>0.45614035087719201</v>
      </c>
      <c r="BA377">
        <v>0.42411642411642397</v>
      </c>
      <c r="BB377">
        <v>1.8867924528301799E-2</v>
      </c>
      <c r="BC377">
        <v>5.30973451327433E-2</v>
      </c>
      <c r="BD377">
        <v>0.65529010238907803</v>
      </c>
    </row>
    <row r="378" spans="2:56" x14ac:dyDescent="0.2">
      <c r="B378" t="s">
        <v>2117</v>
      </c>
      <c r="C378">
        <v>1E-3</v>
      </c>
      <c r="D378">
        <v>0.1</v>
      </c>
      <c r="E378">
        <v>31</v>
      </c>
      <c r="F378">
        <v>256</v>
      </c>
      <c r="G378" s="2" t="b">
        <v>1</v>
      </c>
      <c r="H378">
        <v>8</v>
      </c>
      <c r="I378">
        <v>25</v>
      </c>
      <c r="J378">
        <v>256</v>
      </c>
      <c r="K378">
        <v>1000</v>
      </c>
      <c r="L378">
        <v>4</v>
      </c>
      <c r="M378">
        <v>15</v>
      </c>
      <c r="N378">
        <v>455</v>
      </c>
      <c r="O378">
        <v>12</v>
      </c>
      <c r="P378">
        <v>15</v>
      </c>
      <c r="Q378">
        <v>115</v>
      </c>
      <c r="R378">
        <v>1</v>
      </c>
      <c r="S378">
        <v>78</v>
      </c>
      <c r="T378" s="2">
        <v>64</v>
      </c>
      <c r="U378" s="2">
        <v>64</v>
      </c>
      <c r="V378" t="s">
        <v>1888</v>
      </c>
      <c r="W378">
        <v>0.74389266967773404</v>
      </c>
      <c r="X378">
        <v>0.61187097709625904</v>
      </c>
      <c r="Y378">
        <v>0.48664175824175798</v>
      </c>
      <c r="Z378">
        <v>1.1822616012096401</v>
      </c>
      <c r="AA378">
        <v>0.44085040742683801</v>
      </c>
      <c r="AB378">
        <v>0.44085040742683801</v>
      </c>
      <c r="AC378">
        <v>0.61478605875403303</v>
      </c>
      <c r="AD378">
        <v>0.61478605875403303</v>
      </c>
      <c r="AE378">
        <v>0.48664175824175798</v>
      </c>
      <c r="AF378">
        <v>0.48664175824175798</v>
      </c>
      <c r="AG378">
        <v>0.54637681159420204</v>
      </c>
      <c r="AH378">
        <v>1.16464507579803</v>
      </c>
      <c r="AI378">
        <v>0.50833696242665105</v>
      </c>
      <c r="AJ378">
        <v>0.50833696242665105</v>
      </c>
      <c r="AK378">
        <v>0.70103036230746496</v>
      </c>
      <c r="AL378">
        <v>0.70103036230746496</v>
      </c>
      <c r="AM378">
        <v>0.54637681159420204</v>
      </c>
      <c r="AN378">
        <v>0.54637681159420204</v>
      </c>
      <c r="AO378">
        <v>0.37126641555985301</v>
      </c>
      <c r="AP378">
        <v>0.516158983468049</v>
      </c>
      <c r="AQ378">
        <v>0.55954315235636598</v>
      </c>
      <c r="AR378">
        <v>0.31643307832308198</v>
      </c>
      <c r="AS378">
        <v>0.13008130081300801</v>
      </c>
      <c r="AT378">
        <v>0.338028169014084</v>
      </c>
      <c r="AU378">
        <v>0.81447963800904899</v>
      </c>
      <c r="AV378">
        <v>0.8203125</v>
      </c>
      <c r="AW378">
        <v>0.73529411764705799</v>
      </c>
      <c r="AX378">
        <v>0.84878048780487803</v>
      </c>
      <c r="AY378">
        <v>0.75982532751091603</v>
      </c>
      <c r="AZ378">
        <v>0.26865671641791</v>
      </c>
      <c r="BA378">
        <v>0.41587901701323199</v>
      </c>
      <c r="BB378">
        <v>0.21052631578947301</v>
      </c>
      <c r="BC378">
        <v>8.3333333333333301E-2</v>
      </c>
      <c r="BD378">
        <v>0.67484662576687104</v>
      </c>
    </row>
    <row r="379" spans="2:56" x14ac:dyDescent="0.2">
      <c r="B379" t="s">
        <v>2118</v>
      </c>
      <c r="C379">
        <v>1E-3</v>
      </c>
      <c r="D379">
        <v>0.1</v>
      </c>
      <c r="E379">
        <v>52</v>
      </c>
      <c r="F379">
        <v>256</v>
      </c>
      <c r="G379" s="2" t="b">
        <v>1</v>
      </c>
      <c r="H379">
        <v>8</v>
      </c>
      <c r="I379">
        <v>10</v>
      </c>
      <c r="J379">
        <v>128</v>
      </c>
      <c r="K379">
        <v>1000</v>
      </c>
      <c r="L379">
        <v>4</v>
      </c>
      <c r="M379">
        <v>10</v>
      </c>
      <c r="N379">
        <v>460</v>
      </c>
      <c r="O379">
        <v>12</v>
      </c>
      <c r="P379">
        <v>10</v>
      </c>
      <c r="Q379">
        <v>120</v>
      </c>
      <c r="R379">
        <v>1</v>
      </c>
      <c r="S379">
        <v>78</v>
      </c>
      <c r="T379" s="2">
        <v>128</v>
      </c>
      <c r="U379" s="2">
        <v>64</v>
      </c>
      <c r="V379" t="s">
        <v>1888</v>
      </c>
      <c r="W379">
        <v>0.72784423828125</v>
      </c>
      <c r="X379">
        <v>0.68977688788436298</v>
      </c>
      <c r="Y379">
        <v>0.48643858695652198</v>
      </c>
      <c r="Z379">
        <v>1.2241382492780599</v>
      </c>
      <c r="AA379">
        <v>0.436442358837759</v>
      </c>
      <c r="AB379">
        <v>0.436442358837759</v>
      </c>
      <c r="AC379">
        <v>0.57191922047194499</v>
      </c>
      <c r="AD379">
        <v>0.57191922047194499</v>
      </c>
      <c r="AE379">
        <v>0.48643858695652198</v>
      </c>
      <c r="AF379">
        <v>0.48643858695652198</v>
      </c>
      <c r="AG379">
        <v>0.57499999999999996</v>
      </c>
      <c r="AH379">
        <v>1.2361911535262999</v>
      </c>
      <c r="AI379">
        <v>0.56443289579922895</v>
      </c>
      <c r="AJ379">
        <v>0.56443289579922895</v>
      </c>
      <c r="AK379">
        <v>0.62115423171013195</v>
      </c>
      <c r="AL379">
        <v>0.62115423171013195</v>
      </c>
      <c r="AM379">
        <v>0.57499999999999996</v>
      </c>
      <c r="AN379">
        <v>0.57499999999999996</v>
      </c>
      <c r="AO379">
        <v>0.42405451284357698</v>
      </c>
      <c r="AP379">
        <v>0.41796326070163298</v>
      </c>
      <c r="AQ379">
        <v>0.55575185720499298</v>
      </c>
      <c r="AR379">
        <v>0.34799980460083701</v>
      </c>
      <c r="AS379">
        <v>6.2893081761006206E-2</v>
      </c>
      <c r="AT379">
        <v>0.32989690721649401</v>
      </c>
      <c r="AU379">
        <v>0.78333333333333299</v>
      </c>
      <c r="AV379">
        <v>0.96610169491525399</v>
      </c>
      <c r="AW379">
        <v>0.67661691542288505</v>
      </c>
      <c r="AX379">
        <v>0.89565217391304297</v>
      </c>
      <c r="AY379">
        <v>0.863849765258216</v>
      </c>
      <c r="AZ379">
        <v>0.150684931506849</v>
      </c>
      <c r="BA379">
        <v>0.42652329749103901</v>
      </c>
      <c r="BB379">
        <v>0.48132780082987497</v>
      </c>
      <c r="BC379">
        <v>0.52093023255813897</v>
      </c>
      <c r="BD379">
        <v>0.61538461538461497</v>
      </c>
    </row>
    <row r="380" spans="2:56" x14ac:dyDescent="0.2">
      <c r="B380" t="s">
        <v>2119</v>
      </c>
      <c r="C380">
        <v>1E-3</v>
      </c>
      <c r="D380">
        <v>0.1</v>
      </c>
      <c r="E380">
        <v>214</v>
      </c>
      <c r="F380">
        <v>256</v>
      </c>
      <c r="G380" s="2" t="b">
        <v>1</v>
      </c>
      <c r="H380">
        <v>8</v>
      </c>
      <c r="I380">
        <v>25</v>
      </c>
      <c r="J380">
        <v>420</v>
      </c>
      <c r="K380">
        <v>1000</v>
      </c>
      <c r="L380">
        <v>4</v>
      </c>
      <c r="M380">
        <v>10</v>
      </c>
      <c r="N380">
        <v>460</v>
      </c>
      <c r="O380">
        <v>12</v>
      </c>
      <c r="P380">
        <v>10</v>
      </c>
      <c r="Q380">
        <v>120</v>
      </c>
      <c r="R380">
        <v>1</v>
      </c>
      <c r="S380">
        <v>78</v>
      </c>
      <c r="T380" s="2">
        <v>64</v>
      </c>
      <c r="U380" s="2">
        <v>128</v>
      </c>
      <c r="V380" t="s">
        <v>1888</v>
      </c>
      <c r="W380">
        <v>0.75035342261904703</v>
      </c>
      <c r="X380">
        <v>0.62423415691591799</v>
      </c>
      <c r="Y380">
        <v>0.48641847826086898</v>
      </c>
      <c r="Z380">
        <v>1.3106505582332599</v>
      </c>
      <c r="AA380">
        <v>0.43568025688684398</v>
      </c>
      <c r="AB380">
        <v>0.43568025688684398</v>
      </c>
      <c r="AC380">
        <v>0.57381927506570996</v>
      </c>
      <c r="AD380">
        <v>0.57381927506570996</v>
      </c>
      <c r="AE380">
        <v>0.48641847826086898</v>
      </c>
      <c r="AF380">
        <v>0.48641847826086898</v>
      </c>
      <c r="AG380">
        <v>0.57430555555555496</v>
      </c>
      <c r="AH380">
        <v>1.2360321283340401</v>
      </c>
      <c r="AI380">
        <v>0.55435565832278799</v>
      </c>
      <c r="AJ380">
        <v>0.55435565832278799</v>
      </c>
      <c r="AK380">
        <v>0.65299540804558398</v>
      </c>
      <c r="AL380">
        <v>0.65299540804558398</v>
      </c>
      <c r="AM380">
        <v>0.57430555555555496</v>
      </c>
      <c r="AN380">
        <v>0.57430555555555496</v>
      </c>
      <c r="AO380">
        <v>0.43446877464934502</v>
      </c>
      <c r="AP380">
        <v>0.34335155363741598</v>
      </c>
      <c r="AQ380">
        <v>0.54174027023094595</v>
      </c>
      <c r="AR380">
        <v>0.423160429029667</v>
      </c>
      <c r="AS380">
        <v>0.16793893129770901</v>
      </c>
      <c r="AT380">
        <v>0.35955056179775202</v>
      </c>
      <c r="AU380">
        <v>0.77625570776255604</v>
      </c>
      <c r="AV380">
        <v>0.93617021276595702</v>
      </c>
      <c r="AW380">
        <v>0.75490196078431304</v>
      </c>
      <c r="AX380">
        <v>0.868778280542986</v>
      </c>
      <c r="AY380">
        <v>0.78448275862068895</v>
      </c>
      <c r="AZ380">
        <v>0</v>
      </c>
      <c r="BA380">
        <v>0.43283582089552203</v>
      </c>
      <c r="BB380">
        <v>0.45600000000000002</v>
      </c>
      <c r="BC380">
        <v>0.43023255813953498</v>
      </c>
      <c r="BD380">
        <v>0.68512110726643605</v>
      </c>
    </row>
    <row r="381" spans="2:56" x14ac:dyDescent="0.2">
      <c r="B381" t="s">
        <v>2120</v>
      </c>
      <c r="C381">
        <v>1E-3</v>
      </c>
      <c r="D381">
        <v>0.1</v>
      </c>
      <c r="E381">
        <v>256</v>
      </c>
      <c r="F381">
        <v>256</v>
      </c>
      <c r="G381" s="2" t="b">
        <v>0</v>
      </c>
      <c r="H381">
        <v>8</v>
      </c>
      <c r="I381">
        <v>25</v>
      </c>
      <c r="J381">
        <v>256</v>
      </c>
      <c r="K381">
        <v>1000</v>
      </c>
      <c r="L381">
        <v>4</v>
      </c>
      <c r="M381">
        <v>15</v>
      </c>
      <c r="N381">
        <v>455</v>
      </c>
      <c r="O381">
        <v>12</v>
      </c>
      <c r="P381">
        <v>15</v>
      </c>
      <c r="Q381">
        <v>115</v>
      </c>
      <c r="R381">
        <v>1</v>
      </c>
      <c r="S381">
        <v>78</v>
      </c>
      <c r="T381" s="2">
        <v>128</v>
      </c>
      <c r="U381" s="2">
        <v>64</v>
      </c>
      <c r="V381" t="s">
        <v>1888</v>
      </c>
      <c r="W381">
        <v>0.76109313964843694</v>
      </c>
      <c r="X381">
        <v>0.56941048731096</v>
      </c>
      <c r="Y381">
        <v>0.48635164835164801</v>
      </c>
      <c r="Z381">
        <v>1.2611709440946499</v>
      </c>
      <c r="AA381">
        <v>0.43616835861238001</v>
      </c>
      <c r="AB381">
        <v>0.43616835861238001</v>
      </c>
      <c r="AC381">
        <v>0.57167071857253404</v>
      </c>
      <c r="AD381">
        <v>0.57167071857253404</v>
      </c>
      <c r="AE381">
        <v>0.48635164835164801</v>
      </c>
      <c r="AF381">
        <v>0.48635164835164801</v>
      </c>
      <c r="AG381">
        <v>0.57246376811594202</v>
      </c>
      <c r="AH381">
        <v>1.11381447315216</v>
      </c>
      <c r="AI381">
        <v>0.53739958029956703</v>
      </c>
      <c r="AJ381">
        <v>0.53739958029956703</v>
      </c>
      <c r="AK381">
        <v>0.60860362413123703</v>
      </c>
      <c r="AL381">
        <v>0.60860362413123703</v>
      </c>
      <c r="AM381">
        <v>0.57246376811594102</v>
      </c>
      <c r="AN381">
        <v>0.57246376811594202</v>
      </c>
      <c r="AO381">
        <v>0.41350528300301298</v>
      </c>
      <c r="AP381">
        <v>0.468805025123881</v>
      </c>
      <c r="AQ381">
        <v>0.562632381126416</v>
      </c>
      <c r="AR381">
        <v>0.29973074519621101</v>
      </c>
      <c r="AS381">
        <v>0.19480519480519401</v>
      </c>
      <c r="AT381">
        <v>0.36781609195402298</v>
      </c>
      <c r="AU381">
        <v>0.81651376146788901</v>
      </c>
      <c r="AV381">
        <v>0.96995708154506399</v>
      </c>
      <c r="AW381">
        <v>0.75647668393782297</v>
      </c>
      <c r="AX381">
        <v>0.90090090090090003</v>
      </c>
      <c r="AY381">
        <v>0.80555555555555503</v>
      </c>
      <c r="AZ381">
        <v>0</v>
      </c>
      <c r="BA381">
        <v>0.41758241758241699</v>
      </c>
      <c r="BB381">
        <v>0.46280991735537103</v>
      </c>
      <c r="BC381">
        <v>9.5999999999999905E-2</v>
      </c>
      <c r="BD381">
        <v>0.660377358490566</v>
      </c>
    </row>
    <row r="382" spans="2:56" x14ac:dyDescent="0.2">
      <c r="B382" t="s">
        <v>2602</v>
      </c>
      <c r="C382">
        <v>1E-3</v>
      </c>
      <c r="D382">
        <v>0.1</v>
      </c>
      <c r="E382">
        <v>251</v>
      </c>
      <c r="F382">
        <v>256</v>
      </c>
      <c r="G382" s="2" t="b">
        <v>1</v>
      </c>
      <c r="H382">
        <v>8</v>
      </c>
      <c r="I382">
        <v>5</v>
      </c>
      <c r="J382">
        <v>256</v>
      </c>
      <c r="K382">
        <v>1000</v>
      </c>
      <c r="L382">
        <v>4</v>
      </c>
      <c r="M382">
        <v>15</v>
      </c>
      <c r="N382">
        <v>455</v>
      </c>
      <c r="O382">
        <v>12</v>
      </c>
      <c r="P382">
        <v>15</v>
      </c>
      <c r="Q382">
        <v>115</v>
      </c>
      <c r="R382">
        <v>1</v>
      </c>
      <c r="S382">
        <v>78</v>
      </c>
      <c r="T382" s="2">
        <v>128</v>
      </c>
      <c r="U382" s="2">
        <v>128</v>
      </c>
      <c r="V382" t="s">
        <v>1888</v>
      </c>
      <c r="W382">
        <v>0.66776466369628895</v>
      </c>
      <c r="X382">
        <v>0.93378914240747601</v>
      </c>
      <c r="Y382">
        <v>0.48608571428571401</v>
      </c>
      <c r="Z382">
        <v>1.21321744251251</v>
      </c>
      <c r="AA382">
        <v>0.43610860195983098</v>
      </c>
      <c r="AB382">
        <v>0.43610860195983098</v>
      </c>
      <c r="AC382">
        <v>0.56280175266753896</v>
      </c>
      <c r="AD382">
        <v>0.56280175266753896</v>
      </c>
      <c r="AE382">
        <v>0.48608571428571401</v>
      </c>
      <c r="AF382">
        <v>0.48608571428571401</v>
      </c>
      <c r="AG382">
        <v>0.51956521739130401</v>
      </c>
      <c r="AH382">
        <v>1.3891620635986299</v>
      </c>
      <c r="AI382">
        <v>0.49181029670152598</v>
      </c>
      <c r="AJ382">
        <v>0.49181029670152598</v>
      </c>
      <c r="AK382">
        <v>0.53046006177126603</v>
      </c>
      <c r="AL382">
        <v>0.53046006177126603</v>
      </c>
      <c r="AM382">
        <v>0.51956521739130401</v>
      </c>
      <c r="AN382">
        <v>0.51956521739130401</v>
      </c>
      <c r="AO382">
        <v>0.40587883435948602</v>
      </c>
      <c r="AP382">
        <v>0.42656322604071401</v>
      </c>
      <c r="AQ382">
        <v>0.549245199858166</v>
      </c>
      <c r="AR382">
        <v>0.362747147580957</v>
      </c>
      <c r="AS382">
        <v>0.163742690058479</v>
      </c>
      <c r="AT382">
        <v>0.34782608695652101</v>
      </c>
      <c r="AU382">
        <v>0.61878453038673997</v>
      </c>
      <c r="AV382">
        <v>0.93333333333333302</v>
      </c>
      <c r="AW382">
        <v>0.70243902439024297</v>
      </c>
      <c r="AX382">
        <v>0.81951219512195095</v>
      </c>
      <c r="AY382">
        <v>0.81730769230769196</v>
      </c>
      <c r="AZ382">
        <v>0.45414847161571997</v>
      </c>
      <c r="BA382">
        <v>0.42379182156133799</v>
      </c>
      <c r="BB382">
        <v>0</v>
      </c>
      <c r="BC382">
        <v>0.59305993690851699</v>
      </c>
      <c r="BD382">
        <v>2.77777777777777E-2</v>
      </c>
    </row>
    <row r="383" spans="2:56" x14ac:dyDescent="0.2">
      <c r="B383" t="s">
        <v>2121</v>
      </c>
      <c r="C383">
        <v>1E-3</v>
      </c>
      <c r="D383">
        <v>0.1</v>
      </c>
      <c r="E383">
        <v>94</v>
      </c>
      <c r="F383">
        <v>256</v>
      </c>
      <c r="G383" s="2" t="b">
        <v>1</v>
      </c>
      <c r="H383">
        <v>8</v>
      </c>
      <c r="I383">
        <v>20</v>
      </c>
      <c r="J383">
        <v>128</v>
      </c>
      <c r="K383">
        <v>1000</v>
      </c>
      <c r="L383">
        <v>4</v>
      </c>
      <c r="M383">
        <v>5</v>
      </c>
      <c r="N383">
        <v>465</v>
      </c>
      <c r="O383">
        <v>12</v>
      </c>
      <c r="P383">
        <v>5</v>
      </c>
      <c r="Q383">
        <v>125</v>
      </c>
      <c r="R383">
        <v>1</v>
      </c>
      <c r="S383">
        <v>78</v>
      </c>
      <c r="T383" s="2">
        <v>64</v>
      </c>
      <c r="U383" s="2">
        <v>128</v>
      </c>
      <c r="V383" t="s">
        <v>1888</v>
      </c>
      <c r="W383">
        <v>0.73759460449218694</v>
      </c>
      <c r="X383">
        <v>0.672730388119816</v>
      </c>
      <c r="Y383">
        <v>0.48603064516128902</v>
      </c>
      <c r="Z383">
        <v>1.3211086901426301</v>
      </c>
      <c r="AA383">
        <v>0.43452104559147398</v>
      </c>
      <c r="AB383">
        <v>0.43452104559147398</v>
      </c>
      <c r="AC383">
        <v>0.56820019170581604</v>
      </c>
      <c r="AD383">
        <v>0.56820019170581604</v>
      </c>
      <c r="AE383">
        <v>0.48603064516128902</v>
      </c>
      <c r="AF383">
        <v>0.48603064516128902</v>
      </c>
      <c r="AG383">
        <v>0.54800000000000004</v>
      </c>
      <c r="AH383">
        <v>1.2679204940795801</v>
      </c>
      <c r="AI383">
        <v>0.51582446958332895</v>
      </c>
      <c r="AJ383">
        <v>0.51582446958332895</v>
      </c>
      <c r="AK383">
        <v>0.56463672681479404</v>
      </c>
      <c r="AL383">
        <v>0.56463672681479404</v>
      </c>
      <c r="AM383">
        <v>0.54799999999999904</v>
      </c>
      <c r="AN383">
        <v>0.54800000000000004</v>
      </c>
      <c r="AO383">
        <v>0.46868487001136999</v>
      </c>
      <c r="AP383">
        <v>0.40229252691515299</v>
      </c>
      <c r="AQ383">
        <v>0.539890922417119</v>
      </c>
      <c r="AR383">
        <v>0.32721586302225503</v>
      </c>
      <c r="AS383">
        <v>7.3170731707316999E-2</v>
      </c>
      <c r="AT383">
        <v>0.36065573770491799</v>
      </c>
      <c r="AU383">
        <v>0.82786885245901598</v>
      </c>
      <c r="AV383">
        <v>0.96414342629481997</v>
      </c>
      <c r="AW383">
        <v>0.73239436619718301</v>
      </c>
      <c r="AX383">
        <v>0.85589519650654999</v>
      </c>
      <c r="AY383">
        <v>0.80888888888888799</v>
      </c>
      <c r="AZ383">
        <v>5.3691275167785199E-2</v>
      </c>
      <c r="BA383">
        <v>0.416382252559727</v>
      </c>
      <c r="BB383">
        <v>0.45283018867924502</v>
      </c>
      <c r="BC383">
        <v>0.60171919770773596</v>
      </c>
      <c r="BD383">
        <v>4.22535211267605E-2</v>
      </c>
    </row>
    <row r="384" spans="2:56" x14ac:dyDescent="0.2">
      <c r="B384" t="s">
        <v>2436</v>
      </c>
      <c r="C384">
        <v>1E-3</v>
      </c>
      <c r="D384">
        <v>0.1</v>
      </c>
      <c r="E384">
        <v>115</v>
      </c>
      <c r="F384">
        <v>256</v>
      </c>
      <c r="G384" s="2" t="b">
        <v>1</v>
      </c>
      <c r="H384">
        <v>8</v>
      </c>
      <c r="I384">
        <v>15</v>
      </c>
      <c r="J384">
        <v>128</v>
      </c>
      <c r="K384">
        <v>1000</v>
      </c>
      <c r="L384">
        <v>4</v>
      </c>
      <c r="M384">
        <v>15</v>
      </c>
      <c r="N384">
        <v>455</v>
      </c>
      <c r="O384">
        <v>12</v>
      </c>
      <c r="P384">
        <v>15</v>
      </c>
      <c r="Q384">
        <v>115</v>
      </c>
      <c r="R384">
        <v>1</v>
      </c>
      <c r="S384">
        <v>78</v>
      </c>
      <c r="T384" s="2">
        <v>128</v>
      </c>
      <c r="U384" s="2">
        <v>128</v>
      </c>
      <c r="V384" t="s">
        <v>1888</v>
      </c>
      <c r="W384">
        <v>0.73493957519531194</v>
      </c>
      <c r="X384">
        <v>0.67410125676542498</v>
      </c>
      <c r="Y384">
        <v>0.48599285714285601</v>
      </c>
      <c r="Z384">
        <v>1.2633130627870499</v>
      </c>
      <c r="AA384">
        <v>0.43845248155116001</v>
      </c>
      <c r="AB384">
        <v>0.43845248155116001</v>
      </c>
      <c r="AC384">
        <v>0.56459761620356996</v>
      </c>
      <c r="AD384">
        <v>0.56459761620356996</v>
      </c>
      <c r="AE384">
        <v>0.48599285714285601</v>
      </c>
      <c r="AF384">
        <v>0.48599285714285601</v>
      </c>
      <c r="AG384">
        <v>0.53478260869565197</v>
      </c>
      <c r="AH384">
        <v>1.30191314220428</v>
      </c>
      <c r="AI384">
        <v>0.51540878557077396</v>
      </c>
      <c r="AJ384">
        <v>0.51540878557077396</v>
      </c>
      <c r="AK384">
        <v>0.62205850986907896</v>
      </c>
      <c r="AL384">
        <v>0.62205850986907896</v>
      </c>
      <c r="AM384">
        <v>0.53478260869565197</v>
      </c>
      <c r="AN384">
        <v>0.53478260869565197</v>
      </c>
      <c r="AO384">
        <v>0.41397896882857799</v>
      </c>
      <c r="AP384">
        <v>0.41824919700893098</v>
      </c>
      <c r="AQ384">
        <v>0.55063708688058</v>
      </c>
      <c r="AR384">
        <v>0.37094467348654803</v>
      </c>
      <c r="AS384">
        <v>0.20359281437125701</v>
      </c>
      <c r="AT384">
        <v>0.34579439252336402</v>
      </c>
      <c r="AU384">
        <v>0.81690140845070403</v>
      </c>
      <c r="AV384">
        <v>0.91891891891891797</v>
      </c>
      <c r="AW384">
        <v>0.71794871794871795</v>
      </c>
      <c r="AX384">
        <v>0.85024154589371903</v>
      </c>
      <c r="AY384">
        <v>0.54658385093167705</v>
      </c>
      <c r="AZ384">
        <v>0.39857651245551601</v>
      </c>
      <c r="BA384">
        <v>0.4296875</v>
      </c>
      <c r="BB384">
        <v>0.22857142857142801</v>
      </c>
      <c r="BC384">
        <v>6.3492063492063405E-2</v>
      </c>
      <c r="BD384">
        <v>0.66459627329192505</v>
      </c>
    </row>
    <row r="385" spans="2:56" x14ac:dyDescent="0.2">
      <c r="B385" t="s">
        <v>2122</v>
      </c>
      <c r="C385">
        <v>1E-3</v>
      </c>
      <c r="D385">
        <v>0.1</v>
      </c>
      <c r="E385">
        <v>256</v>
      </c>
      <c r="F385">
        <v>256</v>
      </c>
      <c r="G385" s="2" t="b">
        <v>0</v>
      </c>
      <c r="H385">
        <v>8</v>
      </c>
      <c r="I385">
        <v>10</v>
      </c>
      <c r="J385">
        <v>256</v>
      </c>
      <c r="K385">
        <v>1000</v>
      </c>
      <c r="L385">
        <v>4</v>
      </c>
      <c r="M385">
        <v>10</v>
      </c>
      <c r="N385">
        <v>460</v>
      </c>
      <c r="O385">
        <v>12</v>
      </c>
      <c r="P385">
        <v>10</v>
      </c>
      <c r="Q385">
        <v>120</v>
      </c>
      <c r="R385">
        <v>1</v>
      </c>
      <c r="S385">
        <v>78</v>
      </c>
      <c r="T385" s="2">
        <v>64</v>
      </c>
      <c r="U385" s="2">
        <v>128</v>
      </c>
      <c r="V385" t="s">
        <v>1888</v>
      </c>
      <c r="W385">
        <v>0.70788192749023404</v>
      </c>
      <c r="X385">
        <v>0.77984861028380603</v>
      </c>
      <c r="Y385">
        <v>0.48580760869565198</v>
      </c>
      <c r="Z385">
        <v>1.2107271144390099</v>
      </c>
      <c r="AA385">
        <v>0.43885536078095699</v>
      </c>
      <c r="AB385">
        <v>0.43885536078095699</v>
      </c>
      <c r="AC385">
        <v>0.56501957304916095</v>
      </c>
      <c r="AD385">
        <v>0.56501957304916095</v>
      </c>
      <c r="AE385">
        <v>0.48580760869565198</v>
      </c>
      <c r="AF385">
        <v>0.48580760869565198</v>
      </c>
      <c r="AG385">
        <v>0.54791666666666605</v>
      </c>
      <c r="AH385">
        <v>1.3215478658676101</v>
      </c>
      <c r="AI385">
        <v>0.52193589642568206</v>
      </c>
      <c r="AJ385">
        <v>0.52193589642568206</v>
      </c>
      <c r="AK385">
        <v>0.58735828686741598</v>
      </c>
      <c r="AL385">
        <v>0.58735828686741598</v>
      </c>
      <c r="AM385">
        <v>0.54791666666666605</v>
      </c>
      <c r="AN385">
        <v>0.54791666666666605</v>
      </c>
      <c r="AO385">
        <v>0.348618651397063</v>
      </c>
      <c r="AP385">
        <v>0.45978917953760201</v>
      </c>
      <c r="AQ385">
        <v>0.55146374307697299</v>
      </c>
      <c r="AR385">
        <v>0.39554986911218898</v>
      </c>
      <c r="AS385">
        <v>0.2</v>
      </c>
      <c r="AT385">
        <v>0.36464088397790001</v>
      </c>
      <c r="AU385">
        <v>0.67010309278350499</v>
      </c>
      <c r="AV385">
        <v>0.936708860759493</v>
      </c>
      <c r="AW385">
        <v>0.68778280542986403</v>
      </c>
      <c r="AX385">
        <v>0.85321100917431103</v>
      </c>
      <c r="AY385">
        <v>0.79475982532750999</v>
      </c>
      <c r="AZ385">
        <v>0.47011952191235001</v>
      </c>
      <c r="BA385">
        <v>0.42545454545454497</v>
      </c>
      <c r="BB385">
        <v>0.20547945205479401</v>
      </c>
      <c r="BC385">
        <v>0</v>
      </c>
      <c r="BD385">
        <v>0.65497076023391798</v>
      </c>
    </row>
    <row r="386" spans="2:56" x14ac:dyDescent="0.2">
      <c r="B386" t="s">
        <v>2603</v>
      </c>
      <c r="C386">
        <v>1E-3</v>
      </c>
      <c r="D386">
        <v>0.1</v>
      </c>
      <c r="E386">
        <v>19</v>
      </c>
      <c r="F386">
        <v>256</v>
      </c>
      <c r="G386" s="2" t="b">
        <v>1</v>
      </c>
      <c r="H386">
        <v>8</v>
      </c>
      <c r="I386">
        <v>5</v>
      </c>
      <c r="J386">
        <v>420</v>
      </c>
      <c r="K386">
        <v>1000</v>
      </c>
      <c r="L386">
        <v>4</v>
      </c>
      <c r="M386">
        <v>25</v>
      </c>
      <c r="N386">
        <v>445</v>
      </c>
      <c r="O386">
        <v>12</v>
      </c>
      <c r="P386">
        <v>25</v>
      </c>
      <c r="Q386">
        <v>105</v>
      </c>
      <c r="R386">
        <v>1</v>
      </c>
      <c r="S386">
        <v>78</v>
      </c>
      <c r="T386" s="2">
        <v>128</v>
      </c>
      <c r="U386" s="2">
        <v>128</v>
      </c>
      <c r="V386" t="s">
        <v>1888</v>
      </c>
      <c r="W386">
        <v>0.66045503162202301</v>
      </c>
      <c r="X386">
        <v>0.91057100752368503</v>
      </c>
      <c r="Y386">
        <v>0.48563820224718901</v>
      </c>
      <c r="Z386">
        <v>1.2283699026107699</v>
      </c>
      <c r="AA386">
        <v>0.431919126527949</v>
      </c>
      <c r="AB386">
        <v>0.431919126527949</v>
      </c>
      <c r="AC386">
        <v>0.56781971149018895</v>
      </c>
      <c r="AD386">
        <v>0.56781971149018895</v>
      </c>
      <c r="AE386">
        <v>0.48563820224718901</v>
      </c>
      <c r="AF386">
        <v>0.48563820224718901</v>
      </c>
      <c r="AG386">
        <v>0.47777777777777702</v>
      </c>
      <c r="AH386">
        <v>1.38446700572967</v>
      </c>
      <c r="AI386">
        <v>0.43238995733510799</v>
      </c>
      <c r="AJ386">
        <v>0.43238995733510799</v>
      </c>
      <c r="AK386">
        <v>0.50491582498210497</v>
      </c>
      <c r="AL386">
        <v>0.50491582498210497</v>
      </c>
      <c r="AM386">
        <v>0.47777777777777702</v>
      </c>
      <c r="AN386">
        <v>0.47777777777777702</v>
      </c>
      <c r="AO386">
        <v>0.44841615231601001</v>
      </c>
      <c r="AP386">
        <v>0.389719980329152</v>
      </c>
      <c r="AQ386">
        <v>0.55406051915786303</v>
      </c>
      <c r="AR386">
        <v>0.33547985430877197</v>
      </c>
      <c r="AS386">
        <v>0.20512820512820501</v>
      </c>
      <c r="AT386">
        <v>0.30872483221476499</v>
      </c>
      <c r="AU386">
        <v>0.69364161849710904</v>
      </c>
      <c r="AV386">
        <v>0.651898734177215</v>
      </c>
      <c r="AW386">
        <v>0.72251308900523503</v>
      </c>
      <c r="AX386">
        <v>0.84210526315789402</v>
      </c>
      <c r="AY386">
        <v>0.57333333333333303</v>
      </c>
      <c r="AZ386">
        <v>6.0975609756097497E-2</v>
      </c>
      <c r="BA386">
        <v>0.42126789366053102</v>
      </c>
      <c r="BB386">
        <v>1.8181818181818101E-2</v>
      </c>
      <c r="BC386">
        <v>4.4444444444444398E-2</v>
      </c>
      <c r="BD386">
        <v>0.64646464646464596</v>
      </c>
    </row>
    <row r="387" spans="2:56" x14ac:dyDescent="0.2">
      <c r="B387" t="s">
        <v>2123</v>
      </c>
      <c r="C387">
        <v>1E-3</v>
      </c>
      <c r="D387">
        <v>0.1</v>
      </c>
      <c r="E387">
        <v>256</v>
      </c>
      <c r="F387">
        <v>256</v>
      </c>
      <c r="G387" s="2" t="b">
        <v>0</v>
      </c>
      <c r="H387">
        <v>8</v>
      </c>
      <c r="I387">
        <v>25</v>
      </c>
      <c r="J387">
        <v>128</v>
      </c>
      <c r="K387">
        <v>1000</v>
      </c>
      <c r="L387">
        <v>4</v>
      </c>
      <c r="M387">
        <v>10</v>
      </c>
      <c r="N387">
        <v>460</v>
      </c>
      <c r="O387">
        <v>12</v>
      </c>
      <c r="P387">
        <v>10</v>
      </c>
      <c r="Q387">
        <v>120</v>
      </c>
      <c r="R387">
        <v>1</v>
      </c>
      <c r="S387">
        <v>78</v>
      </c>
      <c r="T387" s="2">
        <v>128</v>
      </c>
      <c r="U387" s="2">
        <v>128</v>
      </c>
      <c r="V387" t="s">
        <v>1888</v>
      </c>
      <c r="W387">
        <v>0.74654006958007801</v>
      </c>
      <c r="X387">
        <v>0.630275706527754</v>
      </c>
      <c r="Y387">
        <v>0.48551956521739098</v>
      </c>
      <c r="Z387">
        <v>1.3161302489042199</v>
      </c>
      <c r="AA387">
        <v>0.43956365604918102</v>
      </c>
      <c r="AB387">
        <v>0.43956365604918102</v>
      </c>
      <c r="AC387">
        <v>0.56478247069389198</v>
      </c>
      <c r="AD387">
        <v>0.56478247069389198</v>
      </c>
      <c r="AE387">
        <v>0.48551956521739098</v>
      </c>
      <c r="AF387">
        <v>0.48551956521739098</v>
      </c>
      <c r="AG387">
        <v>0.55000000000000004</v>
      </c>
      <c r="AH387">
        <v>1.2338068485260001</v>
      </c>
      <c r="AI387">
        <v>0.51548747073574597</v>
      </c>
      <c r="AJ387">
        <v>0.51548747073574497</v>
      </c>
      <c r="AK387">
        <v>0.56028541100240303</v>
      </c>
      <c r="AL387">
        <v>0.56028541100240403</v>
      </c>
      <c r="AM387">
        <v>0.55000000000000004</v>
      </c>
      <c r="AN387">
        <v>0.55000000000000004</v>
      </c>
      <c r="AO387">
        <v>0.40295664975626599</v>
      </c>
      <c r="AP387">
        <v>0.40923366460997301</v>
      </c>
      <c r="AQ387">
        <v>0.54916634935374897</v>
      </c>
      <c r="AR387">
        <v>0.39689796047673898</v>
      </c>
      <c r="AS387">
        <v>0.22222222222222199</v>
      </c>
      <c r="AT387">
        <v>0.29743589743589699</v>
      </c>
      <c r="AU387">
        <v>0.81196581196581197</v>
      </c>
      <c r="AV387">
        <v>0.94560669456066904</v>
      </c>
      <c r="AW387">
        <v>0.73267326732673199</v>
      </c>
      <c r="AX387">
        <v>0.86363636363636298</v>
      </c>
      <c r="AY387">
        <v>0.78414096916299503</v>
      </c>
      <c r="AZ387">
        <v>0.45801526717557201</v>
      </c>
      <c r="BA387">
        <v>0.42725598526703401</v>
      </c>
      <c r="BB387">
        <v>0</v>
      </c>
      <c r="BC387">
        <v>0.59638554216867401</v>
      </c>
      <c r="BD387">
        <v>4.6511627906976702E-2</v>
      </c>
    </row>
    <row r="388" spans="2:56" x14ac:dyDescent="0.2">
      <c r="B388" t="s">
        <v>2124</v>
      </c>
      <c r="C388">
        <v>1E-3</v>
      </c>
      <c r="D388">
        <v>0.1</v>
      </c>
      <c r="E388">
        <v>256</v>
      </c>
      <c r="F388">
        <v>256</v>
      </c>
      <c r="G388" s="2" t="b">
        <v>0</v>
      </c>
      <c r="H388">
        <v>8</v>
      </c>
      <c r="I388">
        <v>5</v>
      </c>
      <c r="J388">
        <v>64</v>
      </c>
      <c r="K388">
        <v>1000</v>
      </c>
      <c r="L388">
        <v>4</v>
      </c>
      <c r="M388">
        <v>10</v>
      </c>
      <c r="N388">
        <v>460</v>
      </c>
      <c r="O388">
        <v>12</v>
      </c>
      <c r="P388">
        <v>10</v>
      </c>
      <c r="Q388">
        <v>120</v>
      </c>
      <c r="R388">
        <v>1</v>
      </c>
      <c r="S388">
        <v>78</v>
      </c>
      <c r="T388" s="2">
        <v>64</v>
      </c>
      <c r="U388" s="2">
        <v>128</v>
      </c>
      <c r="V388" t="s">
        <v>1888</v>
      </c>
      <c r="W388">
        <v>0.632904052734375</v>
      </c>
      <c r="X388">
        <v>1.06393474782817</v>
      </c>
      <c r="Y388">
        <v>0.48550923913043598</v>
      </c>
      <c r="Z388">
        <v>1.2663716096877999</v>
      </c>
      <c r="AA388">
        <v>0.43240759908073401</v>
      </c>
      <c r="AB388">
        <v>0.43240759908073401</v>
      </c>
      <c r="AC388">
        <v>0.56858017917886605</v>
      </c>
      <c r="AD388">
        <v>0.56858017917886605</v>
      </c>
      <c r="AE388">
        <v>0.48550923913043598</v>
      </c>
      <c r="AF388">
        <v>0.48550923913043598</v>
      </c>
      <c r="AG388">
        <v>0.47222222222222199</v>
      </c>
      <c r="AH388">
        <v>1.4638968706130899</v>
      </c>
      <c r="AI388">
        <v>0.444925457057952</v>
      </c>
      <c r="AJ388">
        <v>0.444925457057952</v>
      </c>
      <c r="AK388">
        <v>0.50489510451736996</v>
      </c>
      <c r="AL388">
        <v>0.50489510451736996</v>
      </c>
      <c r="AM388">
        <v>0.47222222222222199</v>
      </c>
      <c r="AN388">
        <v>0.47222222222222199</v>
      </c>
      <c r="AO388">
        <v>0.42564644827694298</v>
      </c>
      <c r="AP388">
        <v>0.37107015104715502</v>
      </c>
      <c r="AQ388">
        <v>0.53786139291105195</v>
      </c>
      <c r="AR388">
        <v>0.39505240408778503</v>
      </c>
      <c r="AS388">
        <v>9.7959183673469397E-2</v>
      </c>
      <c r="AT388">
        <v>0.129411764705882</v>
      </c>
      <c r="AU388">
        <v>0.62702702702702695</v>
      </c>
      <c r="AV388">
        <v>0.90756302521008403</v>
      </c>
      <c r="AW388">
        <v>0.68181818181818099</v>
      </c>
      <c r="AX388">
        <v>0.85844748858447395</v>
      </c>
      <c r="AY388">
        <v>0.54970760233918103</v>
      </c>
      <c r="AZ388">
        <v>0</v>
      </c>
      <c r="BA388">
        <v>0.41489361702127597</v>
      </c>
      <c r="BB388">
        <v>0.440944881889763</v>
      </c>
      <c r="BC388">
        <v>0.58753709198812998</v>
      </c>
      <c r="BD388">
        <v>4.3795620437956199E-2</v>
      </c>
    </row>
    <row r="389" spans="2:56" x14ac:dyDescent="0.2">
      <c r="B389" t="s">
        <v>2437</v>
      </c>
      <c r="C389">
        <v>1E-3</v>
      </c>
      <c r="D389">
        <v>0.1</v>
      </c>
      <c r="E389">
        <v>256</v>
      </c>
      <c r="F389">
        <v>100</v>
      </c>
      <c r="G389" s="2" t="b">
        <v>0</v>
      </c>
      <c r="H389">
        <v>8</v>
      </c>
      <c r="I389">
        <v>5</v>
      </c>
      <c r="J389">
        <v>420</v>
      </c>
      <c r="K389">
        <v>1000</v>
      </c>
      <c r="L389">
        <v>4</v>
      </c>
      <c r="M389">
        <v>5</v>
      </c>
      <c r="N389">
        <v>465</v>
      </c>
      <c r="O389">
        <v>12</v>
      </c>
      <c r="P389">
        <v>5</v>
      </c>
      <c r="Q389">
        <v>125</v>
      </c>
      <c r="R389">
        <v>1</v>
      </c>
      <c r="S389">
        <v>78</v>
      </c>
      <c r="T389" s="2">
        <v>128</v>
      </c>
      <c r="U389" s="2">
        <v>128</v>
      </c>
      <c r="V389" t="s">
        <v>2178</v>
      </c>
      <c r="W389">
        <v>0.55949107142857102</v>
      </c>
      <c r="X389">
        <v>1.25419754862785</v>
      </c>
      <c r="Y389">
        <v>0.48536344086021199</v>
      </c>
      <c r="Z389">
        <v>1.32915843367576</v>
      </c>
      <c r="AA389">
        <v>0.43033385883702402</v>
      </c>
      <c r="AB389">
        <v>0.43033385883702402</v>
      </c>
      <c r="AC389">
        <v>0.54870353734539601</v>
      </c>
      <c r="AD389">
        <v>0.54870353734539601</v>
      </c>
      <c r="AE389">
        <v>0.48536344086021299</v>
      </c>
      <c r="AF389">
        <v>0.48536344086021299</v>
      </c>
      <c r="AG389">
        <v>0.45200000000000001</v>
      </c>
      <c r="AH389">
        <v>1.8580549955368</v>
      </c>
      <c r="AI389">
        <v>0.41271756378246299</v>
      </c>
      <c r="AJ389">
        <v>0.41271756378246299</v>
      </c>
      <c r="AK389">
        <v>0.47713467635909501</v>
      </c>
      <c r="AL389">
        <v>0.47713467635909501</v>
      </c>
      <c r="AM389">
        <v>0.45199999999999901</v>
      </c>
      <c r="AN389">
        <v>0.45200000000000001</v>
      </c>
      <c r="AO389">
        <v>0.44228043223625402</v>
      </c>
      <c r="AP389">
        <v>0.37487860602529799</v>
      </c>
      <c r="AQ389">
        <v>0.549396435830112</v>
      </c>
      <c r="AR389">
        <v>0.35477996125642702</v>
      </c>
      <c r="AS389">
        <v>0.12422360248447201</v>
      </c>
      <c r="AT389">
        <v>0.32958801498127299</v>
      </c>
      <c r="AU389">
        <v>0.35668789808917201</v>
      </c>
      <c r="AV389">
        <v>0.70989761092150105</v>
      </c>
      <c r="AW389">
        <v>0.54358974358974299</v>
      </c>
      <c r="AX389">
        <v>0.63157894736842102</v>
      </c>
      <c r="AY389">
        <v>0.45882352941176402</v>
      </c>
      <c r="AZ389">
        <v>0.24786324786324701</v>
      </c>
      <c r="BA389">
        <v>0.52238805970149205</v>
      </c>
      <c r="BB389">
        <v>0.38730158730158698</v>
      </c>
      <c r="BC389">
        <v>0</v>
      </c>
      <c r="BD389">
        <v>0.64066852367687999</v>
      </c>
    </row>
    <row r="390" spans="2:56" x14ac:dyDescent="0.2">
      <c r="B390" t="s">
        <v>2125</v>
      </c>
      <c r="C390">
        <v>1E-3</v>
      </c>
      <c r="D390">
        <v>0.1</v>
      </c>
      <c r="E390">
        <v>256</v>
      </c>
      <c r="F390">
        <v>256</v>
      </c>
      <c r="G390" s="2" t="b">
        <v>0</v>
      </c>
      <c r="H390">
        <v>8</v>
      </c>
      <c r="I390">
        <v>15</v>
      </c>
      <c r="J390">
        <v>64</v>
      </c>
      <c r="K390">
        <v>1000</v>
      </c>
      <c r="L390">
        <v>4</v>
      </c>
      <c r="M390">
        <v>20</v>
      </c>
      <c r="N390">
        <v>450</v>
      </c>
      <c r="O390">
        <v>12</v>
      </c>
      <c r="P390">
        <v>20</v>
      </c>
      <c r="Q390">
        <v>110</v>
      </c>
      <c r="R390">
        <v>1</v>
      </c>
      <c r="S390">
        <v>78</v>
      </c>
      <c r="T390" s="2">
        <v>128</v>
      </c>
      <c r="U390" s="2">
        <v>128</v>
      </c>
      <c r="V390" t="s">
        <v>1888</v>
      </c>
      <c r="W390">
        <v>0.707794189453125</v>
      </c>
      <c r="X390">
        <v>0.76853376626968295</v>
      </c>
      <c r="Y390">
        <v>0.48533666666666597</v>
      </c>
      <c r="Z390">
        <v>1.2023213208913801</v>
      </c>
      <c r="AA390">
        <v>0.43373872101532801</v>
      </c>
      <c r="AB390">
        <v>0.43373872101532801</v>
      </c>
      <c r="AC390">
        <v>0.544227981862481</v>
      </c>
      <c r="AD390">
        <v>0.544227981862481</v>
      </c>
      <c r="AE390">
        <v>0.48533666666666597</v>
      </c>
      <c r="AF390">
        <v>0.48533666666666597</v>
      </c>
      <c r="AG390">
        <v>0.54545454545454497</v>
      </c>
      <c r="AH390">
        <v>1.2894649505615201</v>
      </c>
      <c r="AI390">
        <v>0.51095739116605399</v>
      </c>
      <c r="AJ390">
        <v>0.51095739116605399</v>
      </c>
      <c r="AK390">
        <v>0.58800648972464797</v>
      </c>
      <c r="AL390">
        <v>0.58800648972464897</v>
      </c>
      <c r="AM390">
        <v>0.54545454545454497</v>
      </c>
      <c r="AN390">
        <v>0.54545454545454497</v>
      </c>
      <c r="AO390">
        <v>0.415397830728513</v>
      </c>
      <c r="AP390">
        <v>0.38503416216541098</v>
      </c>
      <c r="AQ390">
        <v>0.55678774216247096</v>
      </c>
      <c r="AR390">
        <v>0.377735149004917</v>
      </c>
      <c r="AS390">
        <v>0.11764705882352899</v>
      </c>
      <c r="AT390">
        <v>0.37320574162679399</v>
      </c>
      <c r="AU390">
        <v>0.72631578947368403</v>
      </c>
      <c r="AV390">
        <v>0.93087557603686599</v>
      </c>
      <c r="AW390">
        <v>0.72251308900523503</v>
      </c>
      <c r="AX390">
        <v>0.86274509803921495</v>
      </c>
      <c r="AY390">
        <v>0.77884615384615297</v>
      </c>
      <c r="AZ390">
        <v>0.49137931034482701</v>
      </c>
      <c r="BA390">
        <v>0.42519685039369998</v>
      </c>
      <c r="BB390">
        <v>0</v>
      </c>
      <c r="BC390">
        <v>6.25E-2</v>
      </c>
      <c r="BD390">
        <v>0.64026402640264002</v>
      </c>
    </row>
    <row r="391" spans="2:56" x14ac:dyDescent="0.2">
      <c r="B391" t="s">
        <v>2126</v>
      </c>
      <c r="C391">
        <v>1E-3</v>
      </c>
      <c r="D391">
        <v>0.1</v>
      </c>
      <c r="E391">
        <v>256</v>
      </c>
      <c r="F391">
        <v>256</v>
      </c>
      <c r="G391" s="2" t="b">
        <v>0</v>
      </c>
      <c r="H391">
        <v>8</v>
      </c>
      <c r="I391">
        <v>20</v>
      </c>
      <c r="J391">
        <v>64</v>
      </c>
      <c r="K391">
        <v>1000</v>
      </c>
      <c r="L391">
        <v>4</v>
      </c>
      <c r="M391">
        <v>5</v>
      </c>
      <c r="N391">
        <v>465</v>
      </c>
      <c r="O391">
        <v>12</v>
      </c>
      <c r="P391">
        <v>5</v>
      </c>
      <c r="Q391">
        <v>125</v>
      </c>
      <c r="R391">
        <v>1</v>
      </c>
      <c r="S391">
        <v>78</v>
      </c>
      <c r="T391" s="2">
        <v>128</v>
      </c>
      <c r="U391" s="2">
        <v>128</v>
      </c>
      <c r="V391" t="s">
        <v>1888</v>
      </c>
      <c r="W391">
        <v>0.72413635253906194</v>
      </c>
      <c r="X391">
        <v>0.72229347494430796</v>
      </c>
      <c r="Y391">
        <v>0.48497795698924501</v>
      </c>
      <c r="Z391">
        <v>1.34370776546001</v>
      </c>
      <c r="AA391">
        <v>0.43527018989239302</v>
      </c>
      <c r="AB391">
        <v>0.43527018989239302</v>
      </c>
      <c r="AC391">
        <v>0.57756287191732303</v>
      </c>
      <c r="AD391">
        <v>0.57756287191732303</v>
      </c>
      <c r="AE391">
        <v>0.48497795698924501</v>
      </c>
      <c r="AF391">
        <v>0.48497795698924501</v>
      </c>
      <c r="AG391">
        <v>0.55733333333333301</v>
      </c>
      <c r="AH391">
        <v>1.4549155235290501</v>
      </c>
      <c r="AI391">
        <v>0.56979259206037203</v>
      </c>
      <c r="AJ391">
        <v>0.56979259206037203</v>
      </c>
      <c r="AK391">
        <v>0.65093728057621003</v>
      </c>
      <c r="AL391">
        <v>0.65093728057621003</v>
      </c>
      <c r="AM391">
        <v>0.55733333333333301</v>
      </c>
      <c r="AN391">
        <v>0.55733333333333301</v>
      </c>
      <c r="AO391">
        <v>0.42756463715815002</v>
      </c>
      <c r="AP391">
        <v>0.39225288680725101</v>
      </c>
      <c r="AQ391">
        <v>0.53997170938893702</v>
      </c>
      <c r="AR391">
        <v>0.38129152621522799</v>
      </c>
      <c r="AS391">
        <v>0.16666666666666599</v>
      </c>
      <c r="AT391">
        <v>0.33862433862433799</v>
      </c>
      <c r="AU391">
        <v>0.55319148936170204</v>
      </c>
      <c r="AV391">
        <v>0.90909090909090895</v>
      </c>
      <c r="AW391">
        <v>0.64935064935064901</v>
      </c>
      <c r="AX391">
        <v>0.86580086580086502</v>
      </c>
      <c r="AY391">
        <v>0.78632478632478597</v>
      </c>
      <c r="AZ391">
        <v>0.58215962441314495</v>
      </c>
      <c r="BA391">
        <v>0.41016949152542298</v>
      </c>
      <c r="BB391">
        <v>0.57281553398058205</v>
      </c>
      <c r="BC391">
        <v>0.55555555555555503</v>
      </c>
      <c r="BD391">
        <v>0.44776119402984998</v>
      </c>
    </row>
    <row r="392" spans="2:56" x14ac:dyDescent="0.2">
      <c r="B392" t="s">
        <v>2604</v>
      </c>
      <c r="C392">
        <v>1E-3</v>
      </c>
      <c r="D392">
        <v>0.1</v>
      </c>
      <c r="E392">
        <v>256</v>
      </c>
      <c r="F392">
        <v>256</v>
      </c>
      <c r="G392" s="2" t="b">
        <v>0</v>
      </c>
      <c r="H392">
        <v>8</v>
      </c>
      <c r="I392">
        <v>10</v>
      </c>
      <c r="J392">
        <v>64</v>
      </c>
      <c r="K392">
        <v>1000</v>
      </c>
      <c r="L392">
        <v>4</v>
      </c>
      <c r="M392">
        <v>25</v>
      </c>
      <c r="N392">
        <v>445</v>
      </c>
      <c r="O392">
        <v>12</v>
      </c>
      <c r="P392">
        <v>25</v>
      </c>
      <c r="Q392">
        <v>105</v>
      </c>
      <c r="R392">
        <v>1</v>
      </c>
      <c r="S392">
        <v>78</v>
      </c>
      <c r="T392" s="2">
        <v>64</v>
      </c>
      <c r="U392" s="2">
        <v>128</v>
      </c>
      <c r="V392" t="s">
        <v>1888</v>
      </c>
      <c r="W392">
        <v>0.68348693847656194</v>
      </c>
      <c r="X392">
        <v>0.834663752233609</v>
      </c>
      <c r="Y392">
        <v>0.48473876404494198</v>
      </c>
      <c r="Z392">
        <v>1.2333787132501599</v>
      </c>
      <c r="AA392">
        <v>0.433563645488796</v>
      </c>
      <c r="AB392">
        <v>0.433563645488795</v>
      </c>
      <c r="AC392">
        <v>0.59932534175830299</v>
      </c>
      <c r="AD392">
        <v>0.59932534175830299</v>
      </c>
      <c r="AE392">
        <v>0.48473876404494198</v>
      </c>
      <c r="AF392">
        <v>0.48473876404494198</v>
      </c>
      <c r="AG392">
        <v>0.56349206349206304</v>
      </c>
      <c r="AH392">
        <v>1.40158343315124</v>
      </c>
      <c r="AI392">
        <v>0.55616732020940596</v>
      </c>
      <c r="AJ392">
        <v>0.55616732020940596</v>
      </c>
      <c r="AK392">
        <v>0.66582998331380805</v>
      </c>
      <c r="AL392">
        <v>0.66582998331380805</v>
      </c>
      <c r="AM392">
        <v>0.56349206349206304</v>
      </c>
      <c r="AN392">
        <v>0.56349206349206304</v>
      </c>
      <c r="AO392">
        <v>0.43515203324797702</v>
      </c>
      <c r="AP392">
        <v>0.279946638916517</v>
      </c>
      <c r="AQ392">
        <v>0.54844092964110303</v>
      </c>
      <c r="AR392">
        <v>0.47071498014958402</v>
      </c>
      <c r="AS392">
        <v>0.17333333333333301</v>
      </c>
      <c r="AT392">
        <v>0.296296296296296</v>
      </c>
      <c r="AU392">
        <v>0.57324840764331197</v>
      </c>
      <c r="AV392">
        <v>0.94581280788177302</v>
      </c>
      <c r="AW392">
        <v>0.70329670329670302</v>
      </c>
      <c r="AX392">
        <v>0.840425531914893</v>
      </c>
      <c r="AY392">
        <v>0.84375</v>
      </c>
      <c r="AZ392">
        <v>0.57471264367816</v>
      </c>
      <c r="BA392">
        <v>0.41025641025641002</v>
      </c>
      <c r="BB392">
        <v>0.59756097560975596</v>
      </c>
      <c r="BC392">
        <v>7.0796460176991094E-2</v>
      </c>
      <c r="BD392">
        <v>0.64451827242524895</v>
      </c>
    </row>
    <row r="393" spans="2:56" x14ac:dyDescent="0.2">
      <c r="B393" t="s">
        <v>2127</v>
      </c>
      <c r="C393">
        <v>1E-3</v>
      </c>
      <c r="D393">
        <v>0.1</v>
      </c>
      <c r="E393">
        <v>256</v>
      </c>
      <c r="F393">
        <v>256</v>
      </c>
      <c r="G393" s="2" t="b">
        <v>0</v>
      </c>
      <c r="H393">
        <v>8</v>
      </c>
      <c r="I393">
        <v>20</v>
      </c>
      <c r="J393">
        <v>128</v>
      </c>
      <c r="K393">
        <v>1000</v>
      </c>
      <c r="L393">
        <v>4</v>
      </c>
      <c r="M393">
        <v>5</v>
      </c>
      <c r="N393">
        <v>465</v>
      </c>
      <c r="O393">
        <v>12</v>
      </c>
      <c r="P393">
        <v>5</v>
      </c>
      <c r="Q393">
        <v>125</v>
      </c>
      <c r="R393">
        <v>1</v>
      </c>
      <c r="S393">
        <v>78</v>
      </c>
      <c r="T393" s="2">
        <v>128</v>
      </c>
      <c r="U393" s="2">
        <v>64</v>
      </c>
      <c r="V393" t="s">
        <v>1888</v>
      </c>
      <c r="W393">
        <v>0.73700714111328103</v>
      </c>
      <c r="X393">
        <v>0.64889783598482598</v>
      </c>
      <c r="Y393">
        <v>0.484668279569891</v>
      </c>
      <c r="Z393">
        <v>1.2605302854776299</v>
      </c>
      <c r="AA393">
        <v>0.43811684552702002</v>
      </c>
      <c r="AB393">
        <v>0.43811684552702002</v>
      </c>
      <c r="AC393">
        <v>0.56917651196622698</v>
      </c>
      <c r="AD393">
        <v>0.56917651196622698</v>
      </c>
      <c r="AE393">
        <v>0.484668279569891</v>
      </c>
      <c r="AF393">
        <v>0.484668279569891</v>
      </c>
      <c r="AG393">
        <v>0.56200000000000006</v>
      </c>
      <c r="AH393">
        <v>1.2965497970580999</v>
      </c>
      <c r="AI393">
        <v>0.543019327897588</v>
      </c>
      <c r="AJ393">
        <v>0.543019327897588</v>
      </c>
      <c r="AK393">
        <v>0.66454097981738702</v>
      </c>
      <c r="AL393">
        <v>0.66454097981738602</v>
      </c>
      <c r="AM393">
        <v>0.56199999999999894</v>
      </c>
      <c r="AN393">
        <v>0.56200000000000006</v>
      </c>
      <c r="AO393">
        <v>0.36597940821127301</v>
      </c>
      <c r="AP393">
        <v>0.44904242677892398</v>
      </c>
      <c r="AQ393">
        <v>0.54885290516157104</v>
      </c>
      <c r="AR393">
        <v>0.38859264195631199</v>
      </c>
      <c r="AS393">
        <v>0.119402985074626</v>
      </c>
      <c r="AT393">
        <v>0.32142857142857101</v>
      </c>
      <c r="AU393">
        <v>0.710280373831775</v>
      </c>
      <c r="AV393">
        <v>0.94650205761316797</v>
      </c>
      <c r="AW393">
        <v>0.70175438596491202</v>
      </c>
      <c r="AX393">
        <v>0.88524590163934402</v>
      </c>
      <c r="AY393">
        <v>0.82882882882882802</v>
      </c>
      <c r="AZ393">
        <v>0.42708333333333298</v>
      </c>
      <c r="BA393">
        <v>0.40878378378378299</v>
      </c>
      <c r="BB393">
        <v>0.52444444444444405</v>
      </c>
      <c r="BC393">
        <v>0.59770114942528696</v>
      </c>
      <c r="BD393">
        <v>4.4776119402985003E-2</v>
      </c>
    </row>
    <row r="394" spans="2:56" x14ac:dyDescent="0.2">
      <c r="B394" t="s">
        <v>2128</v>
      </c>
      <c r="C394">
        <v>1E-3</v>
      </c>
      <c r="D394">
        <v>0.1</v>
      </c>
      <c r="E394">
        <v>256</v>
      </c>
      <c r="F394">
        <v>256</v>
      </c>
      <c r="G394" s="2" t="b">
        <v>0</v>
      </c>
      <c r="H394">
        <v>8</v>
      </c>
      <c r="I394">
        <v>15</v>
      </c>
      <c r="J394">
        <v>256</v>
      </c>
      <c r="K394">
        <v>1000</v>
      </c>
      <c r="L394">
        <v>4</v>
      </c>
      <c r="M394">
        <v>20</v>
      </c>
      <c r="N394">
        <v>450</v>
      </c>
      <c r="O394">
        <v>12</v>
      </c>
      <c r="P394">
        <v>20</v>
      </c>
      <c r="Q394">
        <v>110</v>
      </c>
      <c r="R394">
        <v>1</v>
      </c>
      <c r="S394">
        <v>78</v>
      </c>
      <c r="T394" s="2">
        <v>128</v>
      </c>
      <c r="U394" s="2">
        <v>64</v>
      </c>
      <c r="V394" t="s">
        <v>1888</v>
      </c>
      <c r="W394">
        <v>0.75586891174316395</v>
      </c>
      <c r="X394">
        <v>0.59448266751132905</v>
      </c>
      <c r="Y394">
        <v>0.48461499999999902</v>
      </c>
      <c r="Z394">
        <v>1.2103562916517201</v>
      </c>
      <c r="AA394">
        <v>0.43694506079018303</v>
      </c>
      <c r="AB394">
        <v>0.43694506079018303</v>
      </c>
      <c r="AC394">
        <v>0.58469103848599402</v>
      </c>
      <c r="AD394">
        <v>0.58469103848599402</v>
      </c>
      <c r="AE394">
        <v>0.48461499999999902</v>
      </c>
      <c r="AF394">
        <v>0.48461499999999902</v>
      </c>
      <c r="AG394">
        <v>0.59090909090909005</v>
      </c>
      <c r="AH394">
        <v>1.1332983970642001</v>
      </c>
      <c r="AI394">
        <v>0.556962451054272</v>
      </c>
      <c r="AJ394">
        <v>0.556962451054272</v>
      </c>
      <c r="AK394">
        <v>0.697804213986986</v>
      </c>
      <c r="AL394">
        <v>0.697804213986986</v>
      </c>
      <c r="AM394">
        <v>0.59090909090909005</v>
      </c>
      <c r="AN394">
        <v>0.59090909090909005</v>
      </c>
      <c r="AO394">
        <v>0.432216825329091</v>
      </c>
      <c r="AP394">
        <v>0.48240815356356798</v>
      </c>
      <c r="AQ394">
        <v>0.55653897657125995</v>
      </c>
      <c r="AR394">
        <v>0.27661628769681201</v>
      </c>
      <c r="AS394">
        <v>0.10344827586206801</v>
      </c>
      <c r="AT394">
        <v>0.39572192513368898</v>
      </c>
      <c r="AU394">
        <v>0.84403669724770602</v>
      </c>
      <c r="AV394">
        <v>0.97297297297297303</v>
      </c>
      <c r="AW394">
        <v>0.80392156862745101</v>
      </c>
      <c r="AX394">
        <v>0.88235294117647001</v>
      </c>
      <c r="AY394">
        <v>0.81553398058252402</v>
      </c>
      <c r="AZ394">
        <v>0.52488687782805399</v>
      </c>
      <c r="BA394">
        <v>0.41732283464566899</v>
      </c>
      <c r="BB394">
        <v>0.19548872180451099</v>
      </c>
      <c r="BC394">
        <v>6.7796610169491497E-2</v>
      </c>
      <c r="BD394">
        <v>0.66006600660065995</v>
      </c>
    </row>
    <row r="395" spans="2:56" x14ac:dyDescent="0.2">
      <c r="B395" t="s">
        <v>2129</v>
      </c>
      <c r="C395">
        <v>1E-3</v>
      </c>
      <c r="D395">
        <v>0.1</v>
      </c>
      <c r="E395">
        <v>135</v>
      </c>
      <c r="F395">
        <v>256</v>
      </c>
      <c r="G395" s="2" t="b">
        <v>1</v>
      </c>
      <c r="H395">
        <v>8</v>
      </c>
      <c r="I395">
        <v>20</v>
      </c>
      <c r="J395">
        <v>256</v>
      </c>
      <c r="K395">
        <v>1000</v>
      </c>
      <c r="L395">
        <v>4</v>
      </c>
      <c r="M395">
        <v>25</v>
      </c>
      <c r="N395">
        <v>445</v>
      </c>
      <c r="O395">
        <v>12</v>
      </c>
      <c r="P395">
        <v>25</v>
      </c>
      <c r="Q395">
        <v>105</v>
      </c>
      <c r="R395">
        <v>1</v>
      </c>
      <c r="S395">
        <v>78</v>
      </c>
      <c r="T395" s="2">
        <v>128</v>
      </c>
      <c r="U395" s="2">
        <v>64</v>
      </c>
      <c r="V395" t="s">
        <v>1888</v>
      </c>
      <c r="W395">
        <v>0.76199913024902299</v>
      </c>
      <c r="X395">
        <v>0.57986258133314506</v>
      </c>
      <c r="Y395">
        <v>0.48453089887640299</v>
      </c>
      <c r="Z395">
        <v>1.1920476114749901</v>
      </c>
      <c r="AA395">
        <v>0.43357792584439497</v>
      </c>
      <c r="AB395">
        <v>0.43357792584439497</v>
      </c>
      <c r="AC395">
        <v>0.53811824865455404</v>
      </c>
      <c r="AD395">
        <v>0.53811824865455404</v>
      </c>
      <c r="AE395">
        <v>0.48453089887640299</v>
      </c>
      <c r="AF395">
        <v>0.48453089887640299</v>
      </c>
      <c r="AG395">
        <v>0.56825396825396801</v>
      </c>
      <c r="AH395">
        <v>1.1326847076416</v>
      </c>
      <c r="AI395">
        <v>0.521666529203203</v>
      </c>
      <c r="AJ395">
        <v>0.521666529203203</v>
      </c>
      <c r="AK395">
        <v>0.59700330945283497</v>
      </c>
      <c r="AL395">
        <v>0.59700330945283497</v>
      </c>
      <c r="AM395">
        <v>0.56825396825396801</v>
      </c>
      <c r="AN395">
        <v>0.56825396825396801</v>
      </c>
      <c r="AO395">
        <v>0.39754555295601701</v>
      </c>
      <c r="AP395">
        <v>0.41437998563171002</v>
      </c>
      <c r="AQ395">
        <v>0.56103640613626204</v>
      </c>
      <c r="AR395">
        <v>0.36134975865359298</v>
      </c>
      <c r="AS395">
        <v>0.169491525423728</v>
      </c>
      <c r="AT395">
        <v>0.27322404371584702</v>
      </c>
      <c r="AU395">
        <v>0.84210526315789402</v>
      </c>
      <c r="AV395">
        <v>0.96618357487922701</v>
      </c>
      <c r="AW395">
        <v>0.78918918918918901</v>
      </c>
      <c r="AX395">
        <v>0.87755102040816302</v>
      </c>
      <c r="AY395">
        <v>0.69565217391304301</v>
      </c>
      <c r="AZ395">
        <v>0.46636771300448399</v>
      </c>
      <c r="BA395">
        <v>0.44736842105263103</v>
      </c>
      <c r="BB395">
        <v>0</v>
      </c>
      <c r="BC395">
        <v>7.0796460176991094E-2</v>
      </c>
      <c r="BD395">
        <v>0.66206896551724104</v>
      </c>
    </row>
    <row r="396" spans="2:56" x14ac:dyDescent="0.2">
      <c r="B396" t="s">
        <v>2130</v>
      </c>
      <c r="C396">
        <v>1E-3</v>
      </c>
      <c r="D396">
        <v>0.1</v>
      </c>
      <c r="E396">
        <v>256</v>
      </c>
      <c r="F396">
        <v>256</v>
      </c>
      <c r="G396" s="2" t="b">
        <v>0</v>
      </c>
      <c r="H396">
        <v>8</v>
      </c>
      <c r="I396">
        <v>15</v>
      </c>
      <c r="J396">
        <v>64</v>
      </c>
      <c r="K396">
        <v>1000</v>
      </c>
      <c r="L396">
        <v>4</v>
      </c>
      <c r="M396">
        <v>50</v>
      </c>
      <c r="N396">
        <v>420</v>
      </c>
      <c r="O396">
        <v>12</v>
      </c>
      <c r="P396">
        <v>50</v>
      </c>
      <c r="Q396">
        <v>80</v>
      </c>
      <c r="R396">
        <v>1</v>
      </c>
      <c r="S396">
        <v>78</v>
      </c>
      <c r="T396" s="2">
        <v>128</v>
      </c>
      <c r="U396" s="2">
        <v>64</v>
      </c>
      <c r="V396" t="s">
        <v>1888</v>
      </c>
      <c r="W396">
        <v>0.72383880615234297</v>
      </c>
      <c r="X396">
        <v>0.697713420726358</v>
      </c>
      <c r="Y396">
        <v>0.48437619047619002</v>
      </c>
      <c r="Z396">
        <v>1.2055716080665499</v>
      </c>
      <c r="AA396">
        <v>0.43307717696367898</v>
      </c>
      <c r="AB396">
        <v>0.43307717696367898</v>
      </c>
      <c r="AC396">
        <v>0.58658536959658403</v>
      </c>
      <c r="AD396">
        <v>0.58658536959658403</v>
      </c>
      <c r="AE396">
        <v>0.48437619047619002</v>
      </c>
      <c r="AF396">
        <v>0.48437619047619002</v>
      </c>
      <c r="AG396">
        <v>0.56354166666666605</v>
      </c>
      <c r="AH396">
        <v>1.2118345499038601</v>
      </c>
      <c r="AI396">
        <v>0.52821612600374401</v>
      </c>
      <c r="AJ396">
        <v>0.52821612600374401</v>
      </c>
      <c r="AK396">
        <v>0.622945682586308</v>
      </c>
      <c r="AL396">
        <v>0.622945682586308</v>
      </c>
      <c r="AM396">
        <v>0.56354166666666605</v>
      </c>
      <c r="AN396">
        <v>0.56354166666666605</v>
      </c>
      <c r="AO396">
        <v>0.44226014136099701</v>
      </c>
      <c r="AP396">
        <v>0.45406041828410398</v>
      </c>
      <c r="AQ396">
        <v>0.55933473252545396</v>
      </c>
      <c r="AR396">
        <v>0.27665341568415702</v>
      </c>
      <c r="AS396">
        <v>0.22680412371134001</v>
      </c>
      <c r="AT396">
        <v>0.28301886792452802</v>
      </c>
      <c r="AU396">
        <v>0.79470198675496695</v>
      </c>
      <c r="AV396">
        <v>0.96932515337423297</v>
      </c>
      <c r="AW396">
        <v>0.73758865248226901</v>
      </c>
      <c r="AX396">
        <v>0.88157894736842102</v>
      </c>
      <c r="AY396">
        <v>0.71515151515151498</v>
      </c>
      <c r="AZ396">
        <v>0.15686274509803899</v>
      </c>
      <c r="BA396">
        <v>0.422764227642276</v>
      </c>
      <c r="BB396">
        <v>0.45508982035928103</v>
      </c>
      <c r="BC396">
        <v>4.7058823529411702E-2</v>
      </c>
      <c r="BD396">
        <v>0.64864864864864802</v>
      </c>
    </row>
    <row r="397" spans="2:56" x14ac:dyDescent="0.2">
      <c r="B397" t="s">
        <v>2131</v>
      </c>
      <c r="C397">
        <v>1E-3</v>
      </c>
      <c r="D397">
        <v>0.1</v>
      </c>
      <c r="E397">
        <v>217</v>
      </c>
      <c r="F397">
        <v>256</v>
      </c>
      <c r="G397" s="2" t="b">
        <v>1</v>
      </c>
      <c r="H397">
        <v>8</v>
      </c>
      <c r="I397">
        <v>15</v>
      </c>
      <c r="J397">
        <v>256</v>
      </c>
      <c r="K397">
        <v>1000</v>
      </c>
      <c r="L397">
        <v>4</v>
      </c>
      <c r="M397">
        <v>50</v>
      </c>
      <c r="N397">
        <v>420</v>
      </c>
      <c r="O397">
        <v>12</v>
      </c>
      <c r="P397">
        <v>50</v>
      </c>
      <c r="Q397">
        <v>80</v>
      </c>
      <c r="R397">
        <v>1</v>
      </c>
      <c r="S397">
        <v>78</v>
      </c>
      <c r="T397" s="2">
        <v>128</v>
      </c>
      <c r="U397" s="2">
        <v>64</v>
      </c>
      <c r="V397" t="s">
        <v>1888</v>
      </c>
      <c r="W397">
        <v>0.74462509155273404</v>
      </c>
      <c r="X397">
        <v>0.63206906523555495</v>
      </c>
      <c r="Y397">
        <v>0.48436071428571298</v>
      </c>
      <c r="Z397">
        <v>1.35402105820178</v>
      </c>
      <c r="AA397">
        <v>0.43462314225968102</v>
      </c>
      <c r="AB397">
        <v>0.43462314225968102</v>
      </c>
      <c r="AC397">
        <v>0.59881576042845797</v>
      </c>
      <c r="AD397">
        <v>0.59881576042845797</v>
      </c>
      <c r="AE397">
        <v>0.48436071428571298</v>
      </c>
      <c r="AF397">
        <v>0.48436071428571298</v>
      </c>
      <c r="AG397">
        <v>0.5625</v>
      </c>
      <c r="AH397">
        <v>1.22753381729125</v>
      </c>
      <c r="AI397">
        <v>0.52718598957401896</v>
      </c>
      <c r="AJ397">
        <v>0.52718598957401896</v>
      </c>
      <c r="AK397">
        <v>0.56692681045378601</v>
      </c>
      <c r="AL397">
        <v>0.56692681045378601</v>
      </c>
      <c r="AM397">
        <v>0.5625</v>
      </c>
      <c r="AN397">
        <v>0.5625</v>
      </c>
      <c r="AO397">
        <v>0.41133144429178897</v>
      </c>
      <c r="AP397">
        <v>0.35223769537711902</v>
      </c>
      <c r="AQ397">
        <v>0.55909378861973302</v>
      </c>
      <c r="AR397">
        <v>0.415829640750081</v>
      </c>
      <c r="AS397">
        <v>0.13861386138613799</v>
      </c>
      <c r="AT397">
        <v>0.41428571428571398</v>
      </c>
      <c r="AU397">
        <v>0.81879194630872398</v>
      </c>
      <c r="AV397">
        <v>0.91823899371069095</v>
      </c>
      <c r="AW397">
        <v>0.71111111111111103</v>
      </c>
      <c r="AX397">
        <v>0.88590604026845599</v>
      </c>
      <c r="AY397">
        <v>0.78378378378378299</v>
      </c>
      <c r="AZ397">
        <v>8.2474226804123696E-2</v>
      </c>
      <c r="BA397">
        <v>0.42895442359249297</v>
      </c>
      <c r="BB397">
        <v>0.45962732919254601</v>
      </c>
      <c r="BC397">
        <v>0</v>
      </c>
      <c r="BD397">
        <v>0.68444444444444397</v>
      </c>
    </row>
    <row r="398" spans="2:56" x14ac:dyDescent="0.2">
      <c r="B398" t="s">
        <v>2438</v>
      </c>
      <c r="C398">
        <v>1E-3</v>
      </c>
      <c r="D398">
        <v>0.1</v>
      </c>
      <c r="E398">
        <v>25</v>
      </c>
      <c r="F398">
        <v>256</v>
      </c>
      <c r="G398" s="2" t="b">
        <v>1</v>
      </c>
      <c r="H398">
        <v>8</v>
      </c>
      <c r="I398">
        <v>15</v>
      </c>
      <c r="J398">
        <v>128</v>
      </c>
      <c r="K398">
        <v>1000</v>
      </c>
      <c r="L398">
        <v>4</v>
      </c>
      <c r="M398">
        <v>10</v>
      </c>
      <c r="N398">
        <v>460</v>
      </c>
      <c r="O398">
        <v>12</v>
      </c>
      <c r="P398">
        <v>10</v>
      </c>
      <c r="Q398">
        <v>120</v>
      </c>
      <c r="R398">
        <v>1</v>
      </c>
      <c r="S398">
        <v>78</v>
      </c>
      <c r="T398" s="2">
        <v>64</v>
      </c>
      <c r="U398" s="2">
        <v>128</v>
      </c>
      <c r="V398" t="s">
        <v>1888</v>
      </c>
      <c r="W398">
        <v>0.73773574829101496</v>
      </c>
      <c r="X398">
        <v>0.65194852161221195</v>
      </c>
      <c r="Y398">
        <v>0.484178260869565</v>
      </c>
      <c r="Z398">
        <v>1.2559626035690299</v>
      </c>
      <c r="AA398">
        <v>0.43579263534696999</v>
      </c>
      <c r="AB398">
        <v>0.43579263534696999</v>
      </c>
      <c r="AC398">
        <v>0.57176111548858499</v>
      </c>
      <c r="AD398">
        <v>0.57176111548858499</v>
      </c>
      <c r="AE398">
        <v>0.484178260869565</v>
      </c>
      <c r="AF398">
        <v>0.484178260869565</v>
      </c>
      <c r="AG398">
        <v>0.59027777777777701</v>
      </c>
      <c r="AH398">
        <v>1.2817919254302901</v>
      </c>
      <c r="AI398">
        <v>0.57910487471847105</v>
      </c>
      <c r="AJ398">
        <v>0.57910487471847105</v>
      </c>
      <c r="AK398">
        <v>0.70411935553256799</v>
      </c>
      <c r="AL398">
        <v>0.70411935553256899</v>
      </c>
      <c r="AM398">
        <v>0.59027777777777701</v>
      </c>
      <c r="AN398">
        <v>0.59027777777777701</v>
      </c>
      <c r="AO398">
        <v>0.412341384201387</v>
      </c>
      <c r="AP398">
        <v>0.44137058494635101</v>
      </c>
      <c r="AQ398">
        <v>0.540533922252176</v>
      </c>
      <c r="AR398">
        <v>0.34892464998797001</v>
      </c>
      <c r="AS398">
        <v>0.27586206896551702</v>
      </c>
      <c r="AT398">
        <v>0.36363636363636298</v>
      </c>
      <c r="AU398">
        <v>0.78542510121457498</v>
      </c>
      <c r="AV398">
        <v>0.96581196581196505</v>
      </c>
      <c r="AW398">
        <v>0.659574468085106</v>
      </c>
      <c r="AX398">
        <v>0.87671232876712302</v>
      </c>
      <c r="AY398">
        <v>0.83018867924528295</v>
      </c>
      <c r="AZ398">
        <v>0.475138121546961</v>
      </c>
      <c r="BA398">
        <v>0.42725598526703401</v>
      </c>
      <c r="BB398">
        <v>0.51851851851851805</v>
      </c>
      <c r="BC398">
        <v>9.4488188976377896E-2</v>
      </c>
      <c r="BD398">
        <v>0.67664670658682602</v>
      </c>
    </row>
    <row r="399" spans="2:56" x14ac:dyDescent="0.2">
      <c r="B399" t="s">
        <v>2605</v>
      </c>
      <c r="C399">
        <v>1E-3</v>
      </c>
      <c r="D399">
        <v>0.1</v>
      </c>
      <c r="E399">
        <v>256</v>
      </c>
      <c r="F399">
        <v>256</v>
      </c>
      <c r="G399" s="2" t="b">
        <v>0</v>
      </c>
      <c r="H399">
        <v>8</v>
      </c>
      <c r="I399">
        <v>10</v>
      </c>
      <c r="J399">
        <v>64</v>
      </c>
      <c r="K399">
        <v>1000</v>
      </c>
      <c r="L399">
        <v>4</v>
      </c>
      <c r="M399">
        <v>5</v>
      </c>
      <c r="N399">
        <v>465</v>
      </c>
      <c r="O399">
        <v>12</v>
      </c>
      <c r="P399">
        <v>5</v>
      </c>
      <c r="Q399">
        <v>125</v>
      </c>
      <c r="R399">
        <v>1</v>
      </c>
      <c r="S399">
        <v>78</v>
      </c>
      <c r="T399" s="2">
        <v>64</v>
      </c>
      <c r="U399" s="2">
        <v>128</v>
      </c>
      <c r="V399" t="s">
        <v>1888</v>
      </c>
      <c r="W399">
        <v>0.66374206542968694</v>
      </c>
      <c r="X399">
        <v>1.0560167583171201</v>
      </c>
      <c r="Y399">
        <v>0.48416075268816899</v>
      </c>
      <c r="Z399">
        <v>1.3582855789661401</v>
      </c>
      <c r="AA399">
        <v>0.43143793020805599</v>
      </c>
      <c r="AB399">
        <v>0.43143793020805599</v>
      </c>
      <c r="AC399">
        <v>0.56664227235875098</v>
      </c>
      <c r="AD399">
        <v>0.56664227235875098</v>
      </c>
      <c r="AE399">
        <v>0.48416075268816899</v>
      </c>
      <c r="AF399">
        <v>0.48416075268816899</v>
      </c>
      <c r="AG399">
        <v>0.47799999999999998</v>
      </c>
      <c r="AH399">
        <v>1.61055564880371</v>
      </c>
      <c r="AI399">
        <v>0.44435286964823301</v>
      </c>
      <c r="AJ399">
        <v>0.44435286964823301</v>
      </c>
      <c r="AK399">
        <v>0.50423658943108296</v>
      </c>
      <c r="AL399">
        <v>0.50423658943108296</v>
      </c>
      <c r="AM399">
        <v>0.47799999999999998</v>
      </c>
      <c r="AN399">
        <v>0.47799999999999998</v>
      </c>
      <c r="AO399">
        <v>0.42849975703378901</v>
      </c>
      <c r="AP399">
        <v>0.40698802012218199</v>
      </c>
      <c r="AQ399">
        <v>0.52176059894065097</v>
      </c>
      <c r="AR399">
        <v>0.36850334473560198</v>
      </c>
      <c r="AS399">
        <v>0.168831168831168</v>
      </c>
      <c r="AT399">
        <v>0.376811594202898</v>
      </c>
      <c r="AU399">
        <v>0.72072072072072002</v>
      </c>
      <c r="AV399">
        <v>0.62433862433862397</v>
      </c>
      <c r="AW399">
        <v>0.71627906976744105</v>
      </c>
      <c r="AX399">
        <v>0.82591093117408898</v>
      </c>
      <c r="AY399">
        <v>0.54651162790697605</v>
      </c>
      <c r="AZ399">
        <v>0.13684210526315699</v>
      </c>
      <c r="BA399">
        <v>0.47600767754318601</v>
      </c>
      <c r="BB399">
        <v>0</v>
      </c>
      <c r="BC399">
        <v>0.3125</v>
      </c>
      <c r="BD399">
        <v>0.42748091603053401</v>
      </c>
    </row>
    <row r="400" spans="2:56" x14ac:dyDescent="0.2">
      <c r="B400" t="s">
        <v>2606</v>
      </c>
      <c r="C400">
        <v>1E-3</v>
      </c>
      <c r="D400">
        <v>0.1</v>
      </c>
      <c r="E400">
        <v>256</v>
      </c>
      <c r="F400">
        <v>256</v>
      </c>
      <c r="G400" s="2" t="b">
        <v>0</v>
      </c>
      <c r="H400">
        <v>8</v>
      </c>
      <c r="I400">
        <v>10</v>
      </c>
      <c r="J400">
        <v>64</v>
      </c>
      <c r="K400">
        <v>1000</v>
      </c>
      <c r="L400">
        <v>4</v>
      </c>
      <c r="M400">
        <v>10</v>
      </c>
      <c r="N400">
        <v>460</v>
      </c>
      <c r="O400">
        <v>12</v>
      </c>
      <c r="P400">
        <v>10</v>
      </c>
      <c r="Q400">
        <v>120</v>
      </c>
      <c r="R400">
        <v>1</v>
      </c>
      <c r="S400">
        <v>78</v>
      </c>
      <c r="T400" s="2">
        <v>64</v>
      </c>
      <c r="U400" s="2">
        <v>64</v>
      </c>
      <c r="V400" t="s">
        <v>1888</v>
      </c>
      <c r="W400">
        <v>0.70201110839843694</v>
      </c>
      <c r="X400">
        <v>0.77791326842270703</v>
      </c>
      <c r="Y400">
        <v>0.48413478260869502</v>
      </c>
      <c r="Z400">
        <v>1.24714914035797</v>
      </c>
      <c r="AA400">
        <v>0.43246457462473997</v>
      </c>
      <c r="AB400">
        <v>0.43246457462473997</v>
      </c>
      <c r="AC400">
        <v>0.52575985712669704</v>
      </c>
      <c r="AD400">
        <v>0.52575985712669704</v>
      </c>
      <c r="AE400">
        <v>0.48413478260869502</v>
      </c>
      <c r="AF400">
        <v>0.48413478260869502</v>
      </c>
      <c r="AG400">
        <v>0.47291666666666599</v>
      </c>
      <c r="AH400">
        <v>1.39621770381927</v>
      </c>
      <c r="AI400">
        <v>0.42993372458344697</v>
      </c>
      <c r="AJ400">
        <v>0.42993372458344697</v>
      </c>
      <c r="AK400">
        <v>0.48071344895289297</v>
      </c>
      <c r="AL400">
        <v>0.48071344895289297</v>
      </c>
      <c r="AM400">
        <v>0.47291666666666599</v>
      </c>
      <c r="AN400">
        <v>0.47291666666666599</v>
      </c>
      <c r="AO400">
        <v>0.41537942681295797</v>
      </c>
      <c r="AP400">
        <v>0.41800291218111502</v>
      </c>
      <c r="AQ400">
        <v>0.55038312277673895</v>
      </c>
      <c r="AR400">
        <v>0.346092836728145</v>
      </c>
      <c r="AS400">
        <v>0.10062893081761</v>
      </c>
      <c r="AT400">
        <v>0.14583333333333301</v>
      </c>
      <c r="AU400">
        <v>0.72815533980582503</v>
      </c>
      <c r="AV400">
        <v>0.79272727272727195</v>
      </c>
      <c r="AW400">
        <v>0.69724770642201805</v>
      </c>
      <c r="AX400">
        <v>0.87387387387387305</v>
      </c>
      <c r="AY400">
        <v>0.54444444444444395</v>
      </c>
      <c r="AZ400">
        <v>0.14432989690721601</v>
      </c>
      <c r="BA400">
        <v>0.42962962962962897</v>
      </c>
      <c r="BB400">
        <v>0</v>
      </c>
      <c r="BC400">
        <v>3.1746031746031703E-2</v>
      </c>
      <c r="BD400">
        <v>0.67058823529411704</v>
      </c>
    </row>
    <row r="401" spans="2:56" x14ac:dyDescent="0.2">
      <c r="B401" t="s">
        <v>2439</v>
      </c>
      <c r="C401">
        <v>1E-3</v>
      </c>
      <c r="D401">
        <v>0.5</v>
      </c>
      <c r="E401">
        <v>54</v>
      </c>
      <c r="F401">
        <v>500</v>
      </c>
      <c r="G401" s="2" t="b">
        <v>1</v>
      </c>
      <c r="H401">
        <v>8</v>
      </c>
      <c r="I401">
        <v>10</v>
      </c>
      <c r="J401">
        <v>420</v>
      </c>
      <c r="K401">
        <v>1000</v>
      </c>
      <c r="L401">
        <v>4</v>
      </c>
      <c r="M401">
        <v>10</v>
      </c>
      <c r="N401">
        <v>460</v>
      </c>
      <c r="O401">
        <v>12</v>
      </c>
      <c r="P401">
        <v>10</v>
      </c>
      <c r="Q401">
        <v>120</v>
      </c>
      <c r="R401">
        <v>1</v>
      </c>
      <c r="S401">
        <v>78</v>
      </c>
      <c r="T401" s="2">
        <v>64</v>
      </c>
      <c r="U401" s="2">
        <v>64</v>
      </c>
      <c r="V401" t="s">
        <v>2178</v>
      </c>
      <c r="W401">
        <v>0.83398035714285701</v>
      </c>
      <c r="X401">
        <v>0.38801154267787902</v>
      </c>
      <c r="Y401">
        <v>0.48402934782608598</v>
      </c>
      <c r="Z401">
        <v>1.3882836645841601</v>
      </c>
      <c r="AA401">
        <v>0.44211782209498302</v>
      </c>
      <c r="AB401">
        <v>0.44211782209498302</v>
      </c>
      <c r="AC401">
        <v>0.55979121780712005</v>
      </c>
      <c r="AD401">
        <v>0.55979121780712005</v>
      </c>
      <c r="AE401">
        <v>0.48402934782608598</v>
      </c>
      <c r="AF401">
        <v>0.48402934782608598</v>
      </c>
      <c r="AG401">
        <v>0.67708333333333304</v>
      </c>
      <c r="AH401">
        <v>1.0533925294876101</v>
      </c>
      <c r="AI401">
        <v>0.65477051501633499</v>
      </c>
      <c r="AJ401">
        <v>0.65477051501633499</v>
      </c>
      <c r="AK401">
        <v>0.70939665178081501</v>
      </c>
      <c r="AL401">
        <v>0.70939665178081501</v>
      </c>
      <c r="AM401">
        <v>0.67708333333333304</v>
      </c>
      <c r="AN401">
        <v>0.67708333333333304</v>
      </c>
      <c r="AO401">
        <v>0.37633344857887402</v>
      </c>
      <c r="AP401">
        <v>0.33179090897623298</v>
      </c>
      <c r="AQ401">
        <v>0.62260117420064598</v>
      </c>
      <c r="AR401">
        <v>0.43774575662417903</v>
      </c>
      <c r="AS401">
        <v>0.37894736842105198</v>
      </c>
      <c r="AT401">
        <v>0.52549019607843095</v>
      </c>
      <c r="AU401">
        <v>0.95867768595041303</v>
      </c>
      <c r="AV401">
        <v>0.98319327731092399</v>
      </c>
      <c r="AW401">
        <v>0.90748898678414003</v>
      </c>
      <c r="AX401">
        <v>0.96326530612244798</v>
      </c>
      <c r="AY401">
        <v>0.89592760180995401</v>
      </c>
      <c r="AZ401">
        <v>0.47967479674796698</v>
      </c>
      <c r="BA401">
        <v>0.55188679245283001</v>
      </c>
      <c r="BB401">
        <v>0.104477611940298</v>
      </c>
      <c r="BC401">
        <v>0.40718562874251502</v>
      </c>
      <c r="BD401">
        <v>0.70103092783505105</v>
      </c>
    </row>
    <row r="402" spans="2:56" x14ac:dyDescent="0.2">
      <c r="B402" t="s">
        <v>2132</v>
      </c>
      <c r="C402">
        <v>1E-3</v>
      </c>
      <c r="D402">
        <v>0.1</v>
      </c>
      <c r="E402">
        <v>12</v>
      </c>
      <c r="F402">
        <v>256</v>
      </c>
      <c r="G402" s="2" t="b">
        <v>1</v>
      </c>
      <c r="H402">
        <v>8</v>
      </c>
      <c r="I402">
        <v>25</v>
      </c>
      <c r="J402">
        <v>128</v>
      </c>
      <c r="K402">
        <v>1000</v>
      </c>
      <c r="L402">
        <v>4</v>
      </c>
      <c r="M402">
        <v>10</v>
      </c>
      <c r="N402">
        <v>460</v>
      </c>
      <c r="O402">
        <v>12</v>
      </c>
      <c r="P402">
        <v>10</v>
      </c>
      <c r="Q402">
        <v>120</v>
      </c>
      <c r="R402">
        <v>1</v>
      </c>
      <c r="S402">
        <v>78</v>
      </c>
      <c r="T402" s="2">
        <v>128</v>
      </c>
      <c r="U402" s="2">
        <v>64</v>
      </c>
      <c r="V402" t="s">
        <v>1888</v>
      </c>
      <c r="W402">
        <v>0.749481201171875</v>
      </c>
      <c r="X402">
        <v>0.61464066873304501</v>
      </c>
      <c r="Y402">
        <v>0.48402228260869601</v>
      </c>
      <c r="Z402">
        <v>1.2087316119670799</v>
      </c>
      <c r="AA402">
        <v>0.433412300034616</v>
      </c>
      <c r="AB402">
        <v>0.433412300034616</v>
      </c>
      <c r="AC402">
        <v>0.56221463473720001</v>
      </c>
      <c r="AD402">
        <v>0.56221463473719901</v>
      </c>
      <c r="AE402">
        <v>0.48402228260869601</v>
      </c>
      <c r="AF402">
        <v>0.48402228260869601</v>
      </c>
      <c r="AG402">
        <v>0.60902777777777695</v>
      </c>
      <c r="AH402">
        <v>1.20709311962127</v>
      </c>
      <c r="AI402">
        <v>0.60341084074296003</v>
      </c>
      <c r="AJ402">
        <v>0.60341084074296003</v>
      </c>
      <c r="AK402">
        <v>0.647666048816124</v>
      </c>
      <c r="AL402">
        <v>0.647666048816124</v>
      </c>
      <c r="AM402">
        <v>0.60902777777777695</v>
      </c>
      <c r="AN402">
        <v>0.60902777777777695</v>
      </c>
      <c r="AO402">
        <v>0.45425233026264999</v>
      </c>
      <c r="AP402">
        <v>0.46310239801050601</v>
      </c>
      <c r="AQ402">
        <v>0.55802123020773997</v>
      </c>
      <c r="AR402">
        <v>0.25827324165756899</v>
      </c>
      <c r="AS402">
        <v>0.19631901840490701</v>
      </c>
      <c r="AT402">
        <v>0.73394495412843996</v>
      </c>
      <c r="AU402">
        <v>0.83783783783783705</v>
      </c>
      <c r="AV402">
        <v>0.936708860759493</v>
      </c>
      <c r="AW402">
        <v>0.75862068965517204</v>
      </c>
      <c r="AX402">
        <v>0.88888888888888895</v>
      </c>
      <c r="AY402">
        <v>0.78070175438596501</v>
      </c>
      <c r="AZ402">
        <v>0.476190476190476</v>
      </c>
      <c r="BA402">
        <v>0.45669291338582602</v>
      </c>
      <c r="BB402">
        <v>1.18343195266272E-2</v>
      </c>
      <c r="BC402">
        <v>0.50980392156862697</v>
      </c>
      <c r="BD402">
        <v>0.65338645418326602</v>
      </c>
    </row>
    <row r="403" spans="2:56" x14ac:dyDescent="0.2">
      <c r="B403" t="s">
        <v>2133</v>
      </c>
      <c r="C403">
        <v>1E-3</v>
      </c>
      <c r="D403">
        <v>0.1</v>
      </c>
      <c r="E403">
        <v>182</v>
      </c>
      <c r="F403">
        <v>256</v>
      </c>
      <c r="G403" s="2" t="b">
        <v>1</v>
      </c>
      <c r="H403">
        <v>8</v>
      </c>
      <c r="I403">
        <v>5</v>
      </c>
      <c r="J403">
        <v>128</v>
      </c>
      <c r="K403">
        <v>1000</v>
      </c>
      <c r="L403">
        <v>4</v>
      </c>
      <c r="M403">
        <v>10</v>
      </c>
      <c r="N403">
        <v>460</v>
      </c>
      <c r="O403">
        <v>12</v>
      </c>
      <c r="P403">
        <v>10</v>
      </c>
      <c r="Q403">
        <v>120</v>
      </c>
      <c r="R403">
        <v>1</v>
      </c>
      <c r="S403">
        <v>78</v>
      </c>
      <c r="T403" s="2">
        <v>64</v>
      </c>
      <c r="U403" s="2">
        <v>64</v>
      </c>
      <c r="V403" t="s">
        <v>1888</v>
      </c>
      <c r="W403">
        <v>0.71299362182617099</v>
      </c>
      <c r="X403">
        <v>0.76311141625046697</v>
      </c>
      <c r="Y403">
        <v>0.48366956521739102</v>
      </c>
      <c r="Z403">
        <v>1.2076028711795801</v>
      </c>
      <c r="AA403">
        <v>0.43129369080997199</v>
      </c>
      <c r="AB403">
        <v>0.43129369080997199</v>
      </c>
      <c r="AC403">
        <v>0.56165945876345402</v>
      </c>
      <c r="AD403">
        <v>0.56165945876345402</v>
      </c>
      <c r="AE403">
        <v>0.48366956521739102</v>
      </c>
      <c r="AF403">
        <v>0.48366956521739102</v>
      </c>
      <c r="AG403">
        <v>0.54583333333333295</v>
      </c>
      <c r="AH403">
        <v>1.2480123043060301</v>
      </c>
      <c r="AI403">
        <v>0.50703059856974597</v>
      </c>
      <c r="AJ403">
        <v>0.50703059856974597</v>
      </c>
      <c r="AK403">
        <v>0.53767057032541798</v>
      </c>
      <c r="AL403">
        <v>0.53767057032541798</v>
      </c>
      <c r="AM403">
        <v>0.54583333333333295</v>
      </c>
      <c r="AN403">
        <v>0.54583333333333295</v>
      </c>
      <c r="AO403">
        <v>0.444748010537524</v>
      </c>
      <c r="AP403">
        <v>0.47931727256602102</v>
      </c>
      <c r="AQ403">
        <v>0.53103442891672004</v>
      </c>
      <c r="AR403">
        <v>0.270075051219623</v>
      </c>
      <c r="AS403">
        <v>0.126436781609195</v>
      </c>
      <c r="AT403">
        <v>0.32222222222222202</v>
      </c>
      <c r="AU403">
        <v>0.80530973451327403</v>
      </c>
      <c r="AV403">
        <v>0.95121951219512202</v>
      </c>
      <c r="AW403">
        <v>0.73529411764705799</v>
      </c>
      <c r="AX403">
        <v>0.82242990654205606</v>
      </c>
      <c r="AY403">
        <v>0.78260869565217295</v>
      </c>
      <c r="AZ403">
        <v>0.49011857707509798</v>
      </c>
      <c r="BA403">
        <v>0.41502683363148402</v>
      </c>
      <c r="BB403">
        <v>1.5625E-2</v>
      </c>
      <c r="BC403">
        <v>0.61807580174927101</v>
      </c>
      <c r="BD403">
        <v>0</v>
      </c>
    </row>
    <row r="404" spans="2:56" x14ac:dyDescent="0.2">
      <c r="B404" t="s">
        <v>2134</v>
      </c>
      <c r="C404">
        <v>1E-3</v>
      </c>
      <c r="D404">
        <v>0.1</v>
      </c>
      <c r="E404">
        <v>90</v>
      </c>
      <c r="F404">
        <v>256</v>
      </c>
      <c r="G404" s="2" t="b">
        <v>1</v>
      </c>
      <c r="H404">
        <v>8</v>
      </c>
      <c r="I404">
        <v>10</v>
      </c>
      <c r="J404">
        <v>256</v>
      </c>
      <c r="K404">
        <v>1000</v>
      </c>
      <c r="L404">
        <v>4</v>
      </c>
      <c r="M404">
        <v>15</v>
      </c>
      <c r="N404">
        <v>455</v>
      </c>
      <c r="O404">
        <v>12</v>
      </c>
      <c r="P404">
        <v>15</v>
      </c>
      <c r="Q404">
        <v>115</v>
      </c>
      <c r="R404">
        <v>1</v>
      </c>
      <c r="S404">
        <v>78</v>
      </c>
      <c r="T404" s="2">
        <v>128</v>
      </c>
      <c r="U404" s="2">
        <v>128</v>
      </c>
      <c r="V404" t="s">
        <v>1888</v>
      </c>
      <c r="W404">
        <v>0.73664665222167902</v>
      </c>
      <c r="X404">
        <v>0.66355512361042202</v>
      </c>
      <c r="Y404">
        <v>0.48360659340659301</v>
      </c>
      <c r="Z404">
        <v>1.2493997294902801</v>
      </c>
      <c r="AA404">
        <v>0.436731859523458</v>
      </c>
      <c r="AB404">
        <v>0.436731859523458</v>
      </c>
      <c r="AC404">
        <v>0.60163342038607204</v>
      </c>
      <c r="AD404">
        <v>0.60163342038607204</v>
      </c>
      <c r="AE404">
        <v>0.48360659340659301</v>
      </c>
      <c r="AF404">
        <v>0.48360659340659301</v>
      </c>
      <c r="AG404">
        <v>0.57971014492753603</v>
      </c>
      <c r="AH404">
        <v>1.2150889635086</v>
      </c>
      <c r="AI404">
        <v>0.56167213684922401</v>
      </c>
      <c r="AJ404">
        <v>0.56167213684922401</v>
      </c>
      <c r="AK404">
        <v>0.63441421597858905</v>
      </c>
      <c r="AL404">
        <v>0.63441421597858905</v>
      </c>
      <c r="AM404">
        <v>0.57971014492753603</v>
      </c>
      <c r="AN404">
        <v>0.57971014492753603</v>
      </c>
      <c r="AO404">
        <v>0.35950308824285299</v>
      </c>
      <c r="AP404">
        <v>0.41390590960785101</v>
      </c>
      <c r="AQ404">
        <v>0.55094962612468401</v>
      </c>
      <c r="AR404">
        <v>0.42256881411844299</v>
      </c>
      <c r="AS404">
        <v>6.4102564102564097E-2</v>
      </c>
      <c r="AT404">
        <v>9.0225563909774403E-2</v>
      </c>
      <c r="AU404">
        <v>0.78703703703703698</v>
      </c>
      <c r="AV404">
        <v>0.92592592592592604</v>
      </c>
      <c r="AW404">
        <v>0.72538860103626901</v>
      </c>
      <c r="AX404">
        <v>0.88181818181818095</v>
      </c>
      <c r="AY404">
        <v>0.73819742489270301</v>
      </c>
      <c r="AZ404">
        <v>0.55652173913043401</v>
      </c>
      <c r="BA404">
        <v>0.42616822429906498</v>
      </c>
      <c r="BB404">
        <v>0.61621621621621603</v>
      </c>
      <c r="BC404">
        <v>0.28000000000000003</v>
      </c>
      <c r="BD404">
        <v>0.64846416382252503</v>
      </c>
    </row>
    <row r="405" spans="2:56" x14ac:dyDescent="0.2">
      <c r="B405" t="s">
        <v>2135</v>
      </c>
      <c r="C405">
        <v>1E-3</v>
      </c>
      <c r="D405">
        <v>0.1</v>
      </c>
      <c r="E405">
        <v>46</v>
      </c>
      <c r="F405">
        <v>256</v>
      </c>
      <c r="G405" s="2" t="b">
        <v>1</v>
      </c>
      <c r="H405">
        <v>8</v>
      </c>
      <c r="I405">
        <v>25</v>
      </c>
      <c r="J405">
        <v>256</v>
      </c>
      <c r="K405">
        <v>1000</v>
      </c>
      <c r="L405">
        <v>4</v>
      </c>
      <c r="M405">
        <v>10</v>
      </c>
      <c r="N405">
        <v>460</v>
      </c>
      <c r="O405">
        <v>12</v>
      </c>
      <c r="P405">
        <v>10</v>
      </c>
      <c r="Q405">
        <v>120</v>
      </c>
      <c r="R405">
        <v>1</v>
      </c>
      <c r="S405">
        <v>78</v>
      </c>
      <c r="T405" s="2">
        <v>128</v>
      </c>
      <c r="U405" s="2">
        <v>64</v>
      </c>
      <c r="V405" t="s">
        <v>1888</v>
      </c>
      <c r="W405">
        <v>0.76354789733886697</v>
      </c>
      <c r="X405">
        <v>0.59474803367629603</v>
      </c>
      <c r="Y405">
        <v>0.48309076086956498</v>
      </c>
      <c r="Z405">
        <v>1.2123704932927999</v>
      </c>
      <c r="AA405">
        <v>0.43381198986045699</v>
      </c>
      <c r="AB405">
        <v>0.43381198986045699</v>
      </c>
      <c r="AC405">
        <v>0.56119072794441505</v>
      </c>
      <c r="AD405">
        <v>0.56119072794441505</v>
      </c>
      <c r="AE405">
        <v>0.48309076086956498</v>
      </c>
      <c r="AF405">
        <v>0.48309076086956498</v>
      </c>
      <c r="AG405">
        <v>0.59097222222222201</v>
      </c>
      <c r="AH405">
        <v>1.183642745018</v>
      </c>
      <c r="AI405">
        <v>0.58925134162718096</v>
      </c>
      <c r="AJ405">
        <v>0.58925134162718096</v>
      </c>
      <c r="AK405">
        <v>0.65813573835630401</v>
      </c>
      <c r="AL405">
        <v>0.65813573835630401</v>
      </c>
      <c r="AM405">
        <v>0.59097222222222201</v>
      </c>
      <c r="AN405">
        <v>0.59097222222222201</v>
      </c>
      <c r="AO405">
        <v>0.34340116306760898</v>
      </c>
      <c r="AP405">
        <v>0.48997439292915901</v>
      </c>
      <c r="AQ405">
        <v>0.550118268313737</v>
      </c>
      <c r="AR405">
        <v>0.35175413513132198</v>
      </c>
      <c r="AS405">
        <v>0.186440677966101</v>
      </c>
      <c r="AT405">
        <v>0.37735849056603699</v>
      </c>
      <c r="AU405">
        <v>0.85106382978723405</v>
      </c>
      <c r="AV405">
        <v>0.952380952380952</v>
      </c>
      <c r="AW405">
        <v>0.74257425742574201</v>
      </c>
      <c r="AX405">
        <v>0.86238532110091703</v>
      </c>
      <c r="AY405">
        <v>0.85581395348837197</v>
      </c>
      <c r="AZ405">
        <v>0.593301435406698</v>
      </c>
      <c r="BA405">
        <v>0.42372881355932202</v>
      </c>
      <c r="BB405">
        <v>0.56521739130434701</v>
      </c>
      <c r="BC405">
        <v>0.60060060060060005</v>
      </c>
      <c r="BD405">
        <v>6.01503759398496E-2</v>
      </c>
    </row>
    <row r="406" spans="2:56" x14ac:dyDescent="0.2">
      <c r="B406" t="s">
        <v>2136</v>
      </c>
      <c r="C406">
        <v>1E-3</v>
      </c>
      <c r="D406">
        <v>0.1</v>
      </c>
      <c r="E406">
        <v>256</v>
      </c>
      <c r="F406">
        <v>256</v>
      </c>
      <c r="G406" s="2" t="b">
        <v>0</v>
      </c>
      <c r="H406">
        <v>8</v>
      </c>
      <c r="I406">
        <v>15</v>
      </c>
      <c r="J406">
        <v>420</v>
      </c>
      <c r="K406">
        <v>1000</v>
      </c>
      <c r="L406">
        <v>4</v>
      </c>
      <c r="M406">
        <v>20</v>
      </c>
      <c r="N406">
        <v>450</v>
      </c>
      <c r="O406">
        <v>12</v>
      </c>
      <c r="P406">
        <v>20</v>
      </c>
      <c r="Q406">
        <v>110</v>
      </c>
      <c r="R406">
        <v>1</v>
      </c>
      <c r="S406">
        <v>78</v>
      </c>
      <c r="T406" s="2">
        <v>128</v>
      </c>
      <c r="U406" s="2">
        <v>128</v>
      </c>
      <c r="V406" t="s">
        <v>1888</v>
      </c>
      <c r="W406">
        <v>0.71666201636904703</v>
      </c>
      <c r="X406">
        <v>0.97379018855281096</v>
      </c>
      <c r="Y406">
        <v>0.48283722222222197</v>
      </c>
      <c r="Z406">
        <v>1.1983264285326001</v>
      </c>
      <c r="AA406">
        <v>0.43126386137856199</v>
      </c>
      <c r="AB406">
        <v>0.43126386137856199</v>
      </c>
      <c r="AC406">
        <v>0.58675890710949696</v>
      </c>
      <c r="AD406">
        <v>0.58675890710949696</v>
      </c>
      <c r="AE406">
        <v>0.48283722222222197</v>
      </c>
      <c r="AF406">
        <v>0.48283722222222197</v>
      </c>
      <c r="AG406">
        <v>0.54318181818181799</v>
      </c>
      <c r="AH406">
        <v>1.21324121952056</v>
      </c>
      <c r="AI406">
        <v>0.51033531793393405</v>
      </c>
      <c r="AJ406">
        <v>0.51033531793393405</v>
      </c>
      <c r="AK406">
        <v>0.56284061253542905</v>
      </c>
      <c r="AL406">
        <v>0.56284061253542905</v>
      </c>
      <c r="AM406">
        <v>0.54318181818181799</v>
      </c>
      <c r="AN406">
        <v>0.54318181818181799</v>
      </c>
      <c r="AO406">
        <v>0.41617703956623497</v>
      </c>
      <c r="AP406">
        <v>0.42383375036008902</v>
      </c>
      <c r="AQ406">
        <v>0.55309712857319404</v>
      </c>
      <c r="AR406">
        <v>0.33194752701473001</v>
      </c>
      <c r="AS406">
        <v>0.19178082191780799</v>
      </c>
      <c r="AT406">
        <v>0.29213483146067398</v>
      </c>
      <c r="AU406">
        <v>0.80788177339901401</v>
      </c>
      <c r="AV406">
        <v>0.93518518518518501</v>
      </c>
      <c r="AW406">
        <v>0.73015873015873001</v>
      </c>
      <c r="AX406">
        <v>0.87128712871287095</v>
      </c>
      <c r="AY406">
        <v>0.78095238095238095</v>
      </c>
      <c r="AZ406">
        <v>0.464912280701754</v>
      </c>
      <c r="BA406">
        <v>0.41221374045801501</v>
      </c>
      <c r="BB406">
        <v>0</v>
      </c>
      <c r="BC406">
        <v>0.587096774193548</v>
      </c>
      <c r="BD406">
        <v>5.0420168067226802E-2</v>
      </c>
    </row>
    <row r="407" spans="2:56" x14ac:dyDescent="0.2">
      <c r="B407" t="s">
        <v>2137</v>
      </c>
      <c r="C407">
        <v>1E-3</v>
      </c>
      <c r="D407">
        <v>0.1</v>
      </c>
      <c r="E407">
        <v>114</v>
      </c>
      <c r="F407">
        <v>256</v>
      </c>
      <c r="G407" s="2" t="b">
        <v>1</v>
      </c>
      <c r="H407">
        <v>8</v>
      </c>
      <c r="I407">
        <v>25</v>
      </c>
      <c r="J407">
        <v>128</v>
      </c>
      <c r="K407">
        <v>1000</v>
      </c>
      <c r="L407">
        <v>4</v>
      </c>
      <c r="M407">
        <v>20</v>
      </c>
      <c r="N407">
        <v>450</v>
      </c>
      <c r="O407">
        <v>12</v>
      </c>
      <c r="P407">
        <v>20</v>
      </c>
      <c r="Q407">
        <v>110</v>
      </c>
      <c r="R407">
        <v>1</v>
      </c>
      <c r="S407">
        <v>78</v>
      </c>
      <c r="T407" s="2">
        <v>128</v>
      </c>
      <c r="U407" s="2">
        <v>128</v>
      </c>
      <c r="V407" t="s">
        <v>1888</v>
      </c>
      <c r="W407">
        <v>0.74921035766601496</v>
      </c>
      <c r="X407">
        <v>0.61433063657023002</v>
      </c>
      <c r="Y407">
        <v>0.48276277777777699</v>
      </c>
      <c r="Z407">
        <v>1.2534954419136</v>
      </c>
      <c r="AA407">
        <v>0.43436814113100802</v>
      </c>
      <c r="AB407">
        <v>0.43436814113100802</v>
      </c>
      <c r="AC407">
        <v>0.55402837451188602</v>
      </c>
      <c r="AD407">
        <v>0.55402837451188702</v>
      </c>
      <c r="AE407">
        <v>0.48276277777777699</v>
      </c>
      <c r="AF407">
        <v>0.48276277777777699</v>
      </c>
      <c r="AG407">
        <v>0.57045454545454499</v>
      </c>
      <c r="AH407">
        <v>1.22212886810302</v>
      </c>
      <c r="AI407">
        <v>0.54596989192003198</v>
      </c>
      <c r="AJ407">
        <v>0.54596989192003198</v>
      </c>
      <c r="AK407">
        <v>0.62339316448588999</v>
      </c>
      <c r="AL407">
        <v>0.62339316448588999</v>
      </c>
      <c r="AM407">
        <v>0.57045454545454499</v>
      </c>
      <c r="AN407">
        <v>0.57045454545454499</v>
      </c>
      <c r="AO407">
        <v>0.339270028360183</v>
      </c>
      <c r="AP407">
        <v>0.47998959137916702</v>
      </c>
      <c r="AQ407">
        <v>0.56311412779632097</v>
      </c>
      <c r="AR407">
        <v>0.35509881698836199</v>
      </c>
      <c r="AS407">
        <v>0.10256410256410201</v>
      </c>
      <c r="AT407">
        <v>7.1428571428571397E-2</v>
      </c>
      <c r="AU407">
        <v>0.82027649769585198</v>
      </c>
      <c r="AV407">
        <v>0.93333333333333302</v>
      </c>
      <c r="AW407">
        <v>0.74193548387096697</v>
      </c>
      <c r="AX407">
        <v>0.86294416243654803</v>
      </c>
      <c r="AY407">
        <v>0.77294685990338097</v>
      </c>
      <c r="AZ407">
        <v>0.52293577981651296</v>
      </c>
      <c r="BA407">
        <v>0.42125984251968501</v>
      </c>
      <c r="BB407">
        <v>0.56000000000000005</v>
      </c>
      <c r="BC407">
        <v>8.4033613445378103E-2</v>
      </c>
      <c r="BD407">
        <v>0.65798045602605804</v>
      </c>
    </row>
    <row r="408" spans="2:56" x14ac:dyDescent="0.2">
      <c r="B408" t="s">
        <v>2138</v>
      </c>
      <c r="C408">
        <v>1E-3</v>
      </c>
      <c r="D408">
        <v>0.1</v>
      </c>
      <c r="E408">
        <v>184</v>
      </c>
      <c r="F408">
        <v>256</v>
      </c>
      <c r="G408" s="2" t="b">
        <v>1</v>
      </c>
      <c r="H408">
        <v>8</v>
      </c>
      <c r="I408">
        <v>25</v>
      </c>
      <c r="J408">
        <v>128</v>
      </c>
      <c r="K408">
        <v>1000</v>
      </c>
      <c r="L408">
        <v>4</v>
      </c>
      <c r="M408">
        <v>20</v>
      </c>
      <c r="N408">
        <v>450</v>
      </c>
      <c r="O408">
        <v>12</v>
      </c>
      <c r="P408">
        <v>20</v>
      </c>
      <c r="Q408">
        <v>110</v>
      </c>
      <c r="R408">
        <v>1</v>
      </c>
      <c r="S408">
        <v>78</v>
      </c>
      <c r="T408" s="2">
        <v>128</v>
      </c>
      <c r="U408" s="2">
        <v>64</v>
      </c>
      <c r="V408" t="s">
        <v>1888</v>
      </c>
      <c r="W408">
        <v>0.74489974975585904</v>
      </c>
      <c r="X408">
        <v>0.62434683460742202</v>
      </c>
      <c r="Y408">
        <v>0.48274444444444398</v>
      </c>
      <c r="Z408">
        <v>1.24455888617038</v>
      </c>
      <c r="AA408">
        <v>0.43160739647194502</v>
      </c>
      <c r="AB408">
        <v>0.43160739647194502</v>
      </c>
      <c r="AC408">
        <v>0.59627664460944696</v>
      </c>
      <c r="AD408">
        <v>0.59627664460944696</v>
      </c>
      <c r="AE408">
        <v>0.48274444444444398</v>
      </c>
      <c r="AF408">
        <v>0.48274444444444398</v>
      </c>
      <c r="AG408">
        <v>0.53787878787878696</v>
      </c>
      <c r="AH408">
        <v>1.27817642688751</v>
      </c>
      <c r="AI408">
        <v>0.49530444491475301</v>
      </c>
      <c r="AJ408">
        <v>0.49530444491475301</v>
      </c>
      <c r="AK408">
        <v>0.50873952183212001</v>
      </c>
      <c r="AL408">
        <v>0.50873952183212001</v>
      </c>
      <c r="AM408">
        <v>0.53787878787878796</v>
      </c>
      <c r="AN408">
        <v>0.53787878787878696</v>
      </c>
      <c r="AO408">
        <v>0.42025694024116</v>
      </c>
      <c r="AP408">
        <v>0.326006868740153</v>
      </c>
      <c r="AQ408">
        <v>0.55413265783862997</v>
      </c>
      <c r="AR408">
        <v>0.42603311906783597</v>
      </c>
      <c r="AS408">
        <v>5.7971014492753603E-2</v>
      </c>
      <c r="AT408">
        <v>0.30208333333333298</v>
      </c>
      <c r="AU408">
        <v>0.78</v>
      </c>
      <c r="AV408">
        <v>0.934579439252336</v>
      </c>
      <c r="AW408">
        <v>0.71502590673575095</v>
      </c>
      <c r="AX408">
        <v>0.86567164179104406</v>
      </c>
      <c r="AY408">
        <v>0.78672985781990501</v>
      </c>
      <c r="AZ408">
        <v>0</v>
      </c>
      <c r="BA408">
        <v>0.420038535645472</v>
      </c>
      <c r="BB408">
        <v>0.421487603305785</v>
      </c>
      <c r="BC408">
        <v>0</v>
      </c>
      <c r="BD408">
        <v>0.66006600660065995</v>
      </c>
    </row>
    <row r="409" spans="2:56" x14ac:dyDescent="0.2">
      <c r="B409" t="s">
        <v>2607</v>
      </c>
      <c r="C409">
        <v>1E-3</v>
      </c>
      <c r="D409">
        <v>0.1</v>
      </c>
      <c r="E409">
        <v>256</v>
      </c>
      <c r="F409">
        <v>256</v>
      </c>
      <c r="G409" s="2" t="b">
        <v>0</v>
      </c>
      <c r="H409">
        <v>8</v>
      </c>
      <c r="I409">
        <v>10</v>
      </c>
      <c r="J409">
        <v>64</v>
      </c>
      <c r="K409">
        <v>1000</v>
      </c>
      <c r="L409">
        <v>4</v>
      </c>
      <c r="M409">
        <v>10</v>
      </c>
      <c r="N409">
        <v>460</v>
      </c>
      <c r="O409">
        <v>12</v>
      </c>
      <c r="P409">
        <v>10</v>
      </c>
      <c r="Q409">
        <v>120</v>
      </c>
      <c r="R409">
        <v>1</v>
      </c>
      <c r="S409">
        <v>78</v>
      </c>
      <c r="T409" s="2">
        <v>128</v>
      </c>
      <c r="U409" s="2">
        <v>128</v>
      </c>
      <c r="V409" t="s">
        <v>1888</v>
      </c>
      <c r="W409">
        <v>0.71949005126953103</v>
      </c>
      <c r="X409">
        <v>0.74991501332260602</v>
      </c>
      <c r="Y409">
        <v>0.482708695652174</v>
      </c>
      <c r="Z409">
        <v>1.23966489756107</v>
      </c>
      <c r="AA409">
        <v>0.43299450013454199</v>
      </c>
      <c r="AB409">
        <v>0.43299450013454199</v>
      </c>
      <c r="AC409">
        <v>0.58919056128216996</v>
      </c>
      <c r="AD409">
        <v>0.58919056128216996</v>
      </c>
      <c r="AE409">
        <v>0.482708695652174</v>
      </c>
      <c r="AF409">
        <v>0.482708695652174</v>
      </c>
      <c r="AG409">
        <v>0.58125000000000004</v>
      </c>
      <c r="AH409">
        <v>1.26890969276428</v>
      </c>
      <c r="AI409">
        <v>0.56680603648676198</v>
      </c>
      <c r="AJ409">
        <v>0.56680603648676198</v>
      </c>
      <c r="AK409">
        <v>0.665863286628113</v>
      </c>
      <c r="AL409">
        <v>0.66586328662811201</v>
      </c>
      <c r="AM409">
        <v>0.58125000000000004</v>
      </c>
      <c r="AN409">
        <v>0.58125000000000004</v>
      </c>
      <c r="AO409">
        <v>0.394800382939207</v>
      </c>
      <c r="AP409">
        <v>0.41847875789281502</v>
      </c>
      <c r="AQ409">
        <v>0.53730407827785898</v>
      </c>
      <c r="AR409">
        <v>0.38139478142828698</v>
      </c>
      <c r="AS409">
        <v>0.13698630136986301</v>
      </c>
      <c r="AT409">
        <v>0.32989690721649401</v>
      </c>
      <c r="AU409">
        <v>0.80172413793103403</v>
      </c>
      <c r="AV409">
        <v>0.90082644628099096</v>
      </c>
      <c r="AW409">
        <v>0.70813397129186595</v>
      </c>
      <c r="AX409">
        <v>0.87111111111111095</v>
      </c>
      <c r="AY409">
        <v>0.78070175438596501</v>
      </c>
      <c r="AZ409">
        <v>0.59887005649717495</v>
      </c>
      <c r="BA409">
        <v>0.41308089500860501</v>
      </c>
      <c r="BB409">
        <v>0.61538461538461497</v>
      </c>
      <c r="BC409">
        <v>0.59880239520958001</v>
      </c>
      <c r="BD409">
        <v>4.6153846153846101E-2</v>
      </c>
    </row>
    <row r="410" spans="2:56" x14ac:dyDescent="0.2">
      <c r="B410" t="s">
        <v>2440</v>
      </c>
      <c r="C410">
        <v>1E-3</v>
      </c>
      <c r="D410">
        <v>0.5</v>
      </c>
      <c r="E410">
        <v>256</v>
      </c>
      <c r="F410">
        <v>100</v>
      </c>
      <c r="G410" s="2" t="b">
        <v>0</v>
      </c>
      <c r="H410">
        <v>8</v>
      </c>
      <c r="I410">
        <v>5</v>
      </c>
      <c r="J410">
        <v>256</v>
      </c>
      <c r="K410">
        <v>1000</v>
      </c>
      <c r="L410">
        <v>4</v>
      </c>
      <c r="M410">
        <v>5</v>
      </c>
      <c r="N410">
        <v>465</v>
      </c>
      <c r="O410">
        <v>12</v>
      </c>
      <c r="P410">
        <v>5</v>
      </c>
      <c r="Q410">
        <v>125</v>
      </c>
      <c r="R410">
        <v>1</v>
      </c>
      <c r="S410">
        <v>78</v>
      </c>
      <c r="T410" s="2">
        <v>64</v>
      </c>
      <c r="U410" s="2">
        <v>64</v>
      </c>
      <c r="V410" t="s">
        <v>2178</v>
      </c>
      <c r="W410">
        <v>0.64432128906249997</v>
      </c>
      <c r="X410">
        <v>0.96556181907653804</v>
      </c>
      <c r="Y410">
        <v>0.48259193548386797</v>
      </c>
      <c r="Z410">
        <v>1.25426723420619</v>
      </c>
      <c r="AA410">
        <v>0.43013776613927401</v>
      </c>
      <c r="AB410">
        <v>0.43013776613927401</v>
      </c>
      <c r="AC410">
        <v>0.54086847247778902</v>
      </c>
      <c r="AD410">
        <v>0.54086847247778902</v>
      </c>
      <c r="AE410">
        <v>0.48259193548386797</v>
      </c>
      <c r="AF410">
        <v>0.48259193548386797</v>
      </c>
      <c r="AG410">
        <v>0.47799999999999998</v>
      </c>
      <c r="AH410">
        <v>1.4990208148956301</v>
      </c>
      <c r="AI410">
        <v>0.43094481140191698</v>
      </c>
      <c r="AJ410">
        <v>0.43094481140191698</v>
      </c>
      <c r="AK410">
        <v>0.55928743281350302</v>
      </c>
      <c r="AL410">
        <v>0.55928743281350302</v>
      </c>
      <c r="AM410">
        <v>0.47799999999999998</v>
      </c>
      <c r="AN410">
        <v>0.47799999999999998</v>
      </c>
      <c r="AO410">
        <v>0.40395945142640799</v>
      </c>
      <c r="AP410">
        <v>0.420605255085236</v>
      </c>
      <c r="AQ410">
        <v>0.54564216538311405</v>
      </c>
      <c r="AR410">
        <v>0.35034419266233902</v>
      </c>
      <c r="AS410">
        <v>0.133333333333333</v>
      </c>
      <c r="AT410">
        <v>0.36153846153846098</v>
      </c>
      <c r="AU410">
        <v>0.64974619289340096</v>
      </c>
      <c r="AV410">
        <v>0.94941634241245099</v>
      </c>
      <c r="AW410">
        <v>0.71748878923766801</v>
      </c>
      <c r="AX410">
        <v>0.630252100840336</v>
      </c>
      <c r="AY410">
        <v>0.24277456647398801</v>
      </c>
      <c r="AZ410">
        <v>0.45081967213114699</v>
      </c>
      <c r="BA410">
        <v>0.43493761140819898</v>
      </c>
      <c r="BB410">
        <v>0</v>
      </c>
      <c r="BC410">
        <v>7.5187969924811998E-2</v>
      </c>
      <c r="BD410">
        <v>0.52584269662921301</v>
      </c>
    </row>
    <row r="411" spans="2:56" x14ac:dyDescent="0.2">
      <c r="B411" t="s">
        <v>2139</v>
      </c>
      <c r="C411">
        <v>1E-3</v>
      </c>
      <c r="D411">
        <v>0.1</v>
      </c>
      <c r="E411">
        <v>256</v>
      </c>
      <c r="F411">
        <v>256</v>
      </c>
      <c r="G411" s="2" t="b">
        <v>0</v>
      </c>
      <c r="H411">
        <v>8</v>
      </c>
      <c r="I411">
        <v>25</v>
      </c>
      <c r="J411">
        <v>64</v>
      </c>
      <c r="K411">
        <v>1000</v>
      </c>
      <c r="L411">
        <v>4</v>
      </c>
      <c r="M411">
        <v>20</v>
      </c>
      <c r="N411">
        <v>450</v>
      </c>
      <c r="O411">
        <v>12</v>
      </c>
      <c r="P411">
        <v>20</v>
      </c>
      <c r="Q411">
        <v>110</v>
      </c>
      <c r="R411">
        <v>1</v>
      </c>
      <c r="S411">
        <v>78</v>
      </c>
      <c r="T411" s="2">
        <v>128</v>
      </c>
      <c r="U411" s="2">
        <v>64</v>
      </c>
      <c r="V411" t="s">
        <v>1888</v>
      </c>
      <c r="W411">
        <v>0.73548126220703103</v>
      </c>
      <c r="X411">
        <v>0.66676780069246799</v>
      </c>
      <c r="Y411">
        <v>0.48256499999999902</v>
      </c>
      <c r="Z411">
        <v>1.2215533684492099</v>
      </c>
      <c r="AA411">
        <v>0.43098198726756598</v>
      </c>
      <c r="AB411">
        <v>0.43098198726756598</v>
      </c>
      <c r="AC411">
        <v>0.58302479269801699</v>
      </c>
      <c r="AD411">
        <v>0.58302479269801699</v>
      </c>
      <c r="AE411">
        <v>0.48256499999999902</v>
      </c>
      <c r="AF411">
        <v>0.48256499999999902</v>
      </c>
      <c r="AG411">
        <v>0.60984848484848397</v>
      </c>
      <c r="AH411">
        <v>1.21018981933593</v>
      </c>
      <c r="AI411">
        <v>0.58975462762598596</v>
      </c>
      <c r="AJ411">
        <v>0.58975462762598696</v>
      </c>
      <c r="AK411">
        <v>0.665085464610225</v>
      </c>
      <c r="AL411">
        <v>0.665085464610225</v>
      </c>
      <c r="AM411">
        <v>0.60984848484848397</v>
      </c>
      <c r="AN411">
        <v>0.60984848484848397</v>
      </c>
      <c r="AO411">
        <v>0.44684986382214398</v>
      </c>
      <c r="AP411">
        <v>0.36830287200038497</v>
      </c>
      <c r="AQ411">
        <v>0.559789424819089</v>
      </c>
      <c r="AR411">
        <v>0.34898578842864197</v>
      </c>
      <c r="AS411">
        <v>0.14516129032257999</v>
      </c>
      <c r="AT411">
        <v>0.41747572815533901</v>
      </c>
      <c r="AU411">
        <v>0.79629629629629595</v>
      </c>
      <c r="AV411">
        <v>0.92660550458715496</v>
      </c>
      <c r="AW411">
        <v>0.72222222222222199</v>
      </c>
      <c r="AX411">
        <v>0.89320388349514501</v>
      </c>
      <c r="AY411">
        <v>0.78846153846153799</v>
      </c>
      <c r="AZ411">
        <v>0.66009852216748699</v>
      </c>
      <c r="BA411">
        <v>0.43801652892561899</v>
      </c>
      <c r="BB411">
        <v>0.62721893491124203</v>
      </c>
      <c r="BC411">
        <v>0</v>
      </c>
      <c r="BD411">
        <v>0.66229508196721298</v>
      </c>
    </row>
    <row r="412" spans="2:56" x14ac:dyDescent="0.2">
      <c r="B412" t="s">
        <v>2140</v>
      </c>
      <c r="C412">
        <v>1E-3</v>
      </c>
      <c r="D412">
        <v>0.1</v>
      </c>
      <c r="E412">
        <v>256</v>
      </c>
      <c r="F412">
        <v>256</v>
      </c>
      <c r="G412" s="2" t="b">
        <v>0</v>
      </c>
      <c r="H412">
        <v>8</v>
      </c>
      <c r="I412">
        <v>15</v>
      </c>
      <c r="J412">
        <v>256</v>
      </c>
      <c r="K412">
        <v>1000</v>
      </c>
      <c r="L412">
        <v>4</v>
      </c>
      <c r="M412">
        <v>5</v>
      </c>
      <c r="N412">
        <v>465</v>
      </c>
      <c r="O412">
        <v>12</v>
      </c>
      <c r="P412">
        <v>5</v>
      </c>
      <c r="Q412">
        <v>125</v>
      </c>
      <c r="R412">
        <v>1</v>
      </c>
      <c r="S412">
        <v>78</v>
      </c>
      <c r="T412" s="2">
        <v>128</v>
      </c>
      <c r="U412" s="2">
        <v>128</v>
      </c>
      <c r="V412" t="s">
        <v>1888</v>
      </c>
      <c r="W412">
        <v>0.74440956115722601</v>
      </c>
      <c r="X412">
        <v>0.62971087405458004</v>
      </c>
      <c r="Y412">
        <v>0.48252473118279599</v>
      </c>
      <c r="Z412">
        <v>1.3812018172740901</v>
      </c>
      <c r="AA412">
        <v>0.43402672803620701</v>
      </c>
      <c r="AB412">
        <v>0.43402672803620701</v>
      </c>
      <c r="AC412">
        <v>0.56044852654534705</v>
      </c>
      <c r="AD412">
        <v>0.56044852654534705</v>
      </c>
      <c r="AE412">
        <v>0.48252473118279599</v>
      </c>
      <c r="AF412">
        <v>0.48252473118279599</v>
      </c>
      <c r="AG412">
        <v>0.578666666666666</v>
      </c>
      <c r="AH412">
        <v>1.3811798095703101</v>
      </c>
      <c r="AI412">
        <v>0.57594265746001605</v>
      </c>
      <c r="AJ412">
        <v>0.57594265746001605</v>
      </c>
      <c r="AK412">
        <v>0.64586876384154901</v>
      </c>
      <c r="AL412">
        <v>0.64586876384154901</v>
      </c>
      <c r="AM412">
        <v>0.578666666666666</v>
      </c>
      <c r="AN412">
        <v>0.578666666666666</v>
      </c>
      <c r="AO412">
        <v>0.46314507429243901</v>
      </c>
      <c r="AP412">
        <v>0.43003114495196298</v>
      </c>
      <c r="AQ412">
        <v>0.52929888398417102</v>
      </c>
      <c r="AR412">
        <v>0.31363180891625497</v>
      </c>
      <c r="AS412">
        <v>0.162162162162162</v>
      </c>
      <c r="AT412">
        <v>0.331983805668016</v>
      </c>
      <c r="AU412">
        <v>0.834008097165991</v>
      </c>
      <c r="AV412">
        <v>0.95435684647302899</v>
      </c>
      <c r="AW412">
        <v>0.74285714285714199</v>
      </c>
      <c r="AX412">
        <v>0.87445887445887405</v>
      </c>
      <c r="AY412">
        <v>0.80530973451327403</v>
      </c>
      <c r="AZ412">
        <v>0.22093023255813901</v>
      </c>
      <c r="BA412">
        <v>0.43636363636363601</v>
      </c>
      <c r="BB412">
        <v>0.47154471544715398</v>
      </c>
      <c r="BC412">
        <v>0.512820512820512</v>
      </c>
      <c r="BD412">
        <v>0.56451612903225801</v>
      </c>
    </row>
    <row r="413" spans="2:56" x14ac:dyDescent="0.2">
      <c r="B413" t="s">
        <v>2141</v>
      </c>
      <c r="C413">
        <v>1E-3</v>
      </c>
      <c r="D413">
        <v>0.1</v>
      </c>
      <c r="E413">
        <v>256</v>
      </c>
      <c r="F413">
        <v>256</v>
      </c>
      <c r="G413" s="2" t="b">
        <v>0</v>
      </c>
      <c r="H413">
        <v>8</v>
      </c>
      <c r="I413">
        <v>10</v>
      </c>
      <c r="J413">
        <v>128</v>
      </c>
      <c r="K413">
        <v>1000</v>
      </c>
      <c r="L413">
        <v>4</v>
      </c>
      <c r="M413">
        <v>10</v>
      </c>
      <c r="N413">
        <v>460</v>
      </c>
      <c r="O413">
        <v>12</v>
      </c>
      <c r="P413">
        <v>10</v>
      </c>
      <c r="Q413">
        <v>120</v>
      </c>
      <c r="R413">
        <v>1</v>
      </c>
      <c r="S413">
        <v>78</v>
      </c>
      <c r="T413" s="2">
        <v>64</v>
      </c>
      <c r="U413" s="2">
        <v>128</v>
      </c>
      <c r="V413" t="s">
        <v>1888</v>
      </c>
      <c r="W413">
        <v>0.71017074584960904</v>
      </c>
      <c r="X413">
        <v>0.76671260851435297</v>
      </c>
      <c r="Y413">
        <v>0.48161358695652201</v>
      </c>
      <c r="Z413">
        <v>1.29941481637954</v>
      </c>
      <c r="AA413">
        <v>0.42586767999978697</v>
      </c>
      <c r="AB413">
        <v>0.42586767999978697</v>
      </c>
      <c r="AC413">
        <v>0.57129721358547003</v>
      </c>
      <c r="AD413">
        <v>0.57129721358547003</v>
      </c>
      <c r="AE413">
        <v>0.48161358695652201</v>
      </c>
      <c r="AF413">
        <v>0.48161358695652201</v>
      </c>
      <c r="AG413">
        <v>0.53611111111111098</v>
      </c>
      <c r="AH413">
        <v>1.35929811000823</v>
      </c>
      <c r="AI413">
        <v>0.50006179065088097</v>
      </c>
      <c r="AJ413">
        <v>0.50006179065088097</v>
      </c>
      <c r="AK413">
        <v>0.54578359227376805</v>
      </c>
      <c r="AL413">
        <v>0.54578359227376805</v>
      </c>
      <c r="AM413">
        <v>0.53611111111111098</v>
      </c>
      <c r="AN413">
        <v>0.53611111111111098</v>
      </c>
      <c r="AO413">
        <v>0.45793228439717298</v>
      </c>
      <c r="AP413">
        <v>0.34777754946214001</v>
      </c>
      <c r="AQ413">
        <v>0.54366312569670305</v>
      </c>
      <c r="AR413">
        <v>0.35409776044313102</v>
      </c>
      <c r="AS413">
        <v>4.5801526717557203E-2</v>
      </c>
      <c r="AT413">
        <v>0.32773109243697401</v>
      </c>
      <c r="AU413">
        <v>0.74766355140186902</v>
      </c>
      <c r="AV413">
        <v>0.95435684647302899</v>
      </c>
      <c r="AW413">
        <v>0.73786407766990203</v>
      </c>
      <c r="AX413">
        <v>0.85067873303167396</v>
      </c>
      <c r="AY413">
        <v>0.82857142857142796</v>
      </c>
      <c r="AZ413">
        <v>0.453125</v>
      </c>
      <c r="BA413">
        <v>0.41952983725135601</v>
      </c>
      <c r="BB413">
        <v>1.4925373134328301E-2</v>
      </c>
      <c r="BC413">
        <v>0.59064327485380097</v>
      </c>
      <c r="BD413">
        <v>2.9850746268656699E-2</v>
      </c>
    </row>
    <row r="414" spans="2:56" x14ac:dyDescent="0.2">
      <c r="B414" t="s">
        <v>2608</v>
      </c>
      <c r="C414">
        <v>1E-3</v>
      </c>
      <c r="D414">
        <v>0.1</v>
      </c>
      <c r="E414">
        <v>256</v>
      </c>
      <c r="F414">
        <v>256</v>
      </c>
      <c r="G414" s="2" t="b">
        <v>0</v>
      </c>
      <c r="H414">
        <v>8</v>
      </c>
      <c r="I414">
        <v>10</v>
      </c>
      <c r="J414">
        <v>64</v>
      </c>
      <c r="K414">
        <v>1000</v>
      </c>
      <c r="L414">
        <v>4</v>
      </c>
      <c r="M414">
        <v>20</v>
      </c>
      <c r="N414">
        <v>450</v>
      </c>
      <c r="O414">
        <v>12</v>
      </c>
      <c r="P414">
        <v>20</v>
      </c>
      <c r="Q414">
        <v>110</v>
      </c>
      <c r="R414">
        <v>1</v>
      </c>
      <c r="S414">
        <v>78</v>
      </c>
      <c r="T414" s="2">
        <v>128</v>
      </c>
      <c r="U414" s="2">
        <v>128</v>
      </c>
      <c r="V414" t="s">
        <v>1888</v>
      </c>
      <c r="W414">
        <v>0.721160888671875</v>
      </c>
      <c r="X414">
        <v>0.75697313598357097</v>
      </c>
      <c r="Y414">
        <v>0.480858888888888</v>
      </c>
      <c r="Z414">
        <v>1.21360692608356</v>
      </c>
      <c r="AA414">
        <v>0.42890209388010803</v>
      </c>
      <c r="AB414">
        <v>0.42890209388010803</v>
      </c>
      <c r="AC414">
        <v>0.58430835091296696</v>
      </c>
      <c r="AD414">
        <v>0.58430835091296696</v>
      </c>
      <c r="AE414">
        <v>0.480858888888888</v>
      </c>
      <c r="AF414">
        <v>0.480858888888888</v>
      </c>
      <c r="AG414">
        <v>0.55909090909090897</v>
      </c>
      <c r="AH414">
        <v>1.2725372314453101</v>
      </c>
      <c r="AI414">
        <v>0.53656277416260101</v>
      </c>
      <c r="AJ414">
        <v>0.53656277416260101</v>
      </c>
      <c r="AK414">
        <v>0.62516199577430698</v>
      </c>
      <c r="AL414">
        <v>0.62516199577430698</v>
      </c>
      <c r="AM414">
        <v>0.55909090909090897</v>
      </c>
      <c r="AN414">
        <v>0.55909090909090897</v>
      </c>
      <c r="AO414">
        <v>0.423692743994455</v>
      </c>
      <c r="AP414">
        <v>0.35355652974316498</v>
      </c>
      <c r="AQ414">
        <v>0.54051291467379403</v>
      </c>
      <c r="AR414">
        <v>0.39784618710901898</v>
      </c>
      <c r="AS414">
        <v>0.14754098360655701</v>
      </c>
      <c r="AT414">
        <v>0.38341968911917002</v>
      </c>
      <c r="AU414">
        <v>0.74747474747474696</v>
      </c>
      <c r="AV414">
        <v>0.93838862559241698</v>
      </c>
      <c r="AW414">
        <v>0.70351758793969799</v>
      </c>
      <c r="AX414">
        <v>0.86432160804020097</v>
      </c>
      <c r="AY414">
        <v>0.82296650717703301</v>
      </c>
      <c r="AZ414">
        <v>0</v>
      </c>
      <c r="BA414">
        <v>0.40892193308550101</v>
      </c>
      <c r="BB414">
        <v>0.42424242424242398</v>
      </c>
      <c r="BC414">
        <v>0.32653061224489799</v>
      </c>
      <c r="BD414">
        <v>0.67142857142857104</v>
      </c>
    </row>
    <row r="415" spans="2:56" x14ac:dyDescent="0.2">
      <c r="B415" t="s">
        <v>2609</v>
      </c>
      <c r="C415">
        <v>1E-3</v>
      </c>
      <c r="D415">
        <v>0.1</v>
      </c>
      <c r="E415">
        <v>256</v>
      </c>
      <c r="F415">
        <v>256</v>
      </c>
      <c r="G415" s="2" t="b">
        <v>0</v>
      </c>
      <c r="H415">
        <v>8</v>
      </c>
      <c r="I415">
        <v>5</v>
      </c>
      <c r="J415">
        <v>420</v>
      </c>
      <c r="K415">
        <v>1000</v>
      </c>
      <c r="L415">
        <v>4</v>
      </c>
      <c r="M415">
        <v>50</v>
      </c>
      <c r="N415">
        <v>420</v>
      </c>
      <c r="O415">
        <v>12</v>
      </c>
      <c r="P415">
        <v>50</v>
      </c>
      <c r="Q415">
        <v>80</v>
      </c>
      <c r="R415">
        <v>1</v>
      </c>
      <c r="S415">
        <v>78</v>
      </c>
      <c r="T415" s="2">
        <v>64</v>
      </c>
      <c r="U415" s="2">
        <v>128</v>
      </c>
      <c r="V415" t="s">
        <v>1888</v>
      </c>
      <c r="W415">
        <v>0.55971330915178497</v>
      </c>
      <c r="X415">
        <v>2.7495502312667601</v>
      </c>
      <c r="Y415">
        <v>0.48072083333333299</v>
      </c>
      <c r="Z415">
        <v>1.1944736431837</v>
      </c>
      <c r="AA415">
        <v>0.42797522741079003</v>
      </c>
      <c r="AB415">
        <v>0.42797522741079003</v>
      </c>
      <c r="AC415">
        <v>0.58350766026491396</v>
      </c>
      <c r="AD415">
        <v>0.58350766026491396</v>
      </c>
      <c r="AE415">
        <v>0.48072083333333299</v>
      </c>
      <c r="AF415">
        <v>0.48072083333333299</v>
      </c>
      <c r="AG415">
        <v>0.41875000000000001</v>
      </c>
      <c r="AH415">
        <v>1.60228931903839</v>
      </c>
      <c r="AI415">
        <v>0.36116563886042002</v>
      </c>
      <c r="AJ415">
        <v>0.36116563886042002</v>
      </c>
      <c r="AK415">
        <v>0.49797032362237797</v>
      </c>
      <c r="AL415">
        <v>0.49797032362237797</v>
      </c>
      <c r="AM415">
        <v>0.41874999999999901</v>
      </c>
      <c r="AN415">
        <v>0.41875000000000001</v>
      </c>
      <c r="AO415">
        <v>0.41499743491556901</v>
      </c>
      <c r="AP415">
        <v>0.41059922290809903</v>
      </c>
      <c r="AQ415">
        <v>0.55126137975329403</v>
      </c>
      <c r="AR415">
        <v>0.33504287206619998</v>
      </c>
      <c r="AS415">
        <v>0.06</v>
      </c>
      <c r="AT415">
        <v>0.32592592592592501</v>
      </c>
      <c r="AU415">
        <v>0.27368421052631497</v>
      </c>
      <c r="AV415">
        <v>0.57983193277310896</v>
      </c>
      <c r="AW415">
        <v>0.658227848101265</v>
      </c>
      <c r="AX415">
        <v>0.88275862068965505</v>
      </c>
      <c r="AY415">
        <v>0.57142857142857095</v>
      </c>
      <c r="AZ415">
        <v>1.6666666666666601E-2</v>
      </c>
      <c r="BA415">
        <v>0.39999999999999902</v>
      </c>
      <c r="BB415">
        <v>2.4691358024691301E-2</v>
      </c>
      <c r="BC415">
        <v>0.54077253218884103</v>
      </c>
      <c r="BD415">
        <v>0</v>
      </c>
    </row>
    <row r="416" spans="2:56" x14ac:dyDescent="0.2">
      <c r="B416" t="s">
        <v>2142</v>
      </c>
      <c r="C416">
        <v>1E-3</v>
      </c>
      <c r="D416">
        <v>0.1</v>
      </c>
      <c r="E416">
        <v>256</v>
      </c>
      <c r="F416">
        <v>256</v>
      </c>
      <c r="G416" s="2" t="b">
        <v>0</v>
      </c>
      <c r="H416">
        <v>8</v>
      </c>
      <c r="I416">
        <v>25</v>
      </c>
      <c r="J416">
        <v>64</v>
      </c>
      <c r="K416">
        <v>1000</v>
      </c>
      <c r="L416">
        <v>4</v>
      </c>
      <c r="M416">
        <v>15</v>
      </c>
      <c r="N416">
        <v>455</v>
      </c>
      <c r="O416">
        <v>12</v>
      </c>
      <c r="P416">
        <v>15</v>
      </c>
      <c r="Q416">
        <v>115</v>
      </c>
      <c r="R416">
        <v>1</v>
      </c>
      <c r="S416">
        <v>78</v>
      </c>
      <c r="T416" s="2">
        <v>64</v>
      </c>
      <c r="U416" s="2">
        <v>128</v>
      </c>
      <c r="V416" t="s">
        <v>1888</v>
      </c>
      <c r="W416">
        <v>0.72560119628906194</v>
      </c>
      <c r="X416">
        <v>0.711385670118033</v>
      </c>
      <c r="Y416">
        <v>0.48026208791208702</v>
      </c>
      <c r="Z416">
        <v>1.19629180181026</v>
      </c>
      <c r="AA416">
        <v>0.429130046338143</v>
      </c>
      <c r="AB416">
        <v>0.429130046338143</v>
      </c>
      <c r="AC416">
        <v>0.55557279903411105</v>
      </c>
      <c r="AD416">
        <v>0.55557279903411105</v>
      </c>
      <c r="AE416">
        <v>0.48026208791208702</v>
      </c>
      <c r="AF416">
        <v>0.48026208791208702</v>
      </c>
      <c r="AG416">
        <v>0.56449275362318796</v>
      </c>
      <c r="AH416">
        <v>1.26789343357086</v>
      </c>
      <c r="AI416">
        <v>0.54410774285219599</v>
      </c>
      <c r="AJ416">
        <v>0.54410774285219599</v>
      </c>
      <c r="AK416">
        <v>0.619962398422651</v>
      </c>
      <c r="AL416">
        <v>0.619962398422651</v>
      </c>
      <c r="AM416">
        <v>0.56449275362318796</v>
      </c>
      <c r="AN416">
        <v>0.56449275362318796</v>
      </c>
      <c r="AO416">
        <v>0.21164804276097601</v>
      </c>
      <c r="AP416">
        <v>0.479557301130909</v>
      </c>
      <c r="AQ416">
        <v>0.55525148112928302</v>
      </c>
      <c r="AR416">
        <v>0.470063360331405</v>
      </c>
      <c r="AS416">
        <v>0.13740458015267101</v>
      </c>
      <c r="AT416">
        <v>0.118918918918918</v>
      </c>
      <c r="AU416">
        <v>0.78672985781990501</v>
      </c>
      <c r="AV416">
        <v>0.92173913043478195</v>
      </c>
      <c r="AW416">
        <v>0.73575129533678696</v>
      </c>
      <c r="AX416">
        <v>0.885844748858447</v>
      </c>
      <c r="AY416">
        <v>0.74235807860262004</v>
      </c>
      <c r="AZ416">
        <v>0.52093023255813897</v>
      </c>
      <c r="BA416">
        <v>0.41729323308270599</v>
      </c>
      <c r="BB416">
        <v>0.65895953757225401</v>
      </c>
      <c r="BC416">
        <v>0.58785942492012699</v>
      </c>
      <c r="BD416">
        <v>1.5503875968992199E-2</v>
      </c>
    </row>
    <row r="417" spans="2:56" x14ac:dyDescent="0.2">
      <c r="B417" t="s">
        <v>2610</v>
      </c>
      <c r="C417">
        <v>1E-3</v>
      </c>
      <c r="D417">
        <v>0.1</v>
      </c>
      <c r="E417">
        <v>256</v>
      </c>
      <c r="F417">
        <v>256</v>
      </c>
      <c r="G417" s="2" t="b">
        <v>0</v>
      </c>
      <c r="H417">
        <v>8</v>
      </c>
      <c r="I417">
        <v>5</v>
      </c>
      <c r="J417">
        <v>420</v>
      </c>
      <c r="K417">
        <v>1000</v>
      </c>
      <c r="L417">
        <v>4</v>
      </c>
      <c r="M417">
        <v>10</v>
      </c>
      <c r="N417">
        <v>460</v>
      </c>
      <c r="O417">
        <v>12</v>
      </c>
      <c r="P417">
        <v>10</v>
      </c>
      <c r="Q417">
        <v>120</v>
      </c>
      <c r="R417">
        <v>1</v>
      </c>
      <c r="S417">
        <v>78</v>
      </c>
      <c r="T417" s="2">
        <v>64</v>
      </c>
      <c r="U417" s="2">
        <v>128</v>
      </c>
      <c r="V417" t="s">
        <v>1888</v>
      </c>
      <c r="W417">
        <v>0.71006673177083302</v>
      </c>
      <c r="X417">
        <v>0.75234663230367005</v>
      </c>
      <c r="Y417">
        <v>0.48010434782608602</v>
      </c>
      <c r="Z417">
        <v>1.2355940085649399</v>
      </c>
      <c r="AA417">
        <v>0.43070404648596899</v>
      </c>
      <c r="AB417">
        <v>0.43070404648596899</v>
      </c>
      <c r="AC417">
        <v>0.57044783135417698</v>
      </c>
      <c r="AD417">
        <v>0.57044783135417698</v>
      </c>
      <c r="AE417">
        <v>0.48010434782608602</v>
      </c>
      <c r="AF417">
        <v>0.48010434782608602</v>
      </c>
      <c r="AG417">
        <v>0.57569444444444395</v>
      </c>
      <c r="AH417">
        <v>1.2803770303726101</v>
      </c>
      <c r="AI417">
        <v>0.55815437389845102</v>
      </c>
      <c r="AJ417">
        <v>0.55815437389845102</v>
      </c>
      <c r="AK417">
        <v>0.673823515412868</v>
      </c>
      <c r="AL417">
        <v>0.673823515412868</v>
      </c>
      <c r="AM417">
        <v>0.57569444444444395</v>
      </c>
      <c r="AN417">
        <v>0.57569444444444395</v>
      </c>
      <c r="AO417">
        <v>0.39481775438012201</v>
      </c>
      <c r="AP417">
        <v>0.41395013552223903</v>
      </c>
      <c r="AQ417">
        <v>0.53446047332681001</v>
      </c>
      <c r="AR417">
        <v>0.37958782271470298</v>
      </c>
      <c r="AS417">
        <v>9.7902097902097807E-2</v>
      </c>
      <c r="AT417">
        <v>0.33149171270718197</v>
      </c>
      <c r="AU417">
        <v>0.70050761421319796</v>
      </c>
      <c r="AV417">
        <v>0.96234309623430903</v>
      </c>
      <c r="AW417">
        <v>0.73333333333333295</v>
      </c>
      <c r="AX417">
        <v>0.84716157205240095</v>
      </c>
      <c r="AY417">
        <v>0.79295154185021999</v>
      </c>
      <c r="AZ417">
        <v>0.53333333333333299</v>
      </c>
      <c r="BA417">
        <v>0.41095890410958902</v>
      </c>
      <c r="BB417">
        <v>0.62222222222222201</v>
      </c>
      <c r="BC417">
        <v>0.61764705882352899</v>
      </c>
      <c r="BD417">
        <v>4.8000000000000001E-2</v>
      </c>
    </row>
    <row r="418" spans="2:56" x14ac:dyDescent="0.2">
      <c r="B418" t="s">
        <v>2441</v>
      </c>
      <c r="C418">
        <v>1E-3</v>
      </c>
      <c r="D418">
        <v>0.1</v>
      </c>
      <c r="E418">
        <v>256</v>
      </c>
      <c r="F418">
        <v>100</v>
      </c>
      <c r="G418" s="2" t="b">
        <v>0</v>
      </c>
      <c r="H418">
        <v>8</v>
      </c>
      <c r="I418">
        <v>5</v>
      </c>
      <c r="J418">
        <v>420</v>
      </c>
      <c r="K418">
        <v>1000</v>
      </c>
      <c r="L418">
        <v>4</v>
      </c>
      <c r="M418">
        <v>15</v>
      </c>
      <c r="N418">
        <v>455</v>
      </c>
      <c r="O418">
        <v>12</v>
      </c>
      <c r="P418">
        <v>15</v>
      </c>
      <c r="Q418">
        <v>115</v>
      </c>
      <c r="R418">
        <v>1</v>
      </c>
      <c r="S418">
        <v>78</v>
      </c>
      <c r="T418" s="2">
        <v>64</v>
      </c>
      <c r="U418" s="2">
        <v>64</v>
      </c>
      <c r="V418" t="s">
        <v>2178</v>
      </c>
      <c r="W418">
        <v>0.59894642857142799</v>
      </c>
      <c r="X418">
        <v>1.1371098101139001</v>
      </c>
      <c r="Y418">
        <v>0.47999835164835097</v>
      </c>
      <c r="Z418">
        <v>1.2082167621850901</v>
      </c>
      <c r="AA418">
        <v>0.42432349408255199</v>
      </c>
      <c r="AB418">
        <v>0.42432349408255199</v>
      </c>
      <c r="AC418">
        <v>0.55585945456316599</v>
      </c>
      <c r="AD418">
        <v>0.55585945456316599</v>
      </c>
      <c r="AE418">
        <v>0.47999835164835097</v>
      </c>
      <c r="AF418">
        <v>0.47999835164835097</v>
      </c>
      <c r="AG418">
        <v>0.46956521739130402</v>
      </c>
      <c r="AH418">
        <v>1.5158160924911499</v>
      </c>
      <c r="AI418">
        <v>0.42621992121973201</v>
      </c>
      <c r="AJ418">
        <v>0.42621992121973201</v>
      </c>
      <c r="AK418">
        <v>0.470858553058777</v>
      </c>
      <c r="AL418">
        <v>0.470858553058777</v>
      </c>
      <c r="AM418">
        <v>0.46956521739130402</v>
      </c>
      <c r="AN418">
        <v>0.46956521739130402</v>
      </c>
      <c r="AO418">
        <v>0.44432326090463398</v>
      </c>
      <c r="AP418">
        <v>0.38574947248813701</v>
      </c>
      <c r="AQ418">
        <v>0.54307471829517096</v>
      </c>
      <c r="AR418">
        <v>0.32414652464226601</v>
      </c>
      <c r="AS418">
        <v>0.17431192660550399</v>
      </c>
      <c r="AT418">
        <v>0.28767123287671198</v>
      </c>
      <c r="AU418">
        <v>0.43564356435643498</v>
      </c>
      <c r="AV418">
        <v>0.734375</v>
      </c>
      <c r="AW418">
        <v>0.68468468468468402</v>
      </c>
      <c r="AX418">
        <v>0.86915887850467199</v>
      </c>
      <c r="AY418">
        <v>0.53475935828876997</v>
      </c>
      <c r="AZ418">
        <v>0.30769230769230699</v>
      </c>
      <c r="BA418">
        <v>0.44444444444444398</v>
      </c>
      <c r="BB418">
        <v>1.6528925619834701E-2</v>
      </c>
      <c r="BC418">
        <v>0</v>
      </c>
      <c r="BD418">
        <v>0.62536873156342099</v>
      </c>
    </row>
    <row r="419" spans="2:56" x14ac:dyDescent="0.2">
      <c r="B419" t="s">
        <v>2143</v>
      </c>
      <c r="C419">
        <v>1E-3</v>
      </c>
      <c r="D419">
        <v>0.1</v>
      </c>
      <c r="E419">
        <v>41</v>
      </c>
      <c r="F419">
        <v>256</v>
      </c>
      <c r="G419" s="2" t="b">
        <v>1</v>
      </c>
      <c r="H419">
        <v>8</v>
      </c>
      <c r="I419">
        <v>25</v>
      </c>
      <c r="J419">
        <v>64</v>
      </c>
      <c r="K419">
        <v>1000</v>
      </c>
      <c r="L419">
        <v>4</v>
      </c>
      <c r="M419">
        <v>50</v>
      </c>
      <c r="N419">
        <v>420</v>
      </c>
      <c r="O419">
        <v>12</v>
      </c>
      <c r="P419">
        <v>50</v>
      </c>
      <c r="Q419">
        <v>80</v>
      </c>
      <c r="R419">
        <v>1</v>
      </c>
      <c r="S419">
        <v>78</v>
      </c>
      <c r="T419" s="2">
        <v>128</v>
      </c>
      <c r="U419" s="2">
        <v>128</v>
      </c>
      <c r="V419" t="s">
        <v>1888</v>
      </c>
      <c r="W419">
        <v>0.73314666748046797</v>
      </c>
      <c r="X419">
        <v>0.68468533293344003</v>
      </c>
      <c r="Y419">
        <v>0.479715476190476</v>
      </c>
      <c r="Z419">
        <v>1.19034740138053</v>
      </c>
      <c r="AA419">
        <v>0.42592780015493498</v>
      </c>
      <c r="AB419">
        <v>0.42592780015493498</v>
      </c>
      <c r="AC419">
        <v>0.53972062549534405</v>
      </c>
      <c r="AD419">
        <v>0.53972062549534405</v>
      </c>
      <c r="AE419">
        <v>0.479715476190475</v>
      </c>
      <c r="AF419">
        <v>0.479715476190476</v>
      </c>
      <c r="AG419">
        <v>0.57916666666666605</v>
      </c>
      <c r="AH419">
        <v>1.2246015071868801</v>
      </c>
      <c r="AI419">
        <v>0.56813375683382805</v>
      </c>
      <c r="AJ419">
        <v>0.56813375683382805</v>
      </c>
      <c r="AK419">
        <v>0.637387228201168</v>
      </c>
      <c r="AL419">
        <v>0.637387228201168</v>
      </c>
      <c r="AM419">
        <v>0.57916666666666605</v>
      </c>
      <c r="AN419">
        <v>0.57916666666666605</v>
      </c>
      <c r="AO419">
        <v>0.28305729708572203</v>
      </c>
      <c r="AP419">
        <v>0.491462927421632</v>
      </c>
      <c r="AQ419">
        <v>0.563571625062396</v>
      </c>
      <c r="AR419">
        <v>0.36561935104999299</v>
      </c>
      <c r="AS419">
        <v>0.10204081632653</v>
      </c>
      <c r="AT419">
        <v>0.292682926829268</v>
      </c>
      <c r="AU419">
        <v>0.84415584415584399</v>
      </c>
      <c r="AV419">
        <v>0.93506493506493504</v>
      </c>
      <c r="AW419">
        <v>0.72463768115941996</v>
      </c>
      <c r="AX419">
        <v>0.86092715231787997</v>
      </c>
      <c r="AY419">
        <v>0.77027027027026995</v>
      </c>
      <c r="AZ419">
        <v>0.62686567164179097</v>
      </c>
      <c r="BA419">
        <v>0.41052631578947302</v>
      </c>
      <c r="BB419">
        <v>0.55223880597014896</v>
      </c>
      <c r="BC419">
        <v>0.10204081632653</v>
      </c>
      <c r="BD419">
        <v>0.59615384615384603</v>
      </c>
    </row>
    <row r="420" spans="2:56" x14ac:dyDescent="0.2">
      <c r="B420" t="s">
        <v>2144</v>
      </c>
      <c r="C420">
        <v>1E-3</v>
      </c>
      <c r="D420">
        <v>0.1</v>
      </c>
      <c r="E420">
        <v>256</v>
      </c>
      <c r="F420">
        <v>256</v>
      </c>
      <c r="G420" s="2" t="b">
        <v>0</v>
      </c>
      <c r="H420">
        <v>8</v>
      </c>
      <c r="I420">
        <v>5</v>
      </c>
      <c r="J420">
        <v>128</v>
      </c>
      <c r="K420">
        <v>1000</v>
      </c>
      <c r="L420">
        <v>4</v>
      </c>
      <c r="M420">
        <v>25</v>
      </c>
      <c r="N420">
        <v>445</v>
      </c>
      <c r="O420">
        <v>12</v>
      </c>
      <c r="P420">
        <v>25</v>
      </c>
      <c r="Q420">
        <v>105</v>
      </c>
      <c r="R420">
        <v>1</v>
      </c>
      <c r="S420">
        <v>78</v>
      </c>
      <c r="T420" s="2">
        <v>64</v>
      </c>
      <c r="U420" s="2">
        <v>64</v>
      </c>
      <c r="V420" t="s">
        <v>1888</v>
      </c>
      <c r="W420">
        <v>0.62574005126953103</v>
      </c>
      <c r="X420">
        <v>1.7985762553289499</v>
      </c>
      <c r="Y420">
        <v>0.47962921348314302</v>
      </c>
      <c r="Z420">
        <v>1.2354225870370801</v>
      </c>
      <c r="AA420">
        <v>0.42411883738752199</v>
      </c>
      <c r="AB420">
        <v>0.42411883738752199</v>
      </c>
      <c r="AC420">
        <v>0.58121579857396799</v>
      </c>
      <c r="AD420">
        <v>0.58121579857396799</v>
      </c>
      <c r="AE420">
        <v>0.47962921348314302</v>
      </c>
      <c r="AF420">
        <v>0.47962921348314302</v>
      </c>
      <c r="AG420">
        <v>0.52063492063492001</v>
      </c>
      <c r="AH420">
        <v>1.42042028903961</v>
      </c>
      <c r="AI420">
        <v>0.48555099290477</v>
      </c>
      <c r="AJ420">
        <v>0.48555099290477</v>
      </c>
      <c r="AK420">
        <v>0.61915386935604699</v>
      </c>
      <c r="AL420">
        <v>0.61915386935604699</v>
      </c>
      <c r="AM420">
        <v>0.52063492063492001</v>
      </c>
      <c r="AN420">
        <v>0.52063492063492001</v>
      </c>
      <c r="AO420">
        <v>0.44129521048624998</v>
      </c>
      <c r="AP420">
        <v>0.41231125699944499</v>
      </c>
      <c r="AQ420">
        <v>0.55269963978492398</v>
      </c>
      <c r="AR420">
        <v>0.290169242279468</v>
      </c>
      <c r="AS420">
        <v>3.73831775700934E-2</v>
      </c>
      <c r="AT420">
        <v>0.30379746835443</v>
      </c>
      <c r="AU420">
        <v>0.67441860465116199</v>
      </c>
      <c r="AV420">
        <v>0.75675675675675602</v>
      </c>
      <c r="AW420">
        <v>0.72538860103626901</v>
      </c>
      <c r="AX420">
        <v>0.85279187817258895</v>
      </c>
      <c r="AY420">
        <v>0.56774193548387097</v>
      </c>
      <c r="AZ420">
        <v>0.18978102189780999</v>
      </c>
      <c r="BA420">
        <v>0.420833333333333</v>
      </c>
      <c r="BB420">
        <v>0.62195121951219501</v>
      </c>
      <c r="BC420">
        <v>0</v>
      </c>
      <c r="BD420">
        <v>0.67576791808873704</v>
      </c>
    </row>
    <row r="421" spans="2:56" x14ac:dyDescent="0.2">
      <c r="B421" t="s">
        <v>2442</v>
      </c>
      <c r="C421">
        <v>1E-3</v>
      </c>
      <c r="D421">
        <v>0.1</v>
      </c>
      <c r="E421">
        <v>8</v>
      </c>
      <c r="F421">
        <v>256</v>
      </c>
      <c r="G421" s="2" t="b">
        <v>1</v>
      </c>
      <c r="H421">
        <v>8</v>
      </c>
      <c r="I421">
        <v>25</v>
      </c>
      <c r="J421">
        <v>420</v>
      </c>
      <c r="K421">
        <v>1000</v>
      </c>
      <c r="L421">
        <v>4</v>
      </c>
      <c r="M421">
        <v>25</v>
      </c>
      <c r="N421">
        <v>445</v>
      </c>
      <c r="O421">
        <v>12</v>
      </c>
      <c r="P421">
        <v>25</v>
      </c>
      <c r="Q421">
        <v>105</v>
      </c>
      <c r="R421">
        <v>1</v>
      </c>
      <c r="S421">
        <v>78</v>
      </c>
      <c r="T421" s="2">
        <v>128</v>
      </c>
      <c r="U421" s="2">
        <v>64</v>
      </c>
      <c r="V421" t="s">
        <v>1888</v>
      </c>
      <c r="W421">
        <v>0.75912272135416603</v>
      </c>
      <c r="X421">
        <v>0.57147540571167998</v>
      </c>
      <c r="Y421">
        <v>0.47949382022471698</v>
      </c>
      <c r="Z421">
        <v>1.1651825027465801</v>
      </c>
      <c r="AA421">
        <v>0.41818953786218099</v>
      </c>
      <c r="AB421">
        <v>0.41818953786218099</v>
      </c>
      <c r="AC421">
        <v>0.62780623268344504</v>
      </c>
      <c r="AD421">
        <v>0.62780623268344504</v>
      </c>
      <c r="AE421">
        <v>0.47949382022471698</v>
      </c>
      <c r="AF421">
        <v>0.47949382022471698</v>
      </c>
      <c r="AG421">
        <v>0.57142857142857095</v>
      </c>
      <c r="AH421">
        <v>1.14745604991912</v>
      </c>
      <c r="AI421">
        <v>0.52170924272788899</v>
      </c>
      <c r="AJ421">
        <v>0.52170924272788899</v>
      </c>
      <c r="AK421">
        <v>0.60090905957518803</v>
      </c>
      <c r="AL421">
        <v>0.60090905957518803</v>
      </c>
      <c r="AM421">
        <v>0.57142857142857095</v>
      </c>
      <c r="AN421">
        <v>0.57142857142857095</v>
      </c>
      <c r="AO421">
        <v>0.247854348089701</v>
      </c>
      <c r="AP421">
        <v>0.56176132706626802</v>
      </c>
      <c r="AQ421">
        <v>0.56084021291085795</v>
      </c>
      <c r="AR421">
        <v>0.30230226338189897</v>
      </c>
      <c r="AS421">
        <v>0.21875</v>
      </c>
      <c r="AT421">
        <v>6.5573770491803199E-2</v>
      </c>
      <c r="AU421">
        <v>0.88479262672810999</v>
      </c>
      <c r="AV421">
        <v>0.96650717703349198</v>
      </c>
      <c r="AW421">
        <v>0.80434782608695599</v>
      </c>
      <c r="AX421">
        <v>0.84491978609625595</v>
      </c>
      <c r="AY421">
        <v>0.80412371134020599</v>
      </c>
      <c r="AZ421">
        <v>0.46779661016949098</v>
      </c>
      <c r="BA421">
        <v>0.43496801705756899</v>
      </c>
      <c r="BB421">
        <v>0</v>
      </c>
      <c r="BC421">
        <v>0.104347826086956</v>
      </c>
      <c r="BD421">
        <v>0.66438356164383505</v>
      </c>
    </row>
    <row r="422" spans="2:56" x14ac:dyDescent="0.2">
      <c r="B422" t="s">
        <v>2145</v>
      </c>
      <c r="C422">
        <v>1E-3</v>
      </c>
      <c r="D422">
        <v>0.1</v>
      </c>
      <c r="E422">
        <v>256</v>
      </c>
      <c r="F422">
        <v>256</v>
      </c>
      <c r="G422" s="2" t="b">
        <v>0</v>
      </c>
      <c r="H422">
        <v>8</v>
      </c>
      <c r="I422">
        <v>15</v>
      </c>
      <c r="J422">
        <v>420</v>
      </c>
      <c r="K422">
        <v>1000</v>
      </c>
      <c r="L422">
        <v>4</v>
      </c>
      <c r="M422">
        <v>15</v>
      </c>
      <c r="N422">
        <v>455</v>
      </c>
      <c r="O422">
        <v>12</v>
      </c>
      <c r="P422">
        <v>15</v>
      </c>
      <c r="Q422">
        <v>115</v>
      </c>
      <c r="R422">
        <v>1</v>
      </c>
      <c r="S422">
        <v>78</v>
      </c>
      <c r="T422" s="2">
        <v>64</v>
      </c>
      <c r="U422" s="2">
        <v>64</v>
      </c>
      <c r="V422" t="s">
        <v>1888</v>
      </c>
      <c r="W422">
        <v>0.75813220796130898</v>
      </c>
      <c r="X422">
        <v>0.57362817926332299</v>
      </c>
      <c r="Y422">
        <v>0.47929120879120801</v>
      </c>
      <c r="Z422">
        <v>1.2527006127834299</v>
      </c>
      <c r="AA422">
        <v>0.42301934381803802</v>
      </c>
      <c r="AB422">
        <v>0.42301934381803802</v>
      </c>
      <c r="AC422">
        <v>0.53992094805295299</v>
      </c>
      <c r="AD422">
        <v>0.53992094805295299</v>
      </c>
      <c r="AE422">
        <v>0.47929120879120801</v>
      </c>
      <c r="AF422">
        <v>0.47929120879120801</v>
      </c>
      <c r="AG422">
        <v>0.60942028985507202</v>
      </c>
      <c r="AH422">
        <v>1.09233486652374</v>
      </c>
      <c r="AI422">
        <v>0.593972864785557</v>
      </c>
      <c r="AJ422">
        <v>0.593972864785557</v>
      </c>
      <c r="AK422">
        <v>0.69497828446274101</v>
      </c>
      <c r="AL422">
        <v>0.69497828446274101</v>
      </c>
      <c r="AM422">
        <v>0.60942028985507202</v>
      </c>
      <c r="AN422">
        <v>0.60942028985507202</v>
      </c>
      <c r="AO422">
        <v>0.43037276100251098</v>
      </c>
      <c r="AP422">
        <v>0.36631595632556502</v>
      </c>
      <c r="AQ422">
        <v>0.55825447592602195</v>
      </c>
      <c r="AR422">
        <v>0.33713418201805301</v>
      </c>
      <c r="AS422">
        <v>0.15267175572519001</v>
      </c>
      <c r="AT422">
        <v>0.34449760765550203</v>
      </c>
      <c r="AU422">
        <v>0.85333333333333306</v>
      </c>
      <c r="AV422">
        <v>0.96969696969696895</v>
      </c>
      <c r="AW422">
        <v>0.75510204081632604</v>
      </c>
      <c r="AX422">
        <v>0.84729064039408797</v>
      </c>
      <c r="AY422">
        <v>0.81777777777777705</v>
      </c>
      <c r="AZ422">
        <v>0.659340659340659</v>
      </c>
      <c r="BA422">
        <v>0.41404805914972198</v>
      </c>
      <c r="BB422">
        <v>0.63687150837988804</v>
      </c>
      <c r="BC422">
        <v>1.6666666666666601E-2</v>
      </c>
      <c r="BD422">
        <v>0.660377358490566</v>
      </c>
    </row>
    <row r="423" spans="2:56" x14ac:dyDescent="0.2">
      <c r="B423" t="s">
        <v>2146</v>
      </c>
      <c r="C423">
        <v>1E-3</v>
      </c>
      <c r="D423">
        <v>0.1</v>
      </c>
      <c r="E423">
        <v>256</v>
      </c>
      <c r="F423">
        <v>256</v>
      </c>
      <c r="G423" s="2" t="b">
        <v>0</v>
      </c>
      <c r="H423">
        <v>8</v>
      </c>
      <c r="I423">
        <v>10</v>
      </c>
      <c r="J423">
        <v>128</v>
      </c>
      <c r="K423">
        <v>1000</v>
      </c>
      <c r="L423">
        <v>4</v>
      </c>
      <c r="M423">
        <v>5</v>
      </c>
      <c r="N423">
        <v>465</v>
      </c>
      <c r="O423">
        <v>12</v>
      </c>
      <c r="P423">
        <v>5</v>
      </c>
      <c r="Q423">
        <v>125</v>
      </c>
      <c r="R423">
        <v>1</v>
      </c>
      <c r="S423">
        <v>78</v>
      </c>
      <c r="T423" s="2">
        <v>64</v>
      </c>
      <c r="U423" s="2">
        <v>128</v>
      </c>
      <c r="V423" t="s">
        <v>1888</v>
      </c>
      <c r="W423">
        <v>0.66728591918945301</v>
      </c>
      <c r="X423">
        <v>1.1483037257566999</v>
      </c>
      <c r="Y423">
        <v>0.47921989247311497</v>
      </c>
      <c r="Z423">
        <v>1.4250016846656799</v>
      </c>
      <c r="AA423">
        <v>0.42421548321721397</v>
      </c>
      <c r="AB423">
        <v>0.42421548321721397</v>
      </c>
      <c r="AC423">
        <v>0.56043847217195697</v>
      </c>
      <c r="AD423">
        <v>0.56043847217195697</v>
      </c>
      <c r="AE423">
        <v>0.47921989247311497</v>
      </c>
      <c r="AF423">
        <v>0.47921989247311497</v>
      </c>
      <c r="AG423">
        <v>0.456666666666666</v>
      </c>
      <c r="AH423">
        <v>1.7024056911468499</v>
      </c>
      <c r="AI423">
        <v>0.408852157753543</v>
      </c>
      <c r="AJ423">
        <v>0.408852157753543</v>
      </c>
      <c r="AK423">
        <v>0.50555915928295003</v>
      </c>
      <c r="AL423">
        <v>0.50555915928295003</v>
      </c>
      <c r="AM423">
        <v>0.456666666666666</v>
      </c>
      <c r="AN423">
        <v>0.456666666666666</v>
      </c>
      <c r="AO423">
        <v>0.434236513882511</v>
      </c>
      <c r="AP423">
        <v>0.37684446748422101</v>
      </c>
      <c r="AQ423">
        <v>0.52977619333876902</v>
      </c>
      <c r="AR423">
        <v>0.35600475816335703</v>
      </c>
      <c r="AS423">
        <v>9.5808383233532898E-2</v>
      </c>
      <c r="AT423">
        <v>0.33480176211453699</v>
      </c>
      <c r="AU423">
        <v>0.606271777003484</v>
      </c>
      <c r="AV423">
        <v>0.95510204081632599</v>
      </c>
      <c r="AW423">
        <v>0.72222222222222199</v>
      </c>
      <c r="AX423">
        <v>3.1496062992125901E-2</v>
      </c>
      <c r="AY423">
        <v>0.52830188679245205</v>
      </c>
      <c r="AZ423">
        <v>0.45487364620938597</v>
      </c>
      <c r="BA423">
        <v>0.43809523809523798</v>
      </c>
      <c r="BB423">
        <v>8.8888888888888004E-3</v>
      </c>
      <c r="BC423">
        <v>6.9444444444444406E-2</v>
      </c>
      <c r="BD423">
        <v>0.66091954022988497</v>
      </c>
    </row>
    <row r="424" spans="2:56" x14ac:dyDescent="0.2">
      <c r="B424" t="s">
        <v>2147</v>
      </c>
      <c r="C424">
        <v>1E-3</v>
      </c>
      <c r="D424">
        <v>0.1</v>
      </c>
      <c r="E424">
        <v>181</v>
      </c>
      <c r="F424">
        <v>256</v>
      </c>
      <c r="G424" s="2" t="b">
        <v>1</v>
      </c>
      <c r="H424">
        <v>8</v>
      </c>
      <c r="I424">
        <v>15</v>
      </c>
      <c r="J424">
        <v>420</v>
      </c>
      <c r="K424">
        <v>1000</v>
      </c>
      <c r="L424">
        <v>4</v>
      </c>
      <c r="M424">
        <v>5</v>
      </c>
      <c r="N424">
        <v>465</v>
      </c>
      <c r="O424">
        <v>12</v>
      </c>
      <c r="P424">
        <v>5</v>
      </c>
      <c r="Q424">
        <v>125</v>
      </c>
      <c r="R424">
        <v>1</v>
      </c>
      <c r="S424">
        <v>78</v>
      </c>
      <c r="T424" s="2">
        <v>128</v>
      </c>
      <c r="U424" s="2">
        <v>128</v>
      </c>
      <c r="V424" t="s">
        <v>1888</v>
      </c>
      <c r="W424">
        <v>0.75314360119047596</v>
      </c>
      <c r="X424">
        <v>0.61760965758003294</v>
      </c>
      <c r="Y424">
        <v>0.47891236559139599</v>
      </c>
      <c r="Z424">
        <v>1.3507341626882501</v>
      </c>
      <c r="AA424">
        <v>0.42581491520599501</v>
      </c>
      <c r="AB424">
        <v>0.42581491520599501</v>
      </c>
      <c r="AC424">
        <v>0.56874865668939401</v>
      </c>
      <c r="AD424">
        <v>0.56874865668939401</v>
      </c>
      <c r="AE424">
        <v>0.47891236559139599</v>
      </c>
      <c r="AF424">
        <v>0.47891236559139599</v>
      </c>
      <c r="AG424">
        <v>0.55400000000000005</v>
      </c>
      <c r="AH424">
        <v>1.2609429359436</v>
      </c>
      <c r="AI424">
        <v>0.522259145078388</v>
      </c>
      <c r="AJ424">
        <v>0.522259145078388</v>
      </c>
      <c r="AK424">
        <v>0.63625895679622502</v>
      </c>
      <c r="AL424">
        <v>0.63625895679622502</v>
      </c>
      <c r="AM424">
        <v>0.55399999999999905</v>
      </c>
      <c r="AN424">
        <v>0.55400000000000005</v>
      </c>
      <c r="AO424">
        <v>0.42306901434569</v>
      </c>
      <c r="AP424">
        <v>0.41850977822847002</v>
      </c>
      <c r="AQ424">
        <v>0.540986576001798</v>
      </c>
      <c r="AR424">
        <v>0.32069429224802298</v>
      </c>
      <c r="AS424">
        <v>0.16176470588235201</v>
      </c>
      <c r="AT424">
        <v>0.32773109243697401</v>
      </c>
      <c r="AU424">
        <v>0.81967213114754101</v>
      </c>
      <c r="AV424">
        <v>0.89082969432314396</v>
      </c>
      <c r="AW424">
        <v>0.72811059907833997</v>
      </c>
      <c r="AX424">
        <v>0.86956521739130399</v>
      </c>
      <c r="AY424">
        <v>0.85067873303167396</v>
      </c>
      <c r="AZ424">
        <v>0.44285714285714201</v>
      </c>
      <c r="BA424">
        <v>0.41426146010186699</v>
      </c>
      <c r="BB424">
        <v>0</v>
      </c>
      <c r="BC424">
        <v>0.100719424460431</v>
      </c>
      <c r="BD424">
        <v>0.66091954022988497</v>
      </c>
    </row>
    <row r="425" spans="2:56" x14ac:dyDescent="0.2">
      <c r="B425" t="s">
        <v>2148</v>
      </c>
      <c r="C425">
        <v>1E-3</v>
      </c>
      <c r="D425">
        <v>0.1</v>
      </c>
      <c r="E425">
        <v>256</v>
      </c>
      <c r="F425">
        <v>256</v>
      </c>
      <c r="G425" s="2" t="b">
        <v>0</v>
      </c>
      <c r="H425">
        <v>8</v>
      </c>
      <c r="I425">
        <v>25</v>
      </c>
      <c r="J425">
        <v>128</v>
      </c>
      <c r="K425">
        <v>1000</v>
      </c>
      <c r="L425">
        <v>4</v>
      </c>
      <c r="M425">
        <v>50</v>
      </c>
      <c r="N425">
        <v>420</v>
      </c>
      <c r="O425">
        <v>12</v>
      </c>
      <c r="P425">
        <v>50</v>
      </c>
      <c r="Q425">
        <v>80</v>
      </c>
      <c r="R425">
        <v>1</v>
      </c>
      <c r="S425">
        <v>78</v>
      </c>
      <c r="T425" s="2">
        <v>64</v>
      </c>
      <c r="U425" s="2">
        <v>64</v>
      </c>
      <c r="V425" t="s">
        <v>1888</v>
      </c>
      <c r="W425">
        <v>0.72960662841796797</v>
      </c>
      <c r="X425">
        <v>0.71557705174200203</v>
      </c>
      <c r="Y425">
        <v>0.47889880952380998</v>
      </c>
      <c r="Z425">
        <v>1.20293800747394</v>
      </c>
      <c r="AA425">
        <v>0.42868810719649397</v>
      </c>
      <c r="AB425">
        <v>0.42868810719649397</v>
      </c>
      <c r="AC425">
        <v>0.55977908229520601</v>
      </c>
      <c r="AD425">
        <v>0.55977908229520601</v>
      </c>
      <c r="AE425">
        <v>0.47889880952380998</v>
      </c>
      <c r="AF425">
        <v>0.47889880952380998</v>
      </c>
      <c r="AG425">
        <v>0.56354166666666605</v>
      </c>
      <c r="AH425">
        <v>1.1736371517181301</v>
      </c>
      <c r="AI425">
        <v>0.524713097008908</v>
      </c>
      <c r="AJ425">
        <v>0.524713097008908</v>
      </c>
      <c r="AK425">
        <v>0.63139539597300998</v>
      </c>
      <c r="AL425">
        <v>0.63139539597300998</v>
      </c>
      <c r="AM425">
        <v>0.56354166666666605</v>
      </c>
      <c r="AN425">
        <v>0.56354166666666605</v>
      </c>
      <c r="AO425">
        <v>0.33829264225651801</v>
      </c>
      <c r="AP425">
        <v>0.47362671324121303</v>
      </c>
      <c r="AQ425">
        <v>0.55265564534838096</v>
      </c>
      <c r="AR425">
        <v>0.350177427939866</v>
      </c>
      <c r="AS425">
        <v>0.11764705882352899</v>
      </c>
      <c r="AT425">
        <v>0.29787234042553101</v>
      </c>
      <c r="AU425">
        <v>0.83221476510067105</v>
      </c>
      <c r="AV425">
        <v>0.96894409937888204</v>
      </c>
      <c r="AW425">
        <v>0.76923076923076905</v>
      </c>
      <c r="AX425">
        <v>0.86842105263157798</v>
      </c>
      <c r="AY425">
        <v>0.85714285714285698</v>
      </c>
      <c r="AZ425">
        <v>0.42236024844720499</v>
      </c>
      <c r="BA425">
        <v>0.40616966580976799</v>
      </c>
      <c r="BB425">
        <v>0</v>
      </c>
      <c r="BC425">
        <v>8.98876404494382E-2</v>
      </c>
      <c r="BD425">
        <v>0.66666666666666596</v>
      </c>
    </row>
    <row r="426" spans="2:56" x14ac:dyDescent="0.2">
      <c r="B426" t="s">
        <v>2149</v>
      </c>
      <c r="C426">
        <v>1E-3</v>
      </c>
      <c r="D426">
        <v>0.1</v>
      </c>
      <c r="E426">
        <v>256</v>
      </c>
      <c r="F426">
        <v>256</v>
      </c>
      <c r="G426" s="2" t="b">
        <v>0</v>
      </c>
      <c r="H426">
        <v>8</v>
      </c>
      <c r="I426">
        <v>20</v>
      </c>
      <c r="J426">
        <v>64</v>
      </c>
      <c r="K426">
        <v>1000</v>
      </c>
      <c r="L426">
        <v>4</v>
      </c>
      <c r="M426">
        <v>5</v>
      </c>
      <c r="N426">
        <v>465</v>
      </c>
      <c r="O426">
        <v>12</v>
      </c>
      <c r="P426">
        <v>5</v>
      </c>
      <c r="Q426">
        <v>125</v>
      </c>
      <c r="R426">
        <v>1</v>
      </c>
      <c r="S426">
        <v>78</v>
      </c>
      <c r="T426" s="2">
        <v>64</v>
      </c>
      <c r="U426" s="2">
        <v>128</v>
      </c>
      <c r="V426" t="s">
        <v>1888</v>
      </c>
      <c r="W426">
        <v>0.73634338378906194</v>
      </c>
      <c r="X426">
        <v>0.67469254881143503</v>
      </c>
      <c r="Y426">
        <v>0.47871989247311802</v>
      </c>
      <c r="Z426">
        <v>1.3427140156030599</v>
      </c>
      <c r="AA426">
        <v>0.426231157573355</v>
      </c>
      <c r="AB426">
        <v>0.426231157573355</v>
      </c>
      <c r="AC426">
        <v>0.55563873078338999</v>
      </c>
      <c r="AD426">
        <v>0.55563873078338999</v>
      </c>
      <c r="AE426">
        <v>0.47871989247311802</v>
      </c>
      <c r="AF426">
        <v>0.47871989247311802</v>
      </c>
      <c r="AG426">
        <v>0.52533333333333299</v>
      </c>
      <c r="AH426">
        <v>1.28687679767608</v>
      </c>
      <c r="AI426">
        <v>0.49859432703242201</v>
      </c>
      <c r="AJ426">
        <v>0.49859432703242201</v>
      </c>
      <c r="AK426">
        <v>0.53700009040335195</v>
      </c>
      <c r="AL426">
        <v>0.53700009040335195</v>
      </c>
      <c r="AM426">
        <v>0.52533333333333299</v>
      </c>
      <c r="AN426">
        <v>0.52533333333333299</v>
      </c>
      <c r="AO426">
        <v>0.42064041050615503</v>
      </c>
      <c r="AP426">
        <v>0.43629717182803202</v>
      </c>
      <c r="AQ426">
        <v>0.52391062412119704</v>
      </c>
      <c r="AR426">
        <v>0.32407642383803498</v>
      </c>
      <c r="AS426">
        <v>0.16049382716049301</v>
      </c>
      <c r="AT426">
        <v>0.31468531468531402</v>
      </c>
      <c r="AU426">
        <v>0.81512605042016795</v>
      </c>
      <c r="AV426">
        <v>0.91056910569105698</v>
      </c>
      <c r="AW426">
        <v>0.73584905660377298</v>
      </c>
      <c r="AX426">
        <v>0.87179487179487103</v>
      </c>
      <c r="AY426">
        <v>0.77824267782426704</v>
      </c>
      <c r="AZ426">
        <v>0.54416961130742003</v>
      </c>
      <c r="BA426">
        <v>0.211111111111111</v>
      </c>
      <c r="BB426">
        <v>0</v>
      </c>
      <c r="BC426">
        <v>0.59942363112391905</v>
      </c>
      <c r="BD426">
        <v>4.1666666666666602E-2</v>
      </c>
    </row>
    <row r="427" spans="2:56" x14ac:dyDescent="0.2">
      <c r="B427" t="s">
        <v>2150</v>
      </c>
      <c r="C427">
        <v>1E-3</v>
      </c>
      <c r="D427">
        <v>0.1</v>
      </c>
      <c r="E427">
        <v>77</v>
      </c>
      <c r="F427">
        <v>256</v>
      </c>
      <c r="G427" s="2" t="b">
        <v>1</v>
      </c>
      <c r="H427">
        <v>8</v>
      </c>
      <c r="I427">
        <v>15</v>
      </c>
      <c r="J427">
        <v>256</v>
      </c>
      <c r="K427">
        <v>1000</v>
      </c>
      <c r="L427">
        <v>4</v>
      </c>
      <c r="M427">
        <v>25</v>
      </c>
      <c r="N427">
        <v>445</v>
      </c>
      <c r="O427">
        <v>12</v>
      </c>
      <c r="P427">
        <v>25</v>
      </c>
      <c r="Q427">
        <v>105</v>
      </c>
      <c r="R427">
        <v>1</v>
      </c>
      <c r="S427">
        <v>78</v>
      </c>
      <c r="T427" s="2">
        <v>64</v>
      </c>
      <c r="U427" s="2">
        <v>128</v>
      </c>
      <c r="V427" t="s">
        <v>1888</v>
      </c>
      <c r="W427">
        <v>0.73757743835449197</v>
      </c>
      <c r="X427">
        <v>0.664851068053394</v>
      </c>
      <c r="Y427">
        <v>0.47854943820224499</v>
      </c>
      <c r="Z427">
        <v>1.29716249346733</v>
      </c>
      <c r="AA427">
        <v>0.420966230769804</v>
      </c>
      <c r="AB427">
        <v>0.420966230769804</v>
      </c>
      <c r="AC427">
        <v>0.53003142218438104</v>
      </c>
      <c r="AD427">
        <v>0.53003142218438104</v>
      </c>
      <c r="AE427">
        <v>0.47854943820224499</v>
      </c>
      <c r="AF427">
        <v>0.47854943820224499</v>
      </c>
      <c r="AG427">
        <v>0.56349206349206304</v>
      </c>
      <c r="AH427">
        <v>1.2251899242401101</v>
      </c>
      <c r="AI427">
        <v>0.52740291200120204</v>
      </c>
      <c r="AJ427">
        <v>0.52740291200120204</v>
      </c>
      <c r="AK427">
        <v>0.64169105426405404</v>
      </c>
      <c r="AL427">
        <v>0.64169105426405404</v>
      </c>
      <c r="AM427">
        <v>0.56349206349206304</v>
      </c>
      <c r="AN427">
        <v>0.56349206349206304</v>
      </c>
      <c r="AO427">
        <v>0.42894980107666603</v>
      </c>
      <c r="AP427">
        <v>0.27400162229310399</v>
      </c>
      <c r="AQ427">
        <v>0.55656540151587497</v>
      </c>
      <c r="AR427">
        <v>0.42434809819357</v>
      </c>
      <c r="AS427">
        <v>0.125</v>
      </c>
      <c r="AT427">
        <v>0.37558685446009299</v>
      </c>
      <c r="AU427">
        <v>0.80829015544041405</v>
      </c>
      <c r="AV427">
        <v>0.94835680751173701</v>
      </c>
      <c r="AW427">
        <v>0.72131147540983598</v>
      </c>
      <c r="AX427">
        <v>0.88541666666666596</v>
      </c>
      <c r="AY427">
        <v>0.84816753926701505</v>
      </c>
      <c r="AZ427">
        <v>0</v>
      </c>
      <c r="BA427">
        <v>0.41889117043121099</v>
      </c>
      <c r="BB427">
        <v>0.46948356807511699</v>
      </c>
      <c r="BC427">
        <v>7.0796460176991094E-2</v>
      </c>
      <c r="BD427">
        <v>0.65753424657534199</v>
      </c>
    </row>
    <row r="428" spans="2:56" x14ac:dyDescent="0.2">
      <c r="B428" t="s">
        <v>2151</v>
      </c>
      <c r="C428">
        <v>1E-3</v>
      </c>
      <c r="D428">
        <v>0.1</v>
      </c>
      <c r="E428">
        <v>69</v>
      </c>
      <c r="F428">
        <v>256</v>
      </c>
      <c r="G428" s="2" t="b">
        <v>1</v>
      </c>
      <c r="H428">
        <v>8</v>
      </c>
      <c r="I428">
        <v>15</v>
      </c>
      <c r="J428">
        <v>256</v>
      </c>
      <c r="K428">
        <v>1000</v>
      </c>
      <c r="L428">
        <v>4</v>
      </c>
      <c r="M428">
        <v>25</v>
      </c>
      <c r="N428">
        <v>445</v>
      </c>
      <c r="O428">
        <v>12</v>
      </c>
      <c r="P428">
        <v>25</v>
      </c>
      <c r="Q428">
        <v>105</v>
      </c>
      <c r="R428">
        <v>1</v>
      </c>
      <c r="S428">
        <v>78</v>
      </c>
      <c r="T428" s="2">
        <v>64</v>
      </c>
      <c r="U428" s="2">
        <v>64</v>
      </c>
      <c r="V428" t="s">
        <v>1888</v>
      </c>
      <c r="W428">
        <v>0.73094367980956998</v>
      </c>
      <c r="X428">
        <v>0.67901095235720199</v>
      </c>
      <c r="Y428">
        <v>0.47836404494381801</v>
      </c>
      <c r="Z428">
        <v>1.21497681844234</v>
      </c>
      <c r="AA428">
        <v>0.42326600712345402</v>
      </c>
      <c r="AB428">
        <v>0.42326600712345402</v>
      </c>
      <c r="AC428">
        <v>0.54057800094667496</v>
      </c>
      <c r="AD428">
        <v>0.54057800094667496</v>
      </c>
      <c r="AE428">
        <v>0.47836404494381801</v>
      </c>
      <c r="AF428">
        <v>0.47836404494381801</v>
      </c>
      <c r="AG428">
        <v>0.54365079365079305</v>
      </c>
      <c r="AH428">
        <v>1.2546944618225</v>
      </c>
      <c r="AI428">
        <v>0.49946479363888802</v>
      </c>
      <c r="AJ428">
        <v>0.49946479363888802</v>
      </c>
      <c r="AK428">
        <v>0.59149864610568503</v>
      </c>
      <c r="AL428">
        <v>0.59149864610568503</v>
      </c>
      <c r="AM428">
        <v>0.54365079365079305</v>
      </c>
      <c r="AN428">
        <v>0.54365079365079305</v>
      </c>
      <c r="AO428">
        <v>0.41244310366387399</v>
      </c>
      <c r="AP428">
        <v>0.39640927829365002</v>
      </c>
      <c r="AQ428">
        <v>0.55847338089919896</v>
      </c>
      <c r="AR428">
        <v>0.32573826563709102</v>
      </c>
      <c r="AS428">
        <v>9.0909090909090898E-2</v>
      </c>
      <c r="AT428">
        <v>0.31</v>
      </c>
      <c r="AU428">
        <v>0.77511961722487999</v>
      </c>
      <c r="AV428">
        <v>0.93467336683417002</v>
      </c>
      <c r="AW428">
        <v>0.66666666666666596</v>
      </c>
      <c r="AX428">
        <v>0.88205128205128203</v>
      </c>
      <c r="AY428">
        <v>0.81632653061224403</v>
      </c>
      <c r="AZ428">
        <v>0.41409691629955903</v>
      </c>
      <c r="BA428">
        <v>0.42362525458248401</v>
      </c>
      <c r="BB428">
        <v>1.7857142857142801E-2</v>
      </c>
      <c r="BC428">
        <v>0</v>
      </c>
      <c r="BD428">
        <v>0.66225165562913901</v>
      </c>
    </row>
    <row r="429" spans="2:56" x14ac:dyDescent="0.2">
      <c r="B429" t="s">
        <v>2443</v>
      </c>
      <c r="C429">
        <v>1E-3</v>
      </c>
      <c r="D429">
        <v>0.1</v>
      </c>
      <c r="E429">
        <v>256</v>
      </c>
      <c r="F429">
        <v>256</v>
      </c>
      <c r="G429" s="2" t="b">
        <v>0</v>
      </c>
      <c r="H429">
        <v>8</v>
      </c>
      <c r="I429">
        <v>15</v>
      </c>
      <c r="J429">
        <v>128</v>
      </c>
      <c r="K429">
        <v>1000</v>
      </c>
      <c r="L429">
        <v>4</v>
      </c>
      <c r="M429">
        <v>15</v>
      </c>
      <c r="N429">
        <v>455</v>
      </c>
      <c r="O429">
        <v>12</v>
      </c>
      <c r="P429">
        <v>15</v>
      </c>
      <c r="Q429">
        <v>115</v>
      </c>
      <c r="R429">
        <v>1</v>
      </c>
      <c r="S429">
        <v>78</v>
      </c>
      <c r="T429" s="2">
        <v>128</v>
      </c>
      <c r="U429" s="2">
        <v>64</v>
      </c>
      <c r="V429" t="s">
        <v>1888</v>
      </c>
      <c r="W429">
        <v>0.73009109497070301</v>
      </c>
      <c r="X429">
        <v>0.70391519763506905</v>
      </c>
      <c r="Y429">
        <v>0.47829560439560298</v>
      </c>
      <c r="Z429">
        <v>1.23240491235256</v>
      </c>
      <c r="AA429">
        <v>0.42164979634878302</v>
      </c>
      <c r="AB429">
        <v>0.42164979634878302</v>
      </c>
      <c r="AC429">
        <v>0.55018017398825603</v>
      </c>
      <c r="AD429">
        <v>0.55018017398825603</v>
      </c>
      <c r="AE429">
        <v>0.47829560439560298</v>
      </c>
      <c r="AF429">
        <v>0.47829560439560298</v>
      </c>
      <c r="AG429">
        <v>0.52391304347825995</v>
      </c>
      <c r="AH429">
        <v>1.2581206560134801</v>
      </c>
      <c r="AI429">
        <v>0.47838505946873</v>
      </c>
      <c r="AJ429">
        <v>0.47838505946873</v>
      </c>
      <c r="AK429">
        <v>0.57528319229651204</v>
      </c>
      <c r="AL429">
        <v>0.57528319229651204</v>
      </c>
      <c r="AM429">
        <v>0.52391304347826095</v>
      </c>
      <c r="AN429">
        <v>0.52391304347825995</v>
      </c>
      <c r="AO429">
        <v>0.44999043842417702</v>
      </c>
      <c r="AP429">
        <v>0.37898437272511598</v>
      </c>
      <c r="AQ429">
        <v>0.55740460482962895</v>
      </c>
      <c r="AR429">
        <v>0.30021976941620898</v>
      </c>
      <c r="AS429">
        <v>0.14925373134328301</v>
      </c>
      <c r="AT429">
        <v>0.36649214659685803</v>
      </c>
      <c r="AU429">
        <v>0.80555555555555503</v>
      </c>
      <c r="AV429">
        <v>0.64797507788162001</v>
      </c>
      <c r="AW429">
        <v>0.73469387755102</v>
      </c>
      <c r="AX429">
        <v>0.86538461538461497</v>
      </c>
      <c r="AY429">
        <v>0.78899082568807299</v>
      </c>
      <c r="AZ429">
        <v>0.202898550724637</v>
      </c>
      <c r="BA429">
        <v>0.415584415584415</v>
      </c>
      <c r="BB429">
        <v>2.6666666666666599E-2</v>
      </c>
      <c r="BC429">
        <v>7.8740157480314904E-2</v>
      </c>
      <c r="BD429">
        <v>0.658385093167701</v>
      </c>
    </row>
    <row r="430" spans="2:56" x14ac:dyDescent="0.2">
      <c r="B430" t="s">
        <v>2152</v>
      </c>
      <c r="C430">
        <v>1E-3</v>
      </c>
      <c r="D430">
        <v>0.1</v>
      </c>
      <c r="E430">
        <v>30</v>
      </c>
      <c r="F430">
        <v>256</v>
      </c>
      <c r="G430" s="2" t="b">
        <v>1</v>
      </c>
      <c r="H430">
        <v>8</v>
      </c>
      <c r="I430">
        <v>25</v>
      </c>
      <c r="J430">
        <v>64</v>
      </c>
      <c r="K430">
        <v>1000</v>
      </c>
      <c r="L430">
        <v>4</v>
      </c>
      <c r="M430">
        <v>10</v>
      </c>
      <c r="N430">
        <v>460</v>
      </c>
      <c r="O430">
        <v>12</v>
      </c>
      <c r="P430">
        <v>10</v>
      </c>
      <c r="Q430">
        <v>120</v>
      </c>
      <c r="R430">
        <v>1</v>
      </c>
      <c r="S430">
        <v>78</v>
      </c>
      <c r="T430" s="2">
        <v>64</v>
      </c>
      <c r="U430" s="2">
        <v>64</v>
      </c>
      <c r="V430" t="s">
        <v>1888</v>
      </c>
      <c r="W430">
        <v>0.74581146240234297</v>
      </c>
      <c r="X430">
        <v>0.62628939235582903</v>
      </c>
      <c r="Y430">
        <v>0.47774130434782602</v>
      </c>
      <c r="Z430">
        <v>1.3092198913097299</v>
      </c>
      <c r="AA430">
        <v>0.41877637099537202</v>
      </c>
      <c r="AB430">
        <v>0.41877637099537202</v>
      </c>
      <c r="AC430">
        <v>0.58644959974863398</v>
      </c>
      <c r="AD430">
        <v>0.58644959974863398</v>
      </c>
      <c r="AE430">
        <v>0.47774130434782602</v>
      </c>
      <c r="AF430">
        <v>0.47774130434782602</v>
      </c>
      <c r="AG430">
        <v>0.57222222222222197</v>
      </c>
      <c r="AH430">
        <v>1.23011338710784</v>
      </c>
      <c r="AI430">
        <v>0.53552106459733595</v>
      </c>
      <c r="AJ430">
        <v>0.53552106459733595</v>
      </c>
      <c r="AK430">
        <v>0.59870296256889499</v>
      </c>
      <c r="AL430">
        <v>0.59870296256889499</v>
      </c>
      <c r="AM430">
        <v>0.57222222222222197</v>
      </c>
      <c r="AN430">
        <v>0.57222222222222197</v>
      </c>
      <c r="AO430">
        <v>0.44734084083133202</v>
      </c>
      <c r="AP430">
        <v>0.33264264532751497</v>
      </c>
      <c r="AQ430">
        <v>0.55053345793489095</v>
      </c>
      <c r="AR430">
        <v>0.34458853988775101</v>
      </c>
      <c r="AS430">
        <v>0.197368421052631</v>
      </c>
      <c r="AT430">
        <v>0.39195979899497402</v>
      </c>
      <c r="AU430">
        <v>0.82758620689655105</v>
      </c>
      <c r="AV430">
        <v>0.96265560165975095</v>
      </c>
      <c r="AW430">
        <v>0.74038461538461497</v>
      </c>
      <c r="AX430">
        <v>0.87610619469026496</v>
      </c>
      <c r="AY430">
        <v>0.787610619469026</v>
      </c>
      <c r="AZ430">
        <v>0.49606299212598398</v>
      </c>
      <c r="BA430">
        <v>0.42335766423357601</v>
      </c>
      <c r="BB430">
        <v>0</v>
      </c>
      <c r="BC430">
        <v>6.25E-2</v>
      </c>
      <c r="BD430">
        <v>0.66066066066065998</v>
      </c>
    </row>
    <row r="431" spans="2:56" x14ac:dyDescent="0.2">
      <c r="B431" t="s">
        <v>2153</v>
      </c>
      <c r="C431">
        <v>1E-3</v>
      </c>
      <c r="D431">
        <v>0.1</v>
      </c>
      <c r="E431">
        <v>251</v>
      </c>
      <c r="F431">
        <v>256</v>
      </c>
      <c r="G431" s="2" t="b">
        <v>1</v>
      </c>
      <c r="H431">
        <v>8</v>
      </c>
      <c r="I431">
        <v>15</v>
      </c>
      <c r="J431">
        <v>256</v>
      </c>
      <c r="K431">
        <v>1000</v>
      </c>
      <c r="L431">
        <v>4</v>
      </c>
      <c r="M431">
        <v>10</v>
      </c>
      <c r="N431">
        <v>460</v>
      </c>
      <c r="O431">
        <v>12</v>
      </c>
      <c r="P431">
        <v>10</v>
      </c>
      <c r="Q431">
        <v>120</v>
      </c>
      <c r="R431">
        <v>1</v>
      </c>
      <c r="S431">
        <v>78</v>
      </c>
      <c r="T431" s="2">
        <v>64</v>
      </c>
      <c r="U431" s="2">
        <v>64</v>
      </c>
      <c r="V431" t="s">
        <v>1888</v>
      </c>
      <c r="W431">
        <v>0.73890113830566395</v>
      </c>
      <c r="X431">
        <v>0.65366462455131102</v>
      </c>
      <c r="Y431">
        <v>0.47772608695652202</v>
      </c>
      <c r="Z431">
        <v>1.3052348523139901</v>
      </c>
      <c r="AA431">
        <v>0.42593566689330598</v>
      </c>
      <c r="AB431">
        <v>0.42593566689330598</v>
      </c>
      <c r="AC431">
        <v>0.57791377747202</v>
      </c>
      <c r="AD431">
        <v>0.57791377747202</v>
      </c>
      <c r="AE431">
        <v>0.47772608695652202</v>
      </c>
      <c r="AF431">
        <v>0.47772608695652202</v>
      </c>
      <c r="AG431">
        <v>0.56111111111111101</v>
      </c>
      <c r="AH431">
        <v>1.2712914943695</v>
      </c>
      <c r="AI431">
        <v>0.54521041130675996</v>
      </c>
      <c r="AJ431">
        <v>0.54521041130675996</v>
      </c>
      <c r="AK431">
        <v>0.59368936839898101</v>
      </c>
      <c r="AL431">
        <v>0.59368936839898101</v>
      </c>
      <c r="AM431">
        <v>0.56111111111111101</v>
      </c>
      <c r="AN431">
        <v>0.56111111111111101</v>
      </c>
      <c r="AO431">
        <v>0.44547660444949799</v>
      </c>
      <c r="AP431">
        <v>0.39013603457822998</v>
      </c>
      <c r="AQ431">
        <v>0.54492905353550602</v>
      </c>
      <c r="AR431">
        <v>0.32320097500999001</v>
      </c>
      <c r="AS431">
        <v>0.25282167042889298</v>
      </c>
      <c r="AT431">
        <v>9.5808383233532898E-2</v>
      </c>
      <c r="AU431">
        <v>0.81222707423580798</v>
      </c>
      <c r="AV431">
        <v>0.92887029288702905</v>
      </c>
      <c r="AW431">
        <v>0.72906403940886699</v>
      </c>
      <c r="AX431">
        <v>0.88288288288288297</v>
      </c>
      <c r="AY431">
        <v>0.78632478632478597</v>
      </c>
      <c r="AZ431">
        <v>0.1875</v>
      </c>
      <c r="BA431">
        <v>0.64206642066420605</v>
      </c>
      <c r="BB431">
        <v>0.47540983606557302</v>
      </c>
      <c r="BC431">
        <v>8.8888888888888906E-2</v>
      </c>
      <c r="BD431">
        <v>0.66066066066065998</v>
      </c>
    </row>
    <row r="432" spans="2:56" x14ac:dyDescent="0.2">
      <c r="B432" t="s">
        <v>2611</v>
      </c>
      <c r="C432">
        <v>1E-3</v>
      </c>
      <c r="D432">
        <v>0.1</v>
      </c>
      <c r="E432">
        <v>256</v>
      </c>
      <c r="F432">
        <v>256</v>
      </c>
      <c r="G432" s="2" t="b">
        <v>0</v>
      </c>
      <c r="H432">
        <v>8</v>
      </c>
      <c r="I432">
        <v>5</v>
      </c>
      <c r="J432">
        <v>256</v>
      </c>
      <c r="K432">
        <v>1000</v>
      </c>
      <c r="L432">
        <v>4</v>
      </c>
      <c r="M432">
        <v>5</v>
      </c>
      <c r="N432">
        <v>465</v>
      </c>
      <c r="O432">
        <v>12</v>
      </c>
      <c r="P432">
        <v>5</v>
      </c>
      <c r="Q432">
        <v>125</v>
      </c>
      <c r="R432">
        <v>1</v>
      </c>
      <c r="S432">
        <v>78</v>
      </c>
      <c r="T432" s="2">
        <v>64</v>
      </c>
      <c r="U432" s="2">
        <v>64</v>
      </c>
      <c r="V432" t="s">
        <v>1888</v>
      </c>
      <c r="W432">
        <v>0.71749305725097601</v>
      </c>
      <c r="X432">
        <v>0.74455937300808706</v>
      </c>
      <c r="Y432">
        <v>0.47766290322580501</v>
      </c>
      <c r="Z432">
        <v>1.26369395601749</v>
      </c>
      <c r="AA432">
        <v>0.42826300319521399</v>
      </c>
      <c r="AB432">
        <v>0.42826300319521399</v>
      </c>
      <c r="AC432">
        <v>0.55213800295433901</v>
      </c>
      <c r="AD432">
        <v>0.55213800295433901</v>
      </c>
      <c r="AE432">
        <v>0.47766290322580501</v>
      </c>
      <c r="AF432">
        <v>0.47766290322580501</v>
      </c>
      <c r="AG432">
        <v>0.59599999999999997</v>
      </c>
      <c r="AH432">
        <v>1.3496460914611801</v>
      </c>
      <c r="AI432">
        <v>0.60251397434181297</v>
      </c>
      <c r="AJ432">
        <v>0.60251397434181297</v>
      </c>
      <c r="AK432">
        <v>0.67333004156924503</v>
      </c>
      <c r="AL432">
        <v>0.67333004156924503</v>
      </c>
      <c r="AM432">
        <v>0.59599999999999997</v>
      </c>
      <c r="AN432">
        <v>0.59599999999999997</v>
      </c>
      <c r="AO432">
        <v>0.39898098844217</v>
      </c>
      <c r="AP432">
        <v>0.45936197638656601</v>
      </c>
      <c r="AQ432">
        <v>0.53369877046250902</v>
      </c>
      <c r="AR432">
        <v>0.32101027748961097</v>
      </c>
      <c r="AS432">
        <v>0.103896103896103</v>
      </c>
      <c r="AT432">
        <v>0.34893617021276502</v>
      </c>
      <c r="AU432">
        <v>0.70852017937219702</v>
      </c>
      <c r="AV432">
        <v>0.92827004219409204</v>
      </c>
      <c r="AW432">
        <v>0.723981900452488</v>
      </c>
      <c r="AX432">
        <v>0.85836909871244604</v>
      </c>
      <c r="AY432">
        <v>0.76348547717842297</v>
      </c>
      <c r="AZ432">
        <v>0.60465116279069697</v>
      </c>
      <c r="BA432">
        <v>0.426056338028169</v>
      </c>
      <c r="BB432">
        <v>0.61052631578947303</v>
      </c>
      <c r="BC432">
        <v>0.53571428571428503</v>
      </c>
      <c r="BD432">
        <v>0.61776061776061697</v>
      </c>
    </row>
    <row r="433" spans="2:56" x14ac:dyDescent="0.2">
      <c r="B433" t="s">
        <v>2154</v>
      </c>
      <c r="C433">
        <v>1E-3</v>
      </c>
      <c r="D433">
        <v>0.1</v>
      </c>
      <c r="E433">
        <v>97</v>
      </c>
      <c r="F433">
        <v>256</v>
      </c>
      <c r="G433" s="2" t="b">
        <v>1</v>
      </c>
      <c r="H433">
        <v>8</v>
      </c>
      <c r="I433">
        <v>20</v>
      </c>
      <c r="J433">
        <v>128</v>
      </c>
      <c r="K433">
        <v>1000</v>
      </c>
      <c r="L433">
        <v>4</v>
      </c>
      <c r="M433">
        <v>5</v>
      </c>
      <c r="N433">
        <v>465</v>
      </c>
      <c r="O433">
        <v>12</v>
      </c>
      <c r="P433">
        <v>5</v>
      </c>
      <c r="Q433">
        <v>125</v>
      </c>
      <c r="R433">
        <v>1</v>
      </c>
      <c r="S433">
        <v>78</v>
      </c>
      <c r="T433" s="2">
        <v>64</v>
      </c>
      <c r="U433" s="2">
        <v>64</v>
      </c>
      <c r="V433" t="s">
        <v>1888</v>
      </c>
      <c r="W433">
        <v>0.75122451782226496</v>
      </c>
      <c r="X433">
        <v>0.60604911507107295</v>
      </c>
      <c r="Y433">
        <v>0.47763817204301001</v>
      </c>
      <c r="Z433">
        <v>1.4222231595516199</v>
      </c>
      <c r="AA433">
        <v>0.429704553416483</v>
      </c>
      <c r="AB433">
        <v>0.429704553416483</v>
      </c>
      <c r="AC433">
        <v>0.56326566763846397</v>
      </c>
      <c r="AD433">
        <v>0.56326566763846397</v>
      </c>
      <c r="AE433">
        <v>0.47763817204301001</v>
      </c>
      <c r="AF433">
        <v>0.47763817204301001</v>
      </c>
      <c r="AG433">
        <v>0.59533333333333305</v>
      </c>
      <c r="AH433">
        <v>1.2544132471084499</v>
      </c>
      <c r="AI433">
        <v>0.58285892062006195</v>
      </c>
      <c r="AJ433">
        <v>0.58285892062006195</v>
      </c>
      <c r="AK433">
        <v>0.65203956397957097</v>
      </c>
      <c r="AL433">
        <v>0.65203956397957097</v>
      </c>
      <c r="AM433">
        <v>0.59533333333333305</v>
      </c>
      <c r="AN433">
        <v>0.59533333333333305</v>
      </c>
      <c r="AO433">
        <v>0.40069512039046501</v>
      </c>
      <c r="AP433">
        <v>0.43942847575507599</v>
      </c>
      <c r="AQ433">
        <v>0.53150377557264605</v>
      </c>
      <c r="AR433">
        <v>0.34719084194774802</v>
      </c>
      <c r="AS433">
        <v>0.19767441860465099</v>
      </c>
      <c r="AT433">
        <v>0.326315789473684</v>
      </c>
      <c r="AU433">
        <v>0.83127572016460904</v>
      </c>
      <c r="AV433">
        <v>0.911392405063291</v>
      </c>
      <c r="AW433">
        <v>0.72641509433962204</v>
      </c>
      <c r="AX433">
        <v>0.88888888888888895</v>
      </c>
      <c r="AY433">
        <v>0.81415929203539805</v>
      </c>
      <c r="AZ433">
        <v>0.60576923076922995</v>
      </c>
      <c r="BA433">
        <v>0.40783034257748702</v>
      </c>
      <c r="BB433">
        <v>0.62176165803108796</v>
      </c>
      <c r="BC433">
        <v>0</v>
      </c>
      <c r="BD433">
        <v>0.66282420749279503</v>
      </c>
    </row>
    <row r="434" spans="2:56" x14ac:dyDescent="0.2">
      <c r="B434" t="s">
        <v>2155</v>
      </c>
      <c r="C434">
        <v>1E-3</v>
      </c>
      <c r="D434">
        <v>0.1</v>
      </c>
      <c r="E434">
        <v>256</v>
      </c>
      <c r="F434">
        <v>256</v>
      </c>
      <c r="G434" s="2" t="b">
        <v>0</v>
      </c>
      <c r="H434">
        <v>8</v>
      </c>
      <c r="I434">
        <v>20</v>
      </c>
      <c r="J434">
        <v>256</v>
      </c>
      <c r="K434">
        <v>1000</v>
      </c>
      <c r="L434">
        <v>4</v>
      </c>
      <c r="M434">
        <v>50</v>
      </c>
      <c r="N434">
        <v>420</v>
      </c>
      <c r="O434">
        <v>12</v>
      </c>
      <c r="P434">
        <v>50</v>
      </c>
      <c r="Q434">
        <v>80</v>
      </c>
      <c r="R434">
        <v>1</v>
      </c>
      <c r="S434">
        <v>78</v>
      </c>
      <c r="T434" s="2">
        <v>64</v>
      </c>
      <c r="U434" s="2">
        <v>64</v>
      </c>
      <c r="V434" t="s">
        <v>1888</v>
      </c>
      <c r="W434">
        <v>0.73223304748535101</v>
      </c>
      <c r="X434">
        <v>0.68326944368891396</v>
      </c>
      <c r="Y434">
        <v>0.477514285714285</v>
      </c>
      <c r="Z434">
        <v>1.2095071363448999</v>
      </c>
      <c r="AA434">
        <v>0.419902499109785</v>
      </c>
      <c r="AB434">
        <v>0.419902499109785</v>
      </c>
      <c r="AC434">
        <v>0.595374946752669</v>
      </c>
      <c r="AD434">
        <v>0.595374946752669</v>
      </c>
      <c r="AE434">
        <v>0.477514285714285</v>
      </c>
      <c r="AF434">
        <v>0.477514285714285</v>
      </c>
      <c r="AG434">
        <v>0.55625000000000002</v>
      </c>
      <c r="AH434">
        <v>1.22156405448913</v>
      </c>
      <c r="AI434">
        <v>0.51523833614910897</v>
      </c>
      <c r="AJ434">
        <v>0.51523833614910797</v>
      </c>
      <c r="AK434">
        <v>0.558782425054549</v>
      </c>
      <c r="AL434">
        <v>0.558782425054549</v>
      </c>
      <c r="AM434">
        <v>0.55625000000000002</v>
      </c>
      <c r="AN434">
        <v>0.55625000000000002</v>
      </c>
      <c r="AO434">
        <v>0.43570408175727998</v>
      </c>
      <c r="AP434">
        <v>0.34089334568944701</v>
      </c>
      <c r="AQ434">
        <v>0.55681299300320497</v>
      </c>
      <c r="AR434">
        <v>0.34619957598920698</v>
      </c>
      <c r="AS434">
        <v>0.19354838709677399</v>
      </c>
      <c r="AT434">
        <v>0.32876712328767099</v>
      </c>
      <c r="AU434">
        <v>0.8</v>
      </c>
      <c r="AV434">
        <v>0.93333333333333302</v>
      </c>
      <c r="AW434">
        <v>0.70503597122302097</v>
      </c>
      <c r="AX434">
        <v>0.891891891891891</v>
      </c>
      <c r="AY434">
        <v>0.80263157894736803</v>
      </c>
      <c r="AZ434">
        <v>0.43274853801169499</v>
      </c>
      <c r="BA434">
        <v>0.43126684636118601</v>
      </c>
      <c r="BB434">
        <v>0</v>
      </c>
      <c r="BC434">
        <v>0</v>
      </c>
      <c r="BD434">
        <v>0.66363636363636302</v>
      </c>
    </row>
    <row r="435" spans="2:56" x14ac:dyDescent="0.2">
      <c r="B435" t="s">
        <v>2156</v>
      </c>
      <c r="C435">
        <v>1E-3</v>
      </c>
      <c r="D435">
        <v>0.1</v>
      </c>
      <c r="E435">
        <v>256</v>
      </c>
      <c r="F435">
        <v>256</v>
      </c>
      <c r="G435" s="2" t="b">
        <v>0</v>
      </c>
      <c r="H435">
        <v>8</v>
      </c>
      <c r="I435">
        <v>20</v>
      </c>
      <c r="J435">
        <v>64</v>
      </c>
      <c r="K435">
        <v>1000</v>
      </c>
      <c r="L435">
        <v>4</v>
      </c>
      <c r="M435">
        <v>10</v>
      </c>
      <c r="N435">
        <v>460</v>
      </c>
      <c r="O435">
        <v>12</v>
      </c>
      <c r="P435">
        <v>10</v>
      </c>
      <c r="Q435">
        <v>120</v>
      </c>
      <c r="R435">
        <v>1</v>
      </c>
      <c r="S435">
        <v>78</v>
      </c>
      <c r="T435" s="2">
        <v>128</v>
      </c>
      <c r="U435" s="2">
        <v>64</v>
      </c>
      <c r="V435" t="s">
        <v>1888</v>
      </c>
      <c r="W435">
        <v>0.73369598388671797</v>
      </c>
      <c r="X435">
        <v>0.66886365343816501</v>
      </c>
      <c r="Y435">
        <v>0.47746793478260802</v>
      </c>
      <c r="Z435">
        <v>1.2185513600111</v>
      </c>
      <c r="AA435">
        <v>0.42494917816893402</v>
      </c>
      <c r="AB435">
        <v>0.42494917816893402</v>
      </c>
      <c r="AC435">
        <v>0.55765332322065797</v>
      </c>
      <c r="AD435">
        <v>0.55765332322065797</v>
      </c>
      <c r="AE435">
        <v>0.47746793478260802</v>
      </c>
      <c r="AF435">
        <v>0.47746793478260802</v>
      </c>
      <c r="AG435">
        <v>0.58402777777777704</v>
      </c>
      <c r="AH435">
        <v>1.2081656455993599</v>
      </c>
      <c r="AI435">
        <v>0.56247392707715405</v>
      </c>
      <c r="AJ435">
        <v>0.56247392707715405</v>
      </c>
      <c r="AK435">
        <v>0.63086083243455904</v>
      </c>
      <c r="AL435">
        <v>0.63086083243455904</v>
      </c>
      <c r="AM435">
        <v>0.58402777777777704</v>
      </c>
      <c r="AN435">
        <v>0.58402777777777704</v>
      </c>
      <c r="AO435">
        <v>0.35087183307158099</v>
      </c>
      <c r="AP435">
        <v>0.45078101847945501</v>
      </c>
      <c r="AQ435">
        <v>0.56015637940438401</v>
      </c>
      <c r="AR435">
        <v>0.33798748172031301</v>
      </c>
      <c r="AS435">
        <v>0.105263157894736</v>
      </c>
      <c r="AT435">
        <v>0.24719101123595499</v>
      </c>
      <c r="AU435">
        <v>0.79497907949790703</v>
      </c>
      <c r="AV435">
        <v>0.95798319327731096</v>
      </c>
      <c r="AW435">
        <v>0.75247524752475203</v>
      </c>
      <c r="AX435">
        <v>0.85067873303167396</v>
      </c>
      <c r="AY435">
        <v>0.787610619469026</v>
      </c>
      <c r="AZ435">
        <v>0.55555555555555503</v>
      </c>
      <c r="BA435">
        <v>0.43445692883895098</v>
      </c>
      <c r="BB435">
        <v>0.59574468085106302</v>
      </c>
      <c r="BC435">
        <v>0.60714285714285698</v>
      </c>
      <c r="BD435">
        <v>6.0606060606060601E-2</v>
      </c>
    </row>
    <row r="436" spans="2:56" x14ac:dyDescent="0.2">
      <c r="B436" t="s">
        <v>2157</v>
      </c>
      <c r="C436">
        <v>1E-3</v>
      </c>
      <c r="D436">
        <v>0.1</v>
      </c>
      <c r="E436">
        <v>256</v>
      </c>
      <c r="F436">
        <v>256</v>
      </c>
      <c r="G436" s="2" t="b">
        <v>0</v>
      </c>
      <c r="H436">
        <v>8</v>
      </c>
      <c r="I436">
        <v>20</v>
      </c>
      <c r="J436">
        <v>420</v>
      </c>
      <c r="K436">
        <v>1000</v>
      </c>
      <c r="L436">
        <v>4</v>
      </c>
      <c r="M436">
        <v>20</v>
      </c>
      <c r="N436">
        <v>450</v>
      </c>
      <c r="O436">
        <v>12</v>
      </c>
      <c r="P436">
        <v>20</v>
      </c>
      <c r="Q436">
        <v>110</v>
      </c>
      <c r="R436">
        <v>1</v>
      </c>
      <c r="S436">
        <v>78</v>
      </c>
      <c r="T436" s="2">
        <v>128</v>
      </c>
      <c r="U436" s="2">
        <v>64</v>
      </c>
      <c r="V436" t="s">
        <v>1888</v>
      </c>
      <c r="W436">
        <v>0.75093470982142796</v>
      </c>
      <c r="X436">
        <v>0.60529292048886396</v>
      </c>
      <c r="Y436">
        <v>0.47746722222222199</v>
      </c>
      <c r="Z436">
        <v>1.2388533607721299</v>
      </c>
      <c r="AA436">
        <v>0.423724316807987</v>
      </c>
      <c r="AB436">
        <v>0.423724316807987</v>
      </c>
      <c r="AC436">
        <v>0.57160936414651098</v>
      </c>
      <c r="AD436">
        <v>0.57160936414651098</v>
      </c>
      <c r="AE436">
        <v>0.47746722222222199</v>
      </c>
      <c r="AF436">
        <v>0.47746722222222199</v>
      </c>
      <c r="AG436">
        <v>0.54393939393939394</v>
      </c>
      <c r="AH436">
        <v>1.2944370508193901</v>
      </c>
      <c r="AI436">
        <v>0.51435322750894297</v>
      </c>
      <c r="AJ436">
        <v>0.51435322750894197</v>
      </c>
      <c r="AK436">
        <v>0.57600166281262599</v>
      </c>
      <c r="AL436">
        <v>0.57600166281262599</v>
      </c>
      <c r="AM436">
        <v>0.54393939393939295</v>
      </c>
      <c r="AN436">
        <v>0.54393939393939394</v>
      </c>
      <c r="AO436">
        <v>0.410743409244688</v>
      </c>
      <c r="AP436">
        <v>0.352939264417029</v>
      </c>
      <c r="AQ436">
        <v>0.54243395577018505</v>
      </c>
      <c r="AR436">
        <v>0.38878063780004801</v>
      </c>
      <c r="AS436">
        <v>0.18181818181818099</v>
      </c>
      <c r="AT436">
        <v>0.35220125786163498</v>
      </c>
      <c r="AU436">
        <v>0.86607142857142805</v>
      </c>
      <c r="AV436">
        <v>0.92452830188679203</v>
      </c>
      <c r="AW436">
        <v>0.7</v>
      </c>
      <c r="AX436">
        <v>0.86432160804020097</v>
      </c>
      <c r="AY436">
        <v>0.83937823834196801</v>
      </c>
      <c r="AZ436">
        <v>0</v>
      </c>
      <c r="BA436">
        <v>0.41618497109826502</v>
      </c>
      <c r="BB436">
        <v>0.39682539682539603</v>
      </c>
      <c r="BC436">
        <v>0.59672131147540897</v>
      </c>
      <c r="BD436">
        <v>3.4188034188034101E-2</v>
      </c>
    </row>
    <row r="437" spans="2:56" x14ac:dyDescent="0.2">
      <c r="B437" t="s">
        <v>2158</v>
      </c>
      <c r="C437">
        <v>1E-3</v>
      </c>
      <c r="D437">
        <v>0.1</v>
      </c>
      <c r="E437">
        <v>256</v>
      </c>
      <c r="F437">
        <v>256</v>
      </c>
      <c r="G437" s="2" t="b">
        <v>0</v>
      </c>
      <c r="H437">
        <v>8</v>
      </c>
      <c r="I437">
        <v>25</v>
      </c>
      <c r="J437">
        <v>64</v>
      </c>
      <c r="K437">
        <v>1000</v>
      </c>
      <c r="L437">
        <v>4</v>
      </c>
      <c r="M437">
        <v>25</v>
      </c>
      <c r="N437">
        <v>445</v>
      </c>
      <c r="O437">
        <v>12</v>
      </c>
      <c r="P437">
        <v>25</v>
      </c>
      <c r="Q437">
        <v>105</v>
      </c>
      <c r="R437">
        <v>1</v>
      </c>
      <c r="S437">
        <v>78</v>
      </c>
      <c r="T437" s="2">
        <v>128</v>
      </c>
      <c r="U437" s="2">
        <v>128</v>
      </c>
      <c r="V437" t="s">
        <v>1888</v>
      </c>
      <c r="W437">
        <v>0.72320556640625</v>
      </c>
      <c r="X437">
        <v>0.71827440615743399</v>
      </c>
      <c r="Y437">
        <v>0.47738483146067201</v>
      </c>
      <c r="Z437">
        <v>1.19591580319404</v>
      </c>
      <c r="AA437">
        <v>0.42355285592602998</v>
      </c>
      <c r="AB437">
        <v>0.42355285592602998</v>
      </c>
      <c r="AC437">
        <v>0.55231432426904903</v>
      </c>
      <c r="AD437">
        <v>0.55231432426904903</v>
      </c>
      <c r="AE437">
        <v>0.47738483146067201</v>
      </c>
      <c r="AF437">
        <v>0.47738483146067201</v>
      </c>
      <c r="AG437">
        <v>0.58968253968253903</v>
      </c>
      <c r="AH437">
        <v>1.2536096572875901</v>
      </c>
      <c r="AI437">
        <v>0.56993279128240304</v>
      </c>
      <c r="AJ437">
        <v>0.56993279128240304</v>
      </c>
      <c r="AK437">
        <v>0.70770456335588605</v>
      </c>
      <c r="AL437">
        <v>0.70770456335588605</v>
      </c>
      <c r="AM437">
        <v>0.58968253968253903</v>
      </c>
      <c r="AN437">
        <v>0.58968253968253903</v>
      </c>
      <c r="AO437">
        <v>0.429296905615212</v>
      </c>
      <c r="AP437">
        <v>0.38981651576246201</v>
      </c>
      <c r="AQ437">
        <v>0.54861639414112096</v>
      </c>
      <c r="AR437">
        <v>0.32648160818532601</v>
      </c>
      <c r="AS437">
        <v>0.108108108108108</v>
      </c>
      <c r="AT437">
        <v>0.35874439461883401</v>
      </c>
      <c r="AU437">
        <v>0.78125</v>
      </c>
      <c r="AV437">
        <v>0.94</v>
      </c>
      <c r="AW437">
        <v>0.73015873015873001</v>
      </c>
      <c r="AX437">
        <v>0.86010362694300502</v>
      </c>
      <c r="AY437">
        <v>0.77611940298507398</v>
      </c>
      <c r="AZ437">
        <v>0.54437869822485196</v>
      </c>
      <c r="BA437">
        <v>0.44155844155844098</v>
      </c>
      <c r="BB437">
        <v>0.56818181818181801</v>
      </c>
      <c r="BC437">
        <v>7.0796460176991094E-2</v>
      </c>
      <c r="BD437">
        <v>0.65979381443298901</v>
      </c>
    </row>
    <row r="438" spans="2:56" x14ac:dyDescent="0.2">
      <c r="B438" t="s">
        <v>2159</v>
      </c>
      <c r="C438">
        <v>1E-3</v>
      </c>
      <c r="D438">
        <v>0.1</v>
      </c>
      <c r="E438">
        <v>256</v>
      </c>
      <c r="F438">
        <v>256</v>
      </c>
      <c r="G438" s="2" t="b">
        <v>0</v>
      </c>
      <c r="H438">
        <v>8</v>
      </c>
      <c r="I438">
        <v>5</v>
      </c>
      <c r="J438">
        <v>128</v>
      </c>
      <c r="K438">
        <v>1000</v>
      </c>
      <c r="L438">
        <v>4</v>
      </c>
      <c r="M438">
        <v>10</v>
      </c>
      <c r="N438">
        <v>460</v>
      </c>
      <c r="O438">
        <v>12</v>
      </c>
      <c r="P438">
        <v>10</v>
      </c>
      <c r="Q438">
        <v>120</v>
      </c>
      <c r="R438">
        <v>1</v>
      </c>
      <c r="S438">
        <v>78</v>
      </c>
      <c r="T438" s="2">
        <v>64</v>
      </c>
      <c r="U438" s="2">
        <v>128</v>
      </c>
      <c r="V438" t="s">
        <v>1888</v>
      </c>
      <c r="W438">
        <v>0.64038848876953103</v>
      </c>
      <c r="X438">
        <v>1.00905387196689</v>
      </c>
      <c r="Y438">
        <v>0.47679184782608702</v>
      </c>
      <c r="Z438">
        <v>1.2405913612842501</v>
      </c>
      <c r="AA438">
        <v>0.42248980545842801</v>
      </c>
      <c r="AB438">
        <v>0.42248980545842801</v>
      </c>
      <c r="AC438">
        <v>0.532662573308604</v>
      </c>
      <c r="AD438">
        <v>0.532662573308604</v>
      </c>
      <c r="AE438">
        <v>0.47679184782608702</v>
      </c>
      <c r="AF438">
        <v>0.47679184782608702</v>
      </c>
      <c r="AG438">
        <v>0.45833333333333298</v>
      </c>
      <c r="AH438">
        <v>1.4319155216217001</v>
      </c>
      <c r="AI438">
        <v>0.412815890432362</v>
      </c>
      <c r="AJ438">
        <v>0.412815890432362</v>
      </c>
      <c r="AK438">
        <v>0.45464652024178698</v>
      </c>
      <c r="AL438">
        <v>0.45464652024178698</v>
      </c>
      <c r="AM438">
        <v>0.45833333333333298</v>
      </c>
      <c r="AN438">
        <v>0.45833333333333298</v>
      </c>
      <c r="AO438">
        <v>0.39142035139709302</v>
      </c>
      <c r="AP438">
        <v>0.40865909590421801</v>
      </c>
      <c r="AQ438">
        <v>0.54899719986583095</v>
      </c>
      <c r="AR438">
        <v>0.34088257466657401</v>
      </c>
      <c r="AS438">
        <v>0.18079096045197701</v>
      </c>
      <c r="AT438">
        <v>0.30046948356807501</v>
      </c>
      <c r="AU438">
        <v>0.55999999999999905</v>
      </c>
      <c r="AV438">
        <v>0.68098159509202405</v>
      </c>
      <c r="AW438">
        <v>0.68122270742358004</v>
      </c>
      <c r="AX438">
        <v>0.84304932735425997</v>
      </c>
      <c r="AY438">
        <v>0.53107344632768305</v>
      </c>
      <c r="AZ438">
        <v>1.8957345971563899E-2</v>
      </c>
      <c r="BA438">
        <v>0.43527204502814199</v>
      </c>
      <c r="BB438">
        <v>0</v>
      </c>
      <c r="BC438">
        <v>6.3291139240506306E-2</v>
      </c>
      <c r="BD438">
        <v>0.65868263473053801</v>
      </c>
    </row>
    <row r="439" spans="2:56" x14ac:dyDescent="0.2">
      <c r="B439" t="s">
        <v>2612</v>
      </c>
      <c r="C439">
        <v>1E-3</v>
      </c>
      <c r="D439">
        <v>0.1</v>
      </c>
      <c r="E439">
        <v>256</v>
      </c>
      <c r="F439">
        <v>256</v>
      </c>
      <c r="G439" s="2" t="b">
        <v>0</v>
      </c>
      <c r="H439">
        <v>8</v>
      </c>
      <c r="I439">
        <v>5</v>
      </c>
      <c r="J439">
        <v>256</v>
      </c>
      <c r="K439">
        <v>1000</v>
      </c>
      <c r="L439">
        <v>4</v>
      </c>
      <c r="M439">
        <v>15</v>
      </c>
      <c r="N439">
        <v>455</v>
      </c>
      <c r="O439">
        <v>12</v>
      </c>
      <c r="P439">
        <v>15</v>
      </c>
      <c r="Q439">
        <v>115</v>
      </c>
      <c r="R439">
        <v>1</v>
      </c>
      <c r="S439">
        <v>78</v>
      </c>
      <c r="T439" s="2">
        <v>64</v>
      </c>
      <c r="U439" s="2">
        <v>64</v>
      </c>
      <c r="V439" t="s">
        <v>1888</v>
      </c>
      <c r="W439">
        <v>0.58535957336425704</v>
      </c>
      <c r="X439">
        <v>2.8127300878986699</v>
      </c>
      <c r="Y439">
        <v>0.47677967032967</v>
      </c>
      <c r="Z439">
        <v>1.2901340595483699</v>
      </c>
      <c r="AA439">
        <v>0.42207806572416501</v>
      </c>
      <c r="AB439">
        <v>0.42207806572416501</v>
      </c>
      <c r="AC439">
        <v>0.53628069853875404</v>
      </c>
      <c r="AD439">
        <v>0.53628069853875404</v>
      </c>
      <c r="AE439">
        <v>0.47677967032967</v>
      </c>
      <c r="AF439">
        <v>0.47677967032967</v>
      </c>
      <c r="AG439">
        <v>0.48623188405797102</v>
      </c>
      <c r="AH439">
        <v>1.6853933334350499</v>
      </c>
      <c r="AI439">
        <v>0.45542895758919699</v>
      </c>
      <c r="AJ439">
        <v>0.45542895758919699</v>
      </c>
      <c r="AK439">
        <v>0.52037428341187797</v>
      </c>
      <c r="AL439">
        <v>0.52037428341187797</v>
      </c>
      <c r="AM439">
        <v>0.48623188405797002</v>
      </c>
      <c r="AN439">
        <v>0.48623188405797102</v>
      </c>
      <c r="AO439">
        <v>0.46763362017471199</v>
      </c>
      <c r="AP439">
        <v>0.46090301822374102</v>
      </c>
      <c r="AQ439">
        <v>0.53988639962403395</v>
      </c>
      <c r="AR439">
        <v>0.21988922487416901</v>
      </c>
      <c r="AS439">
        <v>1.1299435028248501E-2</v>
      </c>
      <c r="AT439">
        <v>0.37383177570093401</v>
      </c>
      <c r="AU439">
        <v>0.50909090909090904</v>
      </c>
      <c r="AV439">
        <v>0.91452991452991395</v>
      </c>
      <c r="AW439">
        <v>0.63436123348017603</v>
      </c>
      <c r="AX439">
        <v>0.78301886792452802</v>
      </c>
      <c r="AY439">
        <v>0.54761904761904701</v>
      </c>
      <c r="AZ439">
        <v>0.17391304347826</v>
      </c>
      <c r="BA439">
        <v>0.435294117647058</v>
      </c>
      <c r="BB439">
        <v>0.42798353909464998</v>
      </c>
      <c r="BC439">
        <v>0</v>
      </c>
      <c r="BD439">
        <v>0.65420560747663503</v>
      </c>
    </row>
    <row r="440" spans="2:56" x14ac:dyDescent="0.2">
      <c r="B440" t="s">
        <v>2160</v>
      </c>
      <c r="C440">
        <v>1E-3</v>
      </c>
      <c r="D440">
        <v>0.1</v>
      </c>
      <c r="E440">
        <v>256</v>
      </c>
      <c r="F440">
        <v>256</v>
      </c>
      <c r="G440" s="2" t="b">
        <v>0</v>
      </c>
      <c r="H440">
        <v>8</v>
      </c>
      <c r="I440">
        <v>10</v>
      </c>
      <c r="J440">
        <v>256</v>
      </c>
      <c r="K440">
        <v>1000</v>
      </c>
      <c r="L440">
        <v>4</v>
      </c>
      <c r="M440">
        <v>5</v>
      </c>
      <c r="N440">
        <v>465</v>
      </c>
      <c r="O440">
        <v>12</v>
      </c>
      <c r="P440">
        <v>5</v>
      </c>
      <c r="Q440">
        <v>125</v>
      </c>
      <c r="R440">
        <v>1</v>
      </c>
      <c r="S440">
        <v>78</v>
      </c>
      <c r="T440" s="2">
        <v>64</v>
      </c>
      <c r="U440" s="2">
        <v>64</v>
      </c>
      <c r="V440" t="s">
        <v>1888</v>
      </c>
      <c r="W440">
        <v>0.73814010620117099</v>
      </c>
      <c r="X440">
        <v>0.65498567675240305</v>
      </c>
      <c r="Y440">
        <v>0.476779569892471</v>
      </c>
      <c r="Z440">
        <v>1.2667452750205901</v>
      </c>
      <c r="AA440">
        <v>0.426044048566325</v>
      </c>
      <c r="AB440">
        <v>0.426044048566325</v>
      </c>
      <c r="AC440">
        <v>0.55978250745289204</v>
      </c>
      <c r="AD440">
        <v>0.55978250745289204</v>
      </c>
      <c r="AE440">
        <v>0.476779569892471</v>
      </c>
      <c r="AF440">
        <v>0.476779569892471</v>
      </c>
      <c r="AG440">
        <v>0.54400000000000004</v>
      </c>
      <c r="AH440">
        <v>1.30927681922912</v>
      </c>
      <c r="AI440">
        <v>0.533402497784915</v>
      </c>
      <c r="AJ440">
        <v>0.533402497784916</v>
      </c>
      <c r="AK440">
        <v>0.58518667806630098</v>
      </c>
      <c r="AL440">
        <v>0.58518667806630098</v>
      </c>
      <c r="AM440">
        <v>0.54399999999999904</v>
      </c>
      <c r="AN440">
        <v>0.54400000000000004</v>
      </c>
      <c r="AO440">
        <v>0.39667161928522598</v>
      </c>
      <c r="AP440">
        <v>0.40846832849123499</v>
      </c>
      <c r="AQ440">
        <v>0.52673300409051205</v>
      </c>
      <c r="AR440">
        <v>0.37230324239832402</v>
      </c>
      <c r="AS440">
        <v>0.123595505617977</v>
      </c>
      <c r="AT440">
        <v>0.33834586466165401</v>
      </c>
      <c r="AU440">
        <v>0.80519480519480502</v>
      </c>
      <c r="AV440">
        <v>0.92682926829268297</v>
      </c>
      <c r="AW440">
        <v>0.73584905660377298</v>
      </c>
      <c r="AX440">
        <v>0.89270386266094404</v>
      </c>
      <c r="AY440">
        <v>0.82352941176470495</v>
      </c>
      <c r="AZ440">
        <v>0.45421245421245399</v>
      </c>
      <c r="BA440">
        <v>0.17872340425531899</v>
      </c>
      <c r="BB440">
        <v>1.51515151515151E-2</v>
      </c>
      <c r="BC440">
        <v>0.42937853107344598</v>
      </c>
      <c r="BD440">
        <v>0.67731629392971204</v>
      </c>
    </row>
    <row r="441" spans="2:56" x14ac:dyDescent="0.2">
      <c r="B441" t="s">
        <v>2161</v>
      </c>
      <c r="C441">
        <v>1E-3</v>
      </c>
      <c r="D441">
        <v>0.1</v>
      </c>
      <c r="E441">
        <v>256</v>
      </c>
      <c r="F441">
        <v>256</v>
      </c>
      <c r="G441" s="2" t="b">
        <v>0</v>
      </c>
      <c r="H441">
        <v>8</v>
      </c>
      <c r="I441">
        <v>5</v>
      </c>
      <c r="J441">
        <v>64</v>
      </c>
      <c r="K441">
        <v>1000</v>
      </c>
      <c r="L441">
        <v>4</v>
      </c>
      <c r="M441">
        <v>10</v>
      </c>
      <c r="N441">
        <v>460</v>
      </c>
      <c r="O441">
        <v>12</v>
      </c>
      <c r="P441">
        <v>10</v>
      </c>
      <c r="Q441">
        <v>120</v>
      </c>
      <c r="R441">
        <v>1</v>
      </c>
      <c r="S441">
        <v>78</v>
      </c>
      <c r="T441" s="2">
        <v>64</v>
      </c>
      <c r="U441" s="2">
        <v>64</v>
      </c>
      <c r="V441" t="s">
        <v>1888</v>
      </c>
      <c r="W441">
        <v>0.68271636962890603</v>
      </c>
      <c r="X441">
        <v>0.86249745497480002</v>
      </c>
      <c r="Y441">
        <v>0.47605434782608702</v>
      </c>
      <c r="Z441">
        <v>1.2503871314525601</v>
      </c>
      <c r="AA441">
        <v>0.420387635554831</v>
      </c>
      <c r="AB441">
        <v>0.420387635554831</v>
      </c>
      <c r="AC441">
        <v>0.55849645206870602</v>
      </c>
      <c r="AD441">
        <v>0.55849645206870602</v>
      </c>
      <c r="AE441">
        <v>0.47605434782608702</v>
      </c>
      <c r="AF441">
        <v>0.47605434782608702</v>
      </c>
      <c r="AG441">
        <v>0.55208333333333304</v>
      </c>
      <c r="AH441">
        <v>1.32465827465057</v>
      </c>
      <c r="AI441">
        <v>0.50754967529723205</v>
      </c>
      <c r="AJ441">
        <v>0.50754967529723205</v>
      </c>
      <c r="AK441">
        <v>0.60407590483706397</v>
      </c>
      <c r="AL441">
        <v>0.60407590483706397</v>
      </c>
      <c r="AM441">
        <v>0.55208333333333304</v>
      </c>
      <c r="AN441">
        <v>0.55208333333333304</v>
      </c>
      <c r="AO441">
        <v>0.443985572384065</v>
      </c>
      <c r="AP441">
        <v>0.41119146740132201</v>
      </c>
      <c r="AQ441">
        <v>0.52548909307137603</v>
      </c>
      <c r="AR441">
        <v>0.300884409362562</v>
      </c>
      <c r="AS441">
        <v>9.3023255813953404E-2</v>
      </c>
      <c r="AT441">
        <v>0.31794871794871798</v>
      </c>
      <c r="AU441">
        <v>0.75362318840579701</v>
      </c>
      <c r="AV441">
        <v>0.95</v>
      </c>
      <c r="AW441">
        <v>0.70046082949308697</v>
      </c>
      <c r="AX441">
        <v>0.85589519650654999</v>
      </c>
      <c r="AY441">
        <v>0.80365296803652897</v>
      </c>
      <c r="AZ441">
        <v>0.53932584269662898</v>
      </c>
      <c r="BA441">
        <v>0.40540540540540498</v>
      </c>
      <c r="BB441">
        <v>1.63934426229508E-2</v>
      </c>
      <c r="BC441">
        <v>0</v>
      </c>
      <c r="BD441">
        <v>0.65486725663716805</v>
      </c>
    </row>
    <row r="442" spans="2:56" x14ac:dyDescent="0.2">
      <c r="B442" t="s">
        <v>2162</v>
      </c>
      <c r="C442">
        <v>1E-3</v>
      </c>
      <c r="D442">
        <v>0.1</v>
      </c>
      <c r="E442">
        <v>256</v>
      </c>
      <c r="F442">
        <v>256</v>
      </c>
      <c r="G442" s="2" t="b">
        <v>0</v>
      </c>
      <c r="H442">
        <v>8</v>
      </c>
      <c r="I442">
        <v>15</v>
      </c>
      <c r="J442">
        <v>64</v>
      </c>
      <c r="K442">
        <v>1000</v>
      </c>
      <c r="L442">
        <v>4</v>
      </c>
      <c r="M442">
        <v>15</v>
      </c>
      <c r="N442">
        <v>455</v>
      </c>
      <c r="O442">
        <v>12</v>
      </c>
      <c r="P442">
        <v>15</v>
      </c>
      <c r="Q442">
        <v>115</v>
      </c>
      <c r="R442">
        <v>1</v>
      </c>
      <c r="S442">
        <v>78</v>
      </c>
      <c r="T442" s="2">
        <v>128</v>
      </c>
      <c r="U442" s="2">
        <v>64</v>
      </c>
      <c r="V442" t="s">
        <v>1888</v>
      </c>
      <c r="W442">
        <v>0.73554229736328103</v>
      </c>
      <c r="X442">
        <v>0.67182367504574303</v>
      </c>
      <c r="Y442">
        <v>0.47599725274725202</v>
      </c>
      <c r="Z442">
        <v>1.21466359663009</v>
      </c>
      <c r="AA442">
        <v>0.42197900153236301</v>
      </c>
      <c r="AB442">
        <v>0.42197900153236301</v>
      </c>
      <c r="AC442">
        <v>0.56473877933922101</v>
      </c>
      <c r="AD442">
        <v>0.56473877933922101</v>
      </c>
      <c r="AE442">
        <v>0.47599725274725202</v>
      </c>
      <c r="AF442">
        <v>0.47599725274725202</v>
      </c>
      <c r="AG442">
        <v>0.57173913043478197</v>
      </c>
      <c r="AH442">
        <v>1.2482042312621999</v>
      </c>
      <c r="AI442">
        <v>0.53746973182575197</v>
      </c>
      <c r="AJ442">
        <v>0.53746973182575097</v>
      </c>
      <c r="AK442">
        <v>0.64179084178168899</v>
      </c>
      <c r="AL442">
        <v>0.64179084178168899</v>
      </c>
      <c r="AM442">
        <v>0.57173913043478197</v>
      </c>
      <c r="AN442">
        <v>0.57173913043478197</v>
      </c>
      <c r="AO442">
        <v>0.32890774011499102</v>
      </c>
      <c r="AP442">
        <v>0.42502779584137101</v>
      </c>
      <c r="AQ442">
        <v>0.55633762475037696</v>
      </c>
      <c r="AR442">
        <v>0.37764284542270998</v>
      </c>
      <c r="AS442">
        <v>0.213740458015267</v>
      </c>
      <c r="AT442">
        <v>0.33636363636363598</v>
      </c>
      <c r="AU442">
        <v>0.80193236714975802</v>
      </c>
      <c r="AV442">
        <v>0.93043478260869505</v>
      </c>
      <c r="AW442">
        <v>0.76381909547738602</v>
      </c>
      <c r="AX442">
        <v>0.88262910798121996</v>
      </c>
      <c r="AY442">
        <v>0.83902439024390196</v>
      </c>
      <c r="AZ442">
        <v>0.52044609665427499</v>
      </c>
      <c r="BA442">
        <v>0.42692307692307602</v>
      </c>
      <c r="BB442">
        <v>0</v>
      </c>
      <c r="BC442">
        <v>6.5573770491803199E-2</v>
      </c>
      <c r="BD442">
        <v>0.66874999999999996</v>
      </c>
    </row>
    <row r="443" spans="2:56" x14ac:dyDescent="0.2">
      <c r="B443" t="s">
        <v>2163</v>
      </c>
      <c r="C443">
        <v>1E-3</v>
      </c>
      <c r="D443">
        <v>0.1</v>
      </c>
      <c r="E443">
        <v>256</v>
      </c>
      <c r="F443">
        <v>256</v>
      </c>
      <c r="G443" s="2" t="b">
        <v>0</v>
      </c>
      <c r="H443">
        <v>8</v>
      </c>
      <c r="I443">
        <v>20</v>
      </c>
      <c r="J443">
        <v>64</v>
      </c>
      <c r="K443">
        <v>1000</v>
      </c>
      <c r="L443">
        <v>4</v>
      </c>
      <c r="M443">
        <v>5</v>
      </c>
      <c r="N443">
        <v>465</v>
      </c>
      <c r="O443">
        <v>12</v>
      </c>
      <c r="P443">
        <v>5</v>
      </c>
      <c r="Q443">
        <v>125</v>
      </c>
      <c r="R443">
        <v>1</v>
      </c>
      <c r="S443">
        <v>78</v>
      </c>
      <c r="T443" s="2">
        <v>128</v>
      </c>
      <c r="U443" s="2">
        <v>64</v>
      </c>
      <c r="V443" t="s">
        <v>1888</v>
      </c>
      <c r="W443">
        <v>0.74127197265625</v>
      </c>
      <c r="X443">
        <v>0.63298604520969004</v>
      </c>
      <c r="Y443">
        <v>0.47594677419354697</v>
      </c>
      <c r="Z443">
        <v>1.2767463619709001</v>
      </c>
      <c r="AA443">
        <v>0.42506808975604099</v>
      </c>
      <c r="AB443">
        <v>0.42506808975604099</v>
      </c>
      <c r="AC443">
        <v>0.56162459962664002</v>
      </c>
      <c r="AD443">
        <v>0.56162459962664002</v>
      </c>
      <c r="AE443">
        <v>0.47594677419354697</v>
      </c>
      <c r="AF443">
        <v>0.47594677419354697</v>
      </c>
      <c r="AG443">
        <v>0.53266666666666596</v>
      </c>
      <c r="AH443">
        <v>1.29901766777038</v>
      </c>
      <c r="AI443">
        <v>0.48863004150182998</v>
      </c>
      <c r="AJ443">
        <v>0.48863004150182998</v>
      </c>
      <c r="AK443">
        <v>0.63122928444057003</v>
      </c>
      <c r="AL443">
        <v>0.63122928444057003</v>
      </c>
      <c r="AM443">
        <v>0.53266666666666596</v>
      </c>
      <c r="AN443">
        <v>0.53266666666666596</v>
      </c>
      <c r="AO443">
        <v>0.41514332259020897</v>
      </c>
      <c r="AP443">
        <v>0.43597773609190998</v>
      </c>
      <c r="AQ443">
        <v>0.54140936152284402</v>
      </c>
      <c r="AR443">
        <v>0.30774193881919898</v>
      </c>
      <c r="AS443">
        <v>6.2015503875968901E-2</v>
      </c>
      <c r="AT443">
        <v>6.9930069930069894E-2</v>
      </c>
      <c r="AU443">
        <v>0.79130434782608605</v>
      </c>
      <c r="AV443">
        <v>0.87364620938628101</v>
      </c>
      <c r="AW443">
        <v>0.72811059907833997</v>
      </c>
      <c r="AX443">
        <v>0.80930232558139503</v>
      </c>
      <c r="AY443">
        <v>0.80508474576271105</v>
      </c>
      <c r="AZ443">
        <v>0.175438596491228</v>
      </c>
      <c r="BA443">
        <v>0.40066225165562902</v>
      </c>
      <c r="BB443">
        <v>0.41496598639455701</v>
      </c>
      <c r="BC443">
        <v>7.4074074074074001E-2</v>
      </c>
      <c r="BD443">
        <v>0.65902578796561595</v>
      </c>
    </row>
    <row r="444" spans="2:56" x14ac:dyDescent="0.2">
      <c r="B444" t="s">
        <v>2164</v>
      </c>
      <c r="C444">
        <v>1E-3</v>
      </c>
      <c r="D444">
        <v>0.1</v>
      </c>
      <c r="E444">
        <v>178</v>
      </c>
      <c r="F444">
        <v>256</v>
      </c>
      <c r="G444" s="2" t="b">
        <v>1</v>
      </c>
      <c r="H444">
        <v>8</v>
      </c>
      <c r="I444">
        <v>10</v>
      </c>
      <c r="J444">
        <v>128</v>
      </c>
      <c r="K444">
        <v>1000</v>
      </c>
      <c r="L444">
        <v>4</v>
      </c>
      <c r="M444">
        <v>20</v>
      </c>
      <c r="N444">
        <v>450</v>
      </c>
      <c r="O444">
        <v>12</v>
      </c>
      <c r="P444">
        <v>20</v>
      </c>
      <c r="Q444">
        <v>110</v>
      </c>
      <c r="R444">
        <v>1</v>
      </c>
      <c r="S444">
        <v>78</v>
      </c>
      <c r="T444" s="2">
        <v>128</v>
      </c>
      <c r="U444" s="2">
        <v>128</v>
      </c>
      <c r="V444" t="s">
        <v>1888</v>
      </c>
      <c r="W444">
        <v>0.70150375366210904</v>
      </c>
      <c r="X444">
        <v>0.79035529494285495</v>
      </c>
      <c r="Y444">
        <v>0.475935</v>
      </c>
      <c r="Z444">
        <v>1.2321145623922301</v>
      </c>
      <c r="AA444">
        <v>0.41950080324323402</v>
      </c>
      <c r="AB444">
        <v>0.41950080324323402</v>
      </c>
      <c r="AC444">
        <v>0.52570843284656699</v>
      </c>
      <c r="AD444">
        <v>0.52570843284656699</v>
      </c>
      <c r="AE444">
        <v>0.475935</v>
      </c>
      <c r="AF444">
        <v>0.475935</v>
      </c>
      <c r="AG444">
        <v>0.52954545454545399</v>
      </c>
      <c r="AH444">
        <v>1.29744219779968</v>
      </c>
      <c r="AI444">
        <v>0.49557594281171002</v>
      </c>
      <c r="AJ444">
        <v>0.49557594281171002</v>
      </c>
      <c r="AK444">
        <v>0.54088047864214295</v>
      </c>
      <c r="AL444">
        <v>0.54088047864214295</v>
      </c>
      <c r="AM444">
        <v>0.52954545454545399</v>
      </c>
      <c r="AN444">
        <v>0.52954545454545399</v>
      </c>
      <c r="AO444">
        <v>0.40598623321710497</v>
      </c>
      <c r="AP444">
        <v>0.35278110087800002</v>
      </c>
      <c r="AQ444">
        <v>0.55877734781067601</v>
      </c>
      <c r="AR444">
        <v>0.36045853106715198</v>
      </c>
      <c r="AS444">
        <v>0.14705882352941099</v>
      </c>
      <c r="AT444">
        <v>0.17142857142857101</v>
      </c>
      <c r="AU444">
        <v>0.68508287292817605</v>
      </c>
      <c r="AV444">
        <v>0.85258964143426297</v>
      </c>
      <c r="AW444">
        <v>0.72631578947368403</v>
      </c>
      <c r="AX444">
        <v>0.85427135678391897</v>
      </c>
      <c r="AY444">
        <v>0.81132075471698095</v>
      </c>
      <c r="AZ444">
        <v>0</v>
      </c>
      <c r="BA444">
        <v>0.42741935483870902</v>
      </c>
      <c r="BB444">
        <v>0.54</v>
      </c>
      <c r="BC444">
        <v>7.3529411764705802E-2</v>
      </c>
      <c r="BD444">
        <v>0.65789473684210498</v>
      </c>
    </row>
    <row r="445" spans="2:56" x14ac:dyDescent="0.2">
      <c r="B445" t="s">
        <v>2613</v>
      </c>
      <c r="C445">
        <v>1E-3</v>
      </c>
      <c r="D445">
        <v>0.5</v>
      </c>
      <c r="E445">
        <v>256</v>
      </c>
      <c r="F445">
        <v>100</v>
      </c>
      <c r="G445" s="2" t="b">
        <v>0</v>
      </c>
      <c r="H445">
        <v>8</v>
      </c>
      <c r="I445">
        <v>15</v>
      </c>
      <c r="J445">
        <v>256</v>
      </c>
      <c r="K445">
        <v>1000</v>
      </c>
      <c r="L445">
        <v>4</v>
      </c>
      <c r="M445">
        <v>5</v>
      </c>
      <c r="N445">
        <v>465</v>
      </c>
      <c r="O445">
        <v>12</v>
      </c>
      <c r="P445">
        <v>5</v>
      </c>
      <c r="Q445">
        <v>125</v>
      </c>
      <c r="R445">
        <v>1</v>
      </c>
      <c r="S445">
        <v>78</v>
      </c>
      <c r="T445" s="2">
        <v>64</v>
      </c>
      <c r="U445" s="2">
        <v>64</v>
      </c>
      <c r="V445" t="s">
        <v>2178</v>
      </c>
      <c r="W445">
        <v>0.71601562500000004</v>
      </c>
      <c r="X445">
        <v>0.73323067963123301</v>
      </c>
      <c r="Y445">
        <v>0.47578924731182598</v>
      </c>
      <c r="Z445">
        <v>1.3165938925743099</v>
      </c>
      <c r="AA445">
        <v>0.42009992542119601</v>
      </c>
      <c r="AB445">
        <v>0.42009992542119601</v>
      </c>
      <c r="AC445">
        <v>0.53729871679070695</v>
      </c>
      <c r="AD445">
        <v>0.53729871679070695</v>
      </c>
      <c r="AE445">
        <v>0.47578924731182598</v>
      </c>
      <c r="AF445">
        <v>0.47578924731182598</v>
      </c>
      <c r="AG445">
        <v>0.56466666666666598</v>
      </c>
      <c r="AH445">
        <v>1.3546860218048</v>
      </c>
      <c r="AI445">
        <v>0.54037136220209403</v>
      </c>
      <c r="AJ445">
        <v>0.54037136220209403</v>
      </c>
      <c r="AK445">
        <v>0.60197515412941804</v>
      </c>
      <c r="AL445">
        <v>0.60197515412941804</v>
      </c>
      <c r="AM445">
        <v>0.56466666666666598</v>
      </c>
      <c r="AN445">
        <v>0.56466666666666598</v>
      </c>
      <c r="AO445">
        <v>0.42796685135256701</v>
      </c>
      <c r="AP445">
        <v>0.38774047144301799</v>
      </c>
      <c r="AQ445">
        <v>0.54035925880268798</v>
      </c>
      <c r="AR445">
        <v>0.32433312008651299</v>
      </c>
      <c r="AS445">
        <v>0.162162162162162</v>
      </c>
      <c r="AT445">
        <v>0.180555555555555</v>
      </c>
      <c r="AU445">
        <v>0.79487179487179405</v>
      </c>
      <c r="AV445">
        <v>0.90243902439024404</v>
      </c>
      <c r="AW445">
        <v>0.73831775700934499</v>
      </c>
      <c r="AX445">
        <v>0.836820083682008</v>
      </c>
      <c r="AY445">
        <v>0.74074074074074003</v>
      </c>
      <c r="AZ445">
        <v>0.54362416107382505</v>
      </c>
      <c r="BA445">
        <v>0.43884892086330901</v>
      </c>
      <c r="BB445">
        <v>0</v>
      </c>
      <c r="BC445">
        <v>0.47474747474747397</v>
      </c>
      <c r="BD445">
        <v>0.67132867132867102</v>
      </c>
    </row>
    <row r="446" spans="2:56" x14ac:dyDescent="0.2">
      <c r="B446" t="s">
        <v>2614</v>
      </c>
      <c r="C446">
        <v>1E-3</v>
      </c>
      <c r="D446">
        <v>0.1</v>
      </c>
      <c r="E446">
        <v>256</v>
      </c>
      <c r="F446">
        <v>256</v>
      </c>
      <c r="G446" s="2" t="b">
        <v>0</v>
      </c>
      <c r="H446">
        <v>8</v>
      </c>
      <c r="I446">
        <v>5</v>
      </c>
      <c r="J446">
        <v>420</v>
      </c>
      <c r="K446">
        <v>1000</v>
      </c>
      <c r="L446">
        <v>4</v>
      </c>
      <c r="M446">
        <v>15</v>
      </c>
      <c r="N446">
        <v>455</v>
      </c>
      <c r="O446">
        <v>12</v>
      </c>
      <c r="P446">
        <v>15</v>
      </c>
      <c r="Q446">
        <v>115</v>
      </c>
      <c r="R446">
        <v>1</v>
      </c>
      <c r="S446">
        <v>78</v>
      </c>
      <c r="T446" s="2">
        <v>128</v>
      </c>
      <c r="U446" s="2">
        <v>64</v>
      </c>
      <c r="V446" t="s">
        <v>1888</v>
      </c>
      <c r="W446">
        <v>0.61229073660714195</v>
      </c>
      <c r="X446">
        <v>1.5388215805869501</v>
      </c>
      <c r="Y446">
        <v>0.47576703296703199</v>
      </c>
      <c r="Z446">
        <v>1.2528472691774299</v>
      </c>
      <c r="AA446">
        <v>0.42088314686185302</v>
      </c>
      <c r="AB446">
        <v>0.42088314686185302</v>
      </c>
      <c r="AC446">
        <v>0.54298394205066902</v>
      </c>
      <c r="AD446">
        <v>0.54298394205066902</v>
      </c>
      <c r="AE446">
        <v>0.47576703296703199</v>
      </c>
      <c r="AF446">
        <v>0.47576703296703199</v>
      </c>
      <c r="AG446">
        <v>0.46666666666666601</v>
      </c>
      <c r="AH446">
        <v>1.5331552028655999</v>
      </c>
      <c r="AI446">
        <v>0.42027645253791102</v>
      </c>
      <c r="AJ446">
        <v>0.42027645253791102</v>
      </c>
      <c r="AK446">
        <v>0.45279018752003702</v>
      </c>
      <c r="AL446">
        <v>0.45279018752003702</v>
      </c>
      <c r="AM446">
        <v>0.46666666666666601</v>
      </c>
      <c r="AN446">
        <v>0.46666666666666601</v>
      </c>
      <c r="AO446">
        <v>0.47146898633933099</v>
      </c>
      <c r="AP446">
        <v>0.43240656698018398</v>
      </c>
      <c r="AQ446">
        <v>0.55531205651732396</v>
      </c>
      <c r="AR446">
        <v>0.22434497761057401</v>
      </c>
      <c r="AS446">
        <v>7.5829383886255902E-2</v>
      </c>
      <c r="AT446">
        <v>0.32</v>
      </c>
      <c r="AU446">
        <v>0.58959537572254295</v>
      </c>
      <c r="AV446">
        <v>0.71895424836601296</v>
      </c>
      <c r="AW446">
        <v>0.68246445497630304</v>
      </c>
      <c r="AX446">
        <v>0.86124401913875603</v>
      </c>
      <c r="AY446">
        <v>0.53488372093023195</v>
      </c>
      <c r="AZ446">
        <v>0.18378378378378299</v>
      </c>
      <c r="BA446">
        <v>0.47257383966244698</v>
      </c>
      <c r="BB446">
        <v>0</v>
      </c>
      <c r="BC446">
        <v>0</v>
      </c>
      <c r="BD446">
        <v>0.60398860398860399</v>
      </c>
    </row>
    <row r="447" spans="2:56" x14ac:dyDescent="0.2">
      <c r="B447" t="s">
        <v>2165</v>
      </c>
      <c r="C447">
        <v>1E-3</v>
      </c>
      <c r="D447">
        <v>0.1</v>
      </c>
      <c r="E447">
        <v>256</v>
      </c>
      <c r="F447">
        <v>256</v>
      </c>
      <c r="G447" s="2" t="b">
        <v>0</v>
      </c>
      <c r="H447">
        <v>8</v>
      </c>
      <c r="I447">
        <v>5</v>
      </c>
      <c r="J447">
        <v>64</v>
      </c>
      <c r="K447">
        <v>1000</v>
      </c>
      <c r="L447">
        <v>4</v>
      </c>
      <c r="M447">
        <v>5</v>
      </c>
      <c r="N447">
        <v>465</v>
      </c>
      <c r="O447">
        <v>12</v>
      </c>
      <c r="P447">
        <v>5</v>
      </c>
      <c r="Q447">
        <v>125</v>
      </c>
      <c r="R447">
        <v>1</v>
      </c>
      <c r="S447">
        <v>78</v>
      </c>
      <c r="T447" s="2">
        <v>64</v>
      </c>
      <c r="U447" s="2">
        <v>64</v>
      </c>
      <c r="V447" t="s">
        <v>1888</v>
      </c>
      <c r="W447">
        <v>0.65721130371093694</v>
      </c>
      <c r="X447">
        <v>0.93813636270351697</v>
      </c>
      <c r="Y447">
        <v>0.475750537634407</v>
      </c>
      <c r="Z447">
        <v>1.32656900417804</v>
      </c>
      <c r="AA447">
        <v>0.42341233484362101</v>
      </c>
      <c r="AB447">
        <v>0.42341233484362101</v>
      </c>
      <c r="AC447">
        <v>0.54636361973300596</v>
      </c>
      <c r="AD447">
        <v>0.54636361973300596</v>
      </c>
      <c r="AE447">
        <v>0.475750537634407</v>
      </c>
      <c r="AF447">
        <v>0.475750537634407</v>
      </c>
      <c r="AG447">
        <v>0.52200000000000002</v>
      </c>
      <c r="AH447">
        <v>1.52819919586181</v>
      </c>
      <c r="AI447">
        <v>0.48831894578051499</v>
      </c>
      <c r="AJ447">
        <v>0.48831894578051499</v>
      </c>
      <c r="AK447">
        <v>0.51981565078356196</v>
      </c>
      <c r="AL447">
        <v>0.51981565078356196</v>
      </c>
      <c r="AM447">
        <v>0.52199999999999902</v>
      </c>
      <c r="AN447">
        <v>0.52200000000000002</v>
      </c>
      <c r="AO447">
        <v>0.44516659109226397</v>
      </c>
      <c r="AP447">
        <v>0.40033874995515301</v>
      </c>
      <c r="AQ447">
        <v>0.536109172726142</v>
      </c>
      <c r="AR447">
        <v>0.31203482560092699</v>
      </c>
      <c r="AS447">
        <v>0</v>
      </c>
      <c r="AT447">
        <v>0.35102040816326502</v>
      </c>
      <c r="AU447">
        <v>0.64285714285714202</v>
      </c>
      <c r="AV447">
        <v>0.91063829787233996</v>
      </c>
      <c r="AW447">
        <v>0.70535714285714202</v>
      </c>
      <c r="AX447">
        <v>0.87136929460580903</v>
      </c>
      <c r="AY447">
        <v>0.79999999999999905</v>
      </c>
      <c r="AZ447">
        <v>0.452554744525547</v>
      </c>
      <c r="BA447">
        <v>0.43875685557586802</v>
      </c>
      <c r="BB447">
        <v>1.11731843575419E-2</v>
      </c>
      <c r="BC447">
        <v>0.59610027855153203</v>
      </c>
      <c r="BD447">
        <v>0.08</v>
      </c>
    </row>
    <row r="448" spans="2:56" x14ac:dyDescent="0.2">
      <c r="B448" t="s">
        <v>2615</v>
      </c>
      <c r="C448">
        <v>1E-3</v>
      </c>
      <c r="D448">
        <v>0.1</v>
      </c>
      <c r="E448">
        <v>256</v>
      </c>
      <c r="F448">
        <v>256</v>
      </c>
      <c r="G448" s="2" t="b">
        <v>0</v>
      </c>
      <c r="H448">
        <v>8</v>
      </c>
      <c r="I448">
        <v>5</v>
      </c>
      <c r="J448">
        <v>256</v>
      </c>
      <c r="K448">
        <v>1000</v>
      </c>
      <c r="L448">
        <v>4</v>
      </c>
      <c r="M448">
        <v>20</v>
      </c>
      <c r="N448">
        <v>450</v>
      </c>
      <c r="O448">
        <v>12</v>
      </c>
      <c r="P448">
        <v>20</v>
      </c>
      <c r="Q448">
        <v>110</v>
      </c>
      <c r="R448">
        <v>1</v>
      </c>
      <c r="S448">
        <v>78</v>
      </c>
      <c r="T448" s="2">
        <v>64</v>
      </c>
      <c r="U448" s="2">
        <v>64</v>
      </c>
      <c r="V448" t="s">
        <v>1888</v>
      </c>
      <c r="W448">
        <v>0.62704277038574197</v>
      </c>
      <c r="X448">
        <v>1.5943171810358701</v>
      </c>
      <c r="Y448">
        <v>0.475537222222222</v>
      </c>
      <c r="Z448">
        <v>1.2047906808853099</v>
      </c>
      <c r="AA448">
        <v>0.415685778682503</v>
      </c>
      <c r="AB448">
        <v>0.415685778682503</v>
      </c>
      <c r="AC448">
        <v>0.52277456494408703</v>
      </c>
      <c r="AD448">
        <v>0.52277456494408703</v>
      </c>
      <c r="AE448">
        <v>0.475537222222222</v>
      </c>
      <c r="AF448">
        <v>0.475537222222222</v>
      </c>
      <c r="AG448">
        <v>0.47196969696969698</v>
      </c>
      <c r="AH448">
        <v>1.4148039817810001</v>
      </c>
      <c r="AI448">
        <v>0.44655852383623701</v>
      </c>
      <c r="AJ448">
        <v>0.44655852383623701</v>
      </c>
      <c r="AK448">
        <v>0.50536102470357702</v>
      </c>
      <c r="AL448">
        <v>0.50536102470357702</v>
      </c>
      <c r="AM448">
        <v>0.47196969696969598</v>
      </c>
      <c r="AN448">
        <v>0.47196969696969698</v>
      </c>
      <c r="AO448">
        <v>0.45885055325631102</v>
      </c>
      <c r="AP448">
        <v>0.42597319344825202</v>
      </c>
      <c r="AQ448">
        <v>0.55415391722136398</v>
      </c>
      <c r="AR448">
        <v>0.223765450804084</v>
      </c>
      <c r="AS448">
        <v>0.11111111111111099</v>
      </c>
      <c r="AT448">
        <v>8.2191780821917804E-2</v>
      </c>
      <c r="AU448">
        <v>0.59649122807017496</v>
      </c>
      <c r="AV448">
        <v>0.852173913043478</v>
      </c>
      <c r="AW448">
        <v>0.69346733668341698</v>
      </c>
      <c r="AX448">
        <v>0.83248730964466999</v>
      </c>
      <c r="AY448">
        <v>0.54193548387096702</v>
      </c>
      <c r="AZ448">
        <v>0.33935018050541499</v>
      </c>
      <c r="BA448">
        <v>0.42772277227722699</v>
      </c>
      <c r="BB448">
        <v>1.53846153846153E-2</v>
      </c>
      <c r="BC448">
        <v>0.223529411764705</v>
      </c>
      <c r="BD448">
        <v>0.64285714285714202</v>
      </c>
    </row>
    <row r="449" spans="2:56" x14ac:dyDescent="0.2">
      <c r="B449" t="s">
        <v>2166</v>
      </c>
      <c r="C449">
        <v>1E-3</v>
      </c>
      <c r="D449">
        <v>0.1</v>
      </c>
      <c r="E449">
        <v>64</v>
      </c>
      <c r="F449">
        <v>256</v>
      </c>
      <c r="G449" s="2" t="b">
        <v>1</v>
      </c>
      <c r="H449">
        <v>8</v>
      </c>
      <c r="I449">
        <v>15</v>
      </c>
      <c r="J449">
        <v>420</v>
      </c>
      <c r="K449">
        <v>1000</v>
      </c>
      <c r="L449">
        <v>4</v>
      </c>
      <c r="M449">
        <v>25</v>
      </c>
      <c r="N449">
        <v>445</v>
      </c>
      <c r="O449">
        <v>12</v>
      </c>
      <c r="P449">
        <v>25</v>
      </c>
      <c r="Q449">
        <v>105</v>
      </c>
      <c r="R449">
        <v>1</v>
      </c>
      <c r="S449">
        <v>78</v>
      </c>
      <c r="T449" s="2">
        <v>128</v>
      </c>
      <c r="U449" s="2">
        <v>64</v>
      </c>
      <c r="V449" t="s">
        <v>1888</v>
      </c>
      <c r="W449">
        <v>0.74302687872023798</v>
      </c>
      <c r="X449">
        <v>0.63545910548418705</v>
      </c>
      <c r="Y449">
        <v>0.47547191011235801</v>
      </c>
      <c r="Z449">
        <v>1.1775107614994</v>
      </c>
      <c r="AA449">
        <v>0.42118433426456597</v>
      </c>
      <c r="AB449">
        <v>0.42118433426456597</v>
      </c>
      <c r="AC449">
        <v>0.526885301402785</v>
      </c>
      <c r="AD449">
        <v>0.526885301402785</v>
      </c>
      <c r="AE449">
        <v>0.47547191011235801</v>
      </c>
      <c r="AF449">
        <v>0.47547191011235801</v>
      </c>
      <c r="AG449">
        <v>0.55555555555555503</v>
      </c>
      <c r="AH449">
        <v>1.2019962072372401</v>
      </c>
      <c r="AI449">
        <v>0.53538036848246795</v>
      </c>
      <c r="AJ449">
        <v>0.53538036848246795</v>
      </c>
      <c r="AK449">
        <v>0.61053584696935803</v>
      </c>
      <c r="AL449">
        <v>0.61053584696935803</v>
      </c>
      <c r="AM449">
        <v>0.55555555555555503</v>
      </c>
      <c r="AN449">
        <v>0.55555555555555503</v>
      </c>
      <c r="AO449">
        <v>0.37084696466126799</v>
      </c>
      <c r="AP449">
        <v>0.34302557604923101</v>
      </c>
      <c r="AQ449">
        <v>0.56368807696816103</v>
      </c>
      <c r="AR449">
        <v>0.40717671937960598</v>
      </c>
      <c r="AS449">
        <v>0.13793103448275801</v>
      </c>
      <c r="AT449">
        <v>0.37558685446009299</v>
      </c>
      <c r="AU449">
        <v>0.82587064676616895</v>
      </c>
      <c r="AV449">
        <v>0.92307692307692302</v>
      </c>
      <c r="AW449">
        <v>0.77094972067039103</v>
      </c>
      <c r="AX449">
        <v>0.84324324324324296</v>
      </c>
      <c r="AY449">
        <v>0.76847290640394095</v>
      </c>
      <c r="AZ449">
        <v>0</v>
      </c>
      <c r="BA449">
        <v>0.42411642411642397</v>
      </c>
      <c r="BB449">
        <v>0.45045045045045001</v>
      </c>
      <c r="BC449">
        <v>0.55421686746987897</v>
      </c>
      <c r="BD449">
        <v>0.35064935064934999</v>
      </c>
    </row>
    <row r="450" spans="2:56" x14ac:dyDescent="0.2">
      <c r="B450" t="s">
        <v>2167</v>
      </c>
      <c r="C450">
        <v>1E-3</v>
      </c>
      <c r="D450">
        <v>0.1</v>
      </c>
      <c r="E450">
        <v>171</v>
      </c>
      <c r="F450">
        <v>256</v>
      </c>
      <c r="G450" s="2" t="b">
        <v>1</v>
      </c>
      <c r="H450">
        <v>8</v>
      </c>
      <c r="I450">
        <v>15</v>
      </c>
      <c r="J450">
        <v>64</v>
      </c>
      <c r="K450">
        <v>1000</v>
      </c>
      <c r="L450">
        <v>4</v>
      </c>
      <c r="M450">
        <v>5</v>
      </c>
      <c r="N450">
        <v>465</v>
      </c>
      <c r="O450">
        <v>12</v>
      </c>
      <c r="P450">
        <v>5</v>
      </c>
      <c r="Q450">
        <v>125</v>
      </c>
      <c r="R450">
        <v>1</v>
      </c>
      <c r="S450">
        <v>78</v>
      </c>
      <c r="T450" s="2">
        <v>128</v>
      </c>
      <c r="U450" s="2">
        <v>64</v>
      </c>
      <c r="V450" t="s">
        <v>1888</v>
      </c>
      <c r="W450">
        <v>0.724609375</v>
      </c>
      <c r="X450">
        <v>0.70130833098664802</v>
      </c>
      <c r="Y450">
        <v>0.47536827956989203</v>
      </c>
      <c r="Z450">
        <v>1.3333701161146101</v>
      </c>
      <c r="AA450">
        <v>0.42268132160587701</v>
      </c>
      <c r="AB450">
        <v>0.42268132160587701</v>
      </c>
      <c r="AC450">
        <v>0.53780680785789203</v>
      </c>
      <c r="AD450">
        <v>0.53780680785789203</v>
      </c>
      <c r="AE450">
        <v>0.47536827956989203</v>
      </c>
      <c r="AF450">
        <v>0.47536827956989203</v>
      </c>
      <c r="AG450">
        <v>0.58199999999999996</v>
      </c>
      <c r="AH450">
        <v>1.41001272201538</v>
      </c>
      <c r="AI450">
        <v>0.567696154037856</v>
      </c>
      <c r="AJ450">
        <v>0.567696154037856</v>
      </c>
      <c r="AK450">
        <v>0.72527712475489703</v>
      </c>
      <c r="AL450">
        <v>0.72527712475489703</v>
      </c>
      <c r="AM450">
        <v>0.58199999999999996</v>
      </c>
      <c r="AN450">
        <v>0.58199999999999996</v>
      </c>
      <c r="AO450">
        <v>0.429517452440694</v>
      </c>
      <c r="AP450">
        <v>0.42818203136300798</v>
      </c>
      <c r="AQ450">
        <v>0.53541653110175702</v>
      </c>
      <c r="AR450">
        <v>0.297609271518051</v>
      </c>
      <c r="AS450">
        <v>0.13698630136986301</v>
      </c>
      <c r="AT450">
        <v>0.37554585152838399</v>
      </c>
      <c r="AU450">
        <v>0.74261603375527396</v>
      </c>
      <c r="AV450">
        <v>0.96031746031746001</v>
      </c>
      <c r="AW450">
        <v>0.63959390862944099</v>
      </c>
      <c r="AX450">
        <v>0.82027649769585198</v>
      </c>
      <c r="AY450">
        <v>0.76734693877550997</v>
      </c>
      <c r="AZ450">
        <v>0.61764705882352899</v>
      </c>
      <c r="BA450">
        <v>0.41095890410958902</v>
      </c>
      <c r="BB450">
        <v>0.62827225130889996</v>
      </c>
      <c r="BC450">
        <v>7.69230769230769E-2</v>
      </c>
      <c r="BD450">
        <v>0.63586956521739102</v>
      </c>
    </row>
    <row r="451" spans="2:56" x14ac:dyDescent="0.2">
      <c r="B451" t="s">
        <v>2168</v>
      </c>
      <c r="C451">
        <v>1E-3</v>
      </c>
      <c r="D451">
        <v>0.1</v>
      </c>
      <c r="E451">
        <v>118</v>
      </c>
      <c r="F451">
        <v>256</v>
      </c>
      <c r="G451" s="2" t="b">
        <v>1</v>
      </c>
      <c r="H451">
        <v>8</v>
      </c>
      <c r="I451">
        <v>25</v>
      </c>
      <c r="J451">
        <v>64</v>
      </c>
      <c r="K451">
        <v>1000</v>
      </c>
      <c r="L451">
        <v>4</v>
      </c>
      <c r="M451">
        <v>25</v>
      </c>
      <c r="N451">
        <v>445</v>
      </c>
      <c r="O451">
        <v>12</v>
      </c>
      <c r="P451">
        <v>25</v>
      </c>
      <c r="Q451">
        <v>105</v>
      </c>
      <c r="R451">
        <v>1</v>
      </c>
      <c r="S451">
        <v>78</v>
      </c>
      <c r="T451" s="2">
        <v>128</v>
      </c>
      <c r="U451" s="2">
        <v>64</v>
      </c>
      <c r="V451" t="s">
        <v>1888</v>
      </c>
      <c r="W451">
        <v>0.73139953613281194</v>
      </c>
      <c r="X451">
        <v>0.67380727105773897</v>
      </c>
      <c r="Y451">
        <v>0.475065730337078</v>
      </c>
      <c r="Z451">
        <v>1.20256317770481</v>
      </c>
      <c r="AA451">
        <v>0.41981274972080201</v>
      </c>
      <c r="AB451">
        <v>0.41981274972080201</v>
      </c>
      <c r="AC451">
        <v>0.55011887554648597</v>
      </c>
      <c r="AD451">
        <v>0.55011887554648597</v>
      </c>
      <c r="AE451">
        <v>0.475065730337078</v>
      </c>
      <c r="AF451">
        <v>0.475065730337078</v>
      </c>
      <c r="AG451">
        <v>0.59523809523809501</v>
      </c>
      <c r="AH451">
        <v>1.2431674003601001</v>
      </c>
      <c r="AI451">
        <v>0.57772890840367697</v>
      </c>
      <c r="AJ451">
        <v>0.57772890840367697</v>
      </c>
      <c r="AK451">
        <v>0.63617089486364597</v>
      </c>
      <c r="AL451">
        <v>0.63617089486364597</v>
      </c>
      <c r="AM451">
        <v>0.59523809523809501</v>
      </c>
      <c r="AN451">
        <v>0.59523809523809501</v>
      </c>
      <c r="AO451">
        <v>0.36349990328529602</v>
      </c>
      <c r="AP451">
        <v>0.50300620201042501</v>
      </c>
      <c r="AQ451">
        <v>0.55994824321033698</v>
      </c>
      <c r="AR451">
        <v>0.25279665037714799</v>
      </c>
      <c r="AS451">
        <v>0.19310344827586201</v>
      </c>
      <c r="AT451">
        <v>0.38750000000000001</v>
      </c>
      <c r="AU451">
        <v>0.77595628415300499</v>
      </c>
      <c r="AV451">
        <v>0.94883720930232496</v>
      </c>
      <c r="AW451">
        <v>0.69148936170212705</v>
      </c>
      <c r="AX451">
        <v>0.88205128205128203</v>
      </c>
      <c r="AY451">
        <v>0.82828282828282795</v>
      </c>
      <c r="AZ451">
        <v>0.57471264367816</v>
      </c>
      <c r="BA451">
        <v>0.41717791411042898</v>
      </c>
      <c r="BB451">
        <v>0.57142857142857095</v>
      </c>
      <c r="BC451">
        <v>0</v>
      </c>
      <c r="BD451">
        <v>0.662207357859531</v>
      </c>
    </row>
    <row r="452" spans="2:56" x14ac:dyDescent="0.2">
      <c r="B452" t="s">
        <v>2444</v>
      </c>
      <c r="C452">
        <v>1E-3</v>
      </c>
      <c r="D452">
        <v>0.5</v>
      </c>
      <c r="E452">
        <v>256</v>
      </c>
      <c r="F452">
        <v>100</v>
      </c>
      <c r="G452" s="2" t="b">
        <v>0</v>
      </c>
      <c r="H452">
        <v>8</v>
      </c>
      <c r="I452">
        <v>5</v>
      </c>
      <c r="J452">
        <v>128</v>
      </c>
      <c r="K452">
        <v>1000</v>
      </c>
      <c r="L452">
        <v>4</v>
      </c>
      <c r="M452">
        <v>5</v>
      </c>
      <c r="N452">
        <v>465</v>
      </c>
      <c r="O452">
        <v>12</v>
      </c>
      <c r="P452">
        <v>5</v>
      </c>
      <c r="Q452">
        <v>125</v>
      </c>
      <c r="R452">
        <v>1</v>
      </c>
      <c r="S452">
        <v>78</v>
      </c>
      <c r="T452" s="2">
        <v>64</v>
      </c>
      <c r="U452" s="2">
        <v>64</v>
      </c>
      <c r="V452" t="s">
        <v>2178</v>
      </c>
      <c r="W452">
        <v>0.64168945312500003</v>
      </c>
      <c r="X452">
        <v>1.94797398030757</v>
      </c>
      <c r="Y452">
        <v>0.47497419354838599</v>
      </c>
      <c r="Z452">
        <v>1.33073191070556</v>
      </c>
      <c r="AA452">
        <v>0.422597585405182</v>
      </c>
      <c r="AB452">
        <v>0.422597585405182</v>
      </c>
      <c r="AC452">
        <v>0.55814849182950599</v>
      </c>
      <c r="AD452">
        <v>0.55814849182950599</v>
      </c>
      <c r="AE452">
        <v>0.47497419354838599</v>
      </c>
      <c r="AF452">
        <v>0.47497419354838599</v>
      </c>
      <c r="AG452">
        <v>0.51466666666666605</v>
      </c>
      <c r="AH452">
        <v>1.51805090904235</v>
      </c>
      <c r="AI452">
        <v>0.48733296197352899</v>
      </c>
      <c r="AJ452">
        <v>0.48733296197352899</v>
      </c>
      <c r="AK452">
        <v>0.59798924697042399</v>
      </c>
      <c r="AL452">
        <v>0.59798924697042399</v>
      </c>
      <c r="AM452">
        <v>0.51466666666666605</v>
      </c>
      <c r="AN452">
        <v>0.51466666666666605</v>
      </c>
      <c r="AO452">
        <v>0.437405402795353</v>
      </c>
      <c r="AP452">
        <v>0.40973427973847099</v>
      </c>
      <c r="AQ452">
        <v>0.53447749885342299</v>
      </c>
      <c r="AR452">
        <v>0.308773160233485</v>
      </c>
      <c r="AS452">
        <v>4.6511627906976702E-2</v>
      </c>
      <c r="AT452">
        <v>0.38341968911917101</v>
      </c>
      <c r="AU452">
        <v>0.71153846153846101</v>
      </c>
      <c r="AV452">
        <v>0.82051282051282004</v>
      </c>
      <c r="AW452">
        <v>0.71929824561403499</v>
      </c>
      <c r="AX452">
        <v>0.859649122807017</v>
      </c>
      <c r="AY452">
        <v>0.52173913043478204</v>
      </c>
      <c r="AZ452">
        <v>0.14611872146118701</v>
      </c>
      <c r="BA452">
        <v>0.407407407407407</v>
      </c>
      <c r="BB452">
        <v>0.49382716049382702</v>
      </c>
      <c r="BC452">
        <v>7.8947368421052599E-2</v>
      </c>
      <c r="BD452">
        <v>0.65902578796561595</v>
      </c>
    </row>
    <row r="453" spans="2:56" x14ac:dyDescent="0.2">
      <c r="B453" t="s">
        <v>2169</v>
      </c>
      <c r="C453">
        <v>1E-3</v>
      </c>
      <c r="D453">
        <v>0.1</v>
      </c>
      <c r="E453">
        <v>119</v>
      </c>
      <c r="F453">
        <v>256</v>
      </c>
      <c r="G453" s="2" t="b">
        <v>1</v>
      </c>
      <c r="H453">
        <v>8</v>
      </c>
      <c r="I453">
        <v>20</v>
      </c>
      <c r="J453">
        <v>128</v>
      </c>
      <c r="K453">
        <v>1000</v>
      </c>
      <c r="L453">
        <v>4</v>
      </c>
      <c r="M453">
        <v>15</v>
      </c>
      <c r="N453">
        <v>455</v>
      </c>
      <c r="O453">
        <v>12</v>
      </c>
      <c r="P453">
        <v>15</v>
      </c>
      <c r="Q453">
        <v>115</v>
      </c>
      <c r="R453">
        <v>1</v>
      </c>
      <c r="S453">
        <v>78</v>
      </c>
      <c r="T453" s="2">
        <v>64</v>
      </c>
      <c r="U453" s="2">
        <v>64</v>
      </c>
      <c r="V453" t="s">
        <v>1888</v>
      </c>
      <c r="W453">
        <v>0.74785995483398404</v>
      </c>
      <c r="X453">
        <v>0.64490007399581295</v>
      </c>
      <c r="Y453">
        <v>0.47479285714285602</v>
      </c>
      <c r="Z453">
        <v>1.24761583125591</v>
      </c>
      <c r="AA453">
        <v>0.41588409756009198</v>
      </c>
      <c r="AB453">
        <v>0.41588409756009198</v>
      </c>
      <c r="AC453">
        <v>0.53163860161587095</v>
      </c>
      <c r="AD453">
        <v>0.53163860161587095</v>
      </c>
      <c r="AE453">
        <v>0.47479285714285602</v>
      </c>
      <c r="AF453">
        <v>0.47479285714285602</v>
      </c>
      <c r="AG453">
        <v>0.55072463768115898</v>
      </c>
      <c r="AH453">
        <v>1.19739818572998</v>
      </c>
      <c r="AI453">
        <v>0.534980519741454</v>
      </c>
      <c r="AJ453">
        <v>0.534980519741454</v>
      </c>
      <c r="AK453">
        <v>0.59146002827986999</v>
      </c>
      <c r="AL453">
        <v>0.59146002827986999</v>
      </c>
      <c r="AM453">
        <v>0.55072463768115898</v>
      </c>
      <c r="AN453">
        <v>0.55072463768115898</v>
      </c>
      <c r="AO453">
        <v>0.451621624196758</v>
      </c>
      <c r="AP453">
        <v>0.27342085291503299</v>
      </c>
      <c r="AQ453">
        <v>0.54372373912345395</v>
      </c>
      <c r="AR453">
        <v>0.39477017400512199</v>
      </c>
      <c r="AS453">
        <v>0.19178082191780799</v>
      </c>
      <c r="AT453">
        <v>0.17977528089887601</v>
      </c>
      <c r="AU453">
        <v>0.81651376146788901</v>
      </c>
      <c r="AV453">
        <v>0.94468085106382904</v>
      </c>
      <c r="AW453">
        <v>0.73958333333333304</v>
      </c>
      <c r="AX453">
        <v>0.88785046728971895</v>
      </c>
      <c r="AY453">
        <v>0.81339712918660201</v>
      </c>
      <c r="AZ453">
        <v>0</v>
      </c>
      <c r="BA453">
        <v>0.4375</v>
      </c>
      <c r="BB453">
        <v>0.45454545454545398</v>
      </c>
      <c r="BC453">
        <v>0.58064516129032195</v>
      </c>
      <c r="BD453">
        <v>0.373493975903614</v>
      </c>
    </row>
    <row r="454" spans="2:56" x14ac:dyDescent="0.2">
      <c r="B454" t="s">
        <v>2616</v>
      </c>
      <c r="C454">
        <v>1E-3</v>
      </c>
      <c r="D454">
        <v>0.1</v>
      </c>
      <c r="E454">
        <v>256</v>
      </c>
      <c r="F454">
        <v>256</v>
      </c>
      <c r="G454" s="2" t="b">
        <v>0</v>
      </c>
      <c r="H454">
        <v>8</v>
      </c>
      <c r="I454">
        <v>10</v>
      </c>
      <c r="J454">
        <v>64</v>
      </c>
      <c r="K454">
        <v>1000</v>
      </c>
      <c r="L454">
        <v>4</v>
      </c>
      <c r="M454">
        <v>10</v>
      </c>
      <c r="N454">
        <v>460</v>
      </c>
      <c r="O454">
        <v>12</v>
      </c>
      <c r="P454">
        <v>10</v>
      </c>
      <c r="Q454">
        <v>120</v>
      </c>
      <c r="R454">
        <v>1</v>
      </c>
      <c r="S454">
        <v>78</v>
      </c>
      <c r="T454" s="2">
        <v>128</v>
      </c>
      <c r="U454" s="2">
        <v>64</v>
      </c>
      <c r="V454" t="s">
        <v>1888</v>
      </c>
      <c r="W454">
        <v>0.71300506591796797</v>
      </c>
      <c r="X454">
        <v>0.738904560916125</v>
      </c>
      <c r="Y454">
        <v>0.47430163043478202</v>
      </c>
      <c r="Z454">
        <v>1.2125901834964701</v>
      </c>
      <c r="AA454">
        <v>0.41421546720845898</v>
      </c>
      <c r="AB454">
        <v>0.41421546720845898</v>
      </c>
      <c r="AC454">
        <v>0.53348458767877904</v>
      </c>
      <c r="AD454">
        <v>0.53348458767877904</v>
      </c>
      <c r="AE454">
        <v>0.47430163043478202</v>
      </c>
      <c r="AF454">
        <v>0.47430163043478202</v>
      </c>
      <c r="AG454">
        <v>0.52430555555555503</v>
      </c>
      <c r="AH454">
        <v>1.2682256698608301</v>
      </c>
      <c r="AI454">
        <v>0.48170567496445699</v>
      </c>
      <c r="AJ454">
        <v>0.48170567496445699</v>
      </c>
      <c r="AK454">
        <v>0.56819245384253203</v>
      </c>
      <c r="AL454">
        <v>0.56819245384253203</v>
      </c>
      <c r="AM454">
        <v>0.52430555555555503</v>
      </c>
      <c r="AN454">
        <v>0.52430555555555503</v>
      </c>
      <c r="AO454">
        <v>0.33194766306844697</v>
      </c>
      <c r="AP454">
        <v>0.46800665368729899</v>
      </c>
      <c r="AQ454">
        <v>0.55889741912615498</v>
      </c>
      <c r="AR454">
        <v>0.29801013295193002</v>
      </c>
      <c r="AS454">
        <v>0.13953488372093001</v>
      </c>
      <c r="AT454">
        <v>0.147783251231527</v>
      </c>
      <c r="AU454">
        <v>0.74285714285714199</v>
      </c>
      <c r="AV454">
        <v>0.96265560165975095</v>
      </c>
      <c r="AW454">
        <v>0.70909090909090899</v>
      </c>
      <c r="AX454">
        <v>0.85321100917431103</v>
      </c>
      <c r="AY454">
        <v>0.65185185185185102</v>
      </c>
      <c r="AZ454">
        <v>0.47199999999999998</v>
      </c>
      <c r="BA454">
        <v>0.44359464627151002</v>
      </c>
      <c r="BB454">
        <v>0</v>
      </c>
      <c r="BC454">
        <v>0.59818731117824697</v>
      </c>
      <c r="BD454">
        <v>5.9701492537313397E-2</v>
      </c>
    </row>
    <row r="455" spans="2:56" x14ac:dyDescent="0.2">
      <c r="B455" t="s">
        <v>2170</v>
      </c>
      <c r="C455">
        <v>1E-3</v>
      </c>
      <c r="D455">
        <v>0.1</v>
      </c>
      <c r="E455">
        <v>256</v>
      </c>
      <c r="F455">
        <v>256</v>
      </c>
      <c r="G455" s="2" t="b">
        <v>0</v>
      </c>
      <c r="H455">
        <v>8</v>
      </c>
      <c r="I455">
        <v>5</v>
      </c>
      <c r="J455">
        <v>64</v>
      </c>
      <c r="K455">
        <v>1000</v>
      </c>
      <c r="L455">
        <v>4</v>
      </c>
      <c r="M455">
        <v>5</v>
      </c>
      <c r="N455">
        <v>465</v>
      </c>
      <c r="O455">
        <v>12</v>
      </c>
      <c r="P455">
        <v>5</v>
      </c>
      <c r="Q455">
        <v>125</v>
      </c>
      <c r="R455">
        <v>1</v>
      </c>
      <c r="S455">
        <v>78</v>
      </c>
      <c r="T455" s="2">
        <v>64</v>
      </c>
      <c r="U455" s="2">
        <v>128</v>
      </c>
      <c r="V455" t="s">
        <v>1888</v>
      </c>
      <c r="W455">
        <v>0.62403869628906194</v>
      </c>
      <c r="X455">
        <v>1.51892640721052</v>
      </c>
      <c r="Y455">
        <v>0.47419408602150298</v>
      </c>
      <c r="Z455">
        <v>1.29859457445144</v>
      </c>
      <c r="AA455">
        <v>0.41798991122116602</v>
      </c>
      <c r="AB455">
        <v>0.41798991122116602</v>
      </c>
      <c r="AC455">
        <v>0.55639262425809299</v>
      </c>
      <c r="AD455">
        <v>0.55639262425809299</v>
      </c>
      <c r="AE455">
        <v>0.47419408602150298</v>
      </c>
      <c r="AF455">
        <v>0.47419408602150298</v>
      </c>
      <c r="AG455">
        <v>0.52066666666666594</v>
      </c>
      <c r="AH455">
        <v>1.5267187356948799</v>
      </c>
      <c r="AI455">
        <v>0.52136608434005605</v>
      </c>
      <c r="AJ455">
        <v>0.52136608434005605</v>
      </c>
      <c r="AK455">
        <v>0.62864706991183195</v>
      </c>
      <c r="AL455">
        <v>0.62864706991183195</v>
      </c>
      <c r="AM455">
        <v>0.52066666666666594</v>
      </c>
      <c r="AN455">
        <v>0.52066666666666594</v>
      </c>
      <c r="AO455">
        <v>0.40102408319812999</v>
      </c>
      <c r="AP455">
        <v>0.39904855535452699</v>
      </c>
      <c r="AQ455">
        <v>0.537290881456717</v>
      </c>
      <c r="AR455">
        <v>0.334596124875292</v>
      </c>
      <c r="AS455">
        <v>0.14285714285714199</v>
      </c>
      <c r="AT455">
        <v>0.38938053097345099</v>
      </c>
      <c r="AU455">
        <v>0.57923497267759505</v>
      </c>
      <c r="AV455">
        <v>0.88188976377952699</v>
      </c>
      <c r="AW455">
        <v>0.71493212669683204</v>
      </c>
      <c r="AX455">
        <v>0.83783783783783705</v>
      </c>
      <c r="AY455">
        <v>0.55319148936170204</v>
      </c>
      <c r="AZ455">
        <v>0.53441295546558698</v>
      </c>
      <c r="BA455">
        <v>0.423208191126279</v>
      </c>
      <c r="BB455">
        <v>0.46086956521739098</v>
      </c>
      <c r="BC455">
        <v>0.29729729729729698</v>
      </c>
      <c r="BD455">
        <v>0.441281138790035</v>
      </c>
    </row>
    <row r="456" spans="2:56" x14ac:dyDescent="0.2">
      <c r="B456" t="s">
        <v>2171</v>
      </c>
      <c r="C456">
        <v>1E-3</v>
      </c>
      <c r="D456">
        <v>0.1</v>
      </c>
      <c r="E456">
        <v>256</v>
      </c>
      <c r="F456">
        <v>256</v>
      </c>
      <c r="G456" s="2" t="b">
        <v>0</v>
      </c>
      <c r="H456">
        <v>8</v>
      </c>
      <c r="I456">
        <v>20</v>
      </c>
      <c r="J456">
        <v>128</v>
      </c>
      <c r="K456">
        <v>1000</v>
      </c>
      <c r="L456">
        <v>4</v>
      </c>
      <c r="M456">
        <v>15</v>
      </c>
      <c r="N456">
        <v>455</v>
      </c>
      <c r="O456">
        <v>12</v>
      </c>
      <c r="P456">
        <v>15</v>
      </c>
      <c r="Q456">
        <v>115</v>
      </c>
      <c r="R456">
        <v>1</v>
      </c>
      <c r="S456">
        <v>78</v>
      </c>
      <c r="T456" s="2">
        <v>128</v>
      </c>
      <c r="U456" s="2">
        <v>64</v>
      </c>
      <c r="V456" t="s">
        <v>1888</v>
      </c>
      <c r="W456">
        <v>0.74604797363281194</v>
      </c>
      <c r="X456">
        <v>0.607716985046863</v>
      </c>
      <c r="Y456">
        <v>0.47412527472527399</v>
      </c>
      <c r="Z456">
        <v>1.2205434468984599</v>
      </c>
      <c r="AA456">
        <v>0.41855786824163699</v>
      </c>
      <c r="AB456">
        <v>0.41855786824163699</v>
      </c>
      <c r="AC456">
        <v>0.55293280707915704</v>
      </c>
      <c r="AD456">
        <v>0.55293280707915704</v>
      </c>
      <c r="AE456">
        <v>0.47412527472527399</v>
      </c>
      <c r="AF456">
        <v>0.47412527472527399</v>
      </c>
      <c r="AG456">
        <v>0.56376811594202902</v>
      </c>
      <c r="AH456">
        <v>1.17244529724121</v>
      </c>
      <c r="AI456">
        <v>0.53007388946253997</v>
      </c>
      <c r="AJ456">
        <v>0.53007388946253997</v>
      </c>
      <c r="AK456">
        <v>0.59973480163529003</v>
      </c>
      <c r="AL456">
        <v>0.59973480163529003</v>
      </c>
      <c r="AM456">
        <v>0.56376811594202902</v>
      </c>
      <c r="AN456">
        <v>0.56376811594202902</v>
      </c>
      <c r="AO456">
        <v>0.42494645419634303</v>
      </c>
      <c r="AP456">
        <v>0.38124022324472301</v>
      </c>
      <c r="AQ456">
        <v>0.552126915445869</v>
      </c>
      <c r="AR456">
        <v>0.31591788007961202</v>
      </c>
      <c r="AS456">
        <v>0.23121387283236899</v>
      </c>
      <c r="AT456">
        <v>0.33136094674556199</v>
      </c>
      <c r="AU456">
        <v>0.82242990654205606</v>
      </c>
      <c r="AV456">
        <v>0.94827586206896497</v>
      </c>
      <c r="AW456">
        <v>0.75897435897435805</v>
      </c>
      <c r="AX456">
        <v>0.86538461538461497</v>
      </c>
      <c r="AY456">
        <v>0.77729257641921401</v>
      </c>
      <c r="AZ456">
        <v>0.48927038626609398</v>
      </c>
      <c r="BA456">
        <v>0.40653357531760398</v>
      </c>
      <c r="BB456">
        <v>0</v>
      </c>
      <c r="BC456">
        <v>6.5573770491803199E-2</v>
      </c>
      <c r="BD456">
        <v>0.66457680250783702</v>
      </c>
    </row>
    <row r="457" spans="2:56" x14ac:dyDescent="0.2">
      <c r="B457" t="s">
        <v>2172</v>
      </c>
      <c r="C457">
        <v>1E-3</v>
      </c>
      <c r="D457">
        <v>0.1</v>
      </c>
      <c r="E457">
        <v>35</v>
      </c>
      <c r="F457">
        <v>256</v>
      </c>
      <c r="G457" s="2" t="b">
        <v>1</v>
      </c>
      <c r="H457">
        <v>8</v>
      </c>
      <c r="I457">
        <v>15</v>
      </c>
      <c r="J457">
        <v>420</v>
      </c>
      <c r="K457">
        <v>1000</v>
      </c>
      <c r="L457">
        <v>4</v>
      </c>
      <c r="M457">
        <v>10</v>
      </c>
      <c r="N457">
        <v>460</v>
      </c>
      <c r="O457">
        <v>12</v>
      </c>
      <c r="P457">
        <v>10</v>
      </c>
      <c r="Q457">
        <v>120</v>
      </c>
      <c r="R457">
        <v>1</v>
      </c>
      <c r="S457">
        <v>78</v>
      </c>
      <c r="T457" s="2">
        <v>64</v>
      </c>
      <c r="U457" s="2">
        <v>128</v>
      </c>
      <c r="V457" t="s">
        <v>1888</v>
      </c>
      <c r="W457">
        <v>0.72526274181547601</v>
      </c>
      <c r="X457">
        <v>0.69233491690829396</v>
      </c>
      <c r="Y457">
        <v>0.474042391304348</v>
      </c>
      <c r="Z457">
        <v>1.2219446634054101</v>
      </c>
      <c r="AA457">
        <v>0.41421720267135798</v>
      </c>
      <c r="AB457">
        <v>0.41421720267135798</v>
      </c>
      <c r="AC457">
        <v>0.52952906312941395</v>
      </c>
      <c r="AD457">
        <v>0.52952906312941395</v>
      </c>
      <c r="AE457">
        <v>0.474042391304348</v>
      </c>
      <c r="AF457">
        <v>0.474042391304348</v>
      </c>
      <c r="AG457">
        <v>0.52361111111111103</v>
      </c>
      <c r="AH457">
        <v>1.32426905632019</v>
      </c>
      <c r="AI457">
        <v>0.496856152964055</v>
      </c>
      <c r="AJ457">
        <v>0.496856152964055</v>
      </c>
      <c r="AK457">
        <v>0.55219651457183505</v>
      </c>
      <c r="AL457">
        <v>0.55219651457183505</v>
      </c>
      <c r="AM457">
        <v>0.52361111111111103</v>
      </c>
      <c r="AN457">
        <v>0.52361111111111103</v>
      </c>
      <c r="AO457">
        <v>0.42626447806957302</v>
      </c>
      <c r="AP457">
        <v>0.35726558341379699</v>
      </c>
      <c r="AQ457">
        <v>0.54887622892591403</v>
      </c>
      <c r="AR457">
        <v>0.32446252027614803</v>
      </c>
      <c r="AS457">
        <v>0.185567010309278</v>
      </c>
      <c r="AT457">
        <v>0.29387755102040802</v>
      </c>
      <c r="AU457">
        <v>0.64893617021276595</v>
      </c>
      <c r="AV457">
        <v>0.89285714285714202</v>
      </c>
      <c r="AW457">
        <v>0.70754716981132004</v>
      </c>
      <c r="AX457">
        <v>0.82629107981220595</v>
      </c>
      <c r="AY457">
        <v>0.81081081081080997</v>
      </c>
      <c r="AZ457">
        <v>0.42753623188405698</v>
      </c>
      <c r="BA457">
        <v>0.43243243243243201</v>
      </c>
      <c r="BB457">
        <v>0</v>
      </c>
      <c r="BC457">
        <v>7.5757575757575704E-2</v>
      </c>
      <c r="BD457">
        <v>0.66066066066065998</v>
      </c>
    </row>
    <row r="458" spans="2:56" x14ac:dyDescent="0.2">
      <c r="G458" s="2"/>
    </row>
    <row r="459" spans="2:56" x14ac:dyDescent="0.2">
      <c r="G459" s="2"/>
    </row>
    <row r="460" spans="2:56" x14ac:dyDescent="0.2">
      <c r="G460" s="2"/>
    </row>
    <row r="461" spans="2:56" x14ac:dyDescent="0.2">
      <c r="G461" s="2"/>
    </row>
    <row r="462" spans="2:56" x14ac:dyDescent="0.2">
      <c r="G462" s="2"/>
    </row>
    <row r="463" spans="2:56" x14ac:dyDescent="0.2">
      <c r="G463" s="2"/>
    </row>
    <row r="464" spans="2:56" x14ac:dyDescent="0.2">
      <c r="G464" s="2"/>
    </row>
    <row r="465" spans="7:7" x14ac:dyDescent="0.2">
      <c r="G465" s="2"/>
    </row>
    <row r="466" spans="7:7" x14ac:dyDescent="0.2">
      <c r="G466" s="2"/>
    </row>
    <row r="467" spans="7:7" x14ac:dyDescent="0.2">
      <c r="G467" s="2"/>
    </row>
    <row r="468" spans="7:7" x14ac:dyDescent="0.2">
      <c r="G468" s="2"/>
    </row>
    <row r="469" spans="7:7" x14ac:dyDescent="0.2">
      <c r="G469" s="2"/>
    </row>
    <row r="470" spans="7:7" x14ac:dyDescent="0.2">
      <c r="G470" s="2"/>
    </row>
    <row r="471" spans="7:7" x14ac:dyDescent="0.2">
      <c r="G471" s="2"/>
    </row>
    <row r="472" spans="7:7" x14ac:dyDescent="0.2">
      <c r="G472" s="2"/>
    </row>
    <row r="473" spans="7:7" x14ac:dyDescent="0.2">
      <c r="G473" s="2"/>
    </row>
    <row r="474" spans="7:7" x14ac:dyDescent="0.2">
      <c r="G474" s="2"/>
    </row>
    <row r="475" spans="7:7" x14ac:dyDescent="0.2">
      <c r="G475" s="2"/>
    </row>
    <row r="476" spans="7:7" x14ac:dyDescent="0.2">
      <c r="G476" s="2"/>
    </row>
    <row r="477" spans="7:7" x14ac:dyDescent="0.2">
      <c r="G477" s="2"/>
    </row>
    <row r="478" spans="7:7" x14ac:dyDescent="0.2">
      <c r="G478" s="2"/>
    </row>
    <row r="479" spans="7:7" x14ac:dyDescent="0.2">
      <c r="G479" s="2"/>
    </row>
    <row r="480" spans="7:7" x14ac:dyDescent="0.2">
      <c r="G480" s="2"/>
    </row>
    <row r="481" spans="7:7" x14ac:dyDescent="0.2">
      <c r="G481" s="2"/>
    </row>
    <row r="482" spans="7:7" x14ac:dyDescent="0.2">
      <c r="G482" s="2"/>
    </row>
    <row r="483" spans="7:7" x14ac:dyDescent="0.2">
      <c r="G483" s="2"/>
    </row>
    <row r="484" spans="7:7" x14ac:dyDescent="0.2">
      <c r="G484" s="2"/>
    </row>
    <row r="485" spans="7:7" x14ac:dyDescent="0.2">
      <c r="G485" s="2"/>
    </row>
    <row r="486" spans="7:7" x14ac:dyDescent="0.2">
      <c r="G486" s="2"/>
    </row>
    <row r="487" spans="7:7" x14ac:dyDescent="0.2">
      <c r="G487" s="2"/>
    </row>
    <row r="488" spans="7:7" x14ac:dyDescent="0.2">
      <c r="G488" s="2"/>
    </row>
    <row r="489" spans="7:7" x14ac:dyDescent="0.2">
      <c r="G489" s="2"/>
    </row>
    <row r="490" spans="7:7" x14ac:dyDescent="0.2">
      <c r="G490" s="2"/>
    </row>
    <row r="491" spans="7:7" x14ac:dyDescent="0.2">
      <c r="G491" s="2"/>
    </row>
    <row r="492" spans="7:7" x14ac:dyDescent="0.2">
      <c r="G492" s="2"/>
    </row>
    <row r="493" spans="7:7" x14ac:dyDescent="0.2">
      <c r="G493" s="2"/>
    </row>
    <row r="494" spans="7:7" x14ac:dyDescent="0.2">
      <c r="G494" s="2"/>
    </row>
    <row r="495" spans="7:7" x14ac:dyDescent="0.2">
      <c r="G495" s="2"/>
    </row>
    <row r="496" spans="7:7" x14ac:dyDescent="0.2">
      <c r="G496" s="2"/>
    </row>
    <row r="497" spans="7:7" x14ac:dyDescent="0.2">
      <c r="G497" s="2"/>
    </row>
    <row r="498" spans="7:7" x14ac:dyDescent="0.2">
      <c r="G498" s="2"/>
    </row>
    <row r="499" spans="7:7" x14ac:dyDescent="0.2">
      <c r="G499" s="2"/>
    </row>
    <row r="500" spans="7:7" x14ac:dyDescent="0.2">
      <c r="G500" s="2"/>
    </row>
    <row r="501" spans="7:7" x14ac:dyDescent="0.2">
      <c r="G501" s="2"/>
    </row>
    <row r="502" spans="7:7" x14ac:dyDescent="0.2">
      <c r="G502" s="2"/>
    </row>
    <row r="503" spans="7:7" x14ac:dyDescent="0.2">
      <c r="G503" s="2"/>
    </row>
    <row r="504" spans="7:7" x14ac:dyDescent="0.2">
      <c r="G504" s="2"/>
    </row>
    <row r="505" spans="7:7" x14ac:dyDescent="0.2">
      <c r="G505" s="2"/>
    </row>
    <row r="506" spans="7:7" x14ac:dyDescent="0.2">
      <c r="G506" s="2"/>
    </row>
    <row r="507" spans="7:7" x14ac:dyDescent="0.2">
      <c r="G507" s="2"/>
    </row>
    <row r="508" spans="7:7" x14ac:dyDescent="0.2">
      <c r="G508" s="2"/>
    </row>
    <row r="509" spans="7:7" x14ac:dyDescent="0.2">
      <c r="G509" s="2"/>
    </row>
    <row r="510" spans="7:7" x14ac:dyDescent="0.2">
      <c r="G510" s="2"/>
    </row>
    <row r="511" spans="7:7" x14ac:dyDescent="0.2">
      <c r="G511" s="2"/>
    </row>
    <row r="512" spans="7:7" x14ac:dyDescent="0.2">
      <c r="G512" s="2"/>
    </row>
    <row r="513" spans="7:7" x14ac:dyDescent="0.2">
      <c r="G513" s="2"/>
    </row>
    <row r="514" spans="7:7" x14ac:dyDescent="0.2">
      <c r="G514" s="2"/>
    </row>
    <row r="515" spans="7:7" x14ac:dyDescent="0.2">
      <c r="G515" s="2"/>
    </row>
    <row r="516" spans="7:7" x14ac:dyDescent="0.2">
      <c r="G516" s="2"/>
    </row>
    <row r="517" spans="7:7" x14ac:dyDescent="0.2">
      <c r="G517" s="2"/>
    </row>
    <row r="518" spans="7:7" x14ac:dyDescent="0.2">
      <c r="G518" s="2"/>
    </row>
    <row r="519" spans="7:7" x14ac:dyDescent="0.2">
      <c r="G519" s="2"/>
    </row>
    <row r="520" spans="7:7" x14ac:dyDescent="0.2">
      <c r="G520" s="2"/>
    </row>
    <row r="521" spans="7:7" x14ac:dyDescent="0.2">
      <c r="G521" s="2"/>
    </row>
    <row r="522" spans="7:7" x14ac:dyDescent="0.2">
      <c r="G522" s="2"/>
    </row>
    <row r="523" spans="7:7" x14ac:dyDescent="0.2">
      <c r="G523" s="2"/>
    </row>
    <row r="524" spans="7:7" x14ac:dyDescent="0.2">
      <c r="G524" s="2"/>
    </row>
    <row r="525" spans="7:7" x14ac:dyDescent="0.2">
      <c r="G525" s="2"/>
    </row>
    <row r="526" spans="7:7" x14ac:dyDescent="0.2">
      <c r="G526" s="2"/>
    </row>
    <row r="527" spans="7:7" x14ac:dyDescent="0.2">
      <c r="G527" s="2"/>
    </row>
    <row r="528" spans="7:7" x14ac:dyDescent="0.2">
      <c r="G528" s="2"/>
    </row>
    <row r="529" spans="7:7" x14ac:dyDescent="0.2">
      <c r="G529" s="2"/>
    </row>
    <row r="530" spans="7:7" x14ac:dyDescent="0.2">
      <c r="G530" s="2"/>
    </row>
    <row r="531" spans="7:7" x14ac:dyDescent="0.2">
      <c r="G531" s="2"/>
    </row>
    <row r="532" spans="7:7" x14ac:dyDescent="0.2">
      <c r="G532" s="2"/>
    </row>
    <row r="533" spans="7:7" x14ac:dyDescent="0.2">
      <c r="G533" s="2"/>
    </row>
    <row r="534" spans="7:7" x14ac:dyDescent="0.2">
      <c r="G534" s="2"/>
    </row>
    <row r="535" spans="7:7" x14ac:dyDescent="0.2">
      <c r="G535" s="2"/>
    </row>
    <row r="536" spans="7:7" x14ac:dyDescent="0.2">
      <c r="G536" s="2"/>
    </row>
    <row r="537" spans="7:7" x14ac:dyDescent="0.2">
      <c r="G537" s="2"/>
    </row>
    <row r="538" spans="7:7" x14ac:dyDescent="0.2">
      <c r="G538" s="2"/>
    </row>
    <row r="539" spans="7:7" x14ac:dyDescent="0.2">
      <c r="G539" s="2"/>
    </row>
    <row r="540" spans="7:7" x14ac:dyDescent="0.2">
      <c r="G540" s="2"/>
    </row>
    <row r="541" spans="7:7" x14ac:dyDescent="0.2">
      <c r="G541" s="2"/>
    </row>
    <row r="542" spans="7:7" x14ac:dyDescent="0.2">
      <c r="G542" s="2"/>
    </row>
    <row r="543" spans="7:7" x14ac:dyDescent="0.2">
      <c r="G543" s="2"/>
    </row>
    <row r="544" spans="7:7" x14ac:dyDescent="0.2">
      <c r="G544" s="2"/>
    </row>
    <row r="545" spans="7:7" x14ac:dyDescent="0.2">
      <c r="G545" s="2"/>
    </row>
    <row r="546" spans="7:7" x14ac:dyDescent="0.2">
      <c r="G546" s="2"/>
    </row>
    <row r="547" spans="7:7" x14ac:dyDescent="0.2">
      <c r="G547" s="2"/>
    </row>
    <row r="548" spans="7:7" x14ac:dyDescent="0.2">
      <c r="G548" s="2"/>
    </row>
    <row r="549" spans="7:7" x14ac:dyDescent="0.2">
      <c r="G549" s="2"/>
    </row>
    <row r="550" spans="7:7" x14ac:dyDescent="0.2">
      <c r="G550" s="2"/>
    </row>
    <row r="551" spans="7:7" x14ac:dyDescent="0.2">
      <c r="G551" s="2"/>
    </row>
    <row r="552" spans="7:7" x14ac:dyDescent="0.2">
      <c r="G552" s="2"/>
    </row>
    <row r="553" spans="7:7" x14ac:dyDescent="0.2">
      <c r="G553" s="2"/>
    </row>
    <row r="554" spans="7:7" x14ac:dyDescent="0.2">
      <c r="G554" s="2"/>
    </row>
    <row r="555" spans="7:7" x14ac:dyDescent="0.2">
      <c r="G555" s="2"/>
    </row>
    <row r="556" spans="7:7" x14ac:dyDescent="0.2">
      <c r="G556" s="2"/>
    </row>
    <row r="557" spans="7:7" x14ac:dyDescent="0.2">
      <c r="G557" s="2"/>
    </row>
    <row r="558" spans="7:7" x14ac:dyDescent="0.2">
      <c r="G558" s="2"/>
    </row>
    <row r="559" spans="7:7" x14ac:dyDescent="0.2">
      <c r="G559" s="2"/>
    </row>
    <row r="560" spans="7:7" x14ac:dyDescent="0.2">
      <c r="G560" s="2"/>
    </row>
    <row r="561" spans="7:7" x14ac:dyDescent="0.2">
      <c r="G561" s="2"/>
    </row>
    <row r="562" spans="7:7" x14ac:dyDescent="0.2">
      <c r="G562" s="2"/>
    </row>
    <row r="563" spans="7:7" x14ac:dyDescent="0.2">
      <c r="G563" s="2"/>
    </row>
    <row r="564" spans="7:7" x14ac:dyDescent="0.2">
      <c r="G564" s="2"/>
    </row>
    <row r="565" spans="7:7" x14ac:dyDescent="0.2">
      <c r="G565" s="2"/>
    </row>
    <row r="566" spans="7:7" x14ac:dyDescent="0.2">
      <c r="G566" s="2"/>
    </row>
    <row r="567" spans="7:7" x14ac:dyDescent="0.2">
      <c r="G567" s="2"/>
    </row>
    <row r="568" spans="7:7" x14ac:dyDescent="0.2">
      <c r="G568" s="2"/>
    </row>
    <row r="569" spans="7:7" x14ac:dyDescent="0.2">
      <c r="G569" s="2"/>
    </row>
    <row r="570" spans="7:7" x14ac:dyDescent="0.2">
      <c r="G570" s="2"/>
    </row>
    <row r="571" spans="7:7" x14ac:dyDescent="0.2">
      <c r="G571" s="2"/>
    </row>
    <row r="572" spans="7:7" x14ac:dyDescent="0.2">
      <c r="G572" s="2"/>
    </row>
    <row r="573" spans="7:7" x14ac:dyDescent="0.2">
      <c r="G573" s="2"/>
    </row>
    <row r="574" spans="7:7" x14ac:dyDescent="0.2">
      <c r="G574" s="2"/>
    </row>
    <row r="575" spans="7:7" x14ac:dyDescent="0.2">
      <c r="G575" s="2"/>
    </row>
    <row r="576" spans="7:7" x14ac:dyDescent="0.2">
      <c r="G576" s="2"/>
    </row>
    <row r="577" spans="7:7" x14ac:dyDescent="0.2">
      <c r="G577" s="2"/>
    </row>
    <row r="578" spans="7:7" x14ac:dyDescent="0.2">
      <c r="G578" s="2"/>
    </row>
    <row r="579" spans="7:7" x14ac:dyDescent="0.2">
      <c r="G579" s="2"/>
    </row>
    <row r="580" spans="7:7" x14ac:dyDescent="0.2">
      <c r="G580" s="2"/>
    </row>
    <row r="581" spans="7:7" x14ac:dyDescent="0.2">
      <c r="G581" s="2"/>
    </row>
    <row r="582" spans="7:7" x14ac:dyDescent="0.2">
      <c r="G582" s="2"/>
    </row>
    <row r="583" spans="7:7" x14ac:dyDescent="0.2">
      <c r="G583" s="2"/>
    </row>
    <row r="584" spans="7:7" x14ac:dyDescent="0.2">
      <c r="G584" s="2"/>
    </row>
    <row r="585" spans="7:7" x14ac:dyDescent="0.2">
      <c r="G585" s="2"/>
    </row>
    <row r="586" spans="7:7" x14ac:dyDescent="0.2">
      <c r="G586" s="2"/>
    </row>
    <row r="587" spans="7:7" x14ac:dyDescent="0.2">
      <c r="G587" s="2"/>
    </row>
    <row r="588" spans="7:7" x14ac:dyDescent="0.2">
      <c r="G588" s="2"/>
    </row>
    <row r="589" spans="7:7" x14ac:dyDescent="0.2">
      <c r="G589" s="2"/>
    </row>
    <row r="590" spans="7:7" x14ac:dyDescent="0.2">
      <c r="G590" s="2"/>
    </row>
    <row r="591" spans="7:7" x14ac:dyDescent="0.2">
      <c r="G591" s="2"/>
    </row>
    <row r="592" spans="7:7" x14ac:dyDescent="0.2">
      <c r="G592" s="2"/>
    </row>
    <row r="593" spans="7:7" x14ac:dyDescent="0.2">
      <c r="G593" s="2"/>
    </row>
    <row r="594" spans="7:7" x14ac:dyDescent="0.2">
      <c r="G594" s="2"/>
    </row>
    <row r="595" spans="7:7" x14ac:dyDescent="0.2">
      <c r="G595" s="2"/>
    </row>
    <row r="596" spans="7:7" x14ac:dyDescent="0.2">
      <c r="G596" s="2"/>
    </row>
    <row r="597" spans="7:7" x14ac:dyDescent="0.2">
      <c r="G597" s="2"/>
    </row>
    <row r="598" spans="7:7" x14ac:dyDescent="0.2">
      <c r="G598" s="2"/>
    </row>
    <row r="599" spans="7:7" x14ac:dyDescent="0.2">
      <c r="G599" s="2"/>
    </row>
    <row r="600" spans="7:7" x14ac:dyDescent="0.2">
      <c r="G600" s="2"/>
    </row>
    <row r="601" spans="7:7" x14ac:dyDescent="0.2">
      <c r="G601" s="2"/>
    </row>
    <row r="602" spans="7:7" x14ac:dyDescent="0.2">
      <c r="G602" s="2"/>
    </row>
    <row r="603" spans="7:7" x14ac:dyDescent="0.2">
      <c r="G603" s="2"/>
    </row>
    <row r="604" spans="7:7" x14ac:dyDescent="0.2">
      <c r="G604" s="2"/>
    </row>
    <row r="605" spans="7:7" x14ac:dyDescent="0.2">
      <c r="G605" s="2"/>
    </row>
    <row r="606" spans="7:7" x14ac:dyDescent="0.2">
      <c r="G606" s="2"/>
    </row>
    <row r="607" spans="7:7" x14ac:dyDescent="0.2">
      <c r="G607" s="2"/>
    </row>
    <row r="608" spans="7:7" x14ac:dyDescent="0.2">
      <c r="G608" s="2"/>
    </row>
    <row r="609" spans="7:7" x14ac:dyDescent="0.2">
      <c r="G609" s="2"/>
    </row>
    <row r="610" spans="7:7" x14ac:dyDescent="0.2">
      <c r="G610" s="2"/>
    </row>
    <row r="611" spans="7:7" x14ac:dyDescent="0.2">
      <c r="G611" s="2"/>
    </row>
    <row r="612" spans="7:7" x14ac:dyDescent="0.2">
      <c r="G612" s="2"/>
    </row>
    <row r="613" spans="7:7" x14ac:dyDescent="0.2">
      <c r="G613" s="2"/>
    </row>
    <row r="614" spans="7:7" x14ac:dyDescent="0.2">
      <c r="G614" s="2"/>
    </row>
    <row r="615" spans="7:7" x14ac:dyDescent="0.2">
      <c r="G615" s="2"/>
    </row>
    <row r="616" spans="7:7" x14ac:dyDescent="0.2">
      <c r="G616" s="2"/>
    </row>
    <row r="617" spans="7:7" x14ac:dyDescent="0.2">
      <c r="G617" s="2"/>
    </row>
    <row r="618" spans="7:7" x14ac:dyDescent="0.2">
      <c r="G618" s="2"/>
    </row>
    <row r="619" spans="7:7" x14ac:dyDescent="0.2">
      <c r="G619" s="2"/>
    </row>
    <row r="620" spans="7:7" x14ac:dyDescent="0.2">
      <c r="G620" s="2"/>
    </row>
    <row r="621" spans="7:7" x14ac:dyDescent="0.2">
      <c r="G621" s="2"/>
    </row>
    <row r="622" spans="7:7" x14ac:dyDescent="0.2">
      <c r="G622" s="2"/>
    </row>
    <row r="623" spans="7:7" x14ac:dyDescent="0.2">
      <c r="G623" s="2"/>
    </row>
    <row r="624" spans="7:7" x14ac:dyDescent="0.2">
      <c r="G624" s="2"/>
    </row>
    <row r="625" spans="7:7" x14ac:dyDescent="0.2">
      <c r="G625" s="2"/>
    </row>
    <row r="626" spans="7:7" x14ac:dyDescent="0.2">
      <c r="G626" s="2"/>
    </row>
    <row r="627" spans="7:7" x14ac:dyDescent="0.2">
      <c r="G627" s="2"/>
    </row>
    <row r="628" spans="7:7" x14ac:dyDescent="0.2">
      <c r="G628" s="2"/>
    </row>
    <row r="629" spans="7:7" x14ac:dyDescent="0.2">
      <c r="G629" s="2"/>
    </row>
    <row r="630" spans="7:7" x14ac:dyDescent="0.2">
      <c r="G630" s="2"/>
    </row>
    <row r="631" spans="7:7" x14ac:dyDescent="0.2">
      <c r="G631" s="2"/>
    </row>
    <row r="632" spans="7:7" x14ac:dyDescent="0.2">
      <c r="G632" s="2"/>
    </row>
    <row r="633" spans="7:7" x14ac:dyDescent="0.2">
      <c r="G633" s="2"/>
    </row>
    <row r="634" spans="7:7" x14ac:dyDescent="0.2">
      <c r="G634" s="2"/>
    </row>
    <row r="635" spans="7:7" x14ac:dyDescent="0.2">
      <c r="G635" s="2"/>
    </row>
    <row r="636" spans="7:7" x14ac:dyDescent="0.2">
      <c r="G636" s="2"/>
    </row>
    <row r="637" spans="7:7" x14ac:dyDescent="0.2">
      <c r="G637" s="2"/>
    </row>
    <row r="638" spans="7:7" x14ac:dyDescent="0.2">
      <c r="G638" s="2"/>
    </row>
    <row r="639" spans="7:7" x14ac:dyDescent="0.2">
      <c r="G639" s="2"/>
    </row>
    <row r="640" spans="7:7" x14ac:dyDescent="0.2">
      <c r="G640" s="2"/>
    </row>
    <row r="641" spans="7:7" x14ac:dyDescent="0.2">
      <c r="G641" s="2"/>
    </row>
    <row r="642" spans="7:7" x14ac:dyDescent="0.2">
      <c r="G642" s="2"/>
    </row>
    <row r="643" spans="7:7" x14ac:dyDescent="0.2">
      <c r="G643" s="2"/>
    </row>
    <row r="644" spans="7:7" x14ac:dyDescent="0.2">
      <c r="G644" s="2"/>
    </row>
    <row r="645" spans="7:7" x14ac:dyDescent="0.2">
      <c r="G645" s="2"/>
    </row>
    <row r="646" spans="7:7" x14ac:dyDescent="0.2">
      <c r="G646" s="2"/>
    </row>
    <row r="647" spans="7:7" x14ac:dyDescent="0.2">
      <c r="G647" s="2"/>
    </row>
    <row r="648" spans="7:7" x14ac:dyDescent="0.2">
      <c r="G648" s="2"/>
    </row>
    <row r="649" spans="7:7" x14ac:dyDescent="0.2">
      <c r="G649" s="2"/>
    </row>
    <row r="650" spans="7:7" x14ac:dyDescent="0.2">
      <c r="G650" s="2"/>
    </row>
    <row r="651" spans="7:7" x14ac:dyDescent="0.2">
      <c r="G651" s="2"/>
    </row>
    <row r="652" spans="7:7" x14ac:dyDescent="0.2">
      <c r="G652" s="2"/>
    </row>
    <row r="653" spans="7:7" x14ac:dyDescent="0.2">
      <c r="G653" s="2"/>
    </row>
    <row r="654" spans="7:7" x14ac:dyDescent="0.2">
      <c r="G654" s="2"/>
    </row>
    <row r="655" spans="7:7" x14ac:dyDescent="0.2">
      <c r="G655" s="2"/>
    </row>
    <row r="656" spans="7:7" x14ac:dyDescent="0.2">
      <c r="G656" s="2"/>
    </row>
    <row r="657" spans="7:7" x14ac:dyDescent="0.2">
      <c r="G657" s="2"/>
    </row>
    <row r="658" spans="7:7" x14ac:dyDescent="0.2">
      <c r="G658" s="2"/>
    </row>
    <row r="659" spans="7:7" x14ac:dyDescent="0.2">
      <c r="G659" s="2"/>
    </row>
    <row r="660" spans="7:7" x14ac:dyDescent="0.2">
      <c r="G660" s="2"/>
    </row>
    <row r="661" spans="7:7" x14ac:dyDescent="0.2">
      <c r="G661" s="2"/>
    </row>
    <row r="662" spans="7:7" x14ac:dyDescent="0.2">
      <c r="G662" s="2"/>
    </row>
    <row r="663" spans="7:7" x14ac:dyDescent="0.2">
      <c r="G663" s="2"/>
    </row>
    <row r="664" spans="7:7" x14ac:dyDescent="0.2">
      <c r="G664" s="2"/>
    </row>
    <row r="665" spans="7:7" x14ac:dyDescent="0.2">
      <c r="G665" s="2"/>
    </row>
    <row r="666" spans="7:7" x14ac:dyDescent="0.2">
      <c r="G666" s="2"/>
    </row>
    <row r="667" spans="7:7" x14ac:dyDescent="0.2">
      <c r="G667" s="2"/>
    </row>
  </sheetData>
  <conditionalFormatting sqref="T1:T1048576">
    <cfRule type="colorScale" priority="72">
      <colorScale>
        <cfvo type="min"/>
        <cfvo type="max"/>
        <color rgb="FFFF7128"/>
        <color rgb="FFFFEF9C"/>
      </colorScale>
    </cfRule>
  </conditionalFormatting>
  <conditionalFormatting sqref="U1:U1048576">
    <cfRule type="colorScale" priority="71">
      <colorScale>
        <cfvo type="min"/>
        <cfvo type="max"/>
        <color rgb="FFFF7128"/>
        <color rgb="FFFFEF9C"/>
      </colorScale>
    </cfRule>
  </conditionalFormatting>
  <conditionalFormatting sqref="G1:G1048576">
    <cfRule type="containsText" dxfId="444" priority="69" operator="containsText" text="True">
      <formula>NOT(ISERROR(SEARCH("True",G1)))</formula>
    </cfRule>
    <cfRule type="containsText" dxfId="443" priority="70" operator="containsText" text="FALSE">
      <formula>NOT(ISERROR(SEARCH("FALSE",G1)))</formula>
    </cfRule>
  </conditionalFormatting>
  <conditionalFormatting sqref="W1:W1048576">
    <cfRule type="top10" dxfId="442" priority="67" rank="10"/>
    <cfRule type="dataBar" priority="68">
      <dataBar>
        <cfvo type="min"/>
        <cfvo type="max"/>
        <color theme="9"/>
      </dataBar>
      <extLst>
        <ext xmlns:x14="http://schemas.microsoft.com/office/spreadsheetml/2009/9/main" uri="{B025F937-C7B1-47D3-B67F-A62EFF666E3E}">
          <x14:id>{8361C82F-7190-DA45-9A05-602E32AB2B4C}</x14:id>
        </ext>
      </extLst>
    </cfRule>
  </conditionalFormatting>
  <conditionalFormatting sqref="AA1:AA1048576">
    <cfRule type="top10" dxfId="441" priority="65" rank="10"/>
    <cfRule type="dataBar" priority="66">
      <dataBar>
        <cfvo type="min"/>
        <cfvo type="max"/>
        <color theme="9"/>
      </dataBar>
      <extLst>
        <ext xmlns:x14="http://schemas.microsoft.com/office/spreadsheetml/2009/9/main" uri="{B025F937-C7B1-47D3-B67F-A62EFF666E3E}">
          <x14:id>{7C2DE229-B031-434A-B070-7DFE79774D74}</x14:id>
        </ext>
      </extLst>
    </cfRule>
  </conditionalFormatting>
  <conditionalFormatting sqref="X1:X1048576">
    <cfRule type="top10" dxfId="440" priority="63" bottom="1" rank="10"/>
    <cfRule type="dataBar" priority="64">
      <dataBar>
        <cfvo type="min"/>
        <cfvo type="max"/>
        <color rgb="FFFF0000"/>
      </dataBar>
      <extLst>
        <ext xmlns:x14="http://schemas.microsoft.com/office/spreadsheetml/2009/9/main" uri="{B025F937-C7B1-47D3-B67F-A62EFF666E3E}">
          <x14:id>{72F460E2-164C-7847-AAEF-B29AC7D62FC2}</x14:id>
        </ext>
      </extLst>
    </cfRule>
  </conditionalFormatting>
  <conditionalFormatting sqref="Y1:Y1048576">
    <cfRule type="top10" dxfId="439" priority="61" rank="10"/>
    <cfRule type="dataBar" priority="62">
      <dataBar>
        <cfvo type="min"/>
        <cfvo type="max"/>
        <color theme="9"/>
      </dataBar>
      <extLst>
        <ext xmlns:x14="http://schemas.microsoft.com/office/spreadsheetml/2009/9/main" uri="{B025F937-C7B1-47D3-B67F-A62EFF666E3E}">
          <x14:id>{27AAAE82-2DC9-014D-87B2-39356A7463DC}</x14:id>
        </ext>
      </extLst>
    </cfRule>
  </conditionalFormatting>
  <conditionalFormatting sqref="AB1:AB1048576">
    <cfRule type="top10" dxfId="438" priority="59" rank="10"/>
    <cfRule type="dataBar" priority="60">
      <dataBar>
        <cfvo type="min"/>
        <cfvo type="max"/>
        <color theme="9"/>
      </dataBar>
      <extLst>
        <ext xmlns:x14="http://schemas.microsoft.com/office/spreadsheetml/2009/9/main" uri="{B025F937-C7B1-47D3-B67F-A62EFF666E3E}">
          <x14:id>{0D6FBE18-5074-254D-94B0-43144AD4AF7D}</x14:id>
        </ext>
      </extLst>
    </cfRule>
  </conditionalFormatting>
  <conditionalFormatting sqref="AC1:AC1048576">
    <cfRule type="top10" dxfId="437" priority="57" rank="10"/>
    <cfRule type="dataBar" priority="58">
      <dataBar>
        <cfvo type="min"/>
        <cfvo type="max"/>
        <color theme="9"/>
      </dataBar>
      <extLst>
        <ext xmlns:x14="http://schemas.microsoft.com/office/spreadsheetml/2009/9/main" uri="{B025F937-C7B1-47D3-B67F-A62EFF666E3E}">
          <x14:id>{004FF78E-CFAA-FE45-82FF-F5F913F3F353}</x14:id>
        </ext>
      </extLst>
    </cfRule>
  </conditionalFormatting>
  <conditionalFormatting sqref="AD1:AD1048576">
    <cfRule type="top10" dxfId="436" priority="55" rank="10"/>
    <cfRule type="dataBar" priority="56">
      <dataBar>
        <cfvo type="min"/>
        <cfvo type="max"/>
        <color theme="9"/>
      </dataBar>
      <extLst>
        <ext xmlns:x14="http://schemas.microsoft.com/office/spreadsheetml/2009/9/main" uri="{B025F937-C7B1-47D3-B67F-A62EFF666E3E}">
          <x14:id>{E8ABC163-1E2B-BE42-8311-FEDDFA81881D}</x14:id>
        </ext>
      </extLst>
    </cfRule>
  </conditionalFormatting>
  <conditionalFormatting sqref="AE1:AE1048576">
    <cfRule type="top10" dxfId="435" priority="53" rank="10"/>
    <cfRule type="dataBar" priority="54">
      <dataBar>
        <cfvo type="min"/>
        <cfvo type="max"/>
        <color theme="9"/>
      </dataBar>
      <extLst>
        <ext xmlns:x14="http://schemas.microsoft.com/office/spreadsheetml/2009/9/main" uri="{B025F937-C7B1-47D3-B67F-A62EFF666E3E}">
          <x14:id>{0EB16D2E-8929-B940-A7EF-EBD19AE37E73}</x14:id>
        </ext>
      </extLst>
    </cfRule>
  </conditionalFormatting>
  <conditionalFormatting sqref="AF1:AF1048576">
    <cfRule type="top10" dxfId="434" priority="51" rank="10"/>
    <cfRule type="dataBar" priority="52">
      <dataBar>
        <cfvo type="min"/>
        <cfvo type="max"/>
        <color theme="9"/>
      </dataBar>
      <extLst>
        <ext xmlns:x14="http://schemas.microsoft.com/office/spreadsheetml/2009/9/main" uri="{B025F937-C7B1-47D3-B67F-A62EFF666E3E}">
          <x14:id>{92CF59CA-C488-FD45-8FEA-BA8548BDC814}</x14:id>
        </ext>
      </extLst>
    </cfRule>
  </conditionalFormatting>
  <conditionalFormatting sqref="AG1:AG1048576">
    <cfRule type="top10" dxfId="433" priority="49" rank="10"/>
    <cfRule type="dataBar" priority="50">
      <dataBar>
        <cfvo type="min"/>
        <cfvo type="max"/>
        <color theme="9"/>
      </dataBar>
      <extLst>
        <ext xmlns:x14="http://schemas.microsoft.com/office/spreadsheetml/2009/9/main" uri="{B025F937-C7B1-47D3-B67F-A62EFF666E3E}">
          <x14:id>{03F7EC97-A93B-8E43-9B41-5DD26AC5CD36}</x14:id>
        </ext>
      </extLst>
    </cfRule>
  </conditionalFormatting>
  <conditionalFormatting sqref="AI1:AI1048576">
    <cfRule type="top10" dxfId="432" priority="47" rank="10"/>
    <cfRule type="dataBar" priority="48">
      <dataBar>
        <cfvo type="min"/>
        <cfvo type="max"/>
        <color theme="9"/>
      </dataBar>
      <extLst>
        <ext xmlns:x14="http://schemas.microsoft.com/office/spreadsheetml/2009/9/main" uri="{B025F937-C7B1-47D3-B67F-A62EFF666E3E}">
          <x14:id>{48D920AD-A604-DA40-9A7D-B68996738943}</x14:id>
        </ext>
      </extLst>
    </cfRule>
  </conditionalFormatting>
  <conditionalFormatting sqref="AJ1:AJ1048576">
    <cfRule type="top10" dxfId="431" priority="45" rank="10"/>
    <cfRule type="dataBar" priority="46">
      <dataBar>
        <cfvo type="min"/>
        <cfvo type="max"/>
        <color theme="9"/>
      </dataBar>
      <extLst>
        <ext xmlns:x14="http://schemas.microsoft.com/office/spreadsheetml/2009/9/main" uri="{B025F937-C7B1-47D3-B67F-A62EFF666E3E}">
          <x14:id>{F6A8A0FD-B8DE-6E40-8A4C-3D8948561A2A}</x14:id>
        </ext>
      </extLst>
    </cfRule>
  </conditionalFormatting>
  <conditionalFormatting sqref="AK1:AK1048576">
    <cfRule type="top10" dxfId="430" priority="43" rank="10"/>
    <cfRule type="dataBar" priority="44">
      <dataBar>
        <cfvo type="min"/>
        <cfvo type="max"/>
        <color theme="9"/>
      </dataBar>
      <extLst>
        <ext xmlns:x14="http://schemas.microsoft.com/office/spreadsheetml/2009/9/main" uri="{B025F937-C7B1-47D3-B67F-A62EFF666E3E}">
          <x14:id>{59B0442B-08BC-FC46-8333-B85304FD2B56}</x14:id>
        </ext>
      </extLst>
    </cfRule>
  </conditionalFormatting>
  <conditionalFormatting sqref="AL1:AL1048576">
    <cfRule type="top10" dxfId="429" priority="41" rank="10"/>
    <cfRule type="dataBar" priority="42">
      <dataBar>
        <cfvo type="min"/>
        <cfvo type="max"/>
        <color theme="9"/>
      </dataBar>
      <extLst>
        <ext xmlns:x14="http://schemas.microsoft.com/office/spreadsheetml/2009/9/main" uri="{B025F937-C7B1-47D3-B67F-A62EFF666E3E}">
          <x14:id>{3FE46060-A6EB-1045-B7FE-F39D541C16E4}</x14:id>
        </ext>
      </extLst>
    </cfRule>
  </conditionalFormatting>
  <conditionalFormatting sqref="AM1:AM1048576">
    <cfRule type="top10" dxfId="428" priority="39" rank="10"/>
    <cfRule type="dataBar" priority="40">
      <dataBar>
        <cfvo type="min"/>
        <cfvo type="max"/>
        <color theme="9"/>
      </dataBar>
      <extLst>
        <ext xmlns:x14="http://schemas.microsoft.com/office/spreadsheetml/2009/9/main" uri="{B025F937-C7B1-47D3-B67F-A62EFF666E3E}">
          <x14:id>{32DE7637-7B68-CA4D-9712-300DA69CC0AB}</x14:id>
        </ext>
      </extLst>
    </cfRule>
  </conditionalFormatting>
  <conditionalFormatting sqref="AN1:AN1048576 AO1:BD1">
    <cfRule type="top10" dxfId="427" priority="37" rank="10"/>
    <cfRule type="dataBar" priority="38">
      <dataBar>
        <cfvo type="min"/>
        <cfvo type="max"/>
        <color theme="9"/>
      </dataBar>
      <extLst>
        <ext xmlns:x14="http://schemas.microsoft.com/office/spreadsheetml/2009/9/main" uri="{B025F937-C7B1-47D3-B67F-A62EFF666E3E}">
          <x14:id>{0B8D89AB-590F-454C-80F7-ED622EC1D5B7}</x14:id>
        </ext>
      </extLst>
    </cfRule>
  </conditionalFormatting>
  <conditionalFormatting sqref="Z1:Z1048576">
    <cfRule type="top10" dxfId="426" priority="35" bottom="1" rank="10"/>
    <cfRule type="dataBar" priority="36">
      <dataBar>
        <cfvo type="min"/>
        <cfvo type="max"/>
        <color rgb="FFFF0000"/>
      </dataBar>
      <extLst>
        <ext xmlns:x14="http://schemas.microsoft.com/office/spreadsheetml/2009/9/main" uri="{B025F937-C7B1-47D3-B67F-A62EFF666E3E}">
          <x14:id>{11A53452-534A-3C4B-8DAE-06142DF77C8A}</x14:id>
        </ext>
      </extLst>
    </cfRule>
  </conditionalFormatting>
  <conditionalFormatting sqref="AH1:AH1048576">
    <cfRule type="top10" dxfId="425" priority="33" bottom="1" rank="10"/>
    <cfRule type="dataBar" priority="34">
      <dataBar>
        <cfvo type="min"/>
        <cfvo type="max"/>
        <color rgb="FFFF0000"/>
      </dataBar>
      <extLst>
        <ext xmlns:x14="http://schemas.microsoft.com/office/spreadsheetml/2009/9/main" uri="{B025F937-C7B1-47D3-B67F-A62EFF666E3E}">
          <x14:id>{6681A0AD-8C0A-FF40-A9FF-B86BA0B7E9FE}</x14:id>
        </ext>
      </extLst>
    </cfRule>
  </conditionalFormatting>
  <conditionalFormatting sqref="AO2:AO1048576">
    <cfRule type="top10" dxfId="424" priority="31" rank="10"/>
    <cfRule type="dataBar" priority="32">
      <dataBar>
        <cfvo type="min"/>
        <cfvo type="max"/>
        <color theme="9"/>
      </dataBar>
      <extLst>
        <ext xmlns:x14="http://schemas.microsoft.com/office/spreadsheetml/2009/9/main" uri="{B025F937-C7B1-47D3-B67F-A62EFF666E3E}">
          <x14:id>{C057A432-E5B1-4A4D-8DC1-C8D8443605E5}</x14:id>
        </ext>
      </extLst>
    </cfRule>
  </conditionalFormatting>
  <conditionalFormatting sqref="AP2:AP1048576">
    <cfRule type="top10" dxfId="423" priority="29" rank="10"/>
    <cfRule type="dataBar" priority="30">
      <dataBar>
        <cfvo type="min"/>
        <cfvo type="max"/>
        <color theme="9"/>
      </dataBar>
      <extLst>
        <ext xmlns:x14="http://schemas.microsoft.com/office/spreadsheetml/2009/9/main" uri="{B025F937-C7B1-47D3-B67F-A62EFF666E3E}">
          <x14:id>{2903058B-A4C3-9947-BBE4-E743ECB2BD24}</x14:id>
        </ext>
      </extLst>
    </cfRule>
  </conditionalFormatting>
  <conditionalFormatting sqref="AQ2:AQ1048576">
    <cfRule type="top10" dxfId="422" priority="27" rank="10"/>
    <cfRule type="dataBar" priority="28">
      <dataBar>
        <cfvo type="min"/>
        <cfvo type="max"/>
        <color theme="9"/>
      </dataBar>
      <extLst>
        <ext xmlns:x14="http://schemas.microsoft.com/office/spreadsheetml/2009/9/main" uri="{B025F937-C7B1-47D3-B67F-A62EFF666E3E}">
          <x14:id>{35706F0C-8D77-CF40-BFDC-3531116B9FB6}</x14:id>
        </ext>
      </extLst>
    </cfRule>
  </conditionalFormatting>
  <conditionalFormatting sqref="AR2:AR1048576">
    <cfRule type="top10" dxfId="421" priority="25" rank="10"/>
    <cfRule type="dataBar" priority="26">
      <dataBar>
        <cfvo type="min"/>
        <cfvo type="max"/>
        <color theme="9"/>
      </dataBar>
      <extLst>
        <ext xmlns:x14="http://schemas.microsoft.com/office/spreadsheetml/2009/9/main" uri="{B025F937-C7B1-47D3-B67F-A62EFF666E3E}">
          <x14:id>{31DD1AF5-754D-3945-A069-C99CEE573EA7}</x14:id>
        </ext>
      </extLst>
    </cfRule>
  </conditionalFormatting>
  <conditionalFormatting sqref="AS2:AS1048576">
    <cfRule type="top10" dxfId="420" priority="23" rank="10"/>
    <cfRule type="dataBar" priority="24">
      <dataBar>
        <cfvo type="min"/>
        <cfvo type="max"/>
        <color theme="9"/>
      </dataBar>
      <extLst>
        <ext xmlns:x14="http://schemas.microsoft.com/office/spreadsheetml/2009/9/main" uri="{B025F937-C7B1-47D3-B67F-A62EFF666E3E}">
          <x14:id>{C6361E2C-A197-5E4A-B98A-055FE56A45B2}</x14:id>
        </ext>
      </extLst>
    </cfRule>
  </conditionalFormatting>
  <conditionalFormatting sqref="AT2:AT1048576">
    <cfRule type="top10" dxfId="419" priority="21" rank="10"/>
    <cfRule type="dataBar" priority="22">
      <dataBar>
        <cfvo type="min"/>
        <cfvo type="max"/>
        <color theme="9"/>
      </dataBar>
      <extLst>
        <ext xmlns:x14="http://schemas.microsoft.com/office/spreadsheetml/2009/9/main" uri="{B025F937-C7B1-47D3-B67F-A62EFF666E3E}">
          <x14:id>{7F6DBA0B-81C9-8442-866F-F7D5FEC0062E}</x14:id>
        </ext>
      </extLst>
    </cfRule>
  </conditionalFormatting>
  <conditionalFormatting sqref="AU2:AU1048576">
    <cfRule type="top10" dxfId="418" priority="19" rank="10"/>
    <cfRule type="dataBar" priority="20">
      <dataBar>
        <cfvo type="min"/>
        <cfvo type="max"/>
        <color theme="9"/>
      </dataBar>
      <extLst>
        <ext xmlns:x14="http://schemas.microsoft.com/office/spreadsheetml/2009/9/main" uri="{B025F937-C7B1-47D3-B67F-A62EFF666E3E}">
          <x14:id>{843F6027-14D5-1940-A0C7-0C596C62783E}</x14:id>
        </ext>
      </extLst>
    </cfRule>
  </conditionalFormatting>
  <conditionalFormatting sqref="AV2:AV1048576">
    <cfRule type="top10" dxfId="417" priority="17" rank="10"/>
    <cfRule type="dataBar" priority="18">
      <dataBar>
        <cfvo type="min"/>
        <cfvo type="max"/>
        <color theme="9"/>
      </dataBar>
      <extLst>
        <ext xmlns:x14="http://schemas.microsoft.com/office/spreadsheetml/2009/9/main" uri="{B025F937-C7B1-47D3-B67F-A62EFF666E3E}">
          <x14:id>{B50F43E3-E4C3-394A-B7D5-99A5BFA1012F}</x14:id>
        </ext>
      </extLst>
    </cfRule>
  </conditionalFormatting>
  <conditionalFormatting sqref="AW2:AW1048576">
    <cfRule type="top10" dxfId="416" priority="15" rank="10"/>
    <cfRule type="dataBar" priority="16">
      <dataBar>
        <cfvo type="min"/>
        <cfvo type="max"/>
        <color theme="9"/>
      </dataBar>
      <extLst>
        <ext xmlns:x14="http://schemas.microsoft.com/office/spreadsheetml/2009/9/main" uri="{B025F937-C7B1-47D3-B67F-A62EFF666E3E}">
          <x14:id>{E82D7830-58EE-9B48-971C-62D5EBAA3CFC}</x14:id>
        </ext>
      </extLst>
    </cfRule>
  </conditionalFormatting>
  <conditionalFormatting sqref="AX2:AX1048576">
    <cfRule type="top10" dxfId="415" priority="13" rank="10"/>
    <cfRule type="dataBar" priority="14">
      <dataBar>
        <cfvo type="min"/>
        <cfvo type="max"/>
        <color theme="9"/>
      </dataBar>
      <extLst>
        <ext xmlns:x14="http://schemas.microsoft.com/office/spreadsheetml/2009/9/main" uri="{B025F937-C7B1-47D3-B67F-A62EFF666E3E}">
          <x14:id>{7CEEF359-0282-ED42-B4DD-75392A4AB5F0}</x14:id>
        </ext>
      </extLst>
    </cfRule>
  </conditionalFormatting>
  <conditionalFormatting sqref="AY2:AY1048576">
    <cfRule type="top10" dxfId="414" priority="11" rank="10"/>
    <cfRule type="dataBar" priority="12">
      <dataBar>
        <cfvo type="min"/>
        <cfvo type="max"/>
        <color theme="9"/>
      </dataBar>
      <extLst>
        <ext xmlns:x14="http://schemas.microsoft.com/office/spreadsheetml/2009/9/main" uri="{B025F937-C7B1-47D3-B67F-A62EFF666E3E}">
          <x14:id>{B31F66DA-B1F6-6141-A173-74D2ABED4B79}</x14:id>
        </ext>
      </extLst>
    </cfRule>
  </conditionalFormatting>
  <conditionalFormatting sqref="AZ2:AZ1048576">
    <cfRule type="top10" dxfId="413" priority="9" rank="10"/>
    <cfRule type="dataBar" priority="10">
      <dataBar>
        <cfvo type="min"/>
        <cfvo type="max"/>
        <color theme="9"/>
      </dataBar>
      <extLst>
        <ext xmlns:x14="http://schemas.microsoft.com/office/spreadsheetml/2009/9/main" uri="{B025F937-C7B1-47D3-B67F-A62EFF666E3E}">
          <x14:id>{BDE76293-8DB2-5F4D-B778-2D8709DBE245}</x14:id>
        </ext>
      </extLst>
    </cfRule>
  </conditionalFormatting>
  <conditionalFormatting sqref="BA2:BA1048576">
    <cfRule type="top10" dxfId="412" priority="7" rank="10"/>
    <cfRule type="dataBar" priority="8">
      <dataBar>
        <cfvo type="min"/>
        <cfvo type="max"/>
        <color theme="9"/>
      </dataBar>
      <extLst>
        <ext xmlns:x14="http://schemas.microsoft.com/office/spreadsheetml/2009/9/main" uri="{B025F937-C7B1-47D3-B67F-A62EFF666E3E}">
          <x14:id>{CF255D74-77A9-E44E-9AB6-8DE07C5EA20F}</x14:id>
        </ext>
      </extLst>
    </cfRule>
  </conditionalFormatting>
  <conditionalFormatting sqref="BB2:BB1048576">
    <cfRule type="top10" dxfId="411" priority="5" rank="10"/>
    <cfRule type="dataBar" priority="6">
      <dataBar>
        <cfvo type="min"/>
        <cfvo type="max"/>
        <color theme="9"/>
      </dataBar>
      <extLst>
        <ext xmlns:x14="http://schemas.microsoft.com/office/spreadsheetml/2009/9/main" uri="{B025F937-C7B1-47D3-B67F-A62EFF666E3E}">
          <x14:id>{335CF4A8-700B-8B49-940A-A057FDD28905}</x14:id>
        </ext>
      </extLst>
    </cfRule>
  </conditionalFormatting>
  <conditionalFormatting sqref="BC2:BC1048576">
    <cfRule type="top10" dxfId="410" priority="3" rank="10"/>
    <cfRule type="dataBar" priority="4">
      <dataBar>
        <cfvo type="min"/>
        <cfvo type="max"/>
        <color theme="9"/>
      </dataBar>
      <extLst>
        <ext xmlns:x14="http://schemas.microsoft.com/office/spreadsheetml/2009/9/main" uri="{B025F937-C7B1-47D3-B67F-A62EFF666E3E}">
          <x14:id>{F0F9DA01-699C-BE42-9B16-3A7349332FE5}</x14:id>
        </ext>
      </extLst>
    </cfRule>
  </conditionalFormatting>
  <conditionalFormatting sqref="BD2:BD1048576">
    <cfRule type="top10" dxfId="409" priority="1" rank="10"/>
    <cfRule type="dataBar" priority="2">
      <dataBar>
        <cfvo type="min"/>
        <cfvo type="max"/>
        <color theme="9"/>
      </dataBar>
      <extLst>
        <ext xmlns:x14="http://schemas.microsoft.com/office/spreadsheetml/2009/9/main" uri="{B025F937-C7B1-47D3-B67F-A62EFF666E3E}">
          <x14:id>{8E44F9F6-58BE-504B-82EA-B1FB8B1F4E01}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361C82F-7190-DA45-9A05-602E32AB2B4C}">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7C2DE229-B031-434A-B070-7DFE79774D74}">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72F460E2-164C-7847-AAEF-B29AC7D62FC2}">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27AAAE82-2DC9-014D-87B2-39356A7463DC}">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0D6FBE18-5074-254D-94B0-43144AD4AF7D}">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004FF78E-CFAA-FE45-82FF-F5F913F3F353}">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E8ABC163-1E2B-BE42-8311-FEDDFA81881D}">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0EB16D2E-8929-B940-A7EF-EBD19AE37E73}">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92CF59CA-C488-FD45-8FEA-BA8548BDC814}">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03F7EC97-A93B-8E43-9B41-5DD26AC5CD36}">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48D920AD-A604-DA40-9A7D-B68996738943}">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F6A8A0FD-B8DE-6E40-8A4C-3D8948561A2A}">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59B0442B-08BC-FC46-8333-B85304FD2B56}">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3FE46060-A6EB-1045-B7FE-F39D541C16E4}">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32DE7637-7B68-CA4D-9712-300DA69CC0AB}">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0B8D89AB-590F-454C-80F7-ED622EC1D5B7}">
            <x14:dataBar minLength="0" maxLength="100" gradient="0" direction="leftToRight">
              <x14:cfvo type="min"/>
              <x14:cfvo type="max"/>
              <x14:negativeFillColor rgb="FFFF0000"/>
              <x14:axisColor rgb="FF000000"/>
            </x14:dataBar>
          </x14:cfRule>
          <xm:sqref>AN1:AN1048576 AO1:BD1</xm:sqref>
        </x14:conditionalFormatting>
        <x14:conditionalFormatting xmlns:xm="http://schemas.microsoft.com/office/excel/2006/main">
          <x14:cfRule type="dataBar" id="{11A53452-534A-3C4B-8DAE-06142DF77C8A}">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6681A0AD-8C0A-FF40-A9FF-B86BA0B7E9FE}">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C057A432-E5B1-4A4D-8DC1-C8D8443605E5}">
            <x14:dataBar minLength="0" maxLength="100" gradient="0" direction="leftToRight">
              <x14:cfvo type="min"/>
              <x14:cfvo type="max"/>
              <x14:negativeFillColor rgb="FFFF0000"/>
              <x14:axisColor rgb="FF000000"/>
            </x14:dataBar>
          </x14:cfRule>
          <xm:sqref>AO2:AO1048576</xm:sqref>
        </x14:conditionalFormatting>
        <x14:conditionalFormatting xmlns:xm="http://schemas.microsoft.com/office/excel/2006/main">
          <x14:cfRule type="dataBar" id="{2903058B-A4C3-9947-BBE4-E743ECB2BD24}">
            <x14:dataBar minLength="0" maxLength="100" gradient="0" direction="leftToRight">
              <x14:cfvo type="min"/>
              <x14:cfvo type="max"/>
              <x14:negativeFillColor rgb="FFFF0000"/>
              <x14:axisColor rgb="FF000000"/>
            </x14:dataBar>
          </x14:cfRule>
          <xm:sqref>AP2:AP1048576</xm:sqref>
        </x14:conditionalFormatting>
        <x14:conditionalFormatting xmlns:xm="http://schemas.microsoft.com/office/excel/2006/main">
          <x14:cfRule type="dataBar" id="{35706F0C-8D77-CF40-BFDC-3531116B9FB6}">
            <x14:dataBar minLength="0" maxLength="100" gradient="0" direction="leftToRight">
              <x14:cfvo type="min"/>
              <x14:cfvo type="max"/>
              <x14:negativeFillColor rgb="FFFF0000"/>
              <x14:axisColor rgb="FF000000"/>
            </x14:dataBar>
          </x14:cfRule>
          <xm:sqref>AQ2:AQ1048576</xm:sqref>
        </x14:conditionalFormatting>
        <x14:conditionalFormatting xmlns:xm="http://schemas.microsoft.com/office/excel/2006/main">
          <x14:cfRule type="dataBar" id="{31DD1AF5-754D-3945-A069-C99CEE573EA7}">
            <x14:dataBar minLength="0" maxLength="100" gradient="0" direction="leftToRight">
              <x14:cfvo type="min"/>
              <x14:cfvo type="max"/>
              <x14:negativeFillColor rgb="FFFF0000"/>
              <x14:axisColor rgb="FF000000"/>
            </x14:dataBar>
          </x14:cfRule>
          <xm:sqref>AR2:AR1048576</xm:sqref>
        </x14:conditionalFormatting>
        <x14:conditionalFormatting xmlns:xm="http://schemas.microsoft.com/office/excel/2006/main">
          <x14:cfRule type="dataBar" id="{C6361E2C-A197-5E4A-B98A-055FE56A45B2}">
            <x14:dataBar minLength="0" maxLength="100" gradient="0" direction="leftToRight">
              <x14:cfvo type="min"/>
              <x14:cfvo type="max"/>
              <x14:negativeFillColor rgb="FFFF0000"/>
              <x14:axisColor rgb="FF000000"/>
            </x14:dataBar>
          </x14:cfRule>
          <xm:sqref>AS2:AS1048576</xm:sqref>
        </x14:conditionalFormatting>
        <x14:conditionalFormatting xmlns:xm="http://schemas.microsoft.com/office/excel/2006/main">
          <x14:cfRule type="dataBar" id="{7F6DBA0B-81C9-8442-866F-F7D5FEC0062E}">
            <x14:dataBar minLength="0" maxLength="100" gradient="0" direction="leftToRight">
              <x14:cfvo type="min"/>
              <x14:cfvo type="max"/>
              <x14:negativeFillColor rgb="FFFF0000"/>
              <x14:axisColor rgb="FF000000"/>
            </x14:dataBar>
          </x14:cfRule>
          <xm:sqref>AT2:AT1048576</xm:sqref>
        </x14:conditionalFormatting>
        <x14:conditionalFormatting xmlns:xm="http://schemas.microsoft.com/office/excel/2006/main">
          <x14:cfRule type="dataBar" id="{843F6027-14D5-1940-A0C7-0C596C62783E}">
            <x14:dataBar minLength="0" maxLength="100" gradient="0" direction="leftToRight">
              <x14:cfvo type="min"/>
              <x14:cfvo type="max"/>
              <x14:negativeFillColor rgb="FFFF0000"/>
              <x14:axisColor rgb="FF000000"/>
            </x14:dataBar>
          </x14:cfRule>
          <xm:sqref>AU2:AU1048576</xm:sqref>
        </x14:conditionalFormatting>
        <x14:conditionalFormatting xmlns:xm="http://schemas.microsoft.com/office/excel/2006/main">
          <x14:cfRule type="dataBar" id="{B50F43E3-E4C3-394A-B7D5-99A5BFA1012F}">
            <x14:dataBar minLength="0" maxLength="100" gradient="0" direction="leftToRight">
              <x14:cfvo type="min"/>
              <x14:cfvo type="max"/>
              <x14:negativeFillColor rgb="FFFF0000"/>
              <x14:axisColor rgb="FF000000"/>
            </x14:dataBar>
          </x14:cfRule>
          <xm:sqref>AV2:AV1048576</xm:sqref>
        </x14:conditionalFormatting>
        <x14:conditionalFormatting xmlns:xm="http://schemas.microsoft.com/office/excel/2006/main">
          <x14:cfRule type="dataBar" id="{E82D7830-58EE-9B48-971C-62D5EBAA3CFC}">
            <x14:dataBar minLength="0" maxLength="100" gradient="0" direction="leftToRight">
              <x14:cfvo type="min"/>
              <x14:cfvo type="max"/>
              <x14:negativeFillColor rgb="FFFF0000"/>
              <x14:axisColor rgb="FF000000"/>
            </x14:dataBar>
          </x14:cfRule>
          <xm:sqref>AW2:AW1048576</xm:sqref>
        </x14:conditionalFormatting>
        <x14:conditionalFormatting xmlns:xm="http://schemas.microsoft.com/office/excel/2006/main">
          <x14:cfRule type="dataBar" id="{7CEEF359-0282-ED42-B4DD-75392A4AB5F0}">
            <x14:dataBar minLength="0" maxLength="100" gradient="0" direction="leftToRight">
              <x14:cfvo type="min"/>
              <x14:cfvo type="max"/>
              <x14:negativeFillColor rgb="FFFF0000"/>
              <x14:axisColor rgb="FF000000"/>
            </x14:dataBar>
          </x14:cfRule>
          <xm:sqref>AX2:AX1048576</xm:sqref>
        </x14:conditionalFormatting>
        <x14:conditionalFormatting xmlns:xm="http://schemas.microsoft.com/office/excel/2006/main">
          <x14:cfRule type="dataBar" id="{B31F66DA-B1F6-6141-A173-74D2ABED4B79}">
            <x14:dataBar minLength="0" maxLength="100" gradient="0" direction="leftToRight">
              <x14:cfvo type="min"/>
              <x14:cfvo type="max"/>
              <x14:negativeFillColor rgb="FFFF0000"/>
              <x14:axisColor rgb="FF000000"/>
            </x14:dataBar>
          </x14:cfRule>
          <xm:sqref>AY2:AY1048576</xm:sqref>
        </x14:conditionalFormatting>
        <x14:conditionalFormatting xmlns:xm="http://schemas.microsoft.com/office/excel/2006/main">
          <x14:cfRule type="dataBar" id="{BDE76293-8DB2-5F4D-B778-2D8709DBE245}">
            <x14:dataBar minLength="0" maxLength="100" gradient="0" direction="leftToRight">
              <x14:cfvo type="min"/>
              <x14:cfvo type="max"/>
              <x14:negativeFillColor rgb="FFFF0000"/>
              <x14:axisColor rgb="FF000000"/>
            </x14:dataBar>
          </x14:cfRule>
          <xm:sqref>AZ2:AZ1048576</xm:sqref>
        </x14:conditionalFormatting>
        <x14:conditionalFormatting xmlns:xm="http://schemas.microsoft.com/office/excel/2006/main">
          <x14:cfRule type="dataBar" id="{CF255D74-77A9-E44E-9AB6-8DE07C5EA20F}">
            <x14:dataBar minLength="0" maxLength="100" gradient="0" direction="leftToRight">
              <x14:cfvo type="min"/>
              <x14:cfvo type="max"/>
              <x14:negativeFillColor rgb="FFFF0000"/>
              <x14:axisColor rgb="FF000000"/>
            </x14:dataBar>
          </x14:cfRule>
          <xm:sqref>BA2:BA1048576</xm:sqref>
        </x14:conditionalFormatting>
        <x14:conditionalFormatting xmlns:xm="http://schemas.microsoft.com/office/excel/2006/main">
          <x14:cfRule type="dataBar" id="{335CF4A8-700B-8B49-940A-A057FDD28905}">
            <x14:dataBar minLength="0" maxLength="100" gradient="0" direction="leftToRight">
              <x14:cfvo type="min"/>
              <x14:cfvo type="max"/>
              <x14:negativeFillColor rgb="FFFF0000"/>
              <x14:axisColor rgb="FF000000"/>
            </x14:dataBar>
          </x14:cfRule>
          <xm:sqref>BB2:BB1048576</xm:sqref>
        </x14:conditionalFormatting>
        <x14:conditionalFormatting xmlns:xm="http://schemas.microsoft.com/office/excel/2006/main">
          <x14:cfRule type="dataBar" id="{F0F9DA01-699C-BE42-9B16-3A7349332FE5}">
            <x14:dataBar minLength="0" maxLength="100" gradient="0" direction="leftToRight">
              <x14:cfvo type="min"/>
              <x14:cfvo type="max"/>
              <x14:negativeFillColor rgb="FFFF0000"/>
              <x14:axisColor rgb="FF000000"/>
            </x14:dataBar>
          </x14:cfRule>
          <xm:sqref>BC2:BC1048576</xm:sqref>
        </x14:conditionalFormatting>
        <x14:conditionalFormatting xmlns:xm="http://schemas.microsoft.com/office/excel/2006/main">
          <x14:cfRule type="dataBar" id="{8E44F9F6-58BE-504B-82EA-B1FB8B1F4E01}">
            <x14:dataBar minLength="0" maxLength="100" gradient="0" direction="leftToRight">
              <x14:cfvo type="min"/>
              <x14:cfvo type="max"/>
              <x14:negativeFillColor rgb="FFFF0000"/>
              <x14:axisColor rgb="FF000000"/>
            </x14:dataBar>
          </x14:cfRule>
          <xm:sqref>BD2:BD1048576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33F6F-45DB-BF4F-A713-EC11D6A2C8B6}">
  <dimension ref="A1:BE1062"/>
  <sheetViews>
    <sheetView topLeftCell="A2" workbookViewId="0">
      <selection activeCell="B3" sqref="B3:BE167"/>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57" width="15.83203125" customWidth="1"/>
  </cols>
  <sheetData>
    <row r="1" spans="1:57" x14ac:dyDescent="0.2">
      <c r="X1">
        <f>MAX(X2:INDEX(X:X, ROWS(X:X)))</f>
        <v>0.94186369047619101</v>
      </c>
      <c r="Y1">
        <f>MIN(Y2:INDEX(Y:Y, ROWS(Y:Y)))</f>
        <v>1.00645514521747E-2</v>
      </c>
      <c r="Z1">
        <f>MAX(Z2:INDEX(Z:Z, ROWS(Z:Z)))</f>
        <v>0.66049725274725202</v>
      </c>
      <c r="AA1">
        <f>MIN(AA2:INDEX(AA:AA, ROWS(AA:AA)))</f>
        <v>0.184059187501668</v>
      </c>
      <c r="AB1">
        <f>MAX(AB2:INDEX(AB:AB, ROWS(AB:AB)))</f>
        <v>0.62704731940759095</v>
      </c>
      <c r="AC1">
        <f>MAX(AC2:INDEX(AC:AC, ROWS(AC:AC)))</f>
        <v>0.62704731940759095</v>
      </c>
      <c r="AD1">
        <f>MAX(AD2:INDEX(AD:AD, ROWS(AD:AD)))</f>
        <v>0.74143610067265198</v>
      </c>
      <c r="AE1">
        <f>MAX(AE2:INDEX(AE:AE, ROWS(AE:AE)))</f>
        <v>0.74143610067265198</v>
      </c>
      <c r="AF1">
        <f>MAX(AF2:INDEX(AF:AF, ROWS(AF:AF)))</f>
        <v>0.66049725274725202</v>
      </c>
      <c r="AG1">
        <f>MAX(AG2:INDEX(AG:AG, ROWS(AG:AG)))</f>
        <v>0.66049725274725202</v>
      </c>
      <c r="AH1">
        <f>MAX(AH2:INDEX(AH:AH, ROWS(AH:AH)))</f>
        <v>0.64333333333333298</v>
      </c>
      <c r="AI1">
        <f>MIN(AI2:INDEX(AI:AI, ROWS(AI:AI)))</f>
        <v>6.5060608088970101E-2</v>
      </c>
      <c r="AJ1">
        <f>MAX(AJ2:INDEX(AJ:AJ, ROWS(AJ:AJ)))</f>
        <v>0.61806269342601605</v>
      </c>
      <c r="AK1">
        <f>MAX(AK2:INDEX(AK:AK, ROWS(AK:AK)))</f>
        <v>0.61806269342601605</v>
      </c>
      <c r="AL1">
        <f>MAX(AL2:INDEX(AL:AL, ROWS(AL:AL)))</f>
        <v>0.68769967266919496</v>
      </c>
      <c r="AM1">
        <f>MAX(AM2:INDEX(AM:AM, ROWS(AM:AM)))</f>
        <v>0.68769967266919496</v>
      </c>
      <c r="AN1">
        <f>MAX(AN2:INDEX(AN:AN, ROWS(AN:AN)))</f>
        <v>0.64333333333333298</v>
      </c>
      <c r="AO1">
        <f>MAX(AO2:INDEX(AO:AO, ROWS(AO:AO)))</f>
        <v>0.64333333333333298</v>
      </c>
      <c r="AP1">
        <f>MAX(AP2:INDEX(AP:AP, ROWS(AP:AP)))</f>
        <v>0.69545414122166604</v>
      </c>
      <c r="AQ1">
        <f>MAX(AQ2:INDEX(AQ:AQ, ROWS(AQ:AQ)))</f>
        <v>0.62091717279171399</v>
      </c>
      <c r="AR1">
        <f>MAX(AR2:INDEX(AR:AR, ROWS(AR:AR)))</f>
        <v>0.69244735659597401</v>
      </c>
      <c r="AS1">
        <f>MAX(AS2:INDEX(AS:AS, ROWS(AS:AS)))</f>
        <v>0.79528365579076699</v>
      </c>
      <c r="AT1">
        <f>MAX(AT2:INDEX(AT:AT, ROWS(AT:AT)))</f>
        <v>0.67676767676767602</v>
      </c>
      <c r="AU1">
        <f>MAX(AU2:INDEX(AU:AU, ROWS(AU:AU)))</f>
        <v>0.73267326732673199</v>
      </c>
      <c r="AV1">
        <f>MAX(AV2:INDEX(AV:AV, ROWS(AV:AV)))</f>
        <v>0.98750000000000004</v>
      </c>
      <c r="AW1">
        <f>MAX(AW2:INDEX(AW:AW, ROWS(AW:AW)))</f>
        <v>0.99371069182389904</v>
      </c>
      <c r="AX1">
        <f>MAX(AX2:INDEX(AX:AX, ROWS(AX:AX)))</f>
        <v>0.96638655462184797</v>
      </c>
      <c r="AY1">
        <f>MAX(AY2:INDEX(AY:AY, ROWS(AY:AY)))</f>
        <v>0.95798319327731096</v>
      </c>
      <c r="AZ1">
        <f>MAX(AZ2:INDEX(AZ:AZ, ROWS(AZ:AZ)))</f>
        <v>0.94193548387096704</v>
      </c>
      <c r="BA1">
        <f>MAX(BA2:INDEX(BA:BA, ROWS(BA:BA)))</f>
        <v>0.65116279069767402</v>
      </c>
      <c r="BB1">
        <f>MAX(BB2:INDEX(BB:BB, ROWS(BB:BB)))</f>
        <v>0.64028776978417201</v>
      </c>
      <c r="BC1">
        <f>MAX(BC2:INDEX(BC:BC, ROWS(BC:BC)))</f>
        <v>0.63953488372093004</v>
      </c>
      <c r="BD1">
        <f>MAX(BD2:INDEX(BD:BD, ROWS(BD:BD)))</f>
        <v>0.63963963963963899</v>
      </c>
      <c r="BE1">
        <f>MAX(BE2:INDEX(BE:BE, ROWS(BE:BE)))</f>
        <v>0.70588235294117596</v>
      </c>
    </row>
    <row r="2" spans="1:57"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10" t="s">
        <v>20</v>
      </c>
      <c r="Y2" s="7" t="s">
        <v>21</v>
      </c>
      <c r="Z2" s="10" t="s">
        <v>22</v>
      </c>
      <c r="AA2" s="9" t="s">
        <v>23</v>
      </c>
      <c r="AB2" s="7" t="s">
        <v>24</v>
      </c>
      <c r="AC2" s="7" t="s">
        <v>25</v>
      </c>
      <c r="AD2" s="7" t="s">
        <v>26</v>
      </c>
      <c r="AE2" s="7" t="s">
        <v>27</v>
      </c>
      <c r="AF2" s="7" t="s">
        <v>28</v>
      </c>
      <c r="AG2" s="7" t="s">
        <v>29</v>
      </c>
      <c r="AH2" s="10" t="s">
        <v>30</v>
      </c>
      <c r="AI2" s="9" t="s">
        <v>31</v>
      </c>
      <c r="AJ2" s="7" t="s">
        <v>32</v>
      </c>
      <c r="AK2" s="7" t="s">
        <v>33</v>
      </c>
      <c r="AL2" s="7" t="s">
        <v>34</v>
      </c>
      <c r="AM2" s="7" t="s">
        <v>35</v>
      </c>
      <c r="AN2" s="7" t="s">
        <v>36</v>
      </c>
      <c r="AO2" s="7" t="s">
        <v>37</v>
      </c>
      <c r="AP2" s="7" t="s">
        <v>1702</v>
      </c>
      <c r="AQ2" s="7" t="s">
        <v>1884</v>
      </c>
      <c r="AR2" s="7" t="s">
        <v>1885</v>
      </c>
      <c r="AS2" s="7" t="s">
        <v>1886</v>
      </c>
      <c r="AT2" s="7" t="s">
        <v>1706</v>
      </c>
      <c r="AU2" s="7" t="s">
        <v>1707</v>
      </c>
      <c r="AV2" s="7" t="s">
        <v>1708</v>
      </c>
      <c r="AW2" s="7" t="s">
        <v>1709</v>
      </c>
      <c r="AX2" s="7" t="s">
        <v>1710</v>
      </c>
      <c r="AY2" s="7" t="s">
        <v>1711</v>
      </c>
      <c r="AZ2" s="7" t="s">
        <v>1712</v>
      </c>
      <c r="BA2" s="7" t="s">
        <v>1713</v>
      </c>
      <c r="BB2" s="7" t="s">
        <v>1714</v>
      </c>
      <c r="BC2" s="7" t="s">
        <v>1715</v>
      </c>
      <c r="BD2" s="7" t="s">
        <v>1716</v>
      </c>
      <c r="BE2" s="7" t="s">
        <v>1717</v>
      </c>
    </row>
    <row r="3" spans="1:57" x14ac:dyDescent="0.2">
      <c r="B3" t="s">
        <v>2652</v>
      </c>
      <c r="C3">
        <v>1E-3</v>
      </c>
      <c r="D3">
        <v>0.5</v>
      </c>
      <c r="E3">
        <v>199</v>
      </c>
      <c r="F3">
        <v>100</v>
      </c>
      <c r="G3" s="2" t="b">
        <v>1</v>
      </c>
      <c r="H3">
        <v>8</v>
      </c>
      <c r="I3">
        <v>50</v>
      </c>
      <c r="J3">
        <v>256</v>
      </c>
      <c r="K3">
        <v>1000</v>
      </c>
      <c r="L3">
        <v>4</v>
      </c>
      <c r="M3">
        <v>15</v>
      </c>
      <c r="N3">
        <v>455</v>
      </c>
      <c r="O3">
        <v>12</v>
      </c>
      <c r="P3">
        <v>15</v>
      </c>
      <c r="Q3">
        <v>115</v>
      </c>
      <c r="R3">
        <v>1</v>
      </c>
      <c r="S3">
        <v>78</v>
      </c>
      <c r="T3" s="2">
        <v>128</v>
      </c>
      <c r="U3" s="2">
        <v>128</v>
      </c>
      <c r="V3" s="2">
        <v>128</v>
      </c>
      <c r="W3" t="s">
        <v>2179</v>
      </c>
      <c r="X3">
        <v>0.89277343750000004</v>
      </c>
      <c r="Y3">
        <v>1.6585335265844998E-2</v>
      </c>
      <c r="Z3">
        <v>0.66049725274725202</v>
      </c>
      <c r="AA3">
        <v>0.23724013015627801</v>
      </c>
      <c r="AB3">
        <v>0.62704731940759095</v>
      </c>
      <c r="AC3">
        <v>0.62704731940759095</v>
      </c>
      <c r="AD3">
        <v>0.68851492300205697</v>
      </c>
      <c r="AE3">
        <v>0.68851492300205697</v>
      </c>
      <c r="AF3">
        <v>0.66049725274725202</v>
      </c>
      <c r="AG3">
        <v>0.66049725274725202</v>
      </c>
      <c r="AH3">
        <v>0.58115942028985501</v>
      </c>
      <c r="AI3">
        <v>8.09467062354087E-2</v>
      </c>
      <c r="AJ3">
        <v>0.551022615736532</v>
      </c>
      <c r="AK3">
        <v>0.551022615736532</v>
      </c>
      <c r="AL3">
        <v>0.59684552062360496</v>
      </c>
      <c r="AM3">
        <v>0.59684552062360496</v>
      </c>
      <c r="AN3">
        <v>0.58115942028985501</v>
      </c>
      <c r="AO3">
        <v>0.58115942028985501</v>
      </c>
      <c r="AP3">
        <v>0.69545414122166604</v>
      </c>
      <c r="AQ3">
        <v>0.38505070023058902</v>
      </c>
      <c r="AR3">
        <v>0.63240078038734104</v>
      </c>
      <c r="AS3">
        <v>0.79528365579076699</v>
      </c>
      <c r="AT3">
        <v>0.42512077294685902</v>
      </c>
      <c r="AU3">
        <v>0.23715415019762801</v>
      </c>
      <c r="AV3">
        <v>0.95495495495495497</v>
      </c>
      <c r="AW3">
        <v>0.98245614035087703</v>
      </c>
      <c r="AX3">
        <v>0.75362318840579701</v>
      </c>
      <c r="AY3">
        <v>0.93162393162393098</v>
      </c>
      <c r="AZ3">
        <v>0.781893004115226</v>
      </c>
      <c r="BA3">
        <v>0</v>
      </c>
      <c r="BB3">
        <v>0.58333333333333304</v>
      </c>
      <c r="BC3">
        <v>0.23076923076923</v>
      </c>
      <c r="BD3">
        <v>0.134751773049645</v>
      </c>
      <c r="BE3">
        <v>0.59659090909090895</v>
      </c>
    </row>
    <row r="4" spans="1:57" x14ac:dyDescent="0.2">
      <c r="B4" t="s">
        <v>2653</v>
      </c>
      <c r="C4">
        <v>1E-3</v>
      </c>
      <c r="D4">
        <v>0.1</v>
      </c>
      <c r="E4">
        <v>41</v>
      </c>
      <c r="F4">
        <v>500</v>
      </c>
      <c r="G4" s="2" t="b">
        <v>1</v>
      </c>
      <c r="H4">
        <v>8</v>
      </c>
      <c r="I4">
        <v>50</v>
      </c>
      <c r="J4">
        <v>64</v>
      </c>
      <c r="K4">
        <v>1000</v>
      </c>
      <c r="L4">
        <v>4</v>
      </c>
      <c r="M4">
        <v>5</v>
      </c>
      <c r="N4">
        <v>465</v>
      </c>
      <c r="O4">
        <v>12</v>
      </c>
      <c r="P4">
        <v>5</v>
      </c>
      <c r="Q4">
        <v>125</v>
      </c>
      <c r="R4">
        <v>1</v>
      </c>
      <c r="S4">
        <v>78</v>
      </c>
      <c r="T4" s="2">
        <v>64</v>
      </c>
      <c r="U4" s="2">
        <v>128</v>
      </c>
      <c r="V4" s="2">
        <v>128</v>
      </c>
      <c r="W4" t="s">
        <v>2179</v>
      </c>
      <c r="X4">
        <v>0.89745312499999996</v>
      </c>
      <c r="Y4">
        <v>1.62856906447559E-2</v>
      </c>
      <c r="Z4">
        <v>0.63805806451612801</v>
      </c>
      <c r="AA4">
        <v>0.344556437611579</v>
      </c>
      <c r="AB4">
        <v>0.61676721780393395</v>
      </c>
      <c r="AC4">
        <v>0.61676721780393395</v>
      </c>
      <c r="AD4">
        <v>0.68867739144780105</v>
      </c>
      <c r="AE4">
        <v>0.68867739144780105</v>
      </c>
      <c r="AF4">
        <v>0.63805806451612801</v>
      </c>
      <c r="AG4">
        <v>0.63805806451612801</v>
      </c>
      <c r="AH4">
        <v>0.64333333333333298</v>
      </c>
      <c r="AI4">
        <v>0.13367509841918901</v>
      </c>
      <c r="AJ4">
        <v>0.61806269342601605</v>
      </c>
      <c r="AK4">
        <v>0.61806269342601605</v>
      </c>
      <c r="AL4">
        <v>0.61379688741654903</v>
      </c>
      <c r="AM4">
        <v>0.61379688741654903</v>
      </c>
      <c r="AN4">
        <v>0.64333333333333298</v>
      </c>
      <c r="AO4">
        <v>0.64333333333333298</v>
      </c>
      <c r="AP4">
        <v>0.57033128363237695</v>
      </c>
      <c r="AQ4">
        <v>0.52912775307448001</v>
      </c>
      <c r="AR4">
        <v>0.62820808432360598</v>
      </c>
      <c r="AS4">
        <v>0.73940175018527199</v>
      </c>
      <c r="AT4">
        <v>0.44052863436123302</v>
      </c>
      <c r="AU4">
        <v>0.63050847457627102</v>
      </c>
      <c r="AV4">
        <v>0.83265306122448901</v>
      </c>
      <c r="AW4">
        <v>0.98007968127489997</v>
      </c>
      <c r="AX4">
        <v>0.80833333333333302</v>
      </c>
      <c r="AY4">
        <v>0.92481203007518797</v>
      </c>
      <c r="AZ4">
        <v>0.84482758620689602</v>
      </c>
      <c r="BA4">
        <v>0</v>
      </c>
      <c r="BB4">
        <v>0.64028776978417201</v>
      </c>
      <c r="BC4">
        <v>0.58767772511848304</v>
      </c>
      <c r="BD4">
        <v>6.0377358490565997E-2</v>
      </c>
      <c r="BE4">
        <v>0.66666666666666596</v>
      </c>
    </row>
    <row r="5" spans="1:57" x14ac:dyDescent="0.2">
      <c r="B5" t="s">
        <v>2654</v>
      </c>
      <c r="C5">
        <v>1E-3</v>
      </c>
      <c r="D5">
        <v>0.1</v>
      </c>
      <c r="E5">
        <v>163</v>
      </c>
      <c r="F5">
        <v>100</v>
      </c>
      <c r="G5" s="2" t="b">
        <v>1</v>
      </c>
      <c r="H5">
        <v>8</v>
      </c>
      <c r="I5">
        <v>50</v>
      </c>
      <c r="J5">
        <v>128</v>
      </c>
      <c r="K5">
        <v>1000</v>
      </c>
      <c r="L5">
        <v>4</v>
      </c>
      <c r="M5">
        <v>15</v>
      </c>
      <c r="N5">
        <v>455</v>
      </c>
      <c r="O5">
        <v>12</v>
      </c>
      <c r="P5">
        <v>15</v>
      </c>
      <c r="Q5">
        <v>115</v>
      </c>
      <c r="R5">
        <v>1</v>
      </c>
      <c r="S5">
        <v>78</v>
      </c>
      <c r="T5" s="2">
        <v>64</v>
      </c>
      <c r="U5" s="2">
        <v>64</v>
      </c>
      <c r="V5" s="2">
        <v>64</v>
      </c>
      <c r="W5" t="s">
        <v>2179</v>
      </c>
      <c r="X5">
        <v>0.90156250000000004</v>
      </c>
      <c r="Y5">
        <v>1.5257982304319699E-2</v>
      </c>
      <c r="Z5">
        <v>0.60985659340659304</v>
      </c>
      <c r="AA5">
        <v>0.29813761003315398</v>
      </c>
      <c r="AB5">
        <v>0.59734853088454798</v>
      </c>
      <c r="AC5">
        <v>0.59734853088454798</v>
      </c>
      <c r="AD5">
        <v>0.66674666845751995</v>
      </c>
      <c r="AE5">
        <v>0.66674666845751995</v>
      </c>
      <c r="AF5">
        <v>0.60985659340659304</v>
      </c>
      <c r="AG5">
        <v>0.60985659340659304</v>
      </c>
      <c r="AH5">
        <v>0.602173913043478</v>
      </c>
      <c r="AI5">
        <v>8.6580954492092105E-2</v>
      </c>
      <c r="AJ5">
        <v>0.55257642859692302</v>
      </c>
      <c r="AK5">
        <v>0.55257642859692302</v>
      </c>
      <c r="AL5">
        <v>0.57215619123636297</v>
      </c>
      <c r="AM5">
        <v>0.57215619123636297</v>
      </c>
      <c r="AN5">
        <v>0.602173913043478</v>
      </c>
      <c r="AO5">
        <v>0.602173913043478</v>
      </c>
      <c r="AP5">
        <v>0.63053787692827501</v>
      </c>
      <c r="AQ5">
        <v>0.48370788486866101</v>
      </c>
      <c r="AR5">
        <v>0.69244735659597401</v>
      </c>
      <c r="AS5">
        <v>0.58270100514528</v>
      </c>
      <c r="AT5">
        <v>0.191176470588235</v>
      </c>
      <c r="AU5">
        <v>0.45161290322580599</v>
      </c>
      <c r="AV5">
        <v>0.80208333333333304</v>
      </c>
      <c r="AW5">
        <v>0.98689956331877704</v>
      </c>
      <c r="AX5">
        <v>0.78571428571428503</v>
      </c>
      <c r="AY5">
        <v>0.90666666666666595</v>
      </c>
      <c r="AZ5">
        <v>0.67137809187279096</v>
      </c>
      <c r="BA5">
        <v>0.51754385964912197</v>
      </c>
      <c r="BB5">
        <v>0.56842105263157805</v>
      </c>
      <c r="BC5">
        <v>0</v>
      </c>
      <c r="BD5">
        <v>7.8651685393258397E-2</v>
      </c>
      <c r="BE5">
        <v>0.67076923076923001</v>
      </c>
    </row>
    <row r="6" spans="1:57" x14ac:dyDescent="0.2">
      <c r="B6" t="s">
        <v>2655</v>
      </c>
      <c r="C6">
        <v>1E-3</v>
      </c>
      <c r="D6">
        <v>0.5</v>
      </c>
      <c r="E6">
        <v>256</v>
      </c>
      <c r="F6">
        <v>500</v>
      </c>
      <c r="G6" s="2" t="b">
        <v>0</v>
      </c>
      <c r="H6">
        <v>8</v>
      </c>
      <c r="I6">
        <v>50</v>
      </c>
      <c r="J6">
        <v>256</v>
      </c>
      <c r="K6">
        <v>1000</v>
      </c>
      <c r="L6">
        <v>4</v>
      </c>
      <c r="M6">
        <v>50</v>
      </c>
      <c r="N6">
        <v>420</v>
      </c>
      <c r="O6">
        <v>12</v>
      </c>
      <c r="P6">
        <v>50</v>
      </c>
      <c r="Q6">
        <v>80</v>
      </c>
      <c r="R6">
        <v>1</v>
      </c>
      <c r="S6">
        <v>78</v>
      </c>
      <c r="T6" s="2">
        <v>128</v>
      </c>
      <c r="U6" s="2">
        <v>64</v>
      </c>
      <c r="V6" s="2">
        <v>128</v>
      </c>
      <c r="W6" t="s">
        <v>2179</v>
      </c>
      <c r="X6">
        <v>0.9342509765625</v>
      </c>
      <c r="Y6">
        <v>1.1011708041653001E-2</v>
      </c>
      <c r="Z6">
        <v>0.57683392857142801</v>
      </c>
      <c r="AA6">
        <v>0.26120712396502399</v>
      </c>
      <c r="AB6">
        <v>0.57359783503811002</v>
      </c>
      <c r="AC6">
        <v>0.57359783503811002</v>
      </c>
      <c r="AD6">
        <v>0.74143610067265198</v>
      </c>
      <c r="AE6">
        <v>0.74143610067265198</v>
      </c>
      <c r="AF6">
        <v>0.57683392857142801</v>
      </c>
      <c r="AG6">
        <v>0.57683392857142801</v>
      </c>
      <c r="AH6">
        <v>0.38854166666666601</v>
      </c>
      <c r="AI6">
        <v>0.18070675432682001</v>
      </c>
      <c r="AJ6">
        <v>0.36606207020598103</v>
      </c>
      <c r="AK6">
        <v>0.36606207020598103</v>
      </c>
      <c r="AL6">
        <v>0.44739904419902998</v>
      </c>
      <c r="AM6">
        <v>0.44739904419902998</v>
      </c>
      <c r="AN6">
        <v>0.38854166666666601</v>
      </c>
      <c r="AO6">
        <v>0.38854166666666601</v>
      </c>
      <c r="AP6">
        <v>0.53068865971343604</v>
      </c>
      <c r="AQ6">
        <v>0.56709147293381801</v>
      </c>
      <c r="AR6">
        <v>0.57920939066906996</v>
      </c>
      <c r="AS6">
        <v>0.61740181683611395</v>
      </c>
      <c r="AT6">
        <v>0.19999999999999901</v>
      </c>
      <c r="AU6">
        <v>0</v>
      </c>
      <c r="AV6">
        <v>0.46428571428571402</v>
      </c>
      <c r="AW6">
        <v>0.75968992248061995</v>
      </c>
      <c r="AX6">
        <v>0.60317460317460303</v>
      </c>
      <c r="AY6">
        <v>0.38046272493573202</v>
      </c>
      <c r="AZ6">
        <v>0.48739495798319299</v>
      </c>
      <c r="BA6">
        <v>0.578125</v>
      </c>
      <c r="BB6">
        <v>0</v>
      </c>
      <c r="BC6">
        <v>0.487179487179487</v>
      </c>
      <c r="BD6">
        <v>0.43243243243243201</v>
      </c>
      <c r="BE6">
        <v>0</v>
      </c>
    </row>
    <row r="7" spans="1:57" x14ac:dyDescent="0.2">
      <c r="B7" t="s">
        <v>2656</v>
      </c>
      <c r="C7">
        <v>1E-3</v>
      </c>
      <c r="D7">
        <v>0.5</v>
      </c>
      <c r="E7">
        <v>151</v>
      </c>
      <c r="F7">
        <v>100</v>
      </c>
      <c r="G7" s="2" t="b">
        <v>1</v>
      </c>
      <c r="H7">
        <v>8</v>
      </c>
      <c r="I7">
        <v>20</v>
      </c>
      <c r="J7">
        <v>64</v>
      </c>
      <c r="K7">
        <v>1000</v>
      </c>
      <c r="L7">
        <v>4</v>
      </c>
      <c r="M7">
        <v>15</v>
      </c>
      <c r="N7">
        <v>455</v>
      </c>
      <c r="O7">
        <v>12</v>
      </c>
      <c r="P7">
        <v>15</v>
      </c>
      <c r="Q7">
        <v>115</v>
      </c>
      <c r="R7">
        <v>1</v>
      </c>
      <c r="S7">
        <v>78</v>
      </c>
      <c r="T7" s="2">
        <v>64</v>
      </c>
      <c r="U7" s="2">
        <v>128</v>
      </c>
      <c r="V7" s="2">
        <v>128</v>
      </c>
      <c r="W7" t="s">
        <v>2179</v>
      </c>
      <c r="X7">
        <v>0.90066406249999997</v>
      </c>
      <c r="Y7">
        <v>1.5349228605628E-2</v>
      </c>
      <c r="Z7">
        <v>0.54731263736263702</v>
      </c>
      <c r="AA7">
        <v>0.34890890705585398</v>
      </c>
      <c r="AB7">
        <v>0.50478997304155204</v>
      </c>
      <c r="AC7">
        <v>0.50478997304155204</v>
      </c>
      <c r="AD7">
        <v>0.55389269830911103</v>
      </c>
      <c r="AE7">
        <v>0.55389269830911103</v>
      </c>
      <c r="AF7">
        <v>0.54731263736263702</v>
      </c>
      <c r="AG7">
        <v>0.54731263736263702</v>
      </c>
      <c r="AH7">
        <v>0.61739130434782596</v>
      </c>
      <c r="AI7">
        <v>0.10565862059593201</v>
      </c>
      <c r="AJ7">
        <v>0.58112418066289395</v>
      </c>
      <c r="AK7">
        <v>0.58112418066289395</v>
      </c>
      <c r="AL7">
        <v>0.68769967266919496</v>
      </c>
      <c r="AM7">
        <v>0.68769967266919496</v>
      </c>
      <c r="AN7">
        <v>0.61739130434782596</v>
      </c>
      <c r="AO7">
        <v>0.61739130434782596</v>
      </c>
      <c r="AP7">
        <v>0.63454020317537696</v>
      </c>
      <c r="AQ7">
        <v>0.18088824892868399</v>
      </c>
      <c r="AR7">
        <v>0.63141982444844102</v>
      </c>
      <c r="AS7">
        <v>0.57231161561370403</v>
      </c>
      <c r="AT7">
        <v>0.18461538461538399</v>
      </c>
      <c r="AU7">
        <v>0.73267326732673199</v>
      </c>
      <c r="AV7">
        <v>0.96521739130434703</v>
      </c>
      <c r="AW7">
        <v>0.98689956331877704</v>
      </c>
      <c r="AX7">
        <v>0.96638655462184797</v>
      </c>
      <c r="AY7">
        <v>0.95798319327731096</v>
      </c>
      <c r="AZ7">
        <v>0.89068825910931104</v>
      </c>
      <c r="BA7">
        <v>9.9173553719008198E-2</v>
      </c>
      <c r="BB7">
        <v>0.455242966751918</v>
      </c>
      <c r="BC7">
        <v>0</v>
      </c>
      <c r="BD7">
        <v>0.27493261455525603</v>
      </c>
      <c r="BE7">
        <v>0.45967741935483802</v>
      </c>
    </row>
    <row r="8" spans="1:57" x14ac:dyDescent="0.2">
      <c r="B8" t="s">
        <v>2657</v>
      </c>
      <c r="C8">
        <v>1E-3</v>
      </c>
      <c r="D8">
        <v>0.1</v>
      </c>
      <c r="E8">
        <v>202</v>
      </c>
      <c r="F8">
        <v>100</v>
      </c>
      <c r="G8" s="2" t="b">
        <v>1</v>
      </c>
      <c r="H8">
        <v>8</v>
      </c>
      <c r="I8">
        <v>25</v>
      </c>
      <c r="J8">
        <v>128</v>
      </c>
      <c r="K8">
        <v>1000</v>
      </c>
      <c r="L8">
        <v>4</v>
      </c>
      <c r="M8">
        <v>20</v>
      </c>
      <c r="N8">
        <v>450</v>
      </c>
      <c r="O8">
        <v>12</v>
      </c>
      <c r="P8">
        <v>20</v>
      </c>
      <c r="Q8">
        <v>110</v>
      </c>
      <c r="R8">
        <v>1</v>
      </c>
      <c r="S8">
        <v>78</v>
      </c>
      <c r="T8" s="2">
        <v>128</v>
      </c>
      <c r="U8" s="2">
        <v>64</v>
      </c>
      <c r="V8" s="2">
        <v>128</v>
      </c>
      <c r="W8" t="s">
        <v>2179</v>
      </c>
      <c r="X8">
        <v>0.89918945312499998</v>
      </c>
      <c r="Y8">
        <v>1.5980672892182999E-2</v>
      </c>
      <c r="Z8">
        <v>0.51487833333333299</v>
      </c>
      <c r="AA8">
        <v>0.31291285800933799</v>
      </c>
      <c r="AB8">
        <v>0.48640305110317</v>
      </c>
      <c r="AC8">
        <v>0.48640305110317</v>
      </c>
      <c r="AD8">
        <v>0.54830017119493302</v>
      </c>
      <c r="AE8">
        <v>0.54830017119493302</v>
      </c>
      <c r="AF8">
        <v>0.51487833333333299</v>
      </c>
      <c r="AG8">
        <v>0.51487833333333299</v>
      </c>
      <c r="AH8">
        <v>0.54166666666666596</v>
      </c>
      <c r="AI8">
        <v>0.104088850319385</v>
      </c>
      <c r="AJ8">
        <v>0.50311587711843997</v>
      </c>
      <c r="AK8">
        <v>0.50311587711843997</v>
      </c>
      <c r="AL8">
        <v>0.59777412305734301</v>
      </c>
      <c r="AM8">
        <v>0.59777412305734301</v>
      </c>
      <c r="AN8">
        <v>0.54166666666666596</v>
      </c>
      <c r="AO8">
        <v>0.54166666666666596</v>
      </c>
      <c r="AP8">
        <v>0.32768769784645102</v>
      </c>
      <c r="AQ8">
        <v>0.55252563123364296</v>
      </c>
      <c r="AR8">
        <v>0.40428867591437001</v>
      </c>
      <c r="AS8">
        <v>0.66111019941821503</v>
      </c>
      <c r="AT8">
        <v>0.28000000000000003</v>
      </c>
      <c r="AU8">
        <v>0.388489208633093</v>
      </c>
      <c r="AV8">
        <v>0.87309644670050701</v>
      </c>
      <c r="AW8">
        <v>0.99090909090909096</v>
      </c>
      <c r="AX8">
        <v>0.84482758620689602</v>
      </c>
      <c r="AY8">
        <v>0.90043290043290003</v>
      </c>
      <c r="AZ8">
        <v>0.660377358490566</v>
      </c>
      <c r="BA8">
        <v>0.17886178861788599</v>
      </c>
      <c r="BB8">
        <v>0.28378378378378299</v>
      </c>
      <c r="BC8">
        <v>0</v>
      </c>
      <c r="BD8">
        <v>6.9767441860465101E-2</v>
      </c>
      <c r="BE8">
        <v>0.56684491978609597</v>
      </c>
    </row>
    <row r="9" spans="1:57" x14ac:dyDescent="0.2">
      <c r="B9" t="s">
        <v>2658</v>
      </c>
      <c r="C9">
        <v>1E-3</v>
      </c>
      <c r="D9">
        <v>0.5</v>
      </c>
      <c r="E9">
        <v>132</v>
      </c>
      <c r="F9">
        <v>100</v>
      </c>
      <c r="G9" s="2" t="b">
        <v>1</v>
      </c>
      <c r="H9">
        <v>8</v>
      </c>
      <c r="I9">
        <v>50</v>
      </c>
      <c r="J9">
        <v>420</v>
      </c>
      <c r="K9">
        <v>1000</v>
      </c>
      <c r="L9">
        <v>4</v>
      </c>
      <c r="M9">
        <v>20</v>
      </c>
      <c r="N9">
        <v>450</v>
      </c>
      <c r="O9">
        <v>12</v>
      </c>
      <c r="P9">
        <v>20</v>
      </c>
      <c r="Q9">
        <v>110</v>
      </c>
      <c r="R9">
        <v>1</v>
      </c>
      <c r="S9">
        <v>78</v>
      </c>
      <c r="T9" s="2">
        <v>128</v>
      </c>
      <c r="U9" s="2">
        <v>64</v>
      </c>
      <c r="V9" s="2">
        <v>128</v>
      </c>
      <c r="W9" t="s">
        <v>2179</v>
      </c>
      <c r="X9">
        <v>0.89981249999999902</v>
      </c>
      <c r="Y9">
        <v>1.60300699714571E-2</v>
      </c>
      <c r="Z9">
        <v>0.51092777777777698</v>
      </c>
      <c r="AA9">
        <v>0.245179251983761</v>
      </c>
      <c r="AB9">
        <v>0.48468121609162801</v>
      </c>
      <c r="AC9">
        <v>0.48468121609162801</v>
      </c>
      <c r="AD9">
        <v>0.59737911907425201</v>
      </c>
      <c r="AE9">
        <v>0.59737911907425201</v>
      </c>
      <c r="AF9">
        <v>0.51092777777777698</v>
      </c>
      <c r="AG9">
        <v>0.51092777777777698</v>
      </c>
      <c r="AH9">
        <v>0.564393939393939</v>
      </c>
      <c r="AI9">
        <v>8.3739206194877597E-2</v>
      </c>
      <c r="AJ9">
        <v>0.49445473968054698</v>
      </c>
      <c r="AK9">
        <v>0.49445473968054698</v>
      </c>
      <c r="AL9">
        <v>0.67450143011879005</v>
      </c>
      <c r="AM9">
        <v>0.67450143011879005</v>
      </c>
      <c r="AN9">
        <v>0.564393939393939</v>
      </c>
      <c r="AO9">
        <v>0.564393939393939</v>
      </c>
      <c r="AP9">
        <v>0.25238771588634901</v>
      </c>
      <c r="AQ9">
        <v>0.52786215061042496</v>
      </c>
      <c r="AR9">
        <v>0.59789649044551296</v>
      </c>
      <c r="AS9">
        <v>0.56057850742422999</v>
      </c>
      <c r="AT9">
        <v>0.67676767676767602</v>
      </c>
      <c r="AU9">
        <v>6.7226890756302504E-2</v>
      </c>
      <c r="AV9">
        <v>0.67065868263473005</v>
      </c>
      <c r="AW9">
        <v>0.97196261682243001</v>
      </c>
      <c r="AX9">
        <v>0.62222222222222201</v>
      </c>
      <c r="AY9">
        <v>0.94736842105263097</v>
      </c>
      <c r="AZ9">
        <v>0.60327868852458999</v>
      </c>
      <c r="BA9">
        <v>1.8018018018018001E-2</v>
      </c>
      <c r="BB9">
        <v>0.59813084112149495</v>
      </c>
      <c r="BC9">
        <v>3.5714285714285698E-2</v>
      </c>
      <c r="BD9">
        <v>0.14507772020725301</v>
      </c>
      <c r="BE9">
        <v>0.57703081232493003</v>
      </c>
    </row>
    <row r="10" spans="1:57" x14ac:dyDescent="0.2">
      <c r="B10" t="s">
        <v>2659</v>
      </c>
      <c r="C10">
        <v>1E-3</v>
      </c>
      <c r="D10">
        <v>0.1</v>
      </c>
      <c r="E10">
        <v>256</v>
      </c>
      <c r="F10">
        <v>100</v>
      </c>
      <c r="G10" s="2" t="b">
        <v>0</v>
      </c>
      <c r="H10">
        <v>8</v>
      </c>
      <c r="I10">
        <v>50</v>
      </c>
      <c r="J10">
        <v>256</v>
      </c>
      <c r="K10">
        <v>1000</v>
      </c>
      <c r="L10">
        <v>4</v>
      </c>
      <c r="M10">
        <v>50</v>
      </c>
      <c r="N10">
        <v>420</v>
      </c>
      <c r="O10">
        <v>12</v>
      </c>
      <c r="P10">
        <v>50</v>
      </c>
      <c r="Q10">
        <v>80</v>
      </c>
      <c r="R10">
        <v>1</v>
      </c>
      <c r="S10">
        <v>78</v>
      </c>
      <c r="T10" s="2">
        <v>64</v>
      </c>
      <c r="U10" s="2">
        <v>128</v>
      </c>
      <c r="V10" s="2">
        <v>128</v>
      </c>
      <c r="W10" t="s">
        <v>2179</v>
      </c>
      <c r="X10">
        <v>0.90424316406250005</v>
      </c>
      <c r="Y10">
        <v>1.51510710269212E-2</v>
      </c>
      <c r="Z10">
        <v>0.50012142857142805</v>
      </c>
      <c r="AA10">
        <v>0.430154944241046</v>
      </c>
      <c r="AB10">
        <v>0.47632959839993599</v>
      </c>
      <c r="AC10">
        <v>0.47632959839993599</v>
      </c>
      <c r="AD10">
        <v>0.54645303107237897</v>
      </c>
      <c r="AE10">
        <v>0.54645303107237897</v>
      </c>
      <c r="AF10">
        <v>0.50012142857142805</v>
      </c>
      <c r="AG10">
        <v>0.50012142857142805</v>
      </c>
      <c r="AH10">
        <v>0.63541666666666596</v>
      </c>
      <c r="AI10">
        <v>0.111023344099521</v>
      </c>
      <c r="AJ10">
        <v>0.59258969454113897</v>
      </c>
      <c r="AK10">
        <v>0.59258969454113897</v>
      </c>
      <c r="AL10">
        <v>0.59066968451735502</v>
      </c>
      <c r="AM10">
        <v>0.59066968451735502</v>
      </c>
      <c r="AN10">
        <v>0.63541666666666596</v>
      </c>
      <c r="AO10">
        <v>0.63541666666666596</v>
      </c>
      <c r="AP10">
        <v>0.659889509235565</v>
      </c>
      <c r="AQ10">
        <v>0.39657179852239599</v>
      </c>
      <c r="AR10">
        <v>0.43274677698264802</v>
      </c>
      <c r="AS10">
        <v>0.41611030885913303</v>
      </c>
      <c r="AT10">
        <v>0.6</v>
      </c>
      <c r="AU10">
        <v>0.33644859813084099</v>
      </c>
      <c r="AV10">
        <v>0.98750000000000004</v>
      </c>
      <c r="AW10">
        <v>0.987341772151898</v>
      </c>
      <c r="AX10">
        <v>0.86842105263157798</v>
      </c>
      <c r="AY10">
        <v>0.91860465116279</v>
      </c>
      <c r="AZ10">
        <v>0.94193548387096704</v>
      </c>
      <c r="BA10">
        <v>0</v>
      </c>
      <c r="BB10">
        <v>0.51578947368421002</v>
      </c>
      <c r="BC10">
        <v>0</v>
      </c>
      <c r="BD10">
        <v>0.30769230769230699</v>
      </c>
      <c r="BE10">
        <v>0.647342995169082</v>
      </c>
    </row>
    <row r="11" spans="1:57" x14ac:dyDescent="0.2">
      <c r="B11" t="s">
        <v>2660</v>
      </c>
      <c r="C11">
        <v>1E-3</v>
      </c>
      <c r="D11">
        <v>0.5</v>
      </c>
      <c r="E11">
        <v>256</v>
      </c>
      <c r="F11">
        <v>100</v>
      </c>
      <c r="G11" s="2" t="b">
        <v>0</v>
      </c>
      <c r="H11">
        <v>8</v>
      </c>
      <c r="I11">
        <v>50</v>
      </c>
      <c r="J11">
        <v>128</v>
      </c>
      <c r="K11">
        <v>1000</v>
      </c>
      <c r="L11">
        <v>4</v>
      </c>
      <c r="M11">
        <v>50</v>
      </c>
      <c r="N11">
        <v>420</v>
      </c>
      <c r="O11">
        <v>12</v>
      </c>
      <c r="P11">
        <v>50</v>
      </c>
      <c r="Q11">
        <v>80</v>
      </c>
      <c r="R11">
        <v>1</v>
      </c>
      <c r="S11">
        <v>78</v>
      </c>
      <c r="T11" s="2">
        <v>128</v>
      </c>
      <c r="U11" s="2">
        <v>128</v>
      </c>
      <c r="V11" s="2">
        <v>64</v>
      </c>
      <c r="W11" t="s">
        <v>2179</v>
      </c>
      <c r="X11">
        <v>0.90213867187499996</v>
      </c>
      <c r="Y11">
        <v>1.55285047460347E-2</v>
      </c>
      <c r="Z11">
        <v>0.49559404761904702</v>
      </c>
      <c r="AA11">
        <v>0.34888127705454802</v>
      </c>
      <c r="AB11">
        <v>0.47307282676825002</v>
      </c>
      <c r="AC11">
        <v>0.47307282676825002</v>
      </c>
      <c r="AD11">
        <v>0.53198037263790998</v>
      </c>
      <c r="AE11">
        <v>0.53198037263790998</v>
      </c>
      <c r="AF11">
        <v>0.49559404761904702</v>
      </c>
      <c r="AG11">
        <v>0.49559404761904702</v>
      </c>
      <c r="AH11">
        <v>0.57499999999999996</v>
      </c>
      <c r="AI11">
        <v>0.11863338202238</v>
      </c>
      <c r="AJ11">
        <v>0.54893211265875896</v>
      </c>
      <c r="AK11">
        <v>0.54893211265875896</v>
      </c>
      <c r="AL11">
        <v>0.54787761526811996</v>
      </c>
      <c r="AM11">
        <v>0.54787761526811996</v>
      </c>
      <c r="AN11">
        <v>0.57499999999999996</v>
      </c>
      <c r="AO11">
        <v>0.57499999999999996</v>
      </c>
      <c r="AP11">
        <v>0.35232377576482898</v>
      </c>
      <c r="AQ11">
        <v>0.50857146407352405</v>
      </c>
      <c r="AR11">
        <v>0.477375113872823</v>
      </c>
      <c r="AS11">
        <v>0.554020953361822</v>
      </c>
      <c r="AT11">
        <v>0.42857142857142799</v>
      </c>
      <c r="AU11">
        <v>0.203124999999999</v>
      </c>
      <c r="AV11">
        <v>0.88111888111888104</v>
      </c>
      <c r="AW11">
        <v>0.99371069182389904</v>
      </c>
      <c r="AX11">
        <v>0.843373493975903</v>
      </c>
      <c r="AY11">
        <v>0.95061728395061695</v>
      </c>
      <c r="AZ11">
        <v>0.79581151832460695</v>
      </c>
      <c r="BA11">
        <v>0.442105263157894</v>
      </c>
      <c r="BB11">
        <v>0.44761904761904697</v>
      </c>
      <c r="BC11">
        <v>0.34513274336283101</v>
      </c>
      <c r="BD11">
        <v>0</v>
      </c>
      <c r="BE11">
        <v>0.25600000000000001</v>
      </c>
    </row>
    <row r="12" spans="1:57" x14ac:dyDescent="0.2">
      <c r="B12" t="s">
        <v>2478</v>
      </c>
      <c r="C12">
        <v>1E-3</v>
      </c>
      <c r="D12">
        <v>0.5</v>
      </c>
      <c r="E12">
        <v>256</v>
      </c>
      <c r="F12">
        <v>100</v>
      </c>
      <c r="G12" s="2" t="b">
        <v>0</v>
      </c>
      <c r="H12">
        <v>8</v>
      </c>
      <c r="I12">
        <v>5</v>
      </c>
      <c r="J12">
        <v>64</v>
      </c>
      <c r="K12">
        <v>1000</v>
      </c>
      <c r="L12">
        <v>4</v>
      </c>
      <c r="M12">
        <v>50</v>
      </c>
      <c r="N12">
        <v>420</v>
      </c>
      <c r="O12">
        <v>12</v>
      </c>
      <c r="P12">
        <v>50</v>
      </c>
      <c r="Q12">
        <v>80</v>
      </c>
      <c r="R12">
        <v>1</v>
      </c>
      <c r="S12">
        <v>78</v>
      </c>
      <c r="T12" s="2">
        <v>128</v>
      </c>
      <c r="U12" s="2">
        <v>128</v>
      </c>
      <c r="V12" s="2">
        <v>128</v>
      </c>
      <c r="W12" t="s">
        <v>2179</v>
      </c>
      <c r="X12">
        <v>0.90054687499999997</v>
      </c>
      <c r="Y12">
        <v>1.50723604671657E-2</v>
      </c>
      <c r="Z12">
        <v>0.49113392857142801</v>
      </c>
      <c r="AA12">
        <v>0.30968227845430302</v>
      </c>
      <c r="AB12">
        <v>0.42445782752694999</v>
      </c>
      <c r="AC12">
        <v>0.42445782752694999</v>
      </c>
      <c r="AD12">
        <v>0.47055044933273799</v>
      </c>
      <c r="AE12">
        <v>0.47055044933273799</v>
      </c>
      <c r="AF12">
        <v>0.49113392857142801</v>
      </c>
      <c r="AG12">
        <v>0.49113392857142801</v>
      </c>
      <c r="AH12">
        <v>0.313541666666666</v>
      </c>
      <c r="AI12">
        <v>0.163258656859397</v>
      </c>
      <c r="AJ12">
        <v>0.22165974369858099</v>
      </c>
      <c r="AK12">
        <v>0.22165974369858099</v>
      </c>
      <c r="AL12">
        <v>0.25201453715091399</v>
      </c>
      <c r="AM12">
        <v>0.25201453715091399</v>
      </c>
      <c r="AN12">
        <v>0.313541666666666</v>
      </c>
      <c r="AO12">
        <v>0.313541666666666</v>
      </c>
      <c r="AP12">
        <v>0.62750235845333102</v>
      </c>
      <c r="AQ12">
        <v>1.87449132652922E-2</v>
      </c>
      <c r="AR12">
        <v>0.57362539752595598</v>
      </c>
      <c r="AS12">
        <v>0.47795864086322298</v>
      </c>
      <c r="AT12">
        <v>0.33587786259541902</v>
      </c>
      <c r="AU12">
        <v>0</v>
      </c>
      <c r="AV12">
        <v>0.33999999999999903</v>
      </c>
      <c r="AW12">
        <v>0.91891891891891797</v>
      </c>
      <c r="AX12">
        <v>0.39766081871344999</v>
      </c>
      <c r="AY12">
        <v>0.55882352941176405</v>
      </c>
      <c r="AZ12">
        <v>0</v>
      </c>
      <c r="BA12">
        <v>0</v>
      </c>
      <c r="BB12">
        <v>8.5106382978723402E-2</v>
      </c>
      <c r="BC12">
        <v>0</v>
      </c>
      <c r="BD12">
        <v>0</v>
      </c>
      <c r="BE12">
        <v>2.3529411764705799E-2</v>
      </c>
    </row>
    <row r="13" spans="1:57" x14ac:dyDescent="0.2">
      <c r="B13" t="s">
        <v>2661</v>
      </c>
      <c r="C13">
        <v>1E-3</v>
      </c>
      <c r="D13">
        <v>0.1</v>
      </c>
      <c r="E13">
        <v>117</v>
      </c>
      <c r="F13">
        <v>100</v>
      </c>
      <c r="G13" s="2" t="b">
        <v>1</v>
      </c>
      <c r="H13">
        <v>8</v>
      </c>
      <c r="I13">
        <v>50</v>
      </c>
      <c r="J13">
        <v>256</v>
      </c>
      <c r="K13">
        <v>1000</v>
      </c>
      <c r="L13">
        <v>4</v>
      </c>
      <c r="M13">
        <v>50</v>
      </c>
      <c r="N13">
        <v>420</v>
      </c>
      <c r="O13">
        <v>12</v>
      </c>
      <c r="P13">
        <v>50</v>
      </c>
      <c r="Q13">
        <v>80</v>
      </c>
      <c r="R13">
        <v>1</v>
      </c>
      <c r="S13">
        <v>78</v>
      </c>
      <c r="T13" s="2">
        <v>128</v>
      </c>
      <c r="U13" s="2">
        <v>128</v>
      </c>
      <c r="V13" s="2">
        <v>128</v>
      </c>
      <c r="W13" t="s">
        <v>2179</v>
      </c>
      <c r="X13">
        <v>0.88042480468749995</v>
      </c>
      <c r="Y13">
        <v>1.8592481091618498E-2</v>
      </c>
      <c r="Z13">
        <v>0.48428452380952303</v>
      </c>
      <c r="AA13">
        <v>0.24434692355990401</v>
      </c>
      <c r="AB13">
        <v>0.40799347624174698</v>
      </c>
      <c r="AC13">
        <v>0.40799347624174698</v>
      </c>
      <c r="AD13">
        <v>0.49940511502433799</v>
      </c>
      <c r="AE13">
        <v>0.49940511502433799</v>
      </c>
      <c r="AF13">
        <v>0.48428452380952303</v>
      </c>
      <c r="AG13">
        <v>0.48428452380952303</v>
      </c>
      <c r="AH13">
        <v>0.515625</v>
      </c>
      <c r="AI13">
        <v>8.4461636841297094E-2</v>
      </c>
      <c r="AJ13">
        <v>0.48651873758827702</v>
      </c>
      <c r="AK13">
        <v>0.48651873758827702</v>
      </c>
      <c r="AL13">
        <v>0.54638243731945602</v>
      </c>
      <c r="AM13">
        <v>0.54638243731945602</v>
      </c>
      <c r="AN13">
        <v>0.515625</v>
      </c>
      <c r="AO13">
        <v>0.515625</v>
      </c>
      <c r="AP13">
        <v>0.49315449563837699</v>
      </c>
      <c r="AQ13">
        <v>2.0163807236905602E-2</v>
      </c>
      <c r="AR13">
        <v>0.33317316090058402</v>
      </c>
      <c r="AS13">
        <v>0.78548244119112198</v>
      </c>
      <c r="AT13">
        <v>0.27777777777777701</v>
      </c>
      <c r="AU13">
        <v>0.44166666666666599</v>
      </c>
      <c r="AV13">
        <v>0.62068965517241304</v>
      </c>
      <c r="AW13">
        <v>0.98089171974522305</v>
      </c>
      <c r="AX13">
        <v>0.75</v>
      </c>
      <c r="AY13">
        <v>0.92500000000000004</v>
      </c>
      <c r="AZ13">
        <v>0.81751824817518204</v>
      </c>
      <c r="BA13">
        <v>0</v>
      </c>
      <c r="BB13">
        <v>0.27631578947368401</v>
      </c>
      <c r="BC13">
        <v>0.16161616161616099</v>
      </c>
      <c r="BD13">
        <v>0.107784431137724</v>
      </c>
      <c r="BE13">
        <v>0.47896440129449802</v>
      </c>
    </row>
    <row r="14" spans="1:57" x14ac:dyDescent="0.2">
      <c r="B14" t="s">
        <v>2662</v>
      </c>
      <c r="C14">
        <v>1E-3</v>
      </c>
      <c r="D14">
        <v>0.5</v>
      </c>
      <c r="E14">
        <v>256</v>
      </c>
      <c r="F14">
        <v>100</v>
      </c>
      <c r="G14" s="2" t="b">
        <v>0</v>
      </c>
      <c r="H14">
        <v>8</v>
      </c>
      <c r="I14">
        <v>50</v>
      </c>
      <c r="J14">
        <v>64</v>
      </c>
      <c r="K14">
        <v>1000</v>
      </c>
      <c r="L14">
        <v>4</v>
      </c>
      <c r="M14">
        <v>50</v>
      </c>
      <c r="N14">
        <v>420</v>
      </c>
      <c r="O14">
        <v>12</v>
      </c>
      <c r="P14">
        <v>50</v>
      </c>
      <c r="Q14">
        <v>80</v>
      </c>
      <c r="R14">
        <v>1</v>
      </c>
      <c r="S14">
        <v>78</v>
      </c>
      <c r="T14" s="2">
        <v>128</v>
      </c>
      <c r="U14" s="2">
        <v>128</v>
      </c>
      <c r="V14" s="2">
        <v>128</v>
      </c>
      <c r="W14" t="s">
        <v>2179</v>
      </c>
      <c r="X14">
        <v>0.90355468750000001</v>
      </c>
      <c r="Y14">
        <v>1.4686635388061401E-2</v>
      </c>
      <c r="Z14">
        <v>0.480253571428571</v>
      </c>
      <c r="AA14">
        <v>0.31178655748069201</v>
      </c>
      <c r="AB14">
        <v>0.48657864425018899</v>
      </c>
      <c r="AC14">
        <v>0.48657864425018899</v>
      </c>
      <c r="AD14">
        <v>0.572896944314921</v>
      </c>
      <c r="AE14">
        <v>0.572896944314921</v>
      </c>
      <c r="AF14">
        <v>0.480253571428571</v>
      </c>
      <c r="AG14">
        <v>0.480253571428571</v>
      </c>
      <c r="AH14">
        <v>0.609375</v>
      </c>
      <c r="AI14">
        <v>9.3337930738925906E-2</v>
      </c>
      <c r="AJ14">
        <v>0.58814213449916897</v>
      </c>
      <c r="AK14">
        <v>0.58814213449916897</v>
      </c>
      <c r="AL14">
        <v>0.57974734763191904</v>
      </c>
      <c r="AM14">
        <v>0.57974734763191904</v>
      </c>
      <c r="AN14">
        <v>0.609375</v>
      </c>
      <c r="AO14">
        <v>0.609375</v>
      </c>
      <c r="AP14">
        <v>0.33809944859691199</v>
      </c>
      <c r="AQ14">
        <v>0.53052986304586802</v>
      </c>
      <c r="AR14">
        <v>0.45785410203884203</v>
      </c>
      <c r="AS14">
        <v>0.61983116331913601</v>
      </c>
      <c r="AT14">
        <v>0.5625</v>
      </c>
      <c r="AU14">
        <v>0.36904761904761901</v>
      </c>
      <c r="AV14">
        <v>0.98750000000000004</v>
      </c>
      <c r="AW14">
        <v>0.98750000000000004</v>
      </c>
      <c r="AX14">
        <v>0.96250000000000002</v>
      </c>
      <c r="AY14">
        <v>0.95705521472392596</v>
      </c>
      <c r="AZ14">
        <v>0.89142857142857101</v>
      </c>
      <c r="BA14">
        <v>9.8039215686274495E-2</v>
      </c>
      <c r="BB14">
        <v>0.40718562874251402</v>
      </c>
      <c r="BC14">
        <v>0</v>
      </c>
      <c r="BD14">
        <v>0.27450980392156799</v>
      </c>
      <c r="BE14">
        <v>0.56043956043956</v>
      </c>
    </row>
    <row r="15" spans="1:57" x14ac:dyDescent="0.2">
      <c r="B15" t="s">
        <v>2663</v>
      </c>
      <c r="C15">
        <v>1E-3</v>
      </c>
      <c r="D15">
        <v>0.1</v>
      </c>
      <c r="E15">
        <v>256</v>
      </c>
      <c r="F15">
        <v>100</v>
      </c>
      <c r="G15" s="2" t="b">
        <v>0</v>
      </c>
      <c r="H15">
        <v>8</v>
      </c>
      <c r="I15">
        <v>50</v>
      </c>
      <c r="J15">
        <v>128</v>
      </c>
      <c r="K15">
        <v>1000</v>
      </c>
      <c r="L15">
        <v>4</v>
      </c>
      <c r="M15">
        <v>50</v>
      </c>
      <c r="N15">
        <v>420</v>
      </c>
      <c r="O15">
        <v>12</v>
      </c>
      <c r="P15">
        <v>50</v>
      </c>
      <c r="Q15">
        <v>80</v>
      </c>
      <c r="R15">
        <v>1</v>
      </c>
      <c r="S15">
        <v>78</v>
      </c>
      <c r="T15" s="2">
        <v>128</v>
      </c>
      <c r="U15" s="2">
        <v>64</v>
      </c>
      <c r="V15" s="2">
        <v>128</v>
      </c>
      <c r="W15" t="s">
        <v>2179</v>
      </c>
      <c r="X15">
        <v>0.89256835937500001</v>
      </c>
      <c r="Y15">
        <v>1.6500766715034799E-2</v>
      </c>
      <c r="Z15">
        <v>0.47089107142857101</v>
      </c>
      <c r="AA15">
        <v>0.36814924240112301</v>
      </c>
      <c r="AB15">
        <v>0.42778718407758298</v>
      </c>
      <c r="AC15">
        <v>0.42778718407758298</v>
      </c>
      <c r="AD15">
        <v>0.65411131606721196</v>
      </c>
      <c r="AE15">
        <v>0.65411131606721196</v>
      </c>
      <c r="AF15">
        <v>0.47089107142857101</v>
      </c>
      <c r="AG15">
        <v>0.47089107142857101</v>
      </c>
      <c r="AH15">
        <v>0.59062499999999996</v>
      </c>
      <c r="AI15">
        <v>9.5874205231666496E-2</v>
      </c>
      <c r="AJ15">
        <v>0.57185126043335999</v>
      </c>
      <c r="AK15">
        <v>0.57185126043335999</v>
      </c>
      <c r="AL15">
        <v>0.63022219521999501</v>
      </c>
      <c r="AM15">
        <v>0.63022219521999501</v>
      </c>
      <c r="AN15">
        <v>0.59062499999999996</v>
      </c>
      <c r="AO15">
        <v>0.59062499999999996</v>
      </c>
      <c r="AP15">
        <v>0.490088736663644</v>
      </c>
      <c r="AQ15">
        <v>0.62091717279171399</v>
      </c>
      <c r="AR15">
        <v>5.1331985940313997E-2</v>
      </c>
      <c r="AS15">
        <v>0.54881084091466203</v>
      </c>
      <c r="AT15">
        <v>0.24761904761904699</v>
      </c>
      <c r="AU15">
        <v>0.361323155216285</v>
      </c>
      <c r="AV15">
        <v>0.81159420289855</v>
      </c>
      <c r="AW15">
        <v>0.97435897435897401</v>
      </c>
      <c r="AX15">
        <v>0.80898876404494302</v>
      </c>
      <c r="AY15">
        <v>0.93333333333333302</v>
      </c>
      <c r="AZ15">
        <v>0.82993197278911501</v>
      </c>
      <c r="BA15">
        <v>0.62992125984251901</v>
      </c>
      <c r="BB15">
        <v>0</v>
      </c>
      <c r="BC15">
        <v>0.59504132231404905</v>
      </c>
      <c r="BD15">
        <v>0</v>
      </c>
      <c r="BE15">
        <v>0.67010309278350499</v>
      </c>
    </row>
    <row r="16" spans="1:57" x14ac:dyDescent="0.2">
      <c r="B16" t="s">
        <v>2479</v>
      </c>
      <c r="C16">
        <v>1E-3</v>
      </c>
      <c r="D16">
        <v>0.5</v>
      </c>
      <c r="E16">
        <v>256</v>
      </c>
      <c r="F16">
        <v>100</v>
      </c>
      <c r="G16" s="2" t="b">
        <v>0</v>
      </c>
      <c r="H16">
        <v>8</v>
      </c>
      <c r="I16">
        <v>20</v>
      </c>
      <c r="J16">
        <v>256</v>
      </c>
      <c r="K16">
        <v>1000</v>
      </c>
      <c r="L16">
        <v>4</v>
      </c>
      <c r="M16">
        <v>50</v>
      </c>
      <c r="N16">
        <v>420</v>
      </c>
      <c r="O16">
        <v>12</v>
      </c>
      <c r="P16">
        <v>50</v>
      </c>
      <c r="Q16">
        <v>80</v>
      </c>
      <c r="R16">
        <v>1</v>
      </c>
      <c r="S16">
        <v>78</v>
      </c>
      <c r="T16" s="2">
        <v>128</v>
      </c>
      <c r="U16" s="2">
        <v>128</v>
      </c>
      <c r="V16" s="2">
        <v>64</v>
      </c>
      <c r="W16" t="s">
        <v>2179</v>
      </c>
      <c r="X16">
        <v>0.90609863281250003</v>
      </c>
      <c r="Y16">
        <v>1.45121016353368E-2</v>
      </c>
      <c r="Z16">
        <v>0.44905297619047502</v>
      </c>
      <c r="AA16">
        <v>0.24997415810823401</v>
      </c>
      <c r="AB16">
        <v>0.40731014988583603</v>
      </c>
      <c r="AC16">
        <v>0.40731014988583603</v>
      </c>
      <c r="AD16">
        <v>0.52813295922159798</v>
      </c>
      <c r="AE16">
        <v>0.52813295922159798</v>
      </c>
      <c r="AF16">
        <v>0.44905297619047502</v>
      </c>
      <c r="AG16">
        <v>0.44905297619047502</v>
      </c>
      <c r="AH16">
        <v>0.22291666666666601</v>
      </c>
      <c r="AI16">
        <v>8.1843905150890295E-2</v>
      </c>
      <c r="AJ16">
        <v>0.14468983461260199</v>
      </c>
      <c r="AK16">
        <v>0.14468983461260199</v>
      </c>
      <c r="AL16">
        <v>0.28810707810707797</v>
      </c>
      <c r="AM16">
        <v>0.28810707810707797</v>
      </c>
      <c r="AN16">
        <v>0.22291666666666601</v>
      </c>
      <c r="AO16">
        <v>0.22291666666666601</v>
      </c>
      <c r="AP16">
        <v>0.26756415738669898</v>
      </c>
      <c r="AQ16">
        <v>0.33410486968824399</v>
      </c>
      <c r="AR16">
        <v>0.51085454476645098</v>
      </c>
      <c r="AS16">
        <v>0.51671702770195604</v>
      </c>
      <c r="AT16">
        <v>2.4691358024691301E-2</v>
      </c>
      <c r="AU16">
        <v>0</v>
      </c>
      <c r="AV16">
        <v>0.13953488372093001</v>
      </c>
      <c r="AW16">
        <v>0.85314685314685301</v>
      </c>
      <c r="AX16">
        <v>0</v>
      </c>
      <c r="AY16">
        <v>0.20125786163522</v>
      </c>
      <c r="AZ16">
        <v>0</v>
      </c>
      <c r="BA16">
        <v>0</v>
      </c>
      <c r="BB16">
        <v>0</v>
      </c>
      <c r="BC16">
        <v>0</v>
      </c>
      <c r="BD16">
        <v>0</v>
      </c>
      <c r="BE16">
        <v>0.51764705882352902</v>
      </c>
    </row>
    <row r="17" spans="2:57" x14ac:dyDescent="0.2">
      <c r="B17" t="s">
        <v>2664</v>
      </c>
      <c r="C17">
        <v>1E-3</v>
      </c>
      <c r="D17">
        <v>0.5</v>
      </c>
      <c r="E17">
        <v>146</v>
      </c>
      <c r="F17">
        <v>500</v>
      </c>
      <c r="G17" s="2" t="b">
        <v>1</v>
      </c>
      <c r="H17">
        <v>8</v>
      </c>
      <c r="I17">
        <v>25</v>
      </c>
      <c r="J17">
        <v>64</v>
      </c>
      <c r="K17">
        <v>1000</v>
      </c>
      <c r="L17">
        <v>4</v>
      </c>
      <c r="M17">
        <v>15</v>
      </c>
      <c r="N17">
        <v>455</v>
      </c>
      <c r="O17">
        <v>12</v>
      </c>
      <c r="P17">
        <v>15</v>
      </c>
      <c r="Q17">
        <v>115</v>
      </c>
      <c r="R17">
        <v>1</v>
      </c>
      <c r="S17">
        <v>78</v>
      </c>
      <c r="T17" s="2">
        <v>64</v>
      </c>
      <c r="U17" s="2">
        <v>64</v>
      </c>
      <c r="V17" s="2">
        <v>128</v>
      </c>
      <c r="W17" t="s">
        <v>2179</v>
      </c>
      <c r="X17">
        <v>0.91376953125000004</v>
      </c>
      <c r="Y17">
        <v>1.33898553177714E-2</v>
      </c>
      <c r="Z17">
        <v>0.44463846153845998</v>
      </c>
      <c r="AA17">
        <v>0.68587321567535398</v>
      </c>
      <c r="AB17">
        <v>0.41782099420108398</v>
      </c>
      <c r="AC17">
        <v>0.41782099420108398</v>
      </c>
      <c r="AD17">
        <v>0.64022513362390299</v>
      </c>
      <c r="AE17">
        <v>0.64022513362390299</v>
      </c>
      <c r="AF17">
        <v>0.44463846153845998</v>
      </c>
      <c r="AG17">
        <v>0.44463846153845998</v>
      </c>
      <c r="AH17">
        <v>0.35</v>
      </c>
      <c r="AI17">
        <v>0.46541321277618403</v>
      </c>
      <c r="AJ17">
        <v>0.33887068362259798</v>
      </c>
      <c r="AK17">
        <v>0.33887068362259798</v>
      </c>
      <c r="AL17">
        <v>0.47246183445774698</v>
      </c>
      <c r="AM17">
        <v>0.47246183445774698</v>
      </c>
      <c r="AN17">
        <v>0.35</v>
      </c>
      <c r="AO17">
        <v>0.35</v>
      </c>
      <c r="AP17">
        <v>0.31783045533558302</v>
      </c>
      <c r="AQ17">
        <v>0.30598359759237798</v>
      </c>
      <c r="AR17">
        <v>0.47671506078240899</v>
      </c>
      <c r="AS17">
        <v>0.57075486309396295</v>
      </c>
      <c r="AT17">
        <v>0.22510822510822501</v>
      </c>
      <c r="AU17">
        <v>0.20740740740740701</v>
      </c>
      <c r="AV17">
        <v>0.28571428571428498</v>
      </c>
      <c r="AW17">
        <v>0.798029556650246</v>
      </c>
      <c r="AX17">
        <v>0.625</v>
      </c>
      <c r="AY17">
        <v>0.308823529411764</v>
      </c>
      <c r="AZ17">
        <v>0.39631336405529899</v>
      </c>
      <c r="BA17">
        <v>0.19240506329113899</v>
      </c>
      <c r="BB17">
        <v>0.38811188811188801</v>
      </c>
      <c r="BC17">
        <v>0.63953488372093004</v>
      </c>
      <c r="BD17">
        <v>0</v>
      </c>
      <c r="BE17">
        <v>0</v>
      </c>
    </row>
    <row r="18" spans="2:57" x14ac:dyDescent="0.2">
      <c r="B18" t="s">
        <v>2480</v>
      </c>
      <c r="C18">
        <v>1E-3</v>
      </c>
      <c r="D18">
        <v>0.1</v>
      </c>
      <c r="E18">
        <v>256</v>
      </c>
      <c r="F18">
        <v>100</v>
      </c>
      <c r="G18" s="2" t="b">
        <v>0</v>
      </c>
      <c r="H18">
        <v>8</v>
      </c>
      <c r="I18">
        <v>10</v>
      </c>
      <c r="J18">
        <v>64</v>
      </c>
      <c r="K18">
        <v>1000</v>
      </c>
      <c r="L18">
        <v>4</v>
      </c>
      <c r="M18">
        <v>10</v>
      </c>
      <c r="N18">
        <v>460</v>
      </c>
      <c r="O18">
        <v>12</v>
      </c>
      <c r="P18">
        <v>10</v>
      </c>
      <c r="Q18">
        <v>120</v>
      </c>
      <c r="R18">
        <v>1</v>
      </c>
      <c r="S18">
        <v>78</v>
      </c>
      <c r="T18" s="2">
        <v>64</v>
      </c>
      <c r="U18" s="2">
        <v>64</v>
      </c>
      <c r="V18" s="2">
        <v>128</v>
      </c>
      <c r="W18" t="s">
        <v>2179</v>
      </c>
      <c r="X18">
        <v>0.89427734375000001</v>
      </c>
      <c r="Y18">
        <v>1.62054153531789E-2</v>
      </c>
      <c r="Z18">
        <v>0.44224293478260801</v>
      </c>
      <c r="AA18">
        <v>0.22277890798449501</v>
      </c>
      <c r="AB18">
        <v>0.397984338623664</v>
      </c>
      <c r="AC18">
        <v>0.397984338623664</v>
      </c>
      <c r="AD18">
        <v>0.51597345838009701</v>
      </c>
      <c r="AE18">
        <v>0.51597345838009701</v>
      </c>
      <c r="AF18">
        <v>0.44224293478260801</v>
      </c>
      <c r="AG18">
        <v>0.44224293478260801</v>
      </c>
      <c r="AH18">
        <v>0.41388888888888797</v>
      </c>
      <c r="AI18">
        <v>9.5358982682228005E-2</v>
      </c>
      <c r="AJ18">
        <v>0.33189955606969501</v>
      </c>
      <c r="AK18">
        <v>0.33189955606969501</v>
      </c>
      <c r="AL18">
        <v>0.43494104978841203</v>
      </c>
      <c r="AM18">
        <v>0.43494104978841203</v>
      </c>
      <c r="AN18">
        <v>0.41388888888888797</v>
      </c>
      <c r="AO18">
        <v>0.41388888888888797</v>
      </c>
      <c r="AP18">
        <v>0.47108851058697898</v>
      </c>
      <c r="AQ18">
        <v>0.40318085849618102</v>
      </c>
      <c r="AR18">
        <v>0.22305343105505099</v>
      </c>
      <c r="AS18">
        <v>0.49461455435644502</v>
      </c>
      <c r="AT18">
        <v>5.7553956834532301E-2</v>
      </c>
      <c r="AU18">
        <v>0</v>
      </c>
      <c r="AV18">
        <v>0.309859154929577</v>
      </c>
      <c r="AW18">
        <v>0.95689655172413801</v>
      </c>
      <c r="AX18">
        <v>0.39393939393939298</v>
      </c>
      <c r="AY18">
        <v>0.83146067415730296</v>
      </c>
      <c r="AZ18">
        <v>0.47783251231527002</v>
      </c>
      <c r="BA18">
        <v>3.1007751937984399E-2</v>
      </c>
      <c r="BB18">
        <v>0</v>
      </c>
      <c r="BC18">
        <v>0.19259259259259201</v>
      </c>
      <c r="BD18">
        <v>6.8965517241379296E-2</v>
      </c>
      <c r="BE18">
        <v>0.66268656716417895</v>
      </c>
    </row>
    <row r="19" spans="2:57" x14ac:dyDescent="0.2">
      <c r="B19" t="s">
        <v>2481</v>
      </c>
      <c r="C19">
        <v>1E-3</v>
      </c>
      <c r="D19">
        <v>0.1</v>
      </c>
      <c r="E19">
        <v>32</v>
      </c>
      <c r="F19">
        <v>500</v>
      </c>
      <c r="G19" s="2" t="b">
        <v>1</v>
      </c>
      <c r="H19">
        <v>8</v>
      </c>
      <c r="I19">
        <v>15</v>
      </c>
      <c r="J19">
        <v>64</v>
      </c>
      <c r="K19">
        <v>1000</v>
      </c>
      <c r="L19">
        <v>4</v>
      </c>
      <c r="M19">
        <v>10</v>
      </c>
      <c r="N19">
        <v>460</v>
      </c>
      <c r="O19">
        <v>12</v>
      </c>
      <c r="P19">
        <v>10</v>
      </c>
      <c r="Q19">
        <v>120</v>
      </c>
      <c r="R19">
        <v>1</v>
      </c>
      <c r="S19">
        <v>78</v>
      </c>
      <c r="T19" s="2">
        <v>64</v>
      </c>
      <c r="U19" s="2">
        <v>64</v>
      </c>
      <c r="V19" s="2">
        <v>128</v>
      </c>
      <c r="W19" t="s">
        <v>2179</v>
      </c>
      <c r="X19">
        <v>0.89509375000000002</v>
      </c>
      <c r="Y19">
        <v>1.68027188200503E-2</v>
      </c>
      <c r="Z19">
        <v>0.44099782608695698</v>
      </c>
      <c r="AA19">
        <v>0.35880481040477702</v>
      </c>
      <c r="AB19">
        <v>0.35853115257395601</v>
      </c>
      <c r="AC19">
        <v>0.35853115257395601</v>
      </c>
      <c r="AD19">
        <v>0.438981526507636</v>
      </c>
      <c r="AE19">
        <v>0.438981526507636</v>
      </c>
      <c r="AF19">
        <v>0.44099782608695698</v>
      </c>
      <c r="AG19">
        <v>0.44099782608695698</v>
      </c>
      <c r="AH19">
        <v>0.58888888888888802</v>
      </c>
      <c r="AI19">
        <v>0.10874819755554101</v>
      </c>
      <c r="AJ19">
        <v>0.55171108895504595</v>
      </c>
      <c r="AK19">
        <v>0.55171108895504595</v>
      </c>
      <c r="AL19">
        <v>0.65196156777538194</v>
      </c>
      <c r="AM19">
        <v>0.65196156777538194</v>
      </c>
      <c r="AN19">
        <v>0.58888888888888802</v>
      </c>
      <c r="AO19">
        <v>0.58888888888888802</v>
      </c>
      <c r="AP19">
        <v>0.32237607760739301</v>
      </c>
      <c r="AQ19">
        <v>0.238910684696517</v>
      </c>
      <c r="AR19">
        <v>0.54715167968362999</v>
      </c>
      <c r="AS19">
        <v>0.32568616830828501</v>
      </c>
      <c r="AT19">
        <v>0.218181818181818</v>
      </c>
      <c r="AU19">
        <v>0.421686746987951</v>
      </c>
      <c r="AV19">
        <v>0.81372549019607798</v>
      </c>
      <c r="AW19">
        <v>0.97925311203319498</v>
      </c>
      <c r="AX19">
        <v>0.77732793522267196</v>
      </c>
      <c r="AY19">
        <v>0.938271604938271</v>
      </c>
      <c r="AZ19">
        <v>0.84931506849314997</v>
      </c>
      <c r="BA19">
        <v>0</v>
      </c>
      <c r="BB19">
        <v>0.42477876106194601</v>
      </c>
      <c r="BC19">
        <v>0.483333333333333</v>
      </c>
      <c r="BD19">
        <v>0.63529411764705801</v>
      </c>
      <c r="BE19">
        <v>7.9365079365079305E-2</v>
      </c>
    </row>
    <row r="20" spans="2:57" x14ac:dyDescent="0.2">
      <c r="B20" t="s">
        <v>2665</v>
      </c>
      <c r="C20">
        <v>1E-3</v>
      </c>
      <c r="D20">
        <v>0.1</v>
      </c>
      <c r="E20">
        <v>256</v>
      </c>
      <c r="F20">
        <v>100</v>
      </c>
      <c r="G20" s="2" t="b">
        <v>0</v>
      </c>
      <c r="H20">
        <v>8</v>
      </c>
      <c r="I20">
        <v>25</v>
      </c>
      <c r="J20">
        <v>64</v>
      </c>
      <c r="K20">
        <v>1000</v>
      </c>
      <c r="L20">
        <v>4</v>
      </c>
      <c r="M20">
        <v>25</v>
      </c>
      <c r="N20">
        <v>445</v>
      </c>
      <c r="O20">
        <v>12</v>
      </c>
      <c r="P20">
        <v>25</v>
      </c>
      <c r="Q20">
        <v>105</v>
      </c>
      <c r="R20">
        <v>1</v>
      </c>
      <c r="S20">
        <v>78</v>
      </c>
      <c r="T20" s="2">
        <v>64</v>
      </c>
      <c r="U20" s="2">
        <v>128</v>
      </c>
      <c r="V20" s="2">
        <v>128</v>
      </c>
      <c r="W20" t="s">
        <v>2179</v>
      </c>
      <c r="X20">
        <v>0.90591796874999997</v>
      </c>
      <c r="Y20">
        <v>1.4625082360580501E-2</v>
      </c>
      <c r="Z20">
        <v>0.440124719101122</v>
      </c>
      <c r="AA20">
        <v>0.72514136195182799</v>
      </c>
      <c r="AB20">
        <v>0.375797712882114</v>
      </c>
      <c r="AC20">
        <v>0.375797712882114</v>
      </c>
      <c r="AD20">
        <v>0.51083659965461603</v>
      </c>
      <c r="AE20">
        <v>0.51083659965461603</v>
      </c>
      <c r="AF20">
        <v>0.440124719101122</v>
      </c>
      <c r="AG20">
        <v>0.440124719101122</v>
      </c>
      <c r="AH20">
        <v>0.40476190476190399</v>
      </c>
      <c r="AI20">
        <v>0.533760786056518</v>
      </c>
      <c r="AJ20">
        <v>0.389291844595963</v>
      </c>
      <c r="AK20">
        <v>0.389291844595963</v>
      </c>
      <c r="AL20">
        <v>0.48747281221720801</v>
      </c>
      <c r="AM20">
        <v>0.48747281221720801</v>
      </c>
      <c r="AN20">
        <v>0.40476190476190399</v>
      </c>
      <c r="AO20">
        <v>0.40476190476190399</v>
      </c>
      <c r="AP20">
        <v>1.4727108938953499E-2</v>
      </c>
      <c r="AQ20">
        <v>0.42304838410576501</v>
      </c>
      <c r="AR20">
        <v>0.51149745308611805</v>
      </c>
      <c r="AS20">
        <v>0.55391790539762298</v>
      </c>
      <c r="AT20">
        <v>0.23880597014925301</v>
      </c>
      <c r="AU20">
        <v>0</v>
      </c>
      <c r="AV20">
        <v>0.73584905660377298</v>
      </c>
      <c r="AW20">
        <v>0.89005235602094201</v>
      </c>
      <c r="AX20">
        <v>0.67469879518072196</v>
      </c>
      <c r="AY20">
        <v>0.87628865979381398</v>
      </c>
      <c r="AZ20">
        <v>0.46078431372549</v>
      </c>
      <c r="BA20">
        <v>0</v>
      </c>
      <c r="BB20">
        <v>0.27631578947368401</v>
      </c>
      <c r="BC20">
        <v>0.45033112582781398</v>
      </c>
      <c r="BD20">
        <v>6.83760683760683E-2</v>
      </c>
      <c r="BE20">
        <v>0</v>
      </c>
    </row>
    <row r="21" spans="2:57" x14ac:dyDescent="0.2">
      <c r="B21" t="s">
        <v>2666</v>
      </c>
      <c r="C21">
        <v>1E-3</v>
      </c>
      <c r="D21">
        <v>0.5</v>
      </c>
      <c r="E21">
        <v>125</v>
      </c>
      <c r="F21">
        <v>500</v>
      </c>
      <c r="G21" s="2" t="b">
        <v>1</v>
      </c>
      <c r="H21">
        <v>8</v>
      </c>
      <c r="I21">
        <v>50</v>
      </c>
      <c r="J21">
        <v>128</v>
      </c>
      <c r="K21">
        <v>1000</v>
      </c>
      <c r="L21">
        <v>4</v>
      </c>
      <c r="M21">
        <v>50</v>
      </c>
      <c r="N21">
        <v>420</v>
      </c>
      <c r="O21">
        <v>12</v>
      </c>
      <c r="P21">
        <v>50</v>
      </c>
      <c r="Q21">
        <v>80</v>
      </c>
      <c r="R21">
        <v>1</v>
      </c>
      <c r="S21">
        <v>78</v>
      </c>
      <c r="T21" s="2">
        <v>64</v>
      </c>
      <c r="U21" s="2">
        <v>128</v>
      </c>
      <c r="V21" s="2">
        <v>128</v>
      </c>
      <c r="W21" t="s">
        <v>2179</v>
      </c>
      <c r="X21">
        <v>0.91487109374999998</v>
      </c>
      <c r="Y21">
        <v>1.35246726050972E-2</v>
      </c>
      <c r="Z21">
        <v>0.43870833333333298</v>
      </c>
      <c r="AA21">
        <v>0.60945387446880295</v>
      </c>
      <c r="AB21">
        <v>0.37789466784050502</v>
      </c>
      <c r="AC21">
        <v>0.37789466784050502</v>
      </c>
      <c r="AD21">
        <v>0.50595008251212603</v>
      </c>
      <c r="AE21">
        <v>0.50595008251212603</v>
      </c>
      <c r="AF21">
        <v>0.43870833333333298</v>
      </c>
      <c r="AG21">
        <v>0.43870833333333298</v>
      </c>
      <c r="AH21">
        <v>0.41458333333333303</v>
      </c>
      <c r="AI21">
        <v>0.41432240605354298</v>
      </c>
      <c r="AJ21">
        <v>0.38875221960140999</v>
      </c>
      <c r="AK21">
        <v>0.38875221960140999</v>
      </c>
      <c r="AL21">
        <v>0.52453807046596801</v>
      </c>
      <c r="AM21">
        <v>0.52453807046596801</v>
      </c>
      <c r="AN21">
        <v>0.41458333333333303</v>
      </c>
      <c r="AO21">
        <v>0.41458333333333303</v>
      </c>
      <c r="AP21">
        <v>0.50761134304274702</v>
      </c>
      <c r="AQ21">
        <v>0.427496237842237</v>
      </c>
      <c r="AR21">
        <v>2.0922010738587699E-2</v>
      </c>
      <c r="AS21">
        <v>0.55554907973845002</v>
      </c>
      <c r="AT21">
        <v>0.277272727272727</v>
      </c>
      <c r="AU21">
        <v>2.06185567010309E-2</v>
      </c>
      <c r="AV21">
        <v>0.66187050359712196</v>
      </c>
      <c r="AW21">
        <v>0.98113207547169801</v>
      </c>
      <c r="AX21">
        <v>0.65546218487394903</v>
      </c>
      <c r="AY21">
        <v>0.63478260869565195</v>
      </c>
      <c r="AZ21">
        <v>0.55855855855855796</v>
      </c>
      <c r="BA21">
        <v>0.45871559633027498</v>
      </c>
      <c r="BB21">
        <v>0</v>
      </c>
      <c r="BC21">
        <v>0</v>
      </c>
      <c r="BD21">
        <v>0.36842105263157798</v>
      </c>
      <c r="BE21">
        <v>4.8192771084337303E-2</v>
      </c>
    </row>
    <row r="22" spans="2:57" x14ac:dyDescent="0.2">
      <c r="B22" t="s">
        <v>2667</v>
      </c>
      <c r="C22">
        <v>1E-3</v>
      </c>
      <c r="D22">
        <v>0.1</v>
      </c>
      <c r="E22">
        <v>107</v>
      </c>
      <c r="F22">
        <v>500</v>
      </c>
      <c r="G22" s="2" t="b">
        <v>1</v>
      </c>
      <c r="H22">
        <v>8</v>
      </c>
      <c r="I22">
        <v>20</v>
      </c>
      <c r="J22">
        <v>256</v>
      </c>
      <c r="K22">
        <v>1000</v>
      </c>
      <c r="L22">
        <v>4</v>
      </c>
      <c r="M22">
        <v>20</v>
      </c>
      <c r="N22">
        <v>450</v>
      </c>
      <c r="O22">
        <v>12</v>
      </c>
      <c r="P22">
        <v>20</v>
      </c>
      <c r="Q22">
        <v>110</v>
      </c>
      <c r="R22">
        <v>1</v>
      </c>
      <c r="S22">
        <v>78</v>
      </c>
      <c r="T22" s="2">
        <v>128</v>
      </c>
      <c r="U22" s="2">
        <v>64</v>
      </c>
      <c r="V22" s="2">
        <v>64</v>
      </c>
      <c r="W22" t="s">
        <v>2179</v>
      </c>
      <c r="X22">
        <v>0.91057031249999998</v>
      </c>
      <c r="Y22">
        <v>1.44487388152629E-2</v>
      </c>
      <c r="Z22">
        <v>0.43844499999999897</v>
      </c>
      <c r="AA22">
        <v>0.22724581958353501</v>
      </c>
      <c r="AB22">
        <v>0.37327012532077902</v>
      </c>
      <c r="AC22">
        <v>0.37327012532077902</v>
      </c>
      <c r="AD22">
        <v>0.51178483021754895</v>
      </c>
      <c r="AE22">
        <v>0.51178483021754895</v>
      </c>
      <c r="AF22">
        <v>0.43844499999999897</v>
      </c>
      <c r="AG22">
        <v>0.43844499999999897</v>
      </c>
      <c r="AH22">
        <v>0.35530303030303001</v>
      </c>
      <c r="AI22">
        <v>0.118988819420337</v>
      </c>
      <c r="AJ22">
        <v>0.330868173633591</v>
      </c>
      <c r="AK22">
        <v>0.330868173633591</v>
      </c>
      <c r="AL22">
        <v>0.53697825599781701</v>
      </c>
      <c r="AM22">
        <v>0.53697825599781701</v>
      </c>
      <c r="AN22">
        <v>0.35530303030303001</v>
      </c>
      <c r="AO22">
        <v>0.35530303030303001</v>
      </c>
      <c r="AP22">
        <v>0.48835607904940498</v>
      </c>
      <c r="AQ22">
        <v>0.46990663860053999</v>
      </c>
      <c r="AR22">
        <v>1.8467293603829E-3</v>
      </c>
      <c r="AS22">
        <v>0.53297105427279001</v>
      </c>
      <c r="AT22">
        <v>5.30973451327433E-2</v>
      </c>
      <c r="AU22">
        <v>0</v>
      </c>
      <c r="AV22">
        <v>0.10256410256410201</v>
      </c>
      <c r="AW22">
        <v>0.64634146341463405</v>
      </c>
      <c r="AX22">
        <v>0.23660714285714199</v>
      </c>
      <c r="AY22">
        <v>0.87203791469194303</v>
      </c>
      <c r="AZ22">
        <v>0.64242424242424201</v>
      </c>
      <c r="BA22">
        <v>0.64367816091954</v>
      </c>
      <c r="BB22">
        <v>0</v>
      </c>
      <c r="BC22">
        <v>0.48275862068965503</v>
      </c>
      <c r="BD22">
        <v>0</v>
      </c>
      <c r="BE22">
        <v>0.29090909090909001</v>
      </c>
    </row>
    <row r="23" spans="2:57" x14ac:dyDescent="0.2">
      <c r="B23" t="s">
        <v>2668</v>
      </c>
      <c r="C23">
        <v>1E-3</v>
      </c>
      <c r="D23">
        <v>0.5</v>
      </c>
      <c r="E23">
        <v>256</v>
      </c>
      <c r="F23">
        <v>100</v>
      </c>
      <c r="G23" s="2" t="b">
        <v>0</v>
      </c>
      <c r="H23">
        <v>8</v>
      </c>
      <c r="I23">
        <v>50</v>
      </c>
      <c r="J23">
        <v>64</v>
      </c>
      <c r="K23">
        <v>1000</v>
      </c>
      <c r="L23">
        <v>4</v>
      </c>
      <c r="M23">
        <v>50</v>
      </c>
      <c r="N23">
        <v>420</v>
      </c>
      <c r="O23">
        <v>12</v>
      </c>
      <c r="P23">
        <v>50</v>
      </c>
      <c r="Q23">
        <v>80</v>
      </c>
      <c r="R23">
        <v>1</v>
      </c>
      <c r="S23">
        <v>78</v>
      </c>
      <c r="T23" s="2">
        <v>64</v>
      </c>
      <c r="U23" s="2">
        <v>64</v>
      </c>
      <c r="V23" s="2">
        <v>128</v>
      </c>
      <c r="W23" t="s">
        <v>2179</v>
      </c>
      <c r="X23">
        <v>0.89771484374999999</v>
      </c>
      <c r="Y23">
        <v>1.5770604507997599E-2</v>
      </c>
      <c r="Z23">
        <v>0.43563035714285597</v>
      </c>
      <c r="AA23">
        <v>0.25795632500946503</v>
      </c>
      <c r="AB23">
        <v>0.354785927831409</v>
      </c>
      <c r="AC23">
        <v>0.354785927831409</v>
      </c>
      <c r="AD23">
        <v>0.37515619632186897</v>
      </c>
      <c r="AE23">
        <v>0.37515619632186897</v>
      </c>
      <c r="AF23">
        <v>0.43563035714285597</v>
      </c>
      <c r="AG23">
        <v>0.43563035714285597</v>
      </c>
      <c r="AH23">
        <v>0.54270833333333302</v>
      </c>
      <c r="AI23">
        <v>6.7347079515457098E-2</v>
      </c>
      <c r="AJ23">
        <v>0.48325622270429103</v>
      </c>
      <c r="AK23">
        <v>0.48325622270429103</v>
      </c>
      <c r="AL23">
        <v>0.50608164579355197</v>
      </c>
      <c r="AM23">
        <v>0.50608164579355197</v>
      </c>
      <c r="AN23">
        <v>0.54270833333333302</v>
      </c>
      <c r="AO23">
        <v>0.54270833333333302</v>
      </c>
      <c r="AP23">
        <v>0.32708128781531498</v>
      </c>
      <c r="AQ23">
        <v>0.50399213621262995</v>
      </c>
      <c r="AR23">
        <v>0.58721042981550498</v>
      </c>
      <c r="AS23">
        <v>8.5985748218519998E-4</v>
      </c>
      <c r="AT23">
        <v>0.32989690721649401</v>
      </c>
      <c r="AU23">
        <v>0</v>
      </c>
      <c r="AV23">
        <v>0.93333333333333302</v>
      </c>
      <c r="AW23">
        <v>0.97499999999999998</v>
      </c>
      <c r="AX23">
        <v>0.84276729559748398</v>
      </c>
      <c r="AY23">
        <v>0.93251533742331205</v>
      </c>
      <c r="AZ23">
        <v>0.52964426877470305</v>
      </c>
      <c r="BA23">
        <v>0.42499999999999999</v>
      </c>
      <c r="BB23">
        <v>0.12068965517241299</v>
      </c>
      <c r="BC23">
        <v>0</v>
      </c>
      <c r="BD23">
        <v>0.63963963963963899</v>
      </c>
      <c r="BE23">
        <v>7.0588235294117604E-2</v>
      </c>
    </row>
    <row r="24" spans="2:57" x14ac:dyDescent="0.2">
      <c r="B24" t="s">
        <v>2669</v>
      </c>
      <c r="C24">
        <v>1E-3</v>
      </c>
      <c r="D24">
        <v>0.5</v>
      </c>
      <c r="E24">
        <v>106</v>
      </c>
      <c r="F24">
        <v>500</v>
      </c>
      <c r="G24" s="2" t="b">
        <v>1</v>
      </c>
      <c r="H24">
        <v>8</v>
      </c>
      <c r="I24">
        <v>25</v>
      </c>
      <c r="J24">
        <v>420</v>
      </c>
      <c r="K24">
        <v>1000</v>
      </c>
      <c r="L24">
        <v>4</v>
      </c>
      <c r="M24">
        <v>25</v>
      </c>
      <c r="N24">
        <v>445</v>
      </c>
      <c r="O24">
        <v>12</v>
      </c>
      <c r="P24">
        <v>25</v>
      </c>
      <c r="Q24">
        <v>105</v>
      </c>
      <c r="R24">
        <v>1</v>
      </c>
      <c r="S24">
        <v>78</v>
      </c>
      <c r="T24" s="2">
        <v>64</v>
      </c>
      <c r="U24" s="2">
        <v>128</v>
      </c>
      <c r="V24" s="2">
        <v>128</v>
      </c>
      <c r="W24" t="s">
        <v>2179</v>
      </c>
      <c r="X24">
        <v>0.90487083333333296</v>
      </c>
      <c r="Y24">
        <v>1.5129166729748201E-2</v>
      </c>
      <c r="Z24">
        <v>0.43403988764044699</v>
      </c>
      <c r="AA24">
        <v>0.37867617723345698</v>
      </c>
      <c r="AB24">
        <v>0.36849483926054299</v>
      </c>
      <c r="AC24">
        <v>0.36849483926054299</v>
      </c>
      <c r="AD24">
        <v>0.40624337291120899</v>
      </c>
      <c r="AE24">
        <v>0.40624337291120899</v>
      </c>
      <c r="AF24">
        <v>0.43403988764044699</v>
      </c>
      <c r="AG24">
        <v>0.43403988764044699</v>
      </c>
      <c r="AH24">
        <v>0.35</v>
      </c>
      <c r="AI24">
        <v>0.18733797967433899</v>
      </c>
      <c r="AJ24">
        <v>0.28047690834434402</v>
      </c>
      <c r="AK24">
        <v>0.28047690834434402</v>
      </c>
      <c r="AL24">
        <v>0.42965086723903201</v>
      </c>
      <c r="AM24">
        <v>0.42965086723903201</v>
      </c>
      <c r="AN24">
        <v>0.35</v>
      </c>
      <c r="AO24">
        <v>0.35</v>
      </c>
      <c r="AP24">
        <v>0.55490459287818095</v>
      </c>
      <c r="AQ24">
        <v>2.10826069780908E-2</v>
      </c>
      <c r="AR24">
        <v>0.41250461839399399</v>
      </c>
      <c r="AS24">
        <v>0.48548753879190398</v>
      </c>
      <c r="AT24">
        <v>5.5555555555555497E-2</v>
      </c>
      <c r="AU24">
        <v>0.184914841849148</v>
      </c>
      <c r="AV24">
        <v>1.8867924528301799E-2</v>
      </c>
      <c r="AW24">
        <v>0.95049504950495001</v>
      </c>
      <c r="AX24">
        <v>0.50354609929077998</v>
      </c>
      <c r="AY24">
        <v>0.89340101522842597</v>
      </c>
      <c r="AZ24">
        <v>0.34108527131782901</v>
      </c>
      <c r="BA24">
        <v>0</v>
      </c>
      <c r="BB24">
        <v>0.39999999999999902</v>
      </c>
      <c r="BC24">
        <v>0</v>
      </c>
      <c r="BD24">
        <v>0</v>
      </c>
      <c r="BE24">
        <v>1.7857142857142801E-2</v>
      </c>
    </row>
    <row r="25" spans="2:57" x14ac:dyDescent="0.2">
      <c r="B25" t="s">
        <v>2670</v>
      </c>
      <c r="C25">
        <v>1E-3</v>
      </c>
      <c r="D25">
        <v>0.1</v>
      </c>
      <c r="E25">
        <v>217</v>
      </c>
      <c r="F25">
        <v>500</v>
      </c>
      <c r="G25" s="2" t="b">
        <v>1</v>
      </c>
      <c r="H25">
        <v>8</v>
      </c>
      <c r="I25">
        <v>10</v>
      </c>
      <c r="J25">
        <v>256</v>
      </c>
      <c r="K25">
        <v>1000</v>
      </c>
      <c r="L25">
        <v>4</v>
      </c>
      <c r="M25">
        <v>10</v>
      </c>
      <c r="N25">
        <v>460</v>
      </c>
      <c r="O25">
        <v>12</v>
      </c>
      <c r="P25">
        <v>10</v>
      </c>
      <c r="Q25">
        <v>120</v>
      </c>
      <c r="R25">
        <v>1</v>
      </c>
      <c r="S25">
        <v>78</v>
      </c>
      <c r="T25" s="2">
        <v>64</v>
      </c>
      <c r="U25" s="2">
        <v>64</v>
      </c>
      <c r="V25" s="2">
        <v>64</v>
      </c>
      <c r="W25" t="s">
        <v>2179</v>
      </c>
      <c r="X25">
        <v>0.91177343749999995</v>
      </c>
      <c r="Y25">
        <v>1.37938654758036E-2</v>
      </c>
      <c r="Z25">
        <v>0.43362771739130201</v>
      </c>
      <c r="AA25">
        <v>0.34060812565684301</v>
      </c>
      <c r="AB25">
        <v>0.35516662802799198</v>
      </c>
      <c r="AC25">
        <v>0.35516662802799198</v>
      </c>
      <c r="AD25">
        <v>0.413180637188305</v>
      </c>
      <c r="AE25">
        <v>0.413180637188305</v>
      </c>
      <c r="AF25">
        <v>0.43362771739130201</v>
      </c>
      <c r="AG25">
        <v>0.43362771739130201</v>
      </c>
      <c r="AH25">
        <v>0.26874999999999999</v>
      </c>
      <c r="AI25">
        <v>0.22272270917892401</v>
      </c>
      <c r="AJ25">
        <v>0.25187790069057903</v>
      </c>
      <c r="AK25">
        <v>0.25187790069058003</v>
      </c>
      <c r="AL25">
        <v>0.31524743423897</v>
      </c>
      <c r="AM25">
        <v>0.31524743423897</v>
      </c>
      <c r="AN25">
        <v>0.26874999999999999</v>
      </c>
      <c r="AO25">
        <v>0.26874999999999999</v>
      </c>
      <c r="AP25">
        <v>0.36132535092986501</v>
      </c>
      <c r="AQ25">
        <v>1.9818706922674002E-2</v>
      </c>
      <c r="AR25">
        <v>0.52258396757551395</v>
      </c>
      <c r="AS25">
        <v>0.51693848668391496</v>
      </c>
      <c r="AT25">
        <v>0.2</v>
      </c>
      <c r="AU25">
        <v>0.174174174174174</v>
      </c>
      <c r="AV25">
        <v>1.6260162601626001E-2</v>
      </c>
      <c r="AW25">
        <v>0.68852459016393397</v>
      </c>
      <c r="AX25">
        <v>0.76444444444444404</v>
      </c>
      <c r="AY25">
        <v>0.45689655172413701</v>
      </c>
      <c r="AZ25">
        <v>0.68807339449541205</v>
      </c>
      <c r="BA25">
        <v>0</v>
      </c>
      <c r="BB25">
        <v>0</v>
      </c>
      <c r="BC25">
        <v>0</v>
      </c>
      <c r="BD25">
        <v>3.4161490683229802E-2</v>
      </c>
      <c r="BE25">
        <v>0</v>
      </c>
    </row>
    <row r="26" spans="2:57" x14ac:dyDescent="0.2">
      <c r="B26" t="s">
        <v>2671</v>
      </c>
      <c r="C26">
        <v>1E-3</v>
      </c>
      <c r="D26">
        <v>0.1</v>
      </c>
      <c r="E26">
        <v>256</v>
      </c>
      <c r="F26">
        <v>100</v>
      </c>
      <c r="G26" s="2" t="b">
        <v>0</v>
      </c>
      <c r="H26">
        <v>8</v>
      </c>
      <c r="I26">
        <v>20</v>
      </c>
      <c r="J26">
        <v>256</v>
      </c>
      <c r="K26">
        <v>1000</v>
      </c>
      <c r="L26">
        <v>4</v>
      </c>
      <c r="M26">
        <v>25</v>
      </c>
      <c r="N26">
        <v>445</v>
      </c>
      <c r="O26">
        <v>12</v>
      </c>
      <c r="P26">
        <v>25</v>
      </c>
      <c r="Q26">
        <v>105</v>
      </c>
      <c r="R26">
        <v>1</v>
      </c>
      <c r="S26">
        <v>78</v>
      </c>
      <c r="T26" s="2">
        <v>128</v>
      </c>
      <c r="U26" s="2">
        <v>64</v>
      </c>
      <c r="V26" s="2">
        <v>64</v>
      </c>
      <c r="W26" t="s">
        <v>2179</v>
      </c>
      <c r="X26">
        <v>0.90018066406249997</v>
      </c>
      <c r="Y26">
        <v>1.54644642584025E-2</v>
      </c>
      <c r="Z26">
        <v>0.42763314606741498</v>
      </c>
      <c r="AA26">
        <v>0.55191593781113601</v>
      </c>
      <c r="AB26">
        <v>0.342462731822259</v>
      </c>
      <c r="AC26">
        <v>0.342462731822259</v>
      </c>
      <c r="AD26">
        <v>0.62572451146970498</v>
      </c>
      <c r="AE26">
        <v>0.62572451146970498</v>
      </c>
      <c r="AF26">
        <v>0.42763314606741498</v>
      </c>
      <c r="AG26">
        <v>0.42763314606741498</v>
      </c>
      <c r="AH26">
        <v>0.52063492063492001</v>
      </c>
      <c r="AI26">
        <v>0.17076207697391499</v>
      </c>
      <c r="AJ26">
        <v>0.497737999494137</v>
      </c>
      <c r="AK26">
        <v>0.497737999494137</v>
      </c>
      <c r="AL26">
        <v>0.55089484516348297</v>
      </c>
      <c r="AM26">
        <v>0.55089484516348297</v>
      </c>
      <c r="AN26">
        <v>0.52063492063492001</v>
      </c>
      <c r="AO26">
        <v>0.52063492063492001</v>
      </c>
      <c r="AP26">
        <v>0.18292988182600001</v>
      </c>
      <c r="AQ26">
        <v>0.59231597999542296</v>
      </c>
      <c r="AR26">
        <v>0.10321645886113499</v>
      </c>
      <c r="AS26">
        <v>0.49138860660647898</v>
      </c>
      <c r="AT26">
        <v>9.4488188976377896E-2</v>
      </c>
      <c r="AU26">
        <v>6.4000000000000001E-2</v>
      </c>
      <c r="AV26">
        <v>0.64516129032257996</v>
      </c>
      <c r="AW26">
        <v>0.98564593301435399</v>
      </c>
      <c r="AX26">
        <v>0.69198312236286896</v>
      </c>
      <c r="AY26">
        <v>0.93896713615023397</v>
      </c>
      <c r="AZ26">
        <v>0.84816753926701505</v>
      </c>
      <c r="BA26">
        <v>0.39784946236559099</v>
      </c>
      <c r="BB26">
        <v>0.57668711656441696</v>
      </c>
      <c r="BC26">
        <v>5.83333333333333E-2</v>
      </c>
      <c r="BD26">
        <v>2.2222222222222199E-2</v>
      </c>
      <c r="BE26">
        <v>0.64935064935064901</v>
      </c>
    </row>
    <row r="27" spans="2:57" x14ac:dyDescent="0.2">
      <c r="B27" t="s">
        <v>2672</v>
      </c>
      <c r="C27">
        <v>1E-3</v>
      </c>
      <c r="D27">
        <v>0.5</v>
      </c>
      <c r="E27">
        <v>256</v>
      </c>
      <c r="F27">
        <v>100</v>
      </c>
      <c r="G27" s="2" t="b">
        <v>0</v>
      </c>
      <c r="H27">
        <v>8</v>
      </c>
      <c r="I27">
        <v>50</v>
      </c>
      <c r="J27">
        <v>128</v>
      </c>
      <c r="K27">
        <v>1000</v>
      </c>
      <c r="L27">
        <v>4</v>
      </c>
      <c r="M27">
        <v>10</v>
      </c>
      <c r="N27">
        <v>460</v>
      </c>
      <c r="O27">
        <v>12</v>
      </c>
      <c r="P27">
        <v>10</v>
      </c>
      <c r="Q27">
        <v>120</v>
      </c>
      <c r="R27">
        <v>1</v>
      </c>
      <c r="S27">
        <v>78</v>
      </c>
      <c r="T27" s="2">
        <v>128</v>
      </c>
      <c r="U27" s="2">
        <v>128</v>
      </c>
      <c r="V27" s="2">
        <v>64</v>
      </c>
      <c r="W27" t="s">
        <v>2179</v>
      </c>
      <c r="X27">
        <v>0.90225585937499997</v>
      </c>
      <c r="Y27">
        <v>1.53236616682261E-2</v>
      </c>
      <c r="Z27">
        <v>0.42582608695652102</v>
      </c>
      <c r="AA27">
        <v>0.440853114455938</v>
      </c>
      <c r="AB27">
        <v>0.36176940697084797</v>
      </c>
      <c r="AC27">
        <v>0.36176940697084797</v>
      </c>
      <c r="AD27">
        <v>0.50765239771161996</v>
      </c>
      <c r="AE27">
        <v>0.50765239771161996</v>
      </c>
      <c r="AF27">
        <v>0.42582608695652102</v>
      </c>
      <c r="AG27">
        <v>0.42582608695652102</v>
      </c>
      <c r="AH27">
        <v>0.468055555555555</v>
      </c>
      <c r="AI27">
        <v>0.151276960968971</v>
      </c>
      <c r="AJ27">
        <v>0.44114644946585402</v>
      </c>
      <c r="AK27">
        <v>0.44114644946585402</v>
      </c>
      <c r="AL27">
        <v>0.45623629942587002</v>
      </c>
      <c r="AM27">
        <v>0.45623629942587002</v>
      </c>
      <c r="AN27">
        <v>0.468055555555555</v>
      </c>
      <c r="AO27">
        <v>0.468055555555555</v>
      </c>
      <c r="AP27">
        <v>0.48799586790468902</v>
      </c>
      <c r="AQ27">
        <v>0.20981652480002699</v>
      </c>
      <c r="AR27">
        <v>0.40618940969561201</v>
      </c>
      <c r="AS27">
        <v>0.34307582548306698</v>
      </c>
      <c r="AT27">
        <v>0.17733990147783199</v>
      </c>
      <c r="AU27">
        <v>0.25408348457350199</v>
      </c>
      <c r="AV27">
        <v>0.68131868131868101</v>
      </c>
      <c r="AW27">
        <v>0.96694214876033002</v>
      </c>
      <c r="AX27">
        <v>0.721804511278195</v>
      </c>
      <c r="AY27">
        <v>0.88888888888888895</v>
      </c>
      <c r="AZ27">
        <v>0.88288288288288297</v>
      </c>
      <c r="BA27">
        <v>0</v>
      </c>
      <c r="BB27">
        <v>0</v>
      </c>
      <c r="BC27">
        <v>0</v>
      </c>
      <c r="BD27">
        <v>0.28571428571428498</v>
      </c>
      <c r="BE27">
        <v>0.434782608695652</v>
      </c>
    </row>
    <row r="28" spans="2:57" x14ac:dyDescent="0.2">
      <c r="B28" t="s">
        <v>2673</v>
      </c>
      <c r="C28">
        <v>1E-3</v>
      </c>
      <c r="D28">
        <v>0.5</v>
      </c>
      <c r="E28">
        <v>94</v>
      </c>
      <c r="F28">
        <v>500</v>
      </c>
      <c r="G28" s="2" t="b">
        <v>1</v>
      </c>
      <c r="H28">
        <v>8</v>
      </c>
      <c r="I28">
        <v>15</v>
      </c>
      <c r="J28">
        <v>128</v>
      </c>
      <c r="K28">
        <v>1000</v>
      </c>
      <c r="L28">
        <v>4</v>
      </c>
      <c r="M28">
        <v>20</v>
      </c>
      <c r="N28">
        <v>450</v>
      </c>
      <c r="O28">
        <v>12</v>
      </c>
      <c r="P28">
        <v>20</v>
      </c>
      <c r="Q28">
        <v>110</v>
      </c>
      <c r="R28">
        <v>1</v>
      </c>
      <c r="S28">
        <v>78</v>
      </c>
      <c r="T28" s="2">
        <v>128</v>
      </c>
      <c r="U28" s="2">
        <v>64</v>
      </c>
      <c r="V28" s="2">
        <v>64</v>
      </c>
      <c r="W28" t="s">
        <v>2179</v>
      </c>
      <c r="X28">
        <v>0.91102343750000003</v>
      </c>
      <c r="Y28">
        <v>1.3712570440024101E-2</v>
      </c>
      <c r="Z28">
        <v>0.42208277777777697</v>
      </c>
      <c r="AA28">
        <v>0.348940409988164</v>
      </c>
      <c r="AB28">
        <v>0.34484978033537</v>
      </c>
      <c r="AC28">
        <v>0.34484978033537</v>
      </c>
      <c r="AD28">
        <v>0.51491139558743504</v>
      </c>
      <c r="AE28">
        <v>0.51491139558743504</v>
      </c>
      <c r="AF28">
        <v>0.42208277777777697</v>
      </c>
      <c r="AG28">
        <v>0.42208277777777697</v>
      </c>
      <c r="AH28">
        <v>0.26212121212121198</v>
      </c>
      <c r="AI28">
        <v>0.31228259205818099</v>
      </c>
      <c r="AJ28">
        <v>0.159528561886186</v>
      </c>
      <c r="AK28">
        <v>0.159528561886186</v>
      </c>
      <c r="AL28">
        <v>0.28768916987084597</v>
      </c>
      <c r="AM28">
        <v>0.28768916987084597</v>
      </c>
      <c r="AN28">
        <v>0.26212121212121198</v>
      </c>
      <c r="AO28">
        <v>0.26212121212121198</v>
      </c>
      <c r="AP28">
        <v>0.28022234914403499</v>
      </c>
      <c r="AQ28">
        <v>6.1413267769916298E-2</v>
      </c>
      <c r="AR28">
        <v>0.594807141323481</v>
      </c>
      <c r="AS28">
        <v>0.44295636310405201</v>
      </c>
      <c r="AT28">
        <v>1.7699115044247701E-2</v>
      </c>
      <c r="AU28">
        <v>0</v>
      </c>
      <c r="AV28">
        <v>0.29177718832891197</v>
      </c>
      <c r="AW28">
        <v>0.71223021582733803</v>
      </c>
      <c r="AX28">
        <v>0.18032786885245899</v>
      </c>
      <c r="AY28">
        <v>0.50495049504950495</v>
      </c>
      <c r="AZ28">
        <v>0.120401337792642</v>
      </c>
      <c r="BA28">
        <v>0</v>
      </c>
      <c r="BB28">
        <v>0</v>
      </c>
      <c r="BC28">
        <v>0</v>
      </c>
      <c r="BD28">
        <v>8.6956521739130405E-2</v>
      </c>
      <c r="BE28">
        <v>0</v>
      </c>
    </row>
    <row r="29" spans="2:57" x14ac:dyDescent="0.2">
      <c r="B29" t="s">
        <v>2674</v>
      </c>
      <c r="C29">
        <v>1E-3</v>
      </c>
      <c r="D29">
        <v>0.5</v>
      </c>
      <c r="E29">
        <v>256</v>
      </c>
      <c r="F29">
        <v>100</v>
      </c>
      <c r="G29" s="2" t="b">
        <v>0</v>
      </c>
      <c r="H29">
        <v>8</v>
      </c>
      <c r="I29">
        <v>10</v>
      </c>
      <c r="J29">
        <v>128</v>
      </c>
      <c r="K29">
        <v>1000</v>
      </c>
      <c r="L29">
        <v>4</v>
      </c>
      <c r="M29">
        <v>10</v>
      </c>
      <c r="N29">
        <v>460</v>
      </c>
      <c r="O29">
        <v>12</v>
      </c>
      <c r="P29">
        <v>10</v>
      </c>
      <c r="Q29">
        <v>120</v>
      </c>
      <c r="R29">
        <v>1</v>
      </c>
      <c r="S29">
        <v>78</v>
      </c>
      <c r="T29" s="2">
        <v>128</v>
      </c>
      <c r="U29" s="2">
        <v>128</v>
      </c>
      <c r="V29" s="2">
        <v>64</v>
      </c>
      <c r="W29" t="s">
        <v>2179</v>
      </c>
      <c r="X29">
        <v>0.90177734374999996</v>
      </c>
      <c r="Y29">
        <v>1.4982310673221901E-2</v>
      </c>
      <c r="Z29">
        <v>0.418723913043477</v>
      </c>
      <c r="AA29">
        <v>0.26079824109375399</v>
      </c>
      <c r="AB29">
        <v>0.35963507691839602</v>
      </c>
      <c r="AC29">
        <v>0.35963507691839602</v>
      </c>
      <c r="AD29">
        <v>0.42103152586149201</v>
      </c>
      <c r="AE29">
        <v>0.42103152586149201</v>
      </c>
      <c r="AF29">
        <v>0.418723913043477</v>
      </c>
      <c r="AG29">
        <v>0.418723913043477</v>
      </c>
      <c r="AH29">
        <v>0.50763888888888797</v>
      </c>
      <c r="AI29">
        <v>0.101051397621631</v>
      </c>
      <c r="AJ29">
        <v>0.48429152016840199</v>
      </c>
      <c r="AK29">
        <v>0.48429152016840199</v>
      </c>
      <c r="AL29">
        <v>0.60717379834799001</v>
      </c>
      <c r="AM29">
        <v>0.60717379834799001</v>
      </c>
      <c r="AN29">
        <v>0.50763888888888797</v>
      </c>
      <c r="AO29">
        <v>0.50763888888888797</v>
      </c>
      <c r="AP29">
        <v>0.50851044553317704</v>
      </c>
      <c r="AQ29">
        <v>0.237854160825236</v>
      </c>
      <c r="AR29">
        <v>0.27933922745988299</v>
      </c>
      <c r="AS29">
        <v>0.41283647385528499</v>
      </c>
      <c r="AT29">
        <v>0.33438485804416401</v>
      </c>
      <c r="AU29">
        <v>0.36363636363636298</v>
      </c>
      <c r="AV29">
        <v>0.95358649789029504</v>
      </c>
      <c r="AW29">
        <v>0.98744769874476901</v>
      </c>
      <c r="AX29">
        <v>0.77386934673366803</v>
      </c>
      <c r="AY29">
        <v>0.89655172413793105</v>
      </c>
      <c r="AZ29">
        <v>0.78813559322033899</v>
      </c>
      <c r="BA29">
        <v>0.17737003058103901</v>
      </c>
      <c r="BB29">
        <v>0</v>
      </c>
      <c r="BC29">
        <v>0.47199999999999998</v>
      </c>
      <c r="BD29">
        <v>6.4516129032257993E-2</v>
      </c>
      <c r="BE29">
        <v>0</v>
      </c>
    </row>
    <row r="30" spans="2:57" x14ac:dyDescent="0.2">
      <c r="B30" t="s">
        <v>2482</v>
      </c>
      <c r="C30">
        <v>1E-3</v>
      </c>
      <c r="D30">
        <v>0.1</v>
      </c>
      <c r="E30">
        <v>148</v>
      </c>
      <c r="F30">
        <v>500</v>
      </c>
      <c r="G30" s="2" t="b">
        <v>1</v>
      </c>
      <c r="H30">
        <v>8</v>
      </c>
      <c r="I30">
        <v>50</v>
      </c>
      <c r="J30">
        <v>256</v>
      </c>
      <c r="K30">
        <v>1000</v>
      </c>
      <c r="L30">
        <v>4</v>
      </c>
      <c r="M30">
        <v>10</v>
      </c>
      <c r="N30">
        <v>460</v>
      </c>
      <c r="O30">
        <v>12</v>
      </c>
      <c r="P30">
        <v>10</v>
      </c>
      <c r="Q30">
        <v>120</v>
      </c>
      <c r="R30">
        <v>1</v>
      </c>
      <c r="S30">
        <v>78</v>
      </c>
      <c r="T30" s="2">
        <v>64</v>
      </c>
      <c r="U30" s="2">
        <v>64</v>
      </c>
      <c r="V30" s="2">
        <v>64</v>
      </c>
      <c r="W30" t="s">
        <v>2179</v>
      </c>
      <c r="X30">
        <v>0.90933593749999997</v>
      </c>
      <c r="Y30">
        <v>1.4075639029964801E-2</v>
      </c>
      <c r="Z30">
        <v>0.416658152173912</v>
      </c>
      <c r="AA30">
        <v>0.32337503938376899</v>
      </c>
      <c r="AB30">
        <v>0.35896444752451301</v>
      </c>
      <c r="AC30">
        <v>0.35896444752451301</v>
      </c>
      <c r="AD30">
        <v>0.40822342126429201</v>
      </c>
      <c r="AE30">
        <v>0.40822342126429201</v>
      </c>
      <c r="AF30">
        <v>0.416658152173912</v>
      </c>
      <c r="AG30">
        <v>0.416658152173912</v>
      </c>
      <c r="AH30">
        <v>0.61250000000000004</v>
      </c>
      <c r="AI30">
        <v>8.6861222982406602E-2</v>
      </c>
      <c r="AJ30">
        <v>0.56504797761789805</v>
      </c>
      <c r="AK30">
        <v>0.56504797761789805</v>
      </c>
      <c r="AL30">
        <v>0.57149370383294495</v>
      </c>
      <c r="AM30">
        <v>0.57149370383294495</v>
      </c>
      <c r="AN30">
        <v>0.61250000000000004</v>
      </c>
      <c r="AO30">
        <v>0.61250000000000004</v>
      </c>
      <c r="AP30">
        <v>0.53840428515504601</v>
      </c>
      <c r="AQ30">
        <v>0.24117249529512</v>
      </c>
      <c r="AR30">
        <v>0.36071730534770602</v>
      </c>
      <c r="AS30">
        <v>0.29556370430018197</v>
      </c>
      <c r="AT30">
        <v>0.43986254295532601</v>
      </c>
      <c r="AU30">
        <v>0.49726775956284103</v>
      </c>
      <c r="AV30">
        <v>0.92376681614349698</v>
      </c>
      <c r="AW30">
        <v>0.98744769874476901</v>
      </c>
      <c r="AX30">
        <v>0.88524590163934402</v>
      </c>
      <c r="AY30">
        <v>0.93700787401574803</v>
      </c>
      <c r="AZ30">
        <v>0.88549618320610601</v>
      </c>
      <c r="BA30">
        <v>0</v>
      </c>
      <c r="BB30">
        <v>0.20253164556962</v>
      </c>
      <c r="BC30">
        <v>7.4074074074074001E-2</v>
      </c>
      <c r="BD30">
        <v>0.241992882562277</v>
      </c>
      <c r="BE30">
        <v>0.70588235294117596</v>
      </c>
    </row>
    <row r="31" spans="2:57" x14ac:dyDescent="0.2">
      <c r="B31" t="s">
        <v>2675</v>
      </c>
      <c r="C31">
        <v>1E-3</v>
      </c>
      <c r="D31">
        <v>0.5</v>
      </c>
      <c r="E31">
        <v>201</v>
      </c>
      <c r="F31">
        <v>500</v>
      </c>
      <c r="G31" s="2" t="b">
        <v>1</v>
      </c>
      <c r="H31">
        <v>8</v>
      </c>
      <c r="I31">
        <v>25</v>
      </c>
      <c r="J31">
        <v>256</v>
      </c>
      <c r="K31">
        <v>1000</v>
      </c>
      <c r="L31">
        <v>4</v>
      </c>
      <c r="M31">
        <v>25</v>
      </c>
      <c r="N31">
        <v>445</v>
      </c>
      <c r="O31">
        <v>12</v>
      </c>
      <c r="P31">
        <v>25</v>
      </c>
      <c r="Q31">
        <v>105</v>
      </c>
      <c r="R31">
        <v>1</v>
      </c>
      <c r="S31">
        <v>78</v>
      </c>
      <c r="T31" s="2">
        <v>128</v>
      </c>
      <c r="U31" s="2">
        <v>128</v>
      </c>
      <c r="V31" s="2">
        <v>128</v>
      </c>
      <c r="W31" t="s">
        <v>2179</v>
      </c>
      <c r="X31">
        <v>0.90481152343750004</v>
      </c>
      <c r="Y31">
        <v>1.47376113459467E-2</v>
      </c>
      <c r="Z31">
        <v>0.41649438202247002</v>
      </c>
      <c r="AA31">
        <v>0.25113760060071899</v>
      </c>
      <c r="AB31">
        <v>0.332239154294451</v>
      </c>
      <c r="AC31">
        <v>0.332239154294451</v>
      </c>
      <c r="AD31">
        <v>0.34284393455409701</v>
      </c>
      <c r="AE31">
        <v>0.34284393455409701</v>
      </c>
      <c r="AF31">
        <v>0.41649438202247002</v>
      </c>
      <c r="AG31">
        <v>0.41649438202247002</v>
      </c>
      <c r="AH31">
        <v>0.32460317460317401</v>
      </c>
      <c r="AI31">
        <v>8.3580255508422796E-2</v>
      </c>
      <c r="AJ31">
        <v>0.27981390742615198</v>
      </c>
      <c r="AK31">
        <v>0.27981390742615198</v>
      </c>
      <c r="AL31">
        <v>0.42092185885251099</v>
      </c>
      <c r="AM31">
        <v>0.42092185885251099</v>
      </c>
      <c r="AN31">
        <v>0.32460317460317401</v>
      </c>
      <c r="AO31">
        <v>0.32460317460317401</v>
      </c>
      <c r="AP31">
        <v>0.53893422555932502</v>
      </c>
      <c r="AQ31">
        <v>0.172962998745639</v>
      </c>
      <c r="AR31">
        <v>0.61215160513340205</v>
      </c>
      <c r="AS31">
        <v>4.9077877394412004E-3</v>
      </c>
      <c r="AT31">
        <v>0.32156862745098003</v>
      </c>
      <c r="AU31">
        <v>0.25112107623318303</v>
      </c>
      <c r="AV31">
        <v>0.67741935483870896</v>
      </c>
      <c r="AW31">
        <v>0.372093023255813</v>
      </c>
      <c r="AX31">
        <v>0</v>
      </c>
      <c r="AY31">
        <v>0.85263157894736796</v>
      </c>
      <c r="AZ31">
        <v>0.26446280991735499</v>
      </c>
      <c r="BA31">
        <v>0</v>
      </c>
      <c r="BB31">
        <v>0.206349206349206</v>
      </c>
      <c r="BC31">
        <v>0</v>
      </c>
      <c r="BD31">
        <v>0</v>
      </c>
      <c r="BE31">
        <v>0.412121212121212</v>
      </c>
    </row>
    <row r="32" spans="2:57" x14ac:dyDescent="0.2">
      <c r="B32" t="s">
        <v>2676</v>
      </c>
      <c r="C32">
        <v>1E-3</v>
      </c>
      <c r="D32">
        <v>0.1</v>
      </c>
      <c r="E32">
        <v>256</v>
      </c>
      <c r="F32">
        <v>100</v>
      </c>
      <c r="G32" s="2" t="b">
        <v>0</v>
      </c>
      <c r="H32">
        <v>8</v>
      </c>
      <c r="I32">
        <v>50</v>
      </c>
      <c r="J32">
        <v>64</v>
      </c>
      <c r="K32">
        <v>1000</v>
      </c>
      <c r="L32">
        <v>4</v>
      </c>
      <c r="M32">
        <v>50</v>
      </c>
      <c r="N32">
        <v>420</v>
      </c>
      <c r="O32">
        <v>12</v>
      </c>
      <c r="P32">
        <v>50</v>
      </c>
      <c r="Q32">
        <v>80</v>
      </c>
      <c r="R32">
        <v>1</v>
      </c>
      <c r="S32">
        <v>78</v>
      </c>
      <c r="T32" s="2">
        <v>64</v>
      </c>
      <c r="U32" s="2">
        <v>128</v>
      </c>
      <c r="V32" s="2">
        <v>128</v>
      </c>
      <c r="W32" t="s">
        <v>2179</v>
      </c>
      <c r="X32">
        <v>0.90632812500000004</v>
      </c>
      <c r="Y32">
        <v>1.4824517611414101E-2</v>
      </c>
      <c r="Z32">
        <v>0.41630059523809498</v>
      </c>
      <c r="AA32">
        <v>0.184059187501668</v>
      </c>
      <c r="AB32">
        <v>0.32583636214190398</v>
      </c>
      <c r="AC32">
        <v>0.32583636214190398</v>
      </c>
      <c r="AD32">
        <v>0.55074724089182103</v>
      </c>
      <c r="AE32">
        <v>0.55074724089182103</v>
      </c>
      <c r="AF32">
        <v>0.41630059523809498</v>
      </c>
      <c r="AG32">
        <v>0.41630059523809498</v>
      </c>
      <c r="AH32">
        <v>0.37083333333333302</v>
      </c>
      <c r="AI32">
        <v>8.5674218833446503E-2</v>
      </c>
      <c r="AJ32">
        <v>0.26299163020786798</v>
      </c>
      <c r="AK32">
        <v>0.26299163020786798</v>
      </c>
      <c r="AL32">
        <v>0.24802509708112799</v>
      </c>
      <c r="AM32">
        <v>0.24802509708112799</v>
      </c>
      <c r="AN32">
        <v>0.37083333333333302</v>
      </c>
      <c r="AO32">
        <v>0.37083333333333302</v>
      </c>
      <c r="AP32">
        <v>0.28143147554624798</v>
      </c>
      <c r="AQ32">
        <v>6.4367742489676001E-3</v>
      </c>
      <c r="AR32">
        <v>0.52095635941125296</v>
      </c>
      <c r="AS32">
        <v>0.49452083936114599</v>
      </c>
      <c r="AT32">
        <v>0</v>
      </c>
      <c r="AU32">
        <v>0</v>
      </c>
      <c r="AV32">
        <v>0</v>
      </c>
      <c r="AW32">
        <v>0.72</v>
      </c>
      <c r="AX32">
        <v>0.59903381642511999</v>
      </c>
      <c r="AY32">
        <v>0.42962962962962897</v>
      </c>
      <c r="AZ32">
        <v>0.40384615384615302</v>
      </c>
      <c r="BA32">
        <v>0</v>
      </c>
      <c r="BB32">
        <v>0.609374999999999</v>
      </c>
      <c r="BC32">
        <v>0</v>
      </c>
      <c r="BD32">
        <v>0</v>
      </c>
      <c r="BE32">
        <v>0.39401496259351598</v>
      </c>
    </row>
    <row r="33" spans="2:57" x14ac:dyDescent="0.2">
      <c r="B33" t="s">
        <v>2483</v>
      </c>
      <c r="C33">
        <v>1E-3</v>
      </c>
      <c r="D33">
        <v>0.1</v>
      </c>
      <c r="E33">
        <v>256</v>
      </c>
      <c r="F33">
        <v>100</v>
      </c>
      <c r="G33" s="2" t="b">
        <v>0</v>
      </c>
      <c r="H33">
        <v>8</v>
      </c>
      <c r="I33">
        <v>5</v>
      </c>
      <c r="J33">
        <v>128</v>
      </c>
      <c r="K33">
        <v>1000</v>
      </c>
      <c r="L33">
        <v>4</v>
      </c>
      <c r="M33">
        <v>50</v>
      </c>
      <c r="N33">
        <v>420</v>
      </c>
      <c r="O33">
        <v>12</v>
      </c>
      <c r="P33">
        <v>50</v>
      </c>
      <c r="Q33">
        <v>80</v>
      </c>
      <c r="R33">
        <v>1</v>
      </c>
      <c r="S33">
        <v>78</v>
      </c>
      <c r="T33" s="2">
        <v>128</v>
      </c>
      <c r="U33" s="2">
        <v>64</v>
      </c>
      <c r="V33" s="2">
        <v>128</v>
      </c>
      <c r="W33" t="s">
        <v>2179</v>
      </c>
      <c r="X33">
        <v>0.900751953125</v>
      </c>
      <c r="Y33">
        <v>1.5110455071553499E-2</v>
      </c>
      <c r="Z33">
        <v>0.416228571428571</v>
      </c>
      <c r="AA33">
        <v>0.24822773554921099</v>
      </c>
      <c r="AB33">
        <v>0.34280449257531997</v>
      </c>
      <c r="AC33">
        <v>0.34280449257531997</v>
      </c>
      <c r="AD33">
        <v>0.60420718565707199</v>
      </c>
      <c r="AE33">
        <v>0.60420718565707199</v>
      </c>
      <c r="AF33">
        <v>0.416228571428571</v>
      </c>
      <c r="AG33">
        <v>0.416228571428571</v>
      </c>
      <c r="AH33">
        <v>0.35</v>
      </c>
      <c r="AI33">
        <v>7.43448361754417E-2</v>
      </c>
      <c r="AJ33">
        <v>0.27588531573523101</v>
      </c>
      <c r="AK33">
        <v>0.27588531573523101</v>
      </c>
      <c r="AL33">
        <v>0.38566355016092302</v>
      </c>
      <c r="AM33">
        <v>0.38566355016092302</v>
      </c>
      <c r="AN33">
        <v>0.35</v>
      </c>
      <c r="AO33">
        <v>0.35</v>
      </c>
      <c r="AP33">
        <v>0.15265556530379901</v>
      </c>
      <c r="AQ33">
        <v>0.22854992073160901</v>
      </c>
      <c r="AR33">
        <v>0.54289439636424897</v>
      </c>
      <c r="AS33">
        <v>0.44711808790162699</v>
      </c>
      <c r="AT33">
        <v>0.22222222222222199</v>
      </c>
      <c r="AU33">
        <v>2.4390243902439001E-2</v>
      </c>
      <c r="AV33">
        <v>9.5238095238095205E-2</v>
      </c>
      <c r="AW33">
        <v>0.968152866242038</v>
      </c>
      <c r="AX33">
        <v>0.30830039525691699</v>
      </c>
      <c r="AY33">
        <v>0.70588235294117596</v>
      </c>
      <c r="AZ33">
        <v>0.25</v>
      </c>
      <c r="BA33">
        <v>0</v>
      </c>
      <c r="BB33">
        <v>0</v>
      </c>
      <c r="BC33">
        <v>0</v>
      </c>
      <c r="BD33">
        <v>0.29761904761904701</v>
      </c>
      <c r="BE33">
        <v>0.43881856540084302</v>
      </c>
    </row>
    <row r="34" spans="2:57" x14ac:dyDescent="0.2">
      <c r="B34" t="s">
        <v>2677</v>
      </c>
      <c r="C34">
        <v>1E-3</v>
      </c>
      <c r="D34">
        <v>0.5</v>
      </c>
      <c r="E34">
        <v>111</v>
      </c>
      <c r="F34">
        <v>500</v>
      </c>
      <c r="G34" s="2" t="b">
        <v>1</v>
      </c>
      <c r="H34">
        <v>8</v>
      </c>
      <c r="I34">
        <v>20</v>
      </c>
      <c r="J34">
        <v>128</v>
      </c>
      <c r="K34">
        <v>1000</v>
      </c>
      <c r="L34">
        <v>4</v>
      </c>
      <c r="M34">
        <v>20</v>
      </c>
      <c r="N34">
        <v>450</v>
      </c>
      <c r="O34">
        <v>12</v>
      </c>
      <c r="P34">
        <v>20</v>
      </c>
      <c r="Q34">
        <v>110</v>
      </c>
      <c r="R34">
        <v>1</v>
      </c>
      <c r="S34">
        <v>78</v>
      </c>
      <c r="T34" s="2">
        <v>128</v>
      </c>
      <c r="U34" s="2">
        <v>64</v>
      </c>
      <c r="V34" s="2">
        <v>128</v>
      </c>
      <c r="W34" t="s">
        <v>2179</v>
      </c>
      <c r="X34">
        <v>0.91321093750000004</v>
      </c>
      <c r="Y34">
        <v>1.36387245655059E-2</v>
      </c>
      <c r="Z34">
        <v>0.41465888888888802</v>
      </c>
      <c r="AA34">
        <v>0.24260953356325601</v>
      </c>
      <c r="AB34">
        <v>0.311935852420546</v>
      </c>
      <c r="AC34">
        <v>0.311935852420546</v>
      </c>
      <c r="AD34">
        <v>0.309340845002745</v>
      </c>
      <c r="AE34">
        <v>0.309340845002745</v>
      </c>
      <c r="AF34">
        <v>0.41465888888888802</v>
      </c>
      <c r="AG34">
        <v>0.41465888888888802</v>
      </c>
      <c r="AH34">
        <v>0.39924242424242401</v>
      </c>
      <c r="AI34">
        <v>7.7417276799678802E-2</v>
      </c>
      <c r="AJ34">
        <v>0.35786138655694399</v>
      </c>
      <c r="AK34">
        <v>0.35786138655694399</v>
      </c>
      <c r="AL34">
        <v>0.41667429262244399</v>
      </c>
      <c r="AM34">
        <v>0.41667429262244399</v>
      </c>
      <c r="AN34">
        <v>0.39924242424242401</v>
      </c>
      <c r="AO34">
        <v>0.39924242424242401</v>
      </c>
      <c r="AP34">
        <v>0.55602497050927602</v>
      </c>
      <c r="AQ34">
        <v>0.58334711502665304</v>
      </c>
      <c r="AR34">
        <v>0.10701193432767001</v>
      </c>
      <c r="AS34">
        <v>1.359389818584E-3</v>
      </c>
      <c r="AT34">
        <v>0.11504424778760999</v>
      </c>
      <c r="AU34">
        <v>0.39916839916839902</v>
      </c>
      <c r="AV34">
        <v>0.77419354838709598</v>
      </c>
      <c r="AW34">
        <v>0.86010362694300502</v>
      </c>
      <c r="AX34">
        <v>0.68062827225130895</v>
      </c>
      <c r="AY34">
        <v>0.85020242914979705</v>
      </c>
      <c r="AZ34">
        <v>0.30303030303030298</v>
      </c>
      <c r="BA34">
        <v>0.31196581196581102</v>
      </c>
      <c r="BB34">
        <v>0</v>
      </c>
      <c r="BC34">
        <v>0</v>
      </c>
      <c r="BD34">
        <v>0</v>
      </c>
      <c r="BE34">
        <v>0</v>
      </c>
    </row>
    <row r="35" spans="2:57" x14ac:dyDescent="0.2">
      <c r="B35" t="s">
        <v>2678</v>
      </c>
      <c r="C35">
        <v>1E-3</v>
      </c>
      <c r="D35">
        <v>0.1</v>
      </c>
      <c r="E35">
        <v>256</v>
      </c>
      <c r="F35">
        <v>100</v>
      </c>
      <c r="G35" s="2" t="b">
        <v>0</v>
      </c>
      <c r="H35">
        <v>8</v>
      </c>
      <c r="I35">
        <v>20</v>
      </c>
      <c r="J35">
        <v>128</v>
      </c>
      <c r="K35">
        <v>1000</v>
      </c>
      <c r="L35">
        <v>4</v>
      </c>
      <c r="M35">
        <v>20</v>
      </c>
      <c r="N35">
        <v>450</v>
      </c>
      <c r="O35">
        <v>12</v>
      </c>
      <c r="P35">
        <v>20</v>
      </c>
      <c r="Q35">
        <v>110</v>
      </c>
      <c r="R35">
        <v>1</v>
      </c>
      <c r="S35">
        <v>78</v>
      </c>
      <c r="T35" s="2">
        <v>128</v>
      </c>
      <c r="U35" s="2">
        <v>64</v>
      </c>
      <c r="V35" s="2">
        <v>128</v>
      </c>
      <c r="W35" t="s">
        <v>2179</v>
      </c>
      <c r="X35">
        <v>0.90321289062499999</v>
      </c>
      <c r="Y35">
        <v>1.4744690591469401E-2</v>
      </c>
      <c r="Z35">
        <v>0.41163499999999997</v>
      </c>
      <c r="AA35">
        <v>0.302348615407943</v>
      </c>
      <c r="AB35">
        <v>0.33525504801351502</v>
      </c>
      <c r="AC35">
        <v>0.33525504801351502</v>
      </c>
      <c r="AD35">
        <v>0.41468346667106198</v>
      </c>
      <c r="AE35">
        <v>0.41468346667106198</v>
      </c>
      <c r="AF35">
        <v>0.41163499999999997</v>
      </c>
      <c r="AG35">
        <v>0.41163499999999997</v>
      </c>
      <c r="AH35">
        <v>0.48257575757575699</v>
      </c>
      <c r="AI35">
        <v>0.11950907111167899</v>
      </c>
      <c r="AJ35">
        <v>0.42160382947247899</v>
      </c>
      <c r="AK35">
        <v>0.42160382947247899</v>
      </c>
      <c r="AL35">
        <v>0.42116072773994501</v>
      </c>
      <c r="AM35">
        <v>0.42116072773994501</v>
      </c>
      <c r="AN35">
        <v>0.48257575757575699</v>
      </c>
      <c r="AO35">
        <v>0.48257575757575699</v>
      </c>
      <c r="AP35">
        <v>0.58608817389956003</v>
      </c>
      <c r="AQ35">
        <v>6.4622616851063797E-2</v>
      </c>
      <c r="AR35">
        <v>0.21946463692189899</v>
      </c>
      <c r="AS35">
        <v>0.470844764381536</v>
      </c>
      <c r="AT35">
        <v>0.310924369747899</v>
      </c>
      <c r="AU35">
        <v>0.35502958579881599</v>
      </c>
      <c r="AV35">
        <v>0.72</v>
      </c>
      <c r="AW35">
        <v>0.96744186046511604</v>
      </c>
      <c r="AX35">
        <v>0.74358974358974295</v>
      </c>
      <c r="AY35">
        <v>0.83478260869565202</v>
      </c>
      <c r="AZ35">
        <v>0.62121212121212099</v>
      </c>
      <c r="BA35">
        <v>0</v>
      </c>
      <c r="BB35">
        <v>0</v>
      </c>
      <c r="BC35">
        <v>0</v>
      </c>
      <c r="BD35">
        <v>0</v>
      </c>
      <c r="BE35">
        <v>0.50626566416040097</v>
      </c>
    </row>
    <row r="36" spans="2:57" x14ac:dyDescent="0.2">
      <c r="B36" t="s">
        <v>2484</v>
      </c>
      <c r="C36">
        <v>1E-3</v>
      </c>
      <c r="D36">
        <v>0.1</v>
      </c>
      <c r="E36">
        <v>35</v>
      </c>
      <c r="F36">
        <v>500</v>
      </c>
      <c r="G36" s="2" t="b">
        <v>1</v>
      </c>
      <c r="H36">
        <v>8</v>
      </c>
      <c r="I36">
        <v>25</v>
      </c>
      <c r="J36">
        <v>64</v>
      </c>
      <c r="K36">
        <v>1000</v>
      </c>
      <c r="L36">
        <v>4</v>
      </c>
      <c r="M36">
        <v>10</v>
      </c>
      <c r="N36">
        <v>460</v>
      </c>
      <c r="O36">
        <v>12</v>
      </c>
      <c r="P36">
        <v>10</v>
      </c>
      <c r="Q36">
        <v>120</v>
      </c>
      <c r="R36">
        <v>1</v>
      </c>
      <c r="S36">
        <v>78</v>
      </c>
      <c r="T36" s="2">
        <v>64</v>
      </c>
      <c r="U36" s="2">
        <v>128</v>
      </c>
      <c r="V36" s="2">
        <v>128</v>
      </c>
      <c r="W36" t="s">
        <v>2179</v>
      </c>
      <c r="X36">
        <v>0.90124218749999996</v>
      </c>
      <c r="Y36">
        <v>1.559643378295E-2</v>
      </c>
      <c r="Z36">
        <v>0.404310326086956</v>
      </c>
      <c r="AA36">
        <v>0.227281729698181</v>
      </c>
      <c r="AB36">
        <v>0.30579203091949902</v>
      </c>
      <c r="AC36">
        <v>0.30579203091949902</v>
      </c>
      <c r="AD36">
        <v>0.449768027918302</v>
      </c>
      <c r="AE36">
        <v>0.449768027918302</v>
      </c>
      <c r="AF36">
        <v>0.404310326086956</v>
      </c>
      <c r="AG36">
        <v>0.404310326086956</v>
      </c>
      <c r="AH36">
        <v>0.35</v>
      </c>
      <c r="AI36">
        <v>9.7353532910346902E-2</v>
      </c>
      <c r="AJ36">
        <v>0.26562030237300699</v>
      </c>
      <c r="AK36">
        <v>0.26562030237300699</v>
      </c>
      <c r="AL36">
        <v>0.23922848378682601</v>
      </c>
      <c r="AM36">
        <v>0.23922848378682601</v>
      </c>
      <c r="AN36">
        <v>0.35</v>
      </c>
      <c r="AO36">
        <v>0.35</v>
      </c>
      <c r="AP36">
        <v>0.17934775591253499</v>
      </c>
      <c r="AQ36">
        <v>0.25247416088334401</v>
      </c>
      <c r="AR36">
        <v>0.51296670809621803</v>
      </c>
      <c r="AS36">
        <v>0.27837949878590101</v>
      </c>
      <c r="AT36">
        <v>0</v>
      </c>
      <c r="AU36">
        <v>0</v>
      </c>
      <c r="AV36">
        <v>0</v>
      </c>
      <c r="AW36">
        <v>0.93859649122806998</v>
      </c>
      <c r="AX36">
        <v>0.57065217391304301</v>
      </c>
      <c r="AY36">
        <v>0.88311688311688297</v>
      </c>
      <c r="AZ36">
        <v>0.26575809199318501</v>
      </c>
      <c r="BA36">
        <v>0</v>
      </c>
      <c r="BB36">
        <v>0</v>
      </c>
      <c r="BC36">
        <v>0</v>
      </c>
      <c r="BD36">
        <v>0.497674418604651</v>
      </c>
      <c r="BE36">
        <v>3.1645569620253097E-2</v>
      </c>
    </row>
    <row r="37" spans="2:57" x14ac:dyDescent="0.2">
      <c r="B37" t="s">
        <v>2485</v>
      </c>
      <c r="C37">
        <v>1E-3</v>
      </c>
      <c r="D37">
        <v>0.1</v>
      </c>
      <c r="E37">
        <v>156</v>
      </c>
      <c r="F37">
        <v>500</v>
      </c>
      <c r="G37" s="2" t="b">
        <v>1</v>
      </c>
      <c r="H37">
        <v>8</v>
      </c>
      <c r="I37">
        <v>20</v>
      </c>
      <c r="J37">
        <v>64</v>
      </c>
      <c r="K37">
        <v>1000</v>
      </c>
      <c r="L37">
        <v>4</v>
      </c>
      <c r="M37">
        <v>10</v>
      </c>
      <c r="N37">
        <v>460</v>
      </c>
      <c r="O37">
        <v>12</v>
      </c>
      <c r="P37">
        <v>10</v>
      </c>
      <c r="Q37">
        <v>120</v>
      </c>
      <c r="R37">
        <v>1</v>
      </c>
      <c r="S37">
        <v>78</v>
      </c>
      <c r="T37" s="2">
        <v>128</v>
      </c>
      <c r="U37" s="2">
        <v>128</v>
      </c>
      <c r="V37" s="2">
        <v>64</v>
      </c>
      <c r="W37" t="s">
        <v>2179</v>
      </c>
      <c r="X37">
        <v>0.91102343750000003</v>
      </c>
      <c r="Y37">
        <v>1.38532783668488E-2</v>
      </c>
      <c r="Z37">
        <v>0.40052499999999902</v>
      </c>
      <c r="AA37">
        <v>0.243382354691624</v>
      </c>
      <c r="AB37">
        <v>0.325563290758282</v>
      </c>
      <c r="AC37">
        <v>0.325563290758282</v>
      </c>
      <c r="AD37">
        <v>0.413572624191546</v>
      </c>
      <c r="AE37">
        <v>0.413572624191546</v>
      </c>
      <c r="AF37">
        <v>0.40052499999999902</v>
      </c>
      <c r="AG37">
        <v>0.40052499999999902</v>
      </c>
      <c r="AH37">
        <v>0.34027777777777701</v>
      </c>
      <c r="AI37">
        <v>9.7703389823436695E-2</v>
      </c>
      <c r="AJ37">
        <v>0.32432825627971701</v>
      </c>
      <c r="AK37">
        <v>0.32432825627971701</v>
      </c>
      <c r="AL37">
        <v>0.38059417525448402</v>
      </c>
      <c r="AM37">
        <v>0.38059417525448402</v>
      </c>
      <c r="AN37">
        <v>0.34027777777777701</v>
      </c>
      <c r="AO37">
        <v>0.34027777777777701</v>
      </c>
      <c r="AP37">
        <v>0.481292688129978</v>
      </c>
      <c r="AQ37">
        <v>0.18733977661683701</v>
      </c>
      <c r="AR37">
        <v>0.23811736821521501</v>
      </c>
      <c r="AS37">
        <v>0.395503330071099</v>
      </c>
      <c r="AT37">
        <v>0.28174603174603102</v>
      </c>
      <c r="AU37">
        <v>4.3478260869565202E-2</v>
      </c>
      <c r="AV37">
        <v>0.64814814814814803</v>
      </c>
      <c r="AW37">
        <v>0.96137339055794002</v>
      </c>
      <c r="AX37">
        <v>0.154929577464788</v>
      </c>
      <c r="AY37">
        <v>0.81180811808118003</v>
      </c>
      <c r="AZ37">
        <v>0.55421686746987897</v>
      </c>
      <c r="BA37">
        <v>0</v>
      </c>
      <c r="BB37">
        <v>0</v>
      </c>
      <c r="BC37">
        <v>0.36305732484076397</v>
      </c>
      <c r="BD37">
        <v>4.22535211267605E-2</v>
      </c>
      <c r="BE37">
        <v>3.0927835051546299E-2</v>
      </c>
    </row>
    <row r="38" spans="2:57" x14ac:dyDescent="0.2">
      <c r="B38" t="s">
        <v>2679</v>
      </c>
      <c r="C38">
        <v>1E-3</v>
      </c>
      <c r="D38">
        <v>0.1</v>
      </c>
      <c r="E38">
        <v>158</v>
      </c>
      <c r="F38">
        <v>100</v>
      </c>
      <c r="G38" s="2" t="b">
        <v>1</v>
      </c>
      <c r="H38">
        <v>8</v>
      </c>
      <c r="I38">
        <v>50</v>
      </c>
      <c r="J38">
        <v>420</v>
      </c>
      <c r="K38">
        <v>1000</v>
      </c>
      <c r="L38">
        <v>4</v>
      </c>
      <c r="M38">
        <v>50</v>
      </c>
      <c r="N38">
        <v>420</v>
      </c>
      <c r="O38">
        <v>12</v>
      </c>
      <c r="P38">
        <v>50</v>
      </c>
      <c r="Q38">
        <v>80</v>
      </c>
      <c r="R38">
        <v>1</v>
      </c>
      <c r="S38">
        <v>78</v>
      </c>
      <c r="T38" s="2">
        <v>128</v>
      </c>
      <c r="U38" s="2">
        <v>128</v>
      </c>
      <c r="V38" s="2">
        <v>64</v>
      </c>
      <c r="W38" t="s">
        <v>2179</v>
      </c>
      <c r="X38">
        <v>0.89347321428571402</v>
      </c>
      <c r="Y38">
        <v>1.6607705540955E-2</v>
      </c>
      <c r="Z38">
        <v>0.39046964285714297</v>
      </c>
      <c r="AA38">
        <v>0.54725968453287999</v>
      </c>
      <c r="AB38">
        <v>0.34691225175639401</v>
      </c>
      <c r="AC38">
        <v>0.34691225175639401</v>
      </c>
      <c r="AD38">
        <v>0.34738694582163698</v>
      </c>
      <c r="AE38">
        <v>0.34738694582163698</v>
      </c>
      <c r="AF38">
        <v>0.39046964285714297</v>
      </c>
      <c r="AG38">
        <v>0.39046964285714297</v>
      </c>
      <c r="AH38">
        <v>0.54270833333333302</v>
      </c>
      <c r="AI38">
        <v>0.151372671127319</v>
      </c>
      <c r="AJ38">
        <v>0.507785771998847</v>
      </c>
      <c r="AK38">
        <v>0.507785771998847</v>
      </c>
      <c r="AL38">
        <v>0.52268358434393303</v>
      </c>
      <c r="AM38">
        <v>0.52268358434393303</v>
      </c>
      <c r="AN38">
        <v>0.54270833333333302</v>
      </c>
      <c r="AO38">
        <v>0.54270833333333302</v>
      </c>
      <c r="AP38">
        <v>0.52697836262999798</v>
      </c>
      <c r="AQ38">
        <v>4.1035186425311197E-2</v>
      </c>
      <c r="AR38">
        <v>0.344295404222214</v>
      </c>
      <c r="AS38">
        <v>0.47534005374805199</v>
      </c>
      <c r="AT38">
        <v>0.39700374531835197</v>
      </c>
      <c r="AU38">
        <v>0.59217877094972005</v>
      </c>
      <c r="AV38">
        <v>0.65</v>
      </c>
      <c r="AW38">
        <v>0.98765432098765404</v>
      </c>
      <c r="AX38">
        <v>0.73267326732673199</v>
      </c>
      <c r="AY38">
        <v>0.87741935483870903</v>
      </c>
      <c r="AZ38">
        <v>0.49635036496350299</v>
      </c>
      <c r="BA38">
        <v>0</v>
      </c>
      <c r="BB38">
        <v>0.33333333333333298</v>
      </c>
      <c r="BC38">
        <v>0.46060606060606002</v>
      </c>
      <c r="BD38">
        <v>0.56621004566209998</v>
      </c>
      <c r="BE38">
        <v>0</v>
      </c>
    </row>
    <row r="39" spans="2:57" x14ac:dyDescent="0.2">
      <c r="B39" t="s">
        <v>2486</v>
      </c>
      <c r="C39">
        <v>1E-3</v>
      </c>
      <c r="D39">
        <v>0.1</v>
      </c>
      <c r="E39">
        <v>256</v>
      </c>
      <c r="F39">
        <v>100</v>
      </c>
      <c r="G39" s="2" t="b">
        <v>0</v>
      </c>
      <c r="H39">
        <v>8</v>
      </c>
      <c r="I39">
        <v>20</v>
      </c>
      <c r="J39">
        <v>64</v>
      </c>
      <c r="K39">
        <v>1000</v>
      </c>
      <c r="L39">
        <v>4</v>
      </c>
      <c r="M39">
        <v>50</v>
      </c>
      <c r="N39">
        <v>420</v>
      </c>
      <c r="O39">
        <v>12</v>
      </c>
      <c r="P39">
        <v>50</v>
      </c>
      <c r="Q39">
        <v>80</v>
      </c>
      <c r="R39">
        <v>1</v>
      </c>
      <c r="S39">
        <v>78</v>
      </c>
      <c r="T39" s="2">
        <v>64</v>
      </c>
      <c r="U39" s="2">
        <v>128</v>
      </c>
      <c r="V39" s="2">
        <v>128</v>
      </c>
      <c r="W39" t="s">
        <v>2179</v>
      </c>
      <c r="X39">
        <v>0.90189453124999996</v>
      </c>
      <c r="Y39">
        <v>1.52488640137016E-2</v>
      </c>
      <c r="Z39">
        <v>0.390164880952381</v>
      </c>
      <c r="AA39">
        <v>0.36592326635122202</v>
      </c>
      <c r="AB39">
        <v>0.28163025136867698</v>
      </c>
      <c r="AC39">
        <v>0.28163025136867698</v>
      </c>
      <c r="AD39">
        <v>0.38812007956995098</v>
      </c>
      <c r="AE39">
        <v>0.38812007956995098</v>
      </c>
      <c r="AF39">
        <v>0.390164880952381</v>
      </c>
      <c r="AG39">
        <v>0.390164880952381</v>
      </c>
      <c r="AH39">
        <v>0.40312500000000001</v>
      </c>
      <c r="AI39">
        <v>0.13848684728145599</v>
      </c>
      <c r="AJ39">
        <v>0.344407783231852</v>
      </c>
      <c r="AK39">
        <v>0.344407783231852</v>
      </c>
      <c r="AL39">
        <v>0.34028558123595598</v>
      </c>
      <c r="AM39">
        <v>0.34028558123595598</v>
      </c>
      <c r="AN39">
        <v>0.40312500000000001</v>
      </c>
      <c r="AO39">
        <v>0.40312500000000001</v>
      </c>
      <c r="AP39">
        <v>5.3369411075504497E-2</v>
      </c>
      <c r="AQ39">
        <v>6.6390388370311401E-2</v>
      </c>
      <c r="AR39">
        <v>0.50586855633666505</v>
      </c>
      <c r="AS39">
        <v>0.50089264969222602</v>
      </c>
      <c r="AT39">
        <v>0.26829268292682901</v>
      </c>
      <c r="AU39">
        <v>0</v>
      </c>
      <c r="AV39">
        <v>0.69918699186991795</v>
      </c>
      <c r="AW39">
        <v>0.98750000000000004</v>
      </c>
      <c r="AX39">
        <v>0.64088397790055196</v>
      </c>
      <c r="AY39">
        <v>0.57692307692307598</v>
      </c>
      <c r="AZ39">
        <v>0.225806451612903</v>
      </c>
      <c r="BA39">
        <v>0</v>
      </c>
      <c r="BB39">
        <v>0.47715736040609102</v>
      </c>
      <c r="BC39">
        <v>0</v>
      </c>
      <c r="BD39">
        <v>0.25714285714285701</v>
      </c>
      <c r="BE39">
        <v>0</v>
      </c>
    </row>
    <row r="40" spans="2:57" x14ac:dyDescent="0.2">
      <c r="B40" t="s">
        <v>2487</v>
      </c>
      <c r="C40">
        <v>1E-3</v>
      </c>
      <c r="D40">
        <v>0.1</v>
      </c>
      <c r="E40">
        <v>256</v>
      </c>
      <c r="F40">
        <v>100</v>
      </c>
      <c r="G40" s="2" t="b">
        <v>0</v>
      </c>
      <c r="H40">
        <v>8</v>
      </c>
      <c r="I40">
        <v>15</v>
      </c>
      <c r="J40">
        <v>64</v>
      </c>
      <c r="K40">
        <v>1000</v>
      </c>
      <c r="L40">
        <v>4</v>
      </c>
      <c r="M40">
        <v>15</v>
      </c>
      <c r="N40">
        <v>455</v>
      </c>
      <c r="O40">
        <v>12</v>
      </c>
      <c r="P40">
        <v>15</v>
      </c>
      <c r="Q40">
        <v>115</v>
      </c>
      <c r="R40">
        <v>1</v>
      </c>
      <c r="S40">
        <v>78</v>
      </c>
      <c r="T40" s="2">
        <v>64</v>
      </c>
      <c r="U40" s="2">
        <v>64</v>
      </c>
      <c r="V40" s="2">
        <v>64</v>
      </c>
      <c r="W40" t="s">
        <v>2179</v>
      </c>
      <c r="X40">
        <v>0.89849609374999995</v>
      </c>
      <c r="Y40">
        <v>1.5619550216942999E-2</v>
      </c>
      <c r="Z40">
        <v>0.39008736263736199</v>
      </c>
      <c r="AA40">
        <v>0.250401620864868</v>
      </c>
      <c r="AB40">
        <v>0.29444509350859999</v>
      </c>
      <c r="AC40">
        <v>0.29444509350859999</v>
      </c>
      <c r="AD40">
        <v>0.36059450777249302</v>
      </c>
      <c r="AE40">
        <v>0.36059450777249302</v>
      </c>
      <c r="AF40">
        <v>0.39008736263736199</v>
      </c>
      <c r="AG40">
        <v>0.39008736263736199</v>
      </c>
      <c r="AH40">
        <v>0.32463768115941999</v>
      </c>
      <c r="AI40">
        <v>8.3842426538467393E-2</v>
      </c>
      <c r="AJ40">
        <v>0.22101967894324701</v>
      </c>
      <c r="AK40">
        <v>0.22101967894324701</v>
      </c>
      <c r="AL40">
        <v>0.30465718658865398</v>
      </c>
      <c r="AM40">
        <v>0.30465718658865398</v>
      </c>
      <c r="AN40">
        <v>0.32463768115941999</v>
      </c>
      <c r="AO40">
        <v>0.32463768115941999</v>
      </c>
      <c r="AP40">
        <v>0.51851949431227096</v>
      </c>
      <c r="AQ40">
        <v>0.25631307528643399</v>
      </c>
      <c r="AR40" s="27">
        <v>4.8154232128990102E-2</v>
      </c>
      <c r="AS40">
        <v>0.354793572306705</v>
      </c>
      <c r="AT40">
        <v>4.6153846153846101E-2</v>
      </c>
      <c r="AU40">
        <v>0</v>
      </c>
      <c r="AV40">
        <v>0.203125</v>
      </c>
      <c r="AW40">
        <v>0.95964125560538105</v>
      </c>
      <c r="AX40">
        <v>0.28186274509803899</v>
      </c>
      <c r="AY40">
        <v>0.61349693251533699</v>
      </c>
      <c r="AZ40">
        <v>6.5040650406504003E-2</v>
      </c>
      <c r="BA40">
        <v>0</v>
      </c>
      <c r="BB40">
        <v>0</v>
      </c>
      <c r="BC40">
        <v>0</v>
      </c>
      <c r="BD40">
        <v>0</v>
      </c>
      <c r="BE40">
        <v>0.48291571753986301</v>
      </c>
    </row>
    <row r="41" spans="2:57" x14ac:dyDescent="0.2">
      <c r="B41" t="s">
        <v>2680</v>
      </c>
      <c r="C41">
        <v>1E-3</v>
      </c>
      <c r="D41">
        <v>0.1</v>
      </c>
      <c r="E41">
        <v>103</v>
      </c>
      <c r="F41">
        <v>500</v>
      </c>
      <c r="G41" s="2" t="b">
        <v>1</v>
      </c>
      <c r="H41">
        <v>8</v>
      </c>
      <c r="I41">
        <v>20</v>
      </c>
      <c r="J41">
        <v>64</v>
      </c>
      <c r="K41">
        <v>1000</v>
      </c>
      <c r="L41">
        <v>4</v>
      </c>
      <c r="M41">
        <v>20</v>
      </c>
      <c r="N41">
        <v>450</v>
      </c>
      <c r="O41">
        <v>12</v>
      </c>
      <c r="P41">
        <v>20</v>
      </c>
      <c r="Q41">
        <v>110</v>
      </c>
      <c r="R41">
        <v>1</v>
      </c>
      <c r="S41">
        <v>78</v>
      </c>
      <c r="T41" s="2">
        <v>64</v>
      </c>
      <c r="U41" s="2">
        <v>64</v>
      </c>
      <c r="V41" s="2">
        <v>128</v>
      </c>
      <c r="W41" t="s">
        <v>2179</v>
      </c>
      <c r="X41">
        <v>0.90776171875</v>
      </c>
      <c r="Y41">
        <v>1.41912686172872E-2</v>
      </c>
      <c r="Z41">
        <v>0.385718333333333</v>
      </c>
      <c r="AA41">
        <v>0.264390755087137</v>
      </c>
      <c r="AB41">
        <v>0.28120280744887099</v>
      </c>
      <c r="AC41">
        <v>0.28120280744887099</v>
      </c>
      <c r="AD41">
        <v>0.45398045298318102</v>
      </c>
      <c r="AE41">
        <v>0.45398045298318102</v>
      </c>
      <c r="AF41">
        <v>0.385718333333333</v>
      </c>
      <c r="AG41">
        <v>0.385718333333333</v>
      </c>
      <c r="AH41">
        <v>0.38787878787878699</v>
      </c>
      <c r="AI41">
        <v>8.4575884044170296E-2</v>
      </c>
      <c r="AJ41">
        <v>0.33712355641275998</v>
      </c>
      <c r="AK41">
        <v>0.33712355641275998</v>
      </c>
      <c r="AL41">
        <v>0.50584897896373504</v>
      </c>
      <c r="AM41">
        <v>0.50584897896373504</v>
      </c>
      <c r="AN41">
        <v>0.38787878787878699</v>
      </c>
      <c r="AO41">
        <v>0.38787878787878699</v>
      </c>
      <c r="AP41">
        <v>0.49583298850309498</v>
      </c>
      <c r="AQ41">
        <v>0.213200537945821</v>
      </c>
      <c r="AR41">
        <v>5.8093268755559702E-2</v>
      </c>
      <c r="AS41">
        <v>0.35768443459100902</v>
      </c>
      <c r="AT41">
        <v>0.13559322033898299</v>
      </c>
      <c r="AU41">
        <v>0.31313131313131298</v>
      </c>
      <c r="AV41">
        <v>0.35555555555555501</v>
      </c>
      <c r="AW41">
        <v>0.89552238805970097</v>
      </c>
      <c r="AX41">
        <v>0.64435146443514602</v>
      </c>
      <c r="AY41">
        <v>0.85714285714285698</v>
      </c>
      <c r="AZ41">
        <v>0.232558139534883</v>
      </c>
      <c r="BA41">
        <v>6.83760683760683E-2</v>
      </c>
      <c r="BB41">
        <v>0</v>
      </c>
      <c r="BC41">
        <v>0</v>
      </c>
      <c r="BD41">
        <v>0.08</v>
      </c>
      <c r="BE41">
        <v>0.46325167037861897</v>
      </c>
    </row>
    <row r="42" spans="2:57" x14ac:dyDescent="0.2">
      <c r="B42" t="s">
        <v>2681</v>
      </c>
      <c r="C42">
        <v>1E-3</v>
      </c>
      <c r="D42">
        <v>0.1</v>
      </c>
      <c r="E42">
        <v>108</v>
      </c>
      <c r="F42">
        <v>500</v>
      </c>
      <c r="G42" s="2" t="b">
        <v>1</v>
      </c>
      <c r="H42">
        <v>8</v>
      </c>
      <c r="I42">
        <v>50</v>
      </c>
      <c r="J42">
        <v>64</v>
      </c>
      <c r="K42">
        <v>1000</v>
      </c>
      <c r="L42">
        <v>4</v>
      </c>
      <c r="M42">
        <v>20</v>
      </c>
      <c r="N42">
        <v>450</v>
      </c>
      <c r="O42">
        <v>12</v>
      </c>
      <c r="P42">
        <v>20</v>
      </c>
      <c r="Q42">
        <v>110</v>
      </c>
      <c r="R42">
        <v>1</v>
      </c>
      <c r="S42">
        <v>78</v>
      </c>
      <c r="T42" s="2">
        <v>128</v>
      </c>
      <c r="U42" s="2">
        <v>64</v>
      </c>
      <c r="V42" s="2">
        <v>64</v>
      </c>
      <c r="W42" t="s">
        <v>2179</v>
      </c>
      <c r="X42">
        <v>0.90993359375000005</v>
      </c>
      <c r="Y42">
        <v>1.3946639992296599E-2</v>
      </c>
      <c r="Z42">
        <v>0.38287277777777701</v>
      </c>
      <c r="AA42">
        <v>0.462652400463819</v>
      </c>
      <c r="AB42">
        <v>0.34180548801209898</v>
      </c>
      <c r="AC42">
        <v>0.34180548801209898</v>
      </c>
      <c r="AD42">
        <v>0.40358086364544798</v>
      </c>
      <c r="AE42">
        <v>0.40358086364544798</v>
      </c>
      <c r="AF42">
        <v>0.38287277777777701</v>
      </c>
      <c r="AG42">
        <v>0.38287277777777701</v>
      </c>
      <c r="AH42">
        <v>0.52651515151515105</v>
      </c>
      <c r="AI42">
        <v>0.157738402485847</v>
      </c>
      <c r="AJ42">
        <v>0.50505540893319001</v>
      </c>
      <c r="AK42">
        <v>0.50505540893319001</v>
      </c>
      <c r="AL42">
        <v>0.52276383448949604</v>
      </c>
      <c r="AM42">
        <v>0.52276383448949604</v>
      </c>
      <c r="AN42">
        <v>0.52651515151515105</v>
      </c>
      <c r="AO42">
        <v>0.52651515151515105</v>
      </c>
      <c r="AP42">
        <v>0.43650342919990598</v>
      </c>
      <c r="AQ42">
        <v>0.34157241752206402</v>
      </c>
      <c r="AR42">
        <v>8.91495364689774E-2</v>
      </c>
      <c r="AS42" s="27">
        <v>0.49999656885744598</v>
      </c>
      <c r="AT42">
        <v>0.28037383177570002</v>
      </c>
      <c r="AU42">
        <v>0.19680851063829699</v>
      </c>
      <c r="AV42">
        <v>0.91625615763546797</v>
      </c>
      <c r="AW42">
        <v>0.976958525345622</v>
      </c>
      <c r="AX42">
        <v>0.69523809523809499</v>
      </c>
      <c r="AY42">
        <v>0.91150442477876104</v>
      </c>
      <c r="AZ42">
        <v>0.85981308411214896</v>
      </c>
      <c r="BA42">
        <v>0.448780487804878</v>
      </c>
      <c r="BB42">
        <v>3.4188034188034101E-2</v>
      </c>
      <c r="BC42">
        <v>0</v>
      </c>
      <c r="BD42">
        <v>5.90717299578059E-2</v>
      </c>
      <c r="BE42">
        <v>0.68167202572347196</v>
      </c>
    </row>
    <row r="43" spans="2:57" x14ac:dyDescent="0.2">
      <c r="B43" t="s">
        <v>2488</v>
      </c>
      <c r="C43">
        <v>1E-3</v>
      </c>
      <c r="D43">
        <v>0.5</v>
      </c>
      <c r="E43">
        <v>156</v>
      </c>
      <c r="F43">
        <v>500</v>
      </c>
      <c r="G43" s="2" t="b">
        <v>1</v>
      </c>
      <c r="H43">
        <v>8</v>
      </c>
      <c r="I43">
        <v>15</v>
      </c>
      <c r="J43">
        <v>64</v>
      </c>
      <c r="K43">
        <v>1000</v>
      </c>
      <c r="L43">
        <v>4</v>
      </c>
      <c r="M43">
        <v>15</v>
      </c>
      <c r="N43">
        <v>455</v>
      </c>
      <c r="O43">
        <v>12</v>
      </c>
      <c r="P43">
        <v>15</v>
      </c>
      <c r="Q43">
        <v>115</v>
      </c>
      <c r="R43">
        <v>1</v>
      </c>
      <c r="S43">
        <v>78</v>
      </c>
      <c r="T43" s="2">
        <v>128</v>
      </c>
      <c r="U43" s="2">
        <v>64</v>
      </c>
      <c r="V43" s="2">
        <v>64</v>
      </c>
      <c r="W43" t="s">
        <v>2179</v>
      </c>
      <c r="X43">
        <v>0.90951171875000003</v>
      </c>
      <c r="Y43">
        <v>1.3880368951707999E-2</v>
      </c>
      <c r="Z43">
        <v>0.38250164835164802</v>
      </c>
      <c r="AA43">
        <v>0.30052991375327098</v>
      </c>
      <c r="AB43">
        <v>0.33362608111157299</v>
      </c>
      <c r="AC43">
        <v>0.33362608111157299</v>
      </c>
      <c r="AD43">
        <v>0.47533232111360502</v>
      </c>
      <c r="AE43">
        <v>0.47533232111360502</v>
      </c>
      <c r="AF43">
        <v>0.38250164835164802</v>
      </c>
      <c r="AG43">
        <v>0.38250164835164802</v>
      </c>
      <c r="AH43">
        <v>0.39202898550724602</v>
      </c>
      <c r="AI43">
        <v>0.13233129680156699</v>
      </c>
      <c r="AJ43">
        <v>0.38867151487763302</v>
      </c>
      <c r="AK43">
        <v>0.38867151487763302</v>
      </c>
      <c r="AL43">
        <v>0.47718148897413698</v>
      </c>
      <c r="AM43">
        <v>0.47718148897413698</v>
      </c>
      <c r="AN43">
        <v>0.39202898550724602</v>
      </c>
      <c r="AO43">
        <v>0.39202898550724602</v>
      </c>
      <c r="AP43">
        <v>0.40095253473883502</v>
      </c>
      <c r="AQ43">
        <v>0.30194944970410498</v>
      </c>
      <c r="AR43">
        <v>0.116211304860191</v>
      </c>
      <c r="AS43">
        <v>0.51539103514316198</v>
      </c>
      <c r="AT43">
        <v>0.26206896551724101</v>
      </c>
      <c r="AU43">
        <v>0.129707112970711</v>
      </c>
      <c r="AV43">
        <v>0.80412371134020599</v>
      </c>
      <c r="AW43">
        <v>0.98689956331877704</v>
      </c>
      <c r="AX43">
        <v>0.75598086124401898</v>
      </c>
      <c r="AY43">
        <v>0.88209606986899503</v>
      </c>
      <c r="AZ43">
        <v>0.71713147410358502</v>
      </c>
      <c r="BA43">
        <v>0</v>
      </c>
      <c r="BB43">
        <v>0</v>
      </c>
      <c r="BC43">
        <v>0</v>
      </c>
      <c r="BD43">
        <v>5.8823529411764698E-2</v>
      </c>
      <c r="BE43">
        <v>6.7226890756302504E-2</v>
      </c>
    </row>
    <row r="44" spans="2:57" x14ac:dyDescent="0.2">
      <c r="B44" t="s">
        <v>2489</v>
      </c>
      <c r="C44">
        <v>1E-3</v>
      </c>
      <c r="D44">
        <v>0.1</v>
      </c>
      <c r="E44">
        <v>256</v>
      </c>
      <c r="F44">
        <v>100</v>
      </c>
      <c r="G44" s="2" t="b">
        <v>0</v>
      </c>
      <c r="H44">
        <v>8</v>
      </c>
      <c r="I44">
        <v>10</v>
      </c>
      <c r="J44">
        <v>420</v>
      </c>
      <c r="K44">
        <v>1000</v>
      </c>
      <c r="L44">
        <v>4</v>
      </c>
      <c r="M44">
        <v>50</v>
      </c>
      <c r="N44">
        <v>420</v>
      </c>
      <c r="O44">
        <v>12</v>
      </c>
      <c r="P44">
        <v>50</v>
      </c>
      <c r="Q44">
        <v>80</v>
      </c>
      <c r="R44">
        <v>1</v>
      </c>
      <c r="S44">
        <v>78</v>
      </c>
      <c r="T44" s="2">
        <v>128</v>
      </c>
      <c r="U44" s="2">
        <v>128</v>
      </c>
      <c r="V44" s="2">
        <v>64</v>
      </c>
      <c r="W44" t="s">
        <v>2179</v>
      </c>
      <c r="X44">
        <v>0.90494642857142804</v>
      </c>
      <c r="Y44">
        <v>1.4718211498111399E-2</v>
      </c>
      <c r="Z44">
        <v>0.382337499999999</v>
      </c>
      <c r="AA44">
        <v>0.56852877396345103</v>
      </c>
      <c r="AB44">
        <v>0.29290332057288299</v>
      </c>
      <c r="AC44">
        <v>0.29290332057288299</v>
      </c>
      <c r="AD44">
        <v>0.34617418919776799</v>
      </c>
      <c r="AE44">
        <v>0.34617418919776799</v>
      </c>
      <c r="AF44">
        <v>0.382337499999999</v>
      </c>
      <c r="AG44">
        <v>0.382337499999999</v>
      </c>
      <c r="AH44">
        <v>0.453125</v>
      </c>
      <c r="AI44">
        <v>0.22181807458400701</v>
      </c>
      <c r="AJ44">
        <v>0.41384919194952102</v>
      </c>
      <c r="AK44">
        <v>0.41384919194952102</v>
      </c>
      <c r="AL44">
        <v>0.55305564157278497</v>
      </c>
      <c r="AM44">
        <v>0.55305564157278497</v>
      </c>
      <c r="AN44">
        <v>0.453125</v>
      </c>
      <c r="AO44">
        <v>0.453125</v>
      </c>
      <c r="AP44">
        <v>0.53380871331497304</v>
      </c>
      <c r="AQ44">
        <v>0.12124099457632199</v>
      </c>
      <c r="AR44">
        <v>3.0368195813494999E-3</v>
      </c>
      <c r="AS44">
        <v>0.51352675481888999</v>
      </c>
      <c r="AT44">
        <v>0.40687679083094502</v>
      </c>
      <c r="AU44">
        <v>0.39520958083832303</v>
      </c>
      <c r="AV44">
        <v>0.55855855855855796</v>
      </c>
      <c r="AW44">
        <v>0.98113207547169801</v>
      </c>
      <c r="AX44">
        <v>0.76300578034681998</v>
      </c>
      <c r="AY44">
        <v>0.911392405063291</v>
      </c>
      <c r="AZ44">
        <v>0.56277056277056203</v>
      </c>
      <c r="BA44">
        <v>0.32</v>
      </c>
      <c r="BB44">
        <v>0</v>
      </c>
      <c r="BC44">
        <v>4.2553191489361701E-2</v>
      </c>
      <c r="BD44">
        <v>2.4691358024691301E-2</v>
      </c>
      <c r="BE44">
        <v>0</v>
      </c>
    </row>
    <row r="45" spans="2:57" x14ac:dyDescent="0.2">
      <c r="B45" t="s">
        <v>2682</v>
      </c>
      <c r="C45">
        <v>1E-3</v>
      </c>
      <c r="D45">
        <v>0.1</v>
      </c>
      <c r="E45">
        <v>169</v>
      </c>
      <c r="F45">
        <v>500</v>
      </c>
      <c r="G45" s="2" t="b">
        <v>1</v>
      </c>
      <c r="H45">
        <v>8</v>
      </c>
      <c r="I45">
        <v>5</v>
      </c>
      <c r="J45">
        <v>420</v>
      </c>
      <c r="K45">
        <v>1000</v>
      </c>
      <c r="L45">
        <v>4</v>
      </c>
      <c r="M45">
        <v>5</v>
      </c>
      <c r="N45">
        <v>465</v>
      </c>
      <c r="O45">
        <v>12</v>
      </c>
      <c r="P45">
        <v>5</v>
      </c>
      <c r="Q45">
        <v>125</v>
      </c>
      <c r="R45">
        <v>1</v>
      </c>
      <c r="S45">
        <v>78</v>
      </c>
      <c r="T45" s="2">
        <v>128</v>
      </c>
      <c r="U45" s="2">
        <v>128</v>
      </c>
      <c r="V45" s="2">
        <v>128</v>
      </c>
      <c r="W45" t="s">
        <v>2179</v>
      </c>
      <c r="X45">
        <v>0.90519642857143001</v>
      </c>
      <c r="Y45">
        <v>1.4433777721598699E-2</v>
      </c>
      <c r="Z45">
        <v>0.38188225806451798</v>
      </c>
      <c r="AA45">
        <v>0.492235593914985</v>
      </c>
      <c r="AB45">
        <v>0.30255652507365299</v>
      </c>
      <c r="AC45">
        <v>0.30255652507365299</v>
      </c>
      <c r="AD45">
        <v>0.375825636565841</v>
      </c>
      <c r="AE45">
        <v>0.375825636565841</v>
      </c>
      <c r="AF45">
        <v>0.38188225806451798</v>
      </c>
      <c r="AG45">
        <v>0.38188225806451798</v>
      </c>
      <c r="AH45">
        <v>0.28599999999999998</v>
      </c>
      <c r="AI45">
        <v>0.20690381526946999</v>
      </c>
      <c r="AJ45">
        <v>0.270891953270401</v>
      </c>
      <c r="AK45">
        <v>0.2708919532704</v>
      </c>
      <c r="AL45">
        <v>0.398323089791775</v>
      </c>
      <c r="AM45">
        <v>0.398323089791775</v>
      </c>
      <c r="AN45">
        <v>0.28599999999999998</v>
      </c>
      <c r="AO45">
        <v>0.28599999999999998</v>
      </c>
      <c r="AP45">
        <v>0.50162645091805202</v>
      </c>
      <c r="AQ45">
        <v>0.27518160423217503</v>
      </c>
      <c r="AR45">
        <v>1.5287553456382301E-2</v>
      </c>
      <c r="AS45">
        <v>0.41813049168800098</v>
      </c>
      <c r="AT45">
        <v>0.28461538461538399</v>
      </c>
      <c r="AU45">
        <v>0.32867132867132798</v>
      </c>
      <c r="AV45">
        <v>0.36129032258064497</v>
      </c>
      <c r="AW45">
        <v>0.55491329479768703</v>
      </c>
      <c r="AX45">
        <v>0.60836501901140605</v>
      </c>
      <c r="AY45">
        <v>0.83928571428571397</v>
      </c>
      <c r="AZ45">
        <v>0.24489795918367299</v>
      </c>
      <c r="BA45">
        <v>0</v>
      </c>
      <c r="BB45">
        <v>2.09424083769633E-2</v>
      </c>
      <c r="BC45">
        <v>0</v>
      </c>
      <c r="BD45">
        <v>0</v>
      </c>
      <c r="BE45">
        <v>7.7220077220076996E-3</v>
      </c>
    </row>
    <row r="46" spans="2:57" x14ac:dyDescent="0.2">
      <c r="B46" t="s">
        <v>2683</v>
      </c>
      <c r="C46">
        <v>1E-3</v>
      </c>
      <c r="D46">
        <v>0.1</v>
      </c>
      <c r="E46">
        <v>124</v>
      </c>
      <c r="F46">
        <v>500</v>
      </c>
      <c r="G46" s="2" t="b">
        <v>1</v>
      </c>
      <c r="H46">
        <v>8</v>
      </c>
      <c r="I46">
        <v>5</v>
      </c>
      <c r="J46">
        <v>64</v>
      </c>
      <c r="K46">
        <v>1000</v>
      </c>
      <c r="L46">
        <v>4</v>
      </c>
      <c r="M46">
        <v>5</v>
      </c>
      <c r="N46">
        <v>465</v>
      </c>
      <c r="O46">
        <v>12</v>
      </c>
      <c r="P46">
        <v>5</v>
      </c>
      <c r="Q46">
        <v>125</v>
      </c>
      <c r="R46">
        <v>1</v>
      </c>
      <c r="S46">
        <v>78</v>
      </c>
      <c r="T46" s="2">
        <v>128</v>
      </c>
      <c r="U46" s="2">
        <v>64</v>
      </c>
      <c r="V46" s="2">
        <v>64</v>
      </c>
      <c r="W46" t="s">
        <v>2179</v>
      </c>
      <c r="X46">
        <v>0.90072265625000003</v>
      </c>
      <c r="Y46">
        <v>1.47678951714187E-2</v>
      </c>
      <c r="Z46">
        <v>0.38009354838709503</v>
      </c>
      <c r="AA46">
        <v>0.44024442374706202</v>
      </c>
      <c r="AB46">
        <v>0.28100689472552198</v>
      </c>
      <c r="AC46">
        <v>0.28100689472552198</v>
      </c>
      <c r="AD46">
        <v>0.31565783355379901</v>
      </c>
      <c r="AE46">
        <v>0.31565783355379901</v>
      </c>
      <c r="AF46">
        <v>0.38009354838709503</v>
      </c>
      <c r="AG46">
        <v>0.38009354838709503</v>
      </c>
      <c r="AH46">
        <v>0.31666666666666599</v>
      </c>
      <c r="AI46">
        <v>0.28659561276435802</v>
      </c>
      <c r="AJ46">
        <v>0.23343310063151201</v>
      </c>
      <c r="AK46">
        <v>0.23343310063151201</v>
      </c>
      <c r="AL46">
        <v>0.224418706954677</v>
      </c>
      <c r="AM46">
        <v>0.224418706954677</v>
      </c>
      <c r="AN46">
        <v>0.31666666666666599</v>
      </c>
      <c r="AO46">
        <v>0.31666666666666599</v>
      </c>
      <c r="AP46">
        <v>0.224911316003575</v>
      </c>
      <c r="AQ46">
        <v>0.116313443600528</v>
      </c>
      <c r="AR46">
        <v>0.24240387711211001</v>
      </c>
      <c r="AS46">
        <v>0.54039894218587403</v>
      </c>
      <c r="AT46">
        <v>0.10958904109589</v>
      </c>
      <c r="AU46">
        <v>0</v>
      </c>
      <c r="AV46">
        <v>0.830449826989619</v>
      </c>
      <c r="AW46">
        <v>0.74545454545454504</v>
      </c>
      <c r="AX46">
        <v>0.21076233183856499</v>
      </c>
      <c r="AY46">
        <v>0.41554054054054002</v>
      </c>
      <c r="AZ46">
        <v>0.470046082949308</v>
      </c>
      <c r="BA46">
        <v>0</v>
      </c>
      <c r="BB46">
        <v>0</v>
      </c>
      <c r="BC46">
        <v>0</v>
      </c>
      <c r="BD46">
        <v>0</v>
      </c>
      <c r="BE46">
        <v>1.9354838709677399E-2</v>
      </c>
    </row>
    <row r="47" spans="2:57" x14ac:dyDescent="0.2">
      <c r="B47" t="s">
        <v>2684</v>
      </c>
      <c r="C47">
        <v>1E-3</v>
      </c>
      <c r="D47">
        <v>0.1</v>
      </c>
      <c r="E47">
        <v>39</v>
      </c>
      <c r="F47">
        <v>500</v>
      </c>
      <c r="G47" s="2" t="b">
        <v>1</v>
      </c>
      <c r="H47">
        <v>8</v>
      </c>
      <c r="I47">
        <v>20</v>
      </c>
      <c r="J47">
        <v>420</v>
      </c>
      <c r="K47">
        <v>1000</v>
      </c>
      <c r="L47">
        <v>4</v>
      </c>
      <c r="M47">
        <v>20</v>
      </c>
      <c r="N47">
        <v>450</v>
      </c>
      <c r="O47">
        <v>12</v>
      </c>
      <c r="P47">
        <v>20</v>
      </c>
      <c r="Q47">
        <v>110</v>
      </c>
      <c r="R47">
        <v>1</v>
      </c>
      <c r="S47">
        <v>78</v>
      </c>
      <c r="T47" s="2">
        <v>128</v>
      </c>
      <c r="U47" s="2">
        <v>128</v>
      </c>
      <c r="V47" s="2">
        <v>128</v>
      </c>
      <c r="W47" t="s">
        <v>2179</v>
      </c>
      <c r="X47">
        <v>0.90100714285714201</v>
      </c>
      <c r="Y47">
        <v>1.5515851344913199E-2</v>
      </c>
      <c r="Z47">
        <v>0.37899666666666698</v>
      </c>
      <c r="AA47">
        <v>0.27637673003971502</v>
      </c>
      <c r="AB47">
        <v>0.27130281263129902</v>
      </c>
      <c r="AC47">
        <v>0.27130281263129902</v>
      </c>
      <c r="AD47">
        <v>0.36510995227960602</v>
      </c>
      <c r="AE47">
        <v>0.36510995227960602</v>
      </c>
      <c r="AF47">
        <v>0.37899666666666698</v>
      </c>
      <c r="AG47">
        <v>0.37899666666666698</v>
      </c>
      <c r="AH47">
        <v>0.43787878787878698</v>
      </c>
      <c r="AI47">
        <v>0.102835997939109</v>
      </c>
      <c r="AJ47">
        <v>0.37252291207386901</v>
      </c>
      <c r="AK47">
        <v>0.37252291207386901</v>
      </c>
      <c r="AL47">
        <v>0.50325789530032605</v>
      </c>
      <c r="AM47">
        <v>0.50325789530032605</v>
      </c>
      <c r="AN47">
        <v>0.43787878787878698</v>
      </c>
      <c r="AO47">
        <v>0.43787878787878698</v>
      </c>
      <c r="AP47">
        <v>0.49637939064300901</v>
      </c>
      <c r="AQ47">
        <v>8.3482245166184299E-2</v>
      </c>
      <c r="AR47">
        <v>7.6333779154944999E-3</v>
      </c>
      <c r="AS47">
        <v>0.49771623680050803</v>
      </c>
      <c r="AT47">
        <v>0.24374999999999999</v>
      </c>
      <c r="AU47">
        <v>0.36319612590799</v>
      </c>
      <c r="AV47">
        <v>0.15126050420168</v>
      </c>
      <c r="AW47">
        <v>0.87878787878787801</v>
      </c>
      <c r="AX47">
        <v>0.58555133079847899</v>
      </c>
      <c r="AY47">
        <v>0.89952153110047794</v>
      </c>
      <c r="AZ47">
        <v>0.58823529411764697</v>
      </c>
      <c r="BA47">
        <v>1.8018018018018001E-2</v>
      </c>
      <c r="BB47">
        <v>0</v>
      </c>
      <c r="BC47">
        <v>0</v>
      </c>
      <c r="BD47">
        <v>0.108108108108108</v>
      </c>
      <c r="BE47">
        <v>0.63384615384615395</v>
      </c>
    </row>
    <row r="48" spans="2:57" x14ac:dyDescent="0.2">
      <c r="B48" t="s">
        <v>2685</v>
      </c>
      <c r="C48">
        <v>1E-3</v>
      </c>
      <c r="D48">
        <v>0.1</v>
      </c>
      <c r="E48">
        <v>75</v>
      </c>
      <c r="F48">
        <v>500</v>
      </c>
      <c r="G48" s="2" t="b">
        <v>1</v>
      </c>
      <c r="H48">
        <v>8</v>
      </c>
      <c r="I48">
        <v>20</v>
      </c>
      <c r="J48">
        <v>420</v>
      </c>
      <c r="K48">
        <v>1000</v>
      </c>
      <c r="L48">
        <v>4</v>
      </c>
      <c r="M48">
        <v>15</v>
      </c>
      <c r="N48">
        <v>455</v>
      </c>
      <c r="O48">
        <v>12</v>
      </c>
      <c r="P48">
        <v>15</v>
      </c>
      <c r="Q48">
        <v>115</v>
      </c>
      <c r="R48">
        <v>1</v>
      </c>
      <c r="S48">
        <v>78</v>
      </c>
      <c r="T48" s="2">
        <v>128</v>
      </c>
      <c r="U48" s="2">
        <v>128</v>
      </c>
      <c r="V48" s="2">
        <v>64</v>
      </c>
      <c r="W48" t="s">
        <v>2179</v>
      </c>
      <c r="X48">
        <v>0.90676904761904698</v>
      </c>
      <c r="Y48">
        <v>1.43833180014044E-2</v>
      </c>
      <c r="Z48">
        <v>0.37605494505494402</v>
      </c>
      <c r="AA48">
        <v>0.322699082702398</v>
      </c>
      <c r="AB48">
        <v>0.348882924138391</v>
      </c>
      <c r="AC48">
        <v>0.348882924138391</v>
      </c>
      <c r="AD48">
        <v>0.41090451531997102</v>
      </c>
      <c r="AE48">
        <v>0.41090451531997102</v>
      </c>
      <c r="AF48">
        <v>0.37605494505494402</v>
      </c>
      <c r="AG48">
        <v>0.37605494505494402</v>
      </c>
      <c r="AH48">
        <v>0.29347826086956502</v>
      </c>
      <c r="AI48">
        <v>9.4300478696823106E-2</v>
      </c>
      <c r="AJ48">
        <v>0.291572731561686</v>
      </c>
      <c r="AK48">
        <v>0.291572731561686</v>
      </c>
      <c r="AL48">
        <v>0.42749050893669999</v>
      </c>
      <c r="AM48">
        <v>0.42749050893669999</v>
      </c>
      <c r="AN48">
        <v>0.29347826086956502</v>
      </c>
      <c r="AO48">
        <v>0.29347826086956502</v>
      </c>
      <c r="AP48">
        <v>0.64693327584027005</v>
      </c>
      <c r="AQ48">
        <v>0.38425420249158698</v>
      </c>
      <c r="AR48">
        <v>3.2389975259729002E-3</v>
      </c>
      <c r="AS48">
        <v>0.36110522069573298</v>
      </c>
      <c r="AT48">
        <v>0.162162162162162</v>
      </c>
      <c r="AU48">
        <v>0.35294117647058798</v>
      </c>
      <c r="AV48">
        <v>0</v>
      </c>
      <c r="AW48">
        <v>0.34532374100719399</v>
      </c>
      <c r="AX48">
        <v>0.73529411764705799</v>
      </c>
      <c r="AY48">
        <v>0.85167464114832503</v>
      </c>
      <c r="AZ48">
        <v>0.26865671641791</v>
      </c>
      <c r="BA48">
        <v>1.6E-2</v>
      </c>
      <c r="BB48">
        <v>0</v>
      </c>
      <c r="BC48">
        <v>0.164794007490636</v>
      </c>
      <c r="BD48">
        <v>0.57714285714285696</v>
      </c>
      <c r="BE48">
        <v>2.4883359253499202E-2</v>
      </c>
    </row>
    <row r="49" spans="2:57" x14ac:dyDescent="0.2">
      <c r="B49" t="s">
        <v>2686</v>
      </c>
      <c r="C49">
        <v>1E-3</v>
      </c>
      <c r="D49">
        <v>0.1</v>
      </c>
      <c r="E49">
        <v>256</v>
      </c>
      <c r="F49">
        <v>100</v>
      </c>
      <c r="G49" s="2" t="b">
        <v>0</v>
      </c>
      <c r="H49">
        <v>8</v>
      </c>
      <c r="I49">
        <v>5</v>
      </c>
      <c r="J49">
        <v>64</v>
      </c>
      <c r="K49">
        <v>1000</v>
      </c>
      <c r="L49">
        <v>4</v>
      </c>
      <c r="M49">
        <v>5</v>
      </c>
      <c r="N49">
        <v>465</v>
      </c>
      <c r="O49">
        <v>12</v>
      </c>
      <c r="P49">
        <v>5</v>
      </c>
      <c r="Q49">
        <v>125</v>
      </c>
      <c r="R49">
        <v>1</v>
      </c>
      <c r="S49">
        <v>78</v>
      </c>
      <c r="T49" s="2">
        <v>64</v>
      </c>
      <c r="U49" s="2">
        <v>64</v>
      </c>
      <c r="V49" s="2">
        <v>128</v>
      </c>
      <c r="W49" t="s">
        <v>2179</v>
      </c>
      <c r="X49">
        <v>0.89789062500000005</v>
      </c>
      <c r="Y49">
        <v>1.5869326787069399E-2</v>
      </c>
      <c r="Z49">
        <v>0.37511021505376502</v>
      </c>
      <c r="AA49">
        <v>0.32919237767159898</v>
      </c>
      <c r="AB49">
        <v>0.30241581578584098</v>
      </c>
      <c r="AC49">
        <v>0.30241581578584098</v>
      </c>
      <c r="AD49">
        <v>0.280021812497109</v>
      </c>
      <c r="AE49">
        <v>0.280021812497109</v>
      </c>
      <c r="AF49">
        <v>0.37511021505376502</v>
      </c>
      <c r="AG49">
        <v>0.37511021505376502</v>
      </c>
      <c r="AH49">
        <v>0.51866666666666605</v>
      </c>
      <c r="AI49">
        <v>0.10013759881258</v>
      </c>
      <c r="AJ49">
        <v>0.463890407438173</v>
      </c>
      <c r="AK49">
        <v>0.463890407438173</v>
      </c>
      <c r="AL49">
        <v>0.459712023506337</v>
      </c>
      <c r="AM49">
        <v>0.459712023506337</v>
      </c>
      <c r="AN49">
        <v>0.51866666666666605</v>
      </c>
      <c r="AO49">
        <v>0.51866666666666605</v>
      </c>
      <c r="AP49">
        <v>4.9364189495853E-2</v>
      </c>
      <c r="AQ49">
        <v>9.63603341674973E-2</v>
      </c>
      <c r="AR49">
        <v>0.38258719654204298</v>
      </c>
      <c r="AS49">
        <v>0.68135154293797195</v>
      </c>
      <c r="AT49">
        <v>0.552706552706552</v>
      </c>
      <c r="AU49">
        <v>0</v>
      </c>
      <c r="AV49">
        <v>0.69791666666666596</v>
      </c>
      <c r="AW49">
        <v>0.89867841409691596</v>
      </c>
      <c r="AX49">
        <v>0.83464566929133799</v>
      </c>
      <c r="AY49">
        <v>0.80781758957654703</v>
      </c>
      <c r="AZ49">
        <v>0.477801268498942</v>
      </c>
      <c r="BA49">
        <v>0.17557251908396901</v>
      </c>
      <c r="BB49">
        <v>0</v>
      </c>
      <c r="BC49">
        <v>0</v>
      </c>
      <c r="BD49">
        <v>0.49789029535864898</v>
      </c>
      <c r="BE49">
        <v>0.62365591397849396</v>
      </c>
    </row>
    <row r="50" spans="2:57" x14ac:dyDescent="0.2">
      <c r="B50" t="s">
        <v>2490</v>
      </c>
      <c r="C50">
        <v>1E-3</v>
      </c>
      <c r="D50">
        <v>0.1</v>
      </c>
      <c r="E50">
        <v>215</v>
      </c>
      <c r="F50">
        <v>100</v>
      </c>
      <c r="G50" s="2" t="b">
        <v>1</v>
      </c>
      <c r="H50">
        <v>8</v>
      </c>
      <c r="I50">
        <v>15</v>
      </c>
      <c r="J50">
        <v>128</v>
      </c>
      <c r="K50">
        <v>1000</v>
      </c>
      <c r="L50">
        <v>4</v>
      </c>
      <c r="M50">
        <v>15</v>
      </c>
      <c r="N50">
        <v>455</v>
      </c>
      <c r="O50">
        <v>12</v>
      </c>
      <c r="P50">
        <v>15</v>
      </c>
      <c r="Q50">
        <v>115</v>
      </c>
      <c r="R50">
        <v>1</v>
      </c>
      <c r="S50">
        <v>78</v>
      </c>
      <c r="T50" s="2">
        <v>64</v>
      </c>
      <c r="U50" s="2">
        <v>64</v>
      </c>
      <c r="V50" s="2">
        <v>64</v>
      </c>
      <c r="W50" t="s">
        <v>2179</v>
      </c>
      <c r="X50">
        <v>0.89964843750000001</v>
      </c>
      <c r="Y50">
        <v>1.57035427819937E-2</v>
      </c>
      <c r="Z50">
        <v>0.37300219780219801</v>
      </c>
      <c r="AA50">
        <v>0.38536310547590202</v>
      </c>
      <c r="AB50">
        <v>0.27486459509421202</v>
      </c>
      <c r="AC50">
        <v>0.27486459509421202</v>
      </c>
      <c r="AD50">
        <v>0.264482442121244</v>
      </c>
      <c r="AE50">
        <v>0.264482442121244</v>
      </c>
      <c r="AF50">
        <v>0.37300219780219801</v>
      </c>
      <c r="AG50">
        <v>0.37300219780219801</v>
      </c>
      <c r="AH50">
        <v>0.54855072463768095</v>
      </c>
      <c r="AI50">
        <v>0.10105849802494001</v>
      </c>
      <c r="AJ50">
        <v>0.50645508714769105</v>
      </c>
      <c r="AK50">
        <v>0.50645508714769105</v>
      </c>
      <c r="AL50">
        <v>0.50706824550177398</v>
      </c>
      <c r="AM50">
        <v>0.50706824550177398</v>
      </c>
      <c r="AN50">
        <v>0.54855072463768095</v>
      </c>
      <c r="AO50">
        <v>0.54855072463768095</v>
      </c>
      <c r="AP50">
        <v>0.47072128823916298</v>
      </c>
      <c r="AQ50">
        <v>6.8919088528863999E-3</v>
      </c>
      <c r="AR50">
        <v>0.120781133369689</v>
      </c>
      <c r="AS50">
        <v>0.50106404991511</v>
      </c>
      <c r="AT50">
        <v>0.316455696202531</v>
      </c>
      <c r="AU50">
        <v>0.29174664107485598</v>
      </c>
      <c r="AV50">
        <v>0.94642857142857095</v>
      </c>
      <c r="AW50">
        <v>0.99130434782608701</v>
      </c>
      <c r="AX50">
        <v>0.87826086956521698</v>
      </c>
      <c r="AY50">
        <v>0.88888888888888795</v>
      </c>
      <c r="AZ50">
        <v>0.76470588235294101</v>
      </c>
      <c r="BA50">
        <v>0</v>
      </c>
      <c r="BB50">
        <v>0</v>
      </c>
      <c r="BC50">
        <v>0</v>
      </c>
      <c r="BD50">
        <v>0.38006230529594998</v>
      </c>
      <c r="BE50">
        <v>0.61960784313725403</v>
      </c>
    </row>
    <row r="51" spans="2:57" x14ac:dyDescent="0.2">
      <c r="B51" t="s">
        <v>2491</v>
      </c>
      <c r="C51">
        <v>1E-3</v>
      </c>
      <c r="D51">
        <v>0.5</v>
      </c>
      <c r="E51">
        <v>157</v>
      </c>
      <c r="F51">
        <v>500</v>
      </c>
      <c r="G51" s="2" t="b">
        <v>1</v>
      </c>
      <c r="H51">
        <v>8</v>
      </c>
      <c r="I51">
        <v>25</v>
      </c>
      <c r="J51">
        <v>64</v>
      </c>
      <c r="K51">
        <v>1000</v>
      </c>
      <c r="L51">
        <v>4</v>
      </c>
      <c r="M51">
        <v>50</v>
      </c>
      <c r="N51">
        <v>420</v>
      </c>
      <c r="O51">
        <v>12</v>
      </c>
      <c r="P51">
        <v>50</v>
      </c>
      <c r="Q51">
        <v>80</v>
      </c>
      <c r="R51">
        <v>1</v>
      </c>
      <c r="S51">
        <v>78</v>
      </c>
      <c r="T51" s="2">
        <v>128</v>
      </c>
      <c r="U51" s="2">
        <v>128</v>
      </c>
      <c r="V51" s="2">
        <v>64</v>
      </c>
      <c r="W51" t="s">
        <v>2179</v>
      </c>
      <c r="X51">
        <v>0.91194531249999999</v>
      </c>
      <c r="Y51">
        <v>1.3648158609866999E-2</v>
      </c>
      <c r="Z51">
        <v>0.37117738095238101</v>
      </c>
      <c r="AA51">
        <v>0.25080520752072299</v>
      </c>
      <c r="AB51">
        <v>0.29921811023483502</v>
      </c>
      <c r="AC51">
        <v>0.29921811023483502</v>
      </c>
      <c r="AD51">
        <v>0.31673001895034703</v>
      </c>
      <c r="AE51">
        <v>0.31673001895034703</v>
      </c>
      <c r="AF51">
        <v>0.37117738095238101</v>
      </c>
      <c r="AG51">
        <v>0.37117738095238101</v>
      </c>
      <c r="AH51">
        <v>0.147916666666666</v>
      </c>
      <c r="AI51">
        <v>8.1108227372169495E-2</v>
      </c>
      <c r="AJ51">
        <v>4.4062873221189798E-2</v>
      </c>
      <c r="AK51">
        <v>4.4062873221189798E-2</v>
      </c>
      <c r="AL51">
        <v>2.59260205108203E-2</v>
      </c>
      <c r="AM51">
        <v>2.59260205108203E-2</v>
      </c>
      <c r="AN51">
        <v>0.147916666666666</v>
      </c>
      <c r="AO51">
        <v>0.147916666666666</v>
      </c>
      <c r="AP51">
        <v>0.25261368141024698</v>
      </c>
      <c r="AQ51">
        <v>0.26728394267233302</v>
      </c>
      <c r="AR51">
        <v>0</v>
      </c>
      <c r="AS51">
        <v>0.67697481685676297</v>
      </c>
      <c r="AT51">
        <v>0</v>
      </c>
      <c r="AU51">
        <v>0</v>
      </c>
      <c r="AV51">
        <v>0</v>
      </c>
      <c r="AW51">
        <v>0.316633266533066</v>
      </c>
      <c r="AX51">
        <v>0.21212121212121199</v>
      </c>
      <c r="AY51">
        <v>0</v>
      </c>
      <c r="AZ51">
        <v>0</v>
      </c>
      <c r="BA51">
        <v>0</v>
      </c>
      <c r="BB51">
        <v>0</v>
      </c>
      <c r="BC51">
        <v>0</v>
      </c>
      <c r="BD51">
        <v>0</v>
      </c>
      <c r="BE51">
        <v>0</v>
      </c>
    </row>
    <row r="52" spans="2:57" x14ac:dyDescent="0.2">
      <c r="B52" t="s">
        <v>2687</v>
      </c>
      <c r="C52">
        <v>1E-3</v>
      </c>
      <c r="D52">
        <v>0.5</v>
      </c>
      <c r="E52">
        <v>256</v>
      </c>
      <c r="F52">
        <v>500</v>
      </c>
      <c r="G52" s="2" t="b">
        <v>0</v>
      </c>
      <c r="H52">
        <v>8</v>
      </c>
      <c r="I52">
        <v>5</v>
      </c>
      <c r="J52">
        <v>256</v>
      </c>
      <c r="K52">
        <v>1000</v>
      </c>
      <c r="L52">
        <v>4</v>
      </c>
      <c r="M52">
        <v>50</v>
      </c>
      <c r="N52">
        <v>420</v>
      </c>
      <c r="O52">
        <v>12</v>
      </c>
      <c r="P52">
        <v>50</v>
      </c>
      <c r="Q52">
        <v>80</v>
      </c>
      <c r="R52">
        <v>1</v>
      </c>
      <c r="S52">
        <v>78</v>
      </c>
      <c r="T52" s="2">
        <v>128</v>
      </c>
      <c r="U52" s="2">
        <v>64</v>
      </c>
      <c r="V52" s="2">
        <v>128</v>
      </c>
      <c r="W52" t="s">
        <v>2179</v>
      </c>
      <c r="X52">
        <v>0.90476562500000002</v>
      </c>
      <c r="Y52">
        <v>1.4484066942706699E-2</v>
      </c>
      <c r="Z52">
        <v>0.37113035714285603</v>
      </c>
      <c r="AA52">
        <v>0.61875499612092899</v>
      </c>
      <c r="AB52">
        <v>0.27984864096098999</v>
      </c>
      <c r="AC52">
        <v>0.27984864096098999</v>
      </c>
      <c r="AD52">
        <v>0.42907167696931198</v>
      </c>
      <c r="AE52">
        <v>0.42907167696931198</v>
      </c>
      <c r="AF52">
        <v>0.37113035714285603</v>
      </c>
      <c r="AG52">
        <v>0.37113035714285603</v>
      </c>
      <c r="AH52">
        <v>0.342708333333333</v>
      </c>
      <c r="AI52">
        <v>0.19529075920581801</v>
      </c>
      <c r="AJ52">
        <v>0.30965256759472798</v>
      </c>
      <c r="AK52">
        <v>0.30965256759472798</v>
      </c>
      <c r="AL52">
        <v>0.36731584728824801</v>
      </c>
      <c r="AM52">
        <v>0.36731584728824801</v>
      </c>
      <c r="AN52">
        <v>0.342708333333333</v>
      </c>
      <c r="AO52">
        <v>0.342708333333333</v>
      </c>
      <c r="AP52">
        <v>0.43740573291662399</v>
      </c>
      <c r="AQ52">
        <v>2.85041505652496E-2</v>
      </c>
      <c r="AR52">
        <v>0</v>
      </c>
      <c r="AS52">
        <v>0.65348468036208496</v>
      </c>
      <c r="AT52">
        <v>0.31670281995661598</v>
      </c>
      <c r="AU52">
        <v>0.114285714285714</v>
      </c>
      <c r="AV52">
        <v>0.621848739495798</v>
      </c>
      <c r="AW52">
        <v>0.86713286713286697</v>
      </c>
      <c r="AX52">
        <v>0.76923076923076905</v>
      </c>
      <c r="AY52">
        <v>0.61475409836065498</v>
      </c>
      <c r="AZ52">
        <v>0</v>
      </c>
      <c r="BA52">
        <v>1.8433179723502301E-2</v>
      </c>
      <c r="BB52">
        <v>0</v>
      </c>
      <c r="BC52">
        <v>0</v>
      </c>
      <c r="BD52">
        <v>0.393442622950819</v>
      </c>
      <c r="BE52">
        <v>0</v>
      </c>
    </row>
    <row r="53" spans="2:57" x14ac:dyDescent="0.2">
      <c r="B53" t="s">
        <v>2688</v>
      </c>
      <c r="C53">
        <v>1E-3</v>
      </c>
      <c r="D53">
        <v>0.1</v>
      </c>
      <c r="E53">
        <v>33</v>
      </c>
      <c r="F53">
        <v>500</v>
      </c>
      <c r="G53" s="2" t="b">
        <v>1</v>
      </c>
      <c r="H53">
        <v>8</v>
      </c>
      <c r="I53">
        <v>25</v>
      </c>
      <c r="J53">
        <v>64</v>
      </c>
      <c r="K53">
        <v>1000</v>
      </c>
      <c r="L53">
        <v>4</v>
      </c>
      <c r="M53">
        <v>25</v>
      </c>
      <c r="N53">
        <v>445</v>
      </c>
      <c r="O53">
        <v>12</v>
      </c>
      <c r="P53">
        <v>25</v>
      </c>
      <c r="Q53">
        <v>105</v>
      </c>
      <c r="R53">
        <v>1</v>
      </c>
      <c r="S53">
        <v>78</v>
      </c>
      <c r="T53" s="2">
        <v>64</v>
      </c>
      <c r="U53" s="2">
        <v>128</v>
      </c>
      <c r="V53" s="2">
        <v>128</v>
      </c>
      <c r="W53" t="s">
        <v>2179</v>
      </c>
      <c r="X53">
        <v>0.89679296875000003</v>
      </c>
      <c r="Y53">
        <v>1.6241724226623701E-2</v>
      </c>
      <c r="Z53">
        <v>0.3705</v>
      </c>
      <c r="AA53">
        <v>0.26359738078713402</v>
      </c>
      <c r="AB53">
        <v>0.248612876325952</v>
      </c>
      <c r="AC53">
        <v>0.248612876325952</v>
      </c>
      <c r="AD53">
        <v>0.23417750493668499</v>
      </c>
      <c r="AE53">
        <v>0.23417750493668499</v>
      </c>
      <c r="AF53">
        <v>0.3705</v>
      </c>
      <c r="AG53">
        <v>0.3705</v>
      </c>
      <c r="AH53">
        <v>0.303968253968253</v>
      </c>
      <c r="AI53">
        <v>8.2101486623287201E-2</v>
      </c>
      <c r="AJ53">
        <v>0.22380012463971199</v>
      </c>
      <c r="AK53">
        <v>0.22380012463971199</v>
      </c>
      <c r="AL53">
        <v>0.29713755752003801</v>
      </c>
      <c r="AM53">
        <v>0.29713755752003801</v>
      </c>
      <c r="AN53">
        <v>0.303968253968254</v>
      </c>
      <c r="AO53">
        <v>0.303968253968253</v>
      </c>
      <c r="AP53">
        <v>1.31982810000235E-2</v>
      </c>
      <c r="AQ53">
        <v>8.3717703153526005E-3</v>
      </c>
      <c r="AR53">
        <v>0.55267328711960895</v>
      </c>
      <c r="AS53">
        <v>0.42020816686882601</v>
      </c>
      <c r="AT53">
        <v>0</v>
      </c>
      <c r="AU53">
        <v>0</v>
      </c>
      <c r="AV53">
        <v>0.17391304347826</v>
      </c>
      <c r="AW53">
        <v>0.63636363636363602</v>
      </c>
      <c r="AX53">
        <v>0.27777777777777701</v>
      </c>
      <c r="AY53">
        <v>0.84033613445378097</v>
      </c>
      <c r="AZ53">
        <v>0.35438596491228003</v>
      </c>
      <c r="BA53">
        <v>0</v>
      </c>
      <c r="BB53">
        <v>0</v>
      </c>
      <c r="BC53">
        <v>1.1695906432748499E-2</v>
      </c>
      <c r="BD53">
        <v>0.391129032258064</v>
      </c>
      <c r="BE53">
        <v>0</v>
      </c>
    </row>
    <row r="54" spans="2:57" x14ac:dyDescent="0.2">
      <c r="B54" t="s">
        <v>2689</v>
      </c>
      <c r="C54">
        <v>1E-3</v>
      </c>
      <c r="D54">
        <v>0.5</v>
      </c>
      <c r="E54">
        <v>155</v>
      </c>
      <c r="F54">
        <v>500</v>
      </c>
      <c r="G54" s="2" t="b">
        <v>1</v>
      </c>
      <c r="H54">
        <v>8</v>
      </c>
      <c r="I54">
        <v>20</v>
      </c>
      <c r="J54">
        <v>128</v>
      </c>
      <c r="K54">
        <v>1000</v>
      </c>
      <c r="L54">
        <v>4</v>
      </c>
      <c r="M54">
        <v>20</v>
      </c>
      <c r="N54">
        <v>450</v>
      </c>
      <c r="O54">
        <v>12</v>
      </c>
      <c r="P54">
        <v>20</v>
      </c>
      <c r="Q54">
        <v>110</v>
      </c>
      <c r="R54">
        <v>1</v>
      </c>
      <c r="S54">
        <v>78</v>
      </c>
      <c r="T54" s="2">
        <v>64</v>
      </c>
      <c r="U54" s="2">
        <v>64</v>
      </c>
      <c r="V54" s="2">
        <v>64</v>
      </c>
      <c r="W54" t="s">
        <v>2179</v>
      </c>
      <c r="X54">
        <v>0.91555468750000002</v>
      </c>
      <c r="Y54">
        <v>1.3090522266924301E-2</v>
      </c>
      <c r="Z54">
        <v>0.36635888888888901</v>
      </c>
      <c r="AA54">
        <v>0.25021461379527998</v>
      </c>
      <c r="AB54">
        <v>0.28464362085494699</v>
      </c>
      <c r="AC54">
        <v>0.28464362085494699</v>
      </c>
      <c r="AD54">
        <v>0.385723392773345</v>
      </c>
      <c r="AE54">
        <v>0.385723392773345</v>
      </c>
      <c r="AF54">
        <v>0.36635888888888901</v>
      </c>
      <c r="AG54">
        <v>0.36635888888888901</v>
      </c>
      <c r="AH54">
        <v>0.35681818181818098</v>
      </c>
      <c r="AI54">
        <v>8.6509726941585499E-2</v>
      </c>
      <c r="AJ54">
        <v>0.281763373737624</v>
      </c>
      <c r="AK54">
        <v>0.281763373737624</v>
      </c>
      <c r="AL54">
        <v>0.293308283656948</v>
      </c>
      <c r="AM54">
        <v>0.293308283656948</v>
      </c>
      <c r="AN54">
        <v>0.35681818181818098</v>
      </c>
      <c r="AO54">
        <v>0.35681818181818098</v>
      </c>
      <c r="AP54">
        <v>0.437279285799337</v>
      </c>
      <c r="AQ54">
        <v>0.146810981363931</v>
      </c>
      <c r="AR54">
        <v>0.16185291059418699</v>
      </c>
      <c r="AS54">
        <v>0.39263130566233201</v>
      </c>
      <c r="AT54">
        <v>0</v>
      </c>
      <c r="AU54">
        <v>0</v>
      </c>
      <c r="AV54">
        <v>0.25322997416020598</v>
      </c>
      <c r="AW54">
        <v>0.85020242914979705</v>
      </c>
      <c r="AX54">
        <v>0.77777777777777701</v>
      </c>
      <c r="AY54">
        <v>0.59190031152647904</v>
      </c>
      <c r="AZ54">
        <v>0.47368421052631499</v>
      </c>
      <c r="BA54">
        <v>0</v>
      </c>
      <c r="BB54">
        <v>0</v>
      </c>
      <c r="BC54">
        <v>0</v>
      </c>
      <c r="BD54">
        <v>0.41666666666666602</v>
      </c>
      <c r="BE54">
        <v>1.7699115044247701E-2</v>
      </c>
    </row>
    <row r="55" spans="2:57" x14ac:dyDescent="0.2">
      <c r="B55" t="s">
        <v>2690</v>
      </c>
      <c r="C55">
        <v>1E-3</v>
      </c>
      <c r="D55">
        <v>0.1</v>
      </c>
      <c r="E55">
        <v>256</v>
      </c>
      <c r="F55">
        <v>100</v>
      </c>
      <c r="G55" s="2" t="b">
        <v>0</v>
      </c>
      <c r="H55">
        <v>8</v>
      </c>
      <c r="I55">
        <v>25</v>
      </c>
      <c r="J55">
        <v>128</v>
      </c>
      <c r="K55">
        <v>1000</v>
      </c>
      <c r="L55">
        <v>4</v>
      </c>
      <c r="M55">
        <v>25</v>
      </c>
      <c r="N55">
        <v>445</v>
      </c>
      <c r="O55">
        <v>12</v>
      </c>
      <c r="P55">
        <v>25</v>
      </c>
      <c r="Q55">
        <v>105</v>
      </c>
      <c r="R55">
        <v>1</v>
      </c>
      <c r="S55">
        <v>78</v>
      </c>
      <c r="T55" s="2">
        <v>64</v>
      </c>
      <c r="U55" s="2">
        <v>64</v>
      </c>
      <c r="V55" s="2">
        <v>64</v>
      </c>
      <c r="W55" t="s">
        <v>2179</v>
      </c>
      <c r="X55">
        <v>0.89587890625</v>
      </c>
      <c r="Y55">
        <v>1.6329369051381899E-2</v>
      </c>
      <c r="Z55">
        <v>0.36460786516853899</v>
      </c>
      <c r="AA55">
        <v>0.428872550964355</v>
      </c>
      <c r="AB55">
        <v>0.28526611669674901</v>
      </c>
      <c r="AC55">
        <v>0.28526611669674901</v>
      </c>
      <c r="AD55">
        <v>0.39423690074288498</v>
      </c>
      <c r="AE55">
        <v>0.39423690074288498</v>
      </c>
      <c r="AF55">
        <v>0.36460786516853899</v>
      </c>
      <c r="AG55">
        <v>0.36460786516853899</v>
      </c>
      <c r="AH55">
        <v>0.41587301587301501</v>
      </c>
      <c r="AI55">
        <v>0.175527349114418</v>
      </c>
      <c r="AJ55">
        <v>0.36547417827902101</v>
      </c>
      <c r="AK55">
        <v>0.36547417827902101</v>
      </c>
      <c r="AL55">
        <v>0.59601544218695302</v>
      </c>
      <c r="AM55">
        <v>0.59601544218695302</v>
      </c>
      <c r="AN55">
        <v>0.41587301587301501</v>
      </c>
      <c r="AO55">
        <v>0.41587301587301501</v>
      </c>
      <c r="AP55">
        <v>0.26200695183678202</v>
      </c>
      <c r="AQ55">
        <v>5.6509824763554001E-3</v>
      </c>
      <c r="AR55">
        <v>0.43173128174694803</v>
      </c>
      <c r="AS55">
        <v>0.441675250726909</v>
      </c>
      <c r="AT55">
        <v>0.108108108108108</v>
      </c>
      <c r="AU55">
        <v>0.32653061224489699</v>
      </c>
      <c r="AV55">
        <v>0.26446280991735499</v>
      </c>
      <c r="AW55">
        <v>0.59060402684563695</v>
      </c>
      <c r="AX55">
        <v>0.54980079681274896</v>
      </c>
      <c r="AY55">
        <v>0.75438596491228005</v>
      </c>
      <c r="AZ55">
        <v>0.47959183673469302</v>
      </c>
      <c r="BA55">
        <v>0</v>
      </c>
      <c r="BB55">
        <v>0.42660550458715502</v>
      </c>
      <c r="BC55">
        <v>0.251428571428571</v>
      </c>
      <c r="BD55">
        <v>0.57861635220125796</v>
      </c>
      <c r="BE55">
        <v>5.5555555555555497E-2</v>
      </c>
    </row>
    <row r="56" spans="2:57" x14ac:dyDescent="0.2">
      <c r="B56" t="s">
        <v>2492</v>
      </c>
      <c r="C56">
        <v>1E-3</v>
      </c>
      <c r="D56">
        <v>0.5</v>
      </c>
      <c r="E56">
        <v>196</v>
      </c>
      <c r="F56">
        <v>500</v>
      </c>
      <c r="G56" s="2" t="b">
        <v>1</v>
      </c>
      <c r="H56">
        <v>8</v>
      </c>
      <c r="I56">
        <v>10</v>
      </c>
      <c r="J56">
        <v>420</v>
      </c>
      <c r="K56">
        <v>1000</v>
      </c>
      <c r="L56">
        <v>4</v>
      </c>
      <c r="M56">
        <v>50</v>
      </c>
      <c r="N56">
        <v>420</v>
      </c>
      <c r="O56">
        <v>12</v>
      </c>
      <c r="P56">
        <v>50</v>
      </c>
      <c r="Q56">
        <v>80</v>
      </c>
      <c r="R56">
        <v>1</v>
      </c>
      <c r="S56">
        <v>78</v>
      </c>
      <c r="T56" s="2">
        <v>128</v>
      </c>
      <c r="U56" s="2">
        <v>64</v>
      </c>
      <c r="V56" s="2">
        <v>64</v>
      </c>
      <c r="W56" t="s">
        <v>2179</v>
      </c>
      <c r="X56">
        <v>0.91789583333333302</v>
      </c>
      <c r="Y56">
        <v>1.30044539067894E-2</v>
      </c>
      <c r="Z56">
        <v>0.36324285714285698</v>
      </c>
      <c r="AA56">
        <v>0.61059801280498505</v>
      </c>
      <c r="AB56">
        <v>0.2431699491464</v>
      </c>
      <c r="AC56">
        <v>0.2431699491464</v>
      </c>
      <c r="AD56">
        <v>0.216626313005291</v>
      </c>
      <c r="AE56">
        <v>0.216626313005291</v>
      </c>
      <c r="AF56">
        <v>0.36324285714285698</v>
      </c>
      <c r="AG56">
        <v>0.36324285714285698</v>
      </c>
      <c r="AH56">
        <v>0.14583333333333301</v>
      </c>
      <c r="AI56">
        <v>0.483492881059646</v>
      </c>
      <c r="AJ56">
        <v>8.4531289869976406E-2</v>
      </c>
      <c r="AK56">
        <v>8.4531289869976406E-2</v>
      </c>
      <c r="AL56">
        <v>0.14976142931855299</v>
      </c>
      <c r="AM56">
        <v>0.14976142931855299</v>
      </c>
      <c r="AN56">
        <v>0.14583333333333301</v>
      </c>
      <c r="AO56">
        <v>0.14583333333333301</v>
      </c>
      <c r="AP56">
        <v>0.49838571383680302</v>
      </c>
      <c r="AQ56">
        <v>0.42567308507916601</v>
      </c>
      <c r="AR56">
        <v>0</v>
      </c>
      <c r="AS56">
        <v>4.8620997669630399E-2</v>
      </c>
      <c r="AT56">
        <v>0.23076923076923</v>
      </c>
      <c r="AU56">
        <v>0</v>
      </c>
      <c r="AV56">
        <v>0.28000000000000003</v>
      </c>
      <c r="AW56">
        <v>0.27906976744186002</v>
      </c>
      <c r="AX56">
        <v>0</v>
      </c>
      <c r="AY56">
        <v>0.15936254980079601</v>
      </c>
      <c r="AZ56">
        <v>0</v>
      </c>
      <c r="BA56">
        <v>0</v>
      </c>
      <c r="BB56">
        <v>0</v>
      </c>
      <c r="BC56">
        <v>0</v>
      </c>
      <c r="BD56">
        <v>1.63934426229508E-2</v>
      </c>
      <c r="BE56">
        <v>4.8780487804878002E-2</v>
      </c>
    </row>
    <row r="57" spans="2:57" x14ac:dyDescent="0.2">
      <c r="B57" t="s">
        <v>2691</v>
      </c>
      <c r="C57">
        <v>1E-3</v>
      </c>
      <c r="D57">
        <v>0.5</v>
      </c>
      <c r="E57">
        <v>256</v>
      </c>
      <c r="F57">
        <v>100</v>
      </c>
      <c r="G57" s="2" t="b">
        <v>0</v>
      </c>
      <c r="H57">
        <v>8</v>
      </c>
      <c r="I57">
        <v>5</v>
      </c>
      <c r="J57">
        <v>256</v>
      </c>
      <c r="K57">
        <v>1000</v>
      </c>
      <c r="L57">
        <v>4</v>
      </c>
      <c r="M57">
        <v>15</v>
      </c>
      <c r="N57">
        <v>455</v>
      </c>
      <c r="O57">
        <v>12</v>
      </c>
      <c r="P57">
        <v>15</v>
      </c>
      <c r="Q57">
        <v>115</v>
      </c>
      <c r="R57">
        <v>1</v>
      </c>
      <c r="S57">
        <v>78</v>
      </c>
      <c r="T57" s="2">
        <v>64</v>
      </c>
      <c r="U57" s="2">
        <v>64</v>
      </c>
      <c r="V57" s="2">
        <v>128</v>
      </c>
      <c r="W57" t="s">
        <v>2179</v>
      </c>
      <c r="X57">
        <v>0.89040527343749998</v>
      </c>
      <c r="Y57">
        <v>1.6919326065108101E-2</v>
      </c>
      <c r="Z57">
        <v>0.36176318681318698</v>
      </c>
      <c r="AA57">
        <v>0.35291853728890399</v>
      </c>
      <c r="AB57">
        <v>0.249692277225431</v>
      </c>
      <c r="AC57">
        <v>0.249692277225431</v>
      </c>
      <c r="AD57">
        <v>0.298648116689884</v>
      </c>
      <c r="AE57">
        <v>0.298648116689884</v>
      </c>
      <c r="AF57">
        <v>0.36176318681318698</v>
      </c>
      <c r="AG57">
        <v>0.36176318681318698</v>
      </c>
      <c r="AH57">
        <v>0.43913043478260799</v>
      </c>
      <c r="AI57">
        <v>0.14705330133438099</v>
      </c>
      <c r="AJ57">
        <v>0.401110841100974</v>
      </c>
      <c r="AK57">
        <v>0.401110841100974</v>
      </c>
      <c r="AL57">
        <v>0.46226689873524102</v>
      </c>
      <c r="AM57">
        <v>0.46226689873524102</v>
      </c>
      <c r="AN57">
        <v>0.43913043478260799</v>
      </c>
      <c r="AO57">
        <v>0.43913043478260799</v>
      </c>
      <c r="AP57">
        <v>0.47321770509095401</v>
      </c>
      <c r="AQ57">
        <v>6.0403127780542701E-2</v>
      </c>
      <c r="AR57">
        <v>3.49282279335352E-2</v>
      </c>
      <c r="AS57">
        <v>0.43022004809669201</v>
      </c>
      <c r="AT57">
        <v>0.34482758620689602</v>
      </c>
      <c r="AU57">
        <v>0.18807339449541199</v>
      </c>
      <c r="AV57">
        <v>0.83495145631067902</v>
      </c>
      <c r="AW57">
        <v>0.98689956331877704</v>
      </c>
      <c r="AX57">
        <v>0.730964467005076</v>
      </c>
      <c r="AY57">
        <v>0.49489795918367302</v>
      </c>
      <c r="AZ57">
        <v>0.481012658227848</v>
      </c>
      <c r="BA57">
        <v>0</v>
      </c>
      <c r="BB57">
        <v>2.2988505747126398E-2</v>
      </c>
      <c r="BC57">
        <v>0</v>
      </c>
      <c r="BD57">
        <v>4.9586776859504099E-2</v>
      </c>
      <c r="BE57">
        <v>0.67912772585669701</v>
      </c>
    </row>
    <row r="58" spans="2:57" x14ac:dyDescent="0.2">
      <c r="B58" t="s">
        <v>2493</v>
      </c>
      <c r="C58">
        <v>1E-3</v>
      </c>
      <c r="D58">
        <v>0.5</v>
      </c>
      <c r="E58">
        <v>256</v>
      </c>
      <c r="F58">
        <v>100</v>
      </c>
      <c r="G58" s="2" t="b">
        <v>0</v>
      </c>
      <c r="H58">
        <v>8</v>
      </c>
      <c r="I58">
        <v>20</v>
      </c>
      <c r="J58">
        <v>420</v>
      </c>
      <c r="K58">
        <v>1000</v>
      </c>
      <c r="L58">
        <v>4</v>
      </c>
      <c r="M58">
        <v>5</v>
      </c>
      <c r="N58">
        <v>465</v>
      </c>
      <c r="O58">
        <v>12</v>
      </c>
      <c r="P58">
        <v>5</v>
      </c>
      <c r="Q58">
        <v>125</v>
      </c>
      <c r="R58">
        <v>1</v>
      </c>
      <c r="S58">
        <v>78</v>
      </c>
      <c r="T58" s="2">
        <v>128</v>
      </c>
      <c r="U58" s="2">
        <v>64</v>
      </c>
      <c r="V58" s="2">
        <v>128</v>
      </c>
      <c r="W58" t="s">
        <v>2179</v>
      </c>
      <c r="X58">
        <v>0.90187202380952403</v>
      </c>
      <c r="Y58">
        <v>1.54977175593376E-2</v>
      </c>
      <c r="Z58">
        <v>0.36116989247311798</v>
      </c>
      <c r="AA58">
        <v>0.25015810146927803</v>
      </c>
      <c r="AB58">
        <v>0.26850228821160899</v>
      </c>
      <c r="AC58">
        <v>0.26850228821160899</v>
      </c>
      <c r="AD58">
        <v>0.35011439281394502</v>
      </c>
      <c r="AE58">
        <v>0.35011439281394502</v>
      </c>
      <c r="AF58">
        <v>0.36116989247311798</v>
      </c>
      <c r="AG58">
        <v>0.36116989247311798</v>
      </c>
      <c r="AH58">
        <v>0.37333333333333302</v>
      </c>
      <c r="AI58">
        <v>7.8981593251228305E-2</v>
      </c>
      <c r="AJ58">
        <v>0.311912149744069</v>
      </c>
      <c r="AK58">
        <v>0.311912149744069</v>
      </c>
      <c r="AL58">
        <v>0.46990960181219199</v>
      </c>
      <c r="AM58">
        <v>0.46990960181219199</v>
      </c>
      <c r="AN58">
        <v>0.37333333333333302</v>
      </c>
      <c r="AO58">
        <v>0.37333333333333302</v>
      </c>
      <c r="AP58">
        <v>8.4578877149887904E-2</v>
      </c>
      <c r="AQ58">
        <v>0.17618426910502899</v>
      </c>
      <c r="AR58">
        <v>0.396113304244325</v>
      </c>
      <c r="AS58">
        <v>0.41713270234719402</v>
      </c>
      <c r="AT58">
        <v>0.13235294117647001</v>
      </c>
      <c r="AU58">
        <v>9.0909090909090898E-2</v>
      </c>
      <c r="AV58">
        <v>0.48550724637681097</v>
      </c>
      <c r="AW58">
        <v>0.80769230769230704</v>
      </c>
      <c r="AX58">
        <v>9.5238095238095205E-2</v>
      </c>
      <c r="AY58">
        <v>0.63793103448275801</v>
      </c>
      <c r="AZ58">
        <v>0.81702127659574397</v>
      </c>
      <c r="BA58">
        <v>0.301369863013698</v>
      </c>
      <c r="BB58">
        <v>0</v>
      </c>
      <c r="BC58">
        <v>8.9552238805970102E-2</v>
      </c>
      <c r="BD58">
        <v>0</v>
      </c>
      <c r="BE58">
        <v>0.28537170263788902</v>
      </c>
    </row>
    <row r="59" spans="2:57" x14ac:dyDescent="0.2">
      <c r="B59" t="s">
        <v>2692</v>
      </c>
      <c r="C59">
        <v>1E-3</v>
      </c>
      <c r="D59">
        <v>0.1</v>
      </c>
      <c r="E59">
        <v>256</v>
      </c>
      <c r="F59">
        <v>500</v>
      </c>
      <c r="G59" s="2" t="b">
        <v>0</v>
      </c>
      <c r="H59">
        <v>8</v>
      </c>
      <c r="I59">
        <v>20</v>
      </c>
      <c r="J59">
        <v>420</v>
      </c>
      <c r="K59">
        <v>1000</v>
      </c>
      <c r="L59">
        <v>4</v>
      </c>
      <c r="M59">
        <v>5</v>
      </c>
      <c r="N59">
        <v>465</v>
      </c>
      <c r="O59">
        <v>12</v>
      </c>
      <c r="P59">
        <v>5</v>
      </c>
      <c r="Q59">
        <v>125</v>
      </c>
      <c r="R59">
        <v>1</v>
      </c>
      <c r="S59">
        <v>78</v>
      </c>
      <c r="T59" s="2">
        <v>128</v>
      </c>
      <c r="U59" s="2">
        <v>128</v>
      </c>
      <c r="V59" s="2">
        <v>128</v>
      </c>
      <c r="W59" t="s">
        <v>2179</v>
      </c>
      <c r="X59">
        <v>0.93482440476190398</v>
      </c>
      <c r="Y59">
        <v>1.10835792031139E-2</v>
      </c>
      <c r="Z59">
        <v>0.35954731182795502</v>
      </c>
      <c r="AA59">
        <v>0.25000113892555198</v>
      </c>
      <c r="AB59">
        <v>0.278496476461913</v>
      </c>
      <c r="AC59">
        <v>0.278496476461913</v>
      </c>
      <c r="AD59">
        <v>0.328331845390745</v>
      </c>
      <c r="AE59">
        <v>0.328331845390745</v>
      </c>
      <c r="AF59">
        <v>0.35954731182795502</v>
      </c>
      <c r="AG59">
        <v>0.35954731182795502</v>
      </c>
      <c r="AH59">
        <v>0.37</v>
      </c>
      <c r="AI59">
        <v>8.1737130880355793E-2</v>
      </c>
      <c r="AJ59">
        <v>0.37579437066224702</v>
      </c>
      <c r="AK59">
        <v>0.37579437066224702</v>
      </c>
      <c r="AL59">
        <v>0.46568692961040498</v>
      </c>
      <c r="AM59">
        <v>0.46568692961040498</v>
      </c>
      <c r="AN59">
        <v>0.369999999999999</v>
      </c>
      <c r="AO59">
        <v>0.37</v>
      </c>
      <c r="AP59">
        <v>0.36897122239827501</v>
      </c>
      <c r="AQ59">
        <v>0.35664811751506098</v>
      </c>
      <c r="AR59">
        <v>0.24022530839144901</v>
      </c>
      <c r="AS59">
        <v>0.148141257542867</v>
      </c>
      <c r="AT59">
        <v>0.15350877192982401</v>
      </c>
      <c r="AU59">
        <v>0</v>
      </c>
      <c r="AV59">
        <v>0.58947368421052604</v>
      </c>
      <c r="AW59">
        <v>0.82790697674418601</v>
      </c>
      <c r="AX59">
        <v>0.66315789473684195</v>
      </c>
      <c r="AY59">
        <v>0.88702928870292796</v>
      </c>
      <c r="AZ59">
        <v>0.58426966292134797</v>
      </c>
      <c r="BA59">
        <v>0</v>
      </c>
      <c r="BB59">
        <v>0</v>
      </c>
      <c r="BC59">
        <v>0</v>
      </c>
      <c r="BD59">
        <v>0.213468869123252</v>
      </c>
      <c r="BE59">
        <v>0.59071729957805896</v>
      </c>
    </row>
    <row r="60" spans="2:57" x14ac:dyDescent="0.2">
      <c r="B60" t="s">
        <v>2693</v>
      </c>
      <c r="C60">
        <v>1E-3</v>
      </c>
      <c r="D60">
        <v>0.5</v>
      </c>
      <c r="E60">
        <v>224</v>
      </c>
      <c r="F60">
        <v>500</v>
      </c>
      <c r="G60" s="2" t="b">
        <v>1</v>
      </c>
      <c r="H60">
        <v>8</v>
      </c>
      <c r="I60">
        <v>20</v>
      </c>
      <c r="J60">
        <v>128</v>
      </c>
      <c r="K60">
        <v>1000</v>
      </c>
      <c r="L60">
        <v>4</v>
      </c>
      <c r="M60">
        <v>20</v>
      </c>
      <c r="N60">
        <v>450</v>
      </c>
      <c r="O60">
        <v>12</v>
      </c>
      <c r="P60">
        <v>20</v>
      </c>
      <c r="Q60">
        <v>110</v>
      </c>
      <c r="R60">
        <v>1</v>
      </c>
      <c r="S60">
        <v>78</v>
      </c>
      <c r="T60" s="2">
        <v>128</v>
      </c>
      <c r="U60" s="2">
        <v>64</v>
      </c>
      <c r="V60" s="2">
        <v>64</v>
      </c>
      <c r="W60" t="s">
        <v>2179</v>
      </c>
      <c r="X60">
        <v>0.91573437499999999</v>
      </c>
      <c r="Y60">
        <v>1.32920785322785E-2</v>
      </c>
      <c r="Z60">
        <v>0.35841111111111101</v>
      </c>
      <c r="AA60">
        <v>0.34801434980332802</v>
      </c>
      <c r="AB60">
        <v>0.25820613787666302</v>
      </c>
      <c r="AC60">
        <v>0.25820613787666302</v>
      </c>
      <c r="AD60">
        <v>0.31215937421248902</v>
      </c>
      <c r="AE60">
        <v>0.31215937421248902</v>
      </c>
      <c r="AF60">
        <v>0.35841111111111101</v>
      </c>
      <c r="AG60">
        <v>0.35841111111111101</v>
      </c>
      <c r="AH60">
        <v>0.17499999999999999</v>
      </c>
      <c r="AI60">
        <v>0.25401628017425498</v>
      </c>
      <c r="AJ60">
        <v>0.11463949113728</v>
      </c>
      <c r="AK60">
        <v>0.11463949113728</v>
      </c>
      <c r="AL60">
        <v>0.13810003107615201</v>
      </c>
      <c r="AM60">
        <v>0.13810003107615201</v>
      </c>
      <c r="AN60">
        <v>0.17499999999999999</v>
      </c>
      <c r="AO60">
        <v>0.17499999999999999</v>
      </c>
      <c r="AP60">
        <v>0</v>
      </c>
      <c r="AQ60">
        <v>0.42985155727826102</v>
      </c>
      <c r="AR60">
        <v>1.064301552106E-4</v>
      </c>
      <c r="AS60">
        <v>0.60286656407318195</v>
      </c>
      <c r="AT60">
        <v>0.133333333333333</v>
      </c>
      <c r="AU60">
        <v>0</v>
      </c>
      <c r="AV60">
        <v>0</v>
      </c>
      <c r="AW60">
        <v>0.82587064676616895</v>
      </c>
      <c r="AX60">
        <v>0.12969283276450499</v>
      </c>
      <c r="AY60">
        <v>0.23990208078335301</v>
      </c>
      <c r="AZ60">
        <v>4.6875E-2</v>
      </c>
      <c r="BA60">
        <v>0</v>
      </c>
      <c r="BB60">
        <v>0</v>
      </c>
      <c r="BC60">
        <v>0</v>
      </c>
      <c r="BD60">
        <v>0</v>
      </c>
      <c r="BE60">
        <v>0</v>
      </c>
    </row>
    <row r="61" spans="2:57" x14ac:dyDescent="0.2">
      <c r="B61" t="s">
        <v>2694</v>
      </c>
      <c r="C61">
        <v>1E-3</v>
      </c>
      <c r="D61">
        <v>0.5</v>
      </c>
      <c r="E61">
        <v>78</v>
      </c>
      <c r="F61">
        <v>500</v>
      </c>
      <c r="G61" s="2" t="b">
        <v>1</v>
      </c>
      <c r="H61">
        <v>8</v>
      </c>
      <c r="I61">
        <v>5</v>
      </c>
      <c r="J61">
        <v>256</v>
      </c>
      <c r="K61">
        <v>1000</v>
      </c>
      <c r="L61">
        <v>4</v>
      </c>
      <c r="M61">
        <v>20</v>
      </c>
      <c r="N61">
        <v>450</v>
      </c>
      <c r="O61">
        <v>12</v>
      </c>
      <c r="P61">
        <v>20</v>
      </c>
      <c r="Q61">
        <v>110</v>
      </c>
      <c r="R61">
        <v>1</v>
      </c>
      <c r="S61">
        <v>78</v>
      </c>
      <c r="T61" s="2">
        <v>128</v>
      </c>
      <c r="U61" s="2">
        <v>128</v>
      </c>
      <c r="V61" s="2">
        <v>128</v>
      </c>
      <c r="W61" t="s">
        <v>2179</v>
      </c>
      <c r="X61">
        <v>0.89991210937499999</v>
      </c>
      <c r="Y61">
        <v>1.4927155124023501E-2</v>
      </c>
      <c r="Z61">
        <v>0.35462222222222201</v>
      </c>
      <c r="AA61">
        <v>0.24659549039602199</v>
      </c>
      <c r="AB61">
        <v>0.24772971140173999</v>
      </c>
      <c r="AC61">
        <v>0.24772971140173999</v>
      </c>
      <c r="AD61">
        <v>0.24764379881297699</v>
      </c>
      <c r="AE61">
        <v>0.24764379881297699</v>
      </c>
      <c r="AF61">
        <v>0.35462222222222201</v>
      </c>
      <c r="AG61">
        <v>0.35462222222222201</v>
      </c>
      <c r="AH61">
        <v>0.37348484848484798</v>
      </c>
      <c r="AI61">
        <v>7.7191092073917306E-2</v>
      </c>
      <c r="AJ61">
        <v>0.35739857814641202</v>
      </c>
      <c r="AK61">
        <v>0.35739857814641202</v>
      </c>
      <c r="AL61">
        <v>0.45720443671623701</v>
      </c>
      <c r="AM61">
        <v>0.45720443671623701</v>
      </c>
      <c r="AN61">
        <v>0.37348484848484798</v>
      </c>
      <c r="AO61">
        <v>0.37348484848484798</v>
      </c>
      <c r="AP61">
        <v>3.6048013858078001E-3</v>
      </c>
      <c r="AQ61">
        <v>0.51293084213578</v>
      </c>
      <c r="AR61">
        <v>9.3237839206282008E-3</v>
      </c>
      <c r="AS61">
        <v>0.465059418164744</v>
      </c>
      <c r="AT61">
        <v>0.18705035971223</v>
      </c>
      <c r="AU61">
        <v>0</v>
      </c>
      <c r="AV61">
        <v>9.5444685466377396E-2</v>
      </c>
      <c r="AW61">
        <v>0.86530612244897898</v>
      </c>
      <c r="AX61">
        <v>0.34683954619124702</v>
      </c>
      <c r="AY61">
        <v>0.86274509803921495</v>
      </c>
      <c r="AZ61">
        <v>0.50331125827814505</v>
      </c>
      <c r="BA61">
        <v>0.65116279069767402</v>
      </c>
      <c r="BB61">
        <v>0</v>
      </c>
      <c r="BC61">
        <v>0.53333333333333299</v>
      </c>
      <c r="BD61">
        <v>0.243589743589743</v>
      </c>
      <c r="BE61">
        <v>0</v>
      </c>
    </row>
    <row r="62" spans="2:57" x14ac:dyDescent="0.2">
      <c r="B62" t="s">
        <v>2695</v>
      </c>
      <c r="C62">
        <v>1E-3</v>
      </c>
      <c r="D62">
        <v>0.1</v>
      </c>
      <c r="E62">
        <v>256</v>
      </c>
      <c r="F62">
        <v>500</v>
      </c>
      <c r="G62" s="2" t="b">
        <v>0</v>
      </c>
      <c r="H62">
        <v>8</v>
      </c>
      <c r="I62">
        <v>5</v>
      </c>
      <c r="J62">
        <v>64</v>
      </c>
      <c r="K62">
        <v>1000</v>
      </c>
      <c r="L62">
        <v>4</v>
      </c>
      <c r="M62">
        <v>5</v>
      </c>
      <c r="N62">
        <v>465</v>
      </c>
      <c r="O62">
        <v>12</v>
      </c>
      <c r="P62">
        <v>5</v>
      </c>
      <c r="Q62">
        <v>125</v>
      </c>
      <c r="R62">
        <v>1</v>
      </c>
      <c r="S62">
        <v>78</v>
      </c>
      <c r="T62" s="2">
        <v>64</v>
      </c>
      <c r="U62" s="2">
        <v>128</v>
      </c>
      <c r="V62" s="2">
        <v>128</v>
      </c>
      <c r="W62" t="s">
        <v>2179</v>
      </c>
      <c r="X62">
        <v>0.90614843749999996</v>
      </c>
      <c r="Y62">
        <v>1.42770639881491E-2</v>
      </c>
      <c r="Z62">
        <v>0.354308602150538</v>
      </c>
      <c r="AA62">
        <v>0.65598201149701996</v>
      </c>
      <c r="AB62">
        <v>0.27736469817989701</v>
      </c>
      <c r="AC62">
        <v>0.27736469817989701</v>
      </c>
      <c r="AD62">
        <v>0.30239003040587997</v>
      </c>
      <c r="AE62">
        <v>0.30239003040587997</v>
      </c>
      <c r="AF62">
        <v>0.354308602150538</v>
      </c>
      <c r="AG62">
        <v>0.354308602150538</v>
      </c>
      <c r="AH62">
        <v>0.28333333333333299</v>
      </c>
      <c r="AI62">
        <v>0.50238680839538497</v>
      </c>
      <c r="AJ62">
        <v>0.22390404425574501</v>
      </c>
      <c r="AK62">
        <v>0.22390404425574501</v>
      </c>
      <c r="AL62">
        <v>0.23638523017907301</v>
      </c>
      <c r="AM62">
        <v>0.23638523017907301</v>
      </c>
      <c r="AN62">
        <v>0.28333333333333299</v>
      </c>
      <c r="AO62">
        <v>0.28333333333333299</v>
      </c>
      <c r="AP62">
        <v>0.41233183957131803</v>
      </c>
      <c r="AQ62">
        <v>0.33533733939174298</v>
      </c>
      <c r="AR62" s="27">
        <v>1.2820630141749799E-5</v>
      </c>
      <c r="AS62">
        <v>0.361776793126385</v>
      </c>
      <c r="AT62">
        <v>0.25223214285714202</v>
      </c>
      <c r="AU62">
        <v>0.15675675675675599</v>
      </c>
      <c r="AV62">
        <v>7.8947368421052599E-2</v>
      </c>
      <c r="AW62">
        <v>0.92436974789915904</v>
      </c>
      <c r="AX62">
        <v>0</v>
      </c>
      <c r="AY62">
        <v>0.70253164556962</v>
      </c>
      <c r="AZ62">
        <v>0.14492753623188401</v>
      </c>
      <c r="BA62">
        <v>0</v>
      </c>
      <c r="BB62">
        <v>0</v>
      </c>
      <c r="BC62">
        <v>0</v>
      </c>
      <c r="BD62">
        <v>0.42708333333333298</v>
      </c>
      <c r="BE62">
        <v>0</v>
      </c>
    </row>
    <row r="63" spans="2:57" x14ac:dyDescent="0.2">
      <c r="B63" t="s">
        <v>2696</v>
      </c>
      <c r="C63">
        <v>1E-3</v>
      </c>
      <c r="D63">
        <v>0.1</v>
      </c>
      <c r="E63">
        <v>51</v>
      </c>
      <c r="F63">
        <v>500</v>
      </c>
      <c r="G63" s="2" t="b">
        <v>1</v>
      </c>
      <c r="H63">
        <v>8</v>
      </c>
      <c r="I63">
        <v>20</v>
      </c>
      <c r="J63">
        <v>64</v>
      </c>
      <c r="K63">
        <v>1000</v>
      </c>
      <c r="L63">
        <v>4</v>
      </c>
      <c r="M63">
        <v>20</v>
      </c>
      <c r="N63">
        <v>450</v>
      </c>
      <c r="O63">
        <v>12</v>
      </c>
      <c r="P63">
        <v>20</v>
      </c>
      <c r="Q63">
        <v>110</v>
      </c>
      <c r="R63">
        <v>1</v>
      </c>
      <c r="S63">
        <v>78</v>
      </c>
      <c r="T63" s="2">
        <v>64</v>
      </c>
      <c r="U63" s="2">
        <v>128</v>
      </c>
      <c r="V63" s="2">
        <v>128</v>
      </c>
      <c r="W63" t="s">
        <v>2179</v>
      </c>
      <c r="X63">
        <v>0.90510937499999999</v>
      </c>
      <c r="Y63">
        <v>1.46677287910133E-2</v>
      </c>
      <c r="Z63">
        <v>0.35414222222222203</v>
      </c>
      <c r="AA63">
        <v>0.53694730049371697</v>
      </c>
      <c r="AB63">
        <v>0.28905355013355</v>
      </c>
      <c r="AC63">
        <v>0.28905355013355</v>
      </c>
      <c r="AD63">
        <v>0.34557090448554501</v>
      </c>
      <c r="AE63">
        <v>0.34557090448554501</v>
      </c>
      <c r="AF63">
        <v>0.35414222222222203</v>
      </c>
      <c r="AG63">
        <v>0.35414222222222203</v>
      </c>
      <c r="AH63">
        <v>0.34090909090909</v>
      </c>
      <c r="AI63">
        <v>0.22866219282150199</v>
      </c>
      <c r="AJ63">
        <v>0.28114219112194</v>
      </c>
      <c r="AK63">
        <v>0.28114219112194</v>
      </c>
      <c r="AL63">
        <v>0.37756689598412302</v>
      </c>
      <c r="AM63">
        <v>0.37756689598412302</v>
      </c>
      <c r="AN63">
        <v>0.34090909090909</v>
      </c>
      <c r="AO63">
        <v>0.34090909090909</v>
      </c>
      <c r="AP63">
        <v>0.37464553029983</v>
      </c>
      <c r="AQ63">
        <v>8.8498269548290005E-3</v>
      </c>
      <c r="AR63">
        <v>0.38257775547746498</v>
      </c>
      <c r="AS63">
        <v>0.39014108780207701</v>
      </c>
      <c r="AT63">
        <v>0.111999999999999</v>
      </c>
      <c r="AU63">
        <v>0.54022988505747105</v>
      </c>
      <c r="AV63">
        <v>0.16666666666666599</v>
      </c>
      <c r="AW63">
        <v>0.9</v>
      </c>
      <c r="AX63">
        <v>0.543396226415094</v>
      </c>
      <c r="AY63">
        <v>0.65408805031446504</v>
      </c>
      <c r="AZ63">
        <v>4.1666666666666602E-2</v>
      </c>
      <c r="BA63">
        <v>0</v>
      </c>
      <c r="BB63">
        <v>0</v>
      </c>
      <c r="BC63">
        <v>0</v>
      </c>
      <c r="BD63">
        <v>7.0175438596491196E-2</v>
      </c>
      <c r="BE63">
        <v>0.34548335974643402</v>
      </c>
    </row>
    <row r="64" spans="2:57" x14ac:dyDescent="0.2">
      <c r="B64" t="s">
        <v>2697</v>
      </c>
      <c r="C64">
        <v>1E-3</v>
      </c>
      <c r="D64">
        <v>0.5</v>
      </c>
      <c r="E64">
        <v>256</v>
      </c>
      <c r="F64">
        <v>100</v>
      </c>
      <c r="G64" s="2" t="b">
        <v>0</v>
      </c>
      <c r="H64">
        <v>8</v>
      </c>
      <c r="I64">
        <v>20</v>
      </c>
      <c r="J64">
        <v>420</v>
      </c>
      <c r="K64">
        <v>1000</v>
      </c>
      <c r="L64">
        <v>4</v>
      </c>
      <c r="M64">
        <v>20</v>
      </c>
      <c r="N64">
        <v>450</v>
      </c>
      <c r="O64">
        <v>12</v>
      </c>
      <c r="P64">
        <v>20</v>
      </c>
      <c r="Q64">
        <v>110</v>
      </c>
      <c r="R64">
        <v>1</v>
      </c>
      <c r="S64">
        <v>78</v>
      </c>
      <c r="T64" s="2">
        <v>128</v>
      </c>
      <c r="U64" s="2">
        <v>64</v>
      </c>
      <c r="V64" s="2">
        <v>128</v>
      </c>
      <c r="W64" t="s">
        <v>2179</v>
      </c>
      <c r="X64">
        <v>0.90105654761904797</v>
      </c>
      <c r="Y64">
        <v>1.5690336963161799E-2</v>
      </c>
      <c r="Z64">
        <v>0.35404833333333302</v>
      </c>
      <c r="AA64">
        <v>0.247485891640186</v>
      </c>
      <c r="AB64">
        <v>0.25218341863662502</v>
      </c>
      <c r="AC64">
        <v>0.25218341863662502</v>
      </c>
      <c r="AD64">
        <v>0.41269605595195702</v>
      </c>
      <c r="AE64">
        <v>0.41269605595195702</v>
      </c>
      <c r="AF64">
        <v>0.35404833333333302</v>
      </c>
      <c r="AG64">
        <v>0.35404833333333302</v>
      </c>
      <c r="AH64">
        <v>0.40303030303030302</v>
      </c>
      <c r="AI64">
        <v>6.5060608088970101E-2</v>
      </c>
      <c r="AJ64">
        <v>0.37687454616097799</v>
      </c>
      <c r="AK64">
        <v>0.37687454616097799</v>
      </c>
      <c r="AL64">
        <v>0.489886671818894</v>
      </c>
      <c r="AM64">
        <v>0.489886671818894</v>
      </c>
      <c r="AN64">
        <v>0.40303030303030302</v>
      </c>
      <c r="AO64">
        <v>0.40303030303030302</v>
      </c>
      <c r="AP64">
        <v>0.465798958232505</v>
      </c>
      <c r="AQ64">
        <v>0.48447676503057802</v>
      </c>
      <c r="AR64">
        <v>6.9654591019051E-3</v>
      </c>
      <c r="AS64">
        <v>5.1492492181513201E-2</v>
      </c>
      <c r="AT64">
        <v>0.11111111111111099</v>
      </c>
      <c r="AU64">
        <v>0.18713450292397599</v>
      </c>
      <c r="AV64">
        <v>0.8</v>
      </c>
      <c r="AW64">
        <v>0.91176470588235303</v>
      </c>
      <c r="AX64">
        <v>0.77419354838709598</v>
      </c>
      <c r="AY64">
        <v>0.863436123348017</v>
      </c>
      <c r="AZ64">
        <v>0.56470588235294095</v>
      </c>
      <c r="BA64">
        <v>0</v>
      </c>
      <c r="BB64">
        <v>0</v>
      </c>
      <c r="BC64">
        <v>0</v>
      </c>
      <c r="BD64">
        <v>0.241183162684869</v>
      </c>
      <c r="BE64">
        <v>6.8965517241379296E-2</v>
      </c>
    </row>
    <row r="65" spans="2:57" x14ac:dyDescent="0.2">
      <c r="B65" t="s">
        <v>2698</v>
      </c>
      <c r="C65">
        <v>1E-3</v>
      </c>
      <c r="D65">
        <v>0.1</v>
      </c>
      <c r="E65">
        <v>256</v>
      </c>
      <c r="F65">
        <v>500</v>
      </c>
      <c r="G65" s="2" t="b">
        <v>0</v>
      </c>
      <c r="H65">
        <v>8</v>
      </c>
      <c r="I65">
        <v>5</v>
      </c>
      <c r="J65">
        <v>256</v>
      </c>
      <c r="K65">
        <v>1000</v>
      </c>
      <c r="L65">
        <v>4</v>
      </c>
      <c r="M65">
        <v>15</v>
      </c>
      <c r="N65">
        <v>455</v>
      </c>
      <c r="O65">
        <v>12</v>
      </c>
      <c r="P65">
        <v>15</v>
      </c>
      <c r="Q65">
        <v>115</v>
      </c>
      <c r="R65">
        <v>1</v>
      </c>
      <c r="S65">
        <v>78</v>
      </c>
      <c r="T65" s="2">
        <v>128</v>
      </c>
      <c r="U65" s="2">
        <v>128</v>
      </c>
      <c r="V65" s="2">
        <v>64</v>
      </c>
      <c r="W65" t="s">
        <v>2179</v>
      </c>
      <c r="X65">
        <v>0.90886132812499998</v>
      </c>
      <c r="Y65">
        <v>1.40149394329637E-2</v>
      </c>
      <c r="Z65">
        <v>0.35385604395604398</v>
      </c>
      <c r="AA65">
        <v>0.740963782787323</v>
      </c>
      <c r="AB65">
        <v>0.25619670563019997</v>
      </c>
      <c r="AC65">
        <v>0.25619670563019997</v>
      </c>
      <c r="AD65">
        <v>0.30019149143424101</v>
      </c>
      <c r="AE65">
        <v>0.30019149143424101</v>
      </c>
      <c r="AF65">
        <v>0.35385604395604398</v>
      </c>
      <c r="AG65">
        <v>0.35385604395604398</v>
      </c>
      <c r="AH65">
        <v>0.49782608695652097</v>
      </c>
      <c r="AI65">
        <v>0.260665833950042</v>
      </c>
      <c r="AJ65">
        <v>0.4617195176226</v>
      </c>
      <c r="AK65">
        <v>0.4617195176226</v>
      </c>
      <c r="AL65">
        <v>0.47190702339346502</v>
      </c>
      <c r="AM65">
        <v>0.47190702339346502</v>
      </c>
      <c r="AN65">
        <v>0.49782608695652097</v>
      </c>
      <c r="AO65">
        <v>0.49782608695652097</v>
      </c>
      <c r="AP65">
        <v>0.43493208419234602</v>
      </c>
      <c r="AQ65">
        <v>5.6417128473973E-3</v>
      </c>
      <c r="AR65">
        <v>9.6273190272810004E-4</v>
      </c>
      <c r="AS65">
        <v>0.58325029357832903</v>
      </c>
      <c r="AT65">
        <v>0.25531914893617003</v>
      </c>
      <c r="AU65">
        <v>0</v>
      </c>
      <c r="AV65">
        <v>0.75167785234899298</v>
      </c>
      <c r="AW65">
        <v>0.95575221238938002</v>
      </c>
      <c r="AX65">
        <v>0.72195121951219499</v>
      </c>
      <c r="AY65">
        <v>0.83050847457627097</v>
      </c>
      <c r="AZ65">
        <v>0.70247933884297498</v>
      </c>
      <c r="BA65">
        <v>0</v>
      </c>
      <c r="BB65">
        <v>0</v>
      </c>
      <c r="BC65">
        <v>0.46428571428571402</v>
      </c>
      <c r="BD65">
        <v>0.38150289017340999</v>
      </c>
      <c r="BE65">
        <v>0.47715736040609102</v>
      </c>
    </row>
    <row r="66" spans="2:57" x14ac:dyDescent="0.2">
      <c r="B66" t="s">
        <v>2699</v>
      </c>
      <c r="C66">
        <v>1E-3</v>
      </c>
      <c r="D66">
        <v>0.5</v>
      </c>
      <c r="E66">
        <v>128</v>
      </c>
      <c r="F66">
        <v>500</v>
      </c>
      <c r="G66" s="2" t="b">
        <v>1</v>
      </c>
      <c r="H66">
        <v>8</v>
      </c>
      <c r="I66">
        <v>15</v>
      </c>
      <c r="J66">
        <v>64</v>
      </c>
      <c r="K66">
        <v>1000</v>
      </c>
      <c r="L66">
        <v>4</v>
      </c>
      <c r="M66">
        <v>50</v>
      </c>
      <c r="N66">
        <v>420</v>
      </c>
      <c r="O66">
        <v>12</v>
      </c>
      <c r="P66">
        <v>50</v>
      </c>
      <c r="Q66">
        <v>80</v>
      </c>
      <c r="R66">
        <v>1</v>
      </c>
      <c r="S66">
        <v>78</v>
      </c>
      <c r="T66" s="2">
        <v>64</v>
      </c>
      <c r="U66" s="2">
        <v>128</v>
      </c>
      <c r="V66" s="2">
        <v>128</v>
      </c>
      <c r="W66" t="s">
        <v>2179</v>
      </c>
      <c r="X66">
        <v>0.90962890625000004</v>
      </c>
      <c r="Y66">
        <v>1.39481243044137E-2</v>
      </c>
      <c r="Z66">
        <v>0.35347202380952297</v>
      </c>
      <c r="AA66">
        <v>0.397877213329076</v>
      </c>
      <c r="AB66">
        <v>0.26602050465650401</v>
      </c>
      <c r="AC66">
        <v>0.26602050465650401</v>
      </c>
      <c r="AD66">
        <v>0.37771488721596103</v>
      </c>
      <c r="AE66">
        <v>0.37771488721596103</v>
      </c>
      <c r="AF66">
        <v>0.35347202380952297</v>
      </c>
      <c r="AG66">
        <v>0.35347202380952297</v>
      </c>
      <c r="AH66">
        <v>0.23854166666666601</v>
      </c>
      <c r="AI66">
        <v>0.14987584948539701</v>
      </c>
      <c r="AJ66">
        <v>0.24949824414368399</v>
      </c>
      <c r="AK66">
        <v>0.24949824414368399</v>
      </c>
      <c r="AL66">
        <v>0.36785092686343901</v>
      </c>
      <c r="AM66">
        <v>0.36785092686343901</v>
      </c>
      <c r="AN66">
        <v>0.23854166666666601</v>
      </c>
      <c r="AO66">
        <v>0.23854166666666601</v>
      </c>
      <c r="AP66">
        <v>0.30541138871989099</v>
      </c>
      <c r="AQ66">
        <v>4.417039096711E-4</v>
      </c>
      <c r="AR66">
        <v>0.40702282234998899</v>
      </c>
      <c r="AS66">
        <v>0.35120610364646598</v>
      </c>
      <c r="AT66">
        <v>8.9285714285714204E-2</v>
      </c>
      <c r="AU66">
        <v>9.9800399201596807E-2</v>
      </c>
      <c r="AV66">
        <v>0.116279069767441</v>
      </c>
      <c r="AW66">
        <v>0.90196078431372495</v>
      </c>
      <c r="AX66">
        <v>0.44660194174757201</v>
      </c>
      <c r="AY66">
        <v>0.85714285714285698</v>
      </c>
      <c r="AZ66">
        <v>0.46250000000000002</v>
      </c>
      <c r="BA66">
        <v>0</v>
      </c>
      <c r="BB66">
        <v>2.04081632653061E-2</v>
      </c>
      <c r="BC66">
        <v>0</v>
      </c>
      <c r="BD66">
        <v>0</v>
      </c>
      <c r="BE66">
        <v>0</v>
      </c>
    </row>
    <row r="67" spans="2:57" x14ac:dyDescent="0.2">
      <c r="B67" t="s">
        <v>2700</v>
      </c>
      <c r="C67">
        <v>1E-3</v>
      </c>
      <c r="D67">
        <v>0.5</v>
      </c>
      <c r="E67">
        <v>66</v>
      </c>
      <c r="F67">
        <v>500</v>
      </c>
      <c r="G67" s="2" t="b">
        <v>1</v>
      </c>
      <c r="H67">
        <v>8</v>
      </c>
      <c r="I67">
        <v>25</v>
      </c>
      <c r="J67">
        <v>64</v>
      </c>
      <c r="K67">
        <v>1000</v>
      </c>
      <c r="L67">
        <v>4</v>
      </c>
      <c r="M67">
        <v>15</v>
      </c>
      <c r="N67">
        <v>455</v>
      </c>
      <c r="O67">
        <v>12</v>
      </c>
      <c r="P67">
        <v>15</v>
      </c>
      <c r="Q67">
        <v>115</v>
      </c>
      <c r="R67">
        <v>1</v>
      </c>
      <c r="S67">
        <v>78</v>
      </c>
      <c r="T67" s="2">
        <v>128</v>
      </c>
      <c r="U67" s="2">
        <v>64</v>
      </c>
      <c r="V67" s="2">
        <v>64</v>
      </c>
      <c r="W67" t="s">
        <v>2179</v>
      </c>
      <c r="X67">
        <v>0.90551953124999995</v>
      </c>
      <c r="Y67">
        <v>1.44869218282401E-2</v>
      </c>
      <c r="Z67">
        <v>0.35307582417582301</v>
      </c>
      <c r="AA67">
        <v>0.26274821124970899</v>
      </c>
      <c r="AB67">
        <v>0.26972972260963501</v>
      </c>
      <c r="AC67">
        <v>0.26972972260963501</v>
      </c>
      <c r="AD67">
        <v>0.32523379275258402</v>
      </c>
      <c r="AE67">
        <v>0.32523379275258402</v>
      </c>
      <c r="AF67">
        <v>0.353075824175824</v>
      </c>
      <c r="AG67">
        <v>0.35307582417582301</v>
      </c>
      <c r="AH67">
        <v>0.37028985507246298</v>
      </c>
      <c r="AI67">
        <v>0.11501710861921299</v>
      </c>
      <c r="AJ67">
        <v>0.31230381803997198</v>
      </c>
      <c r="AK67">
        <v>0.31230381803997198</v>
      </c>
      <c r="AL67">
        <v>0.49697828529657301</v>
      </c>
      <c r="AM67">
        <v>0.49697828529657301</v>
      </c>
      <c r="AN67">
        <v>0.37028985507246298</v>
      </c>
      <c r="AO67">
        <v>0.37028985507246298</v>
      </c>
      <c r="AP67">
        <v>0.336267361495105</v>
      </c>
      <c r="AQ67">
        <v>0.45936901683480902</v>
      </c>
      <c r="AR67">
        <v>0.157162419081503</v>
      </c>
      <c r="AS67">
        <v>0.12612009302712299</v>
      </c>
      <c r="AT67">
        <v>0.16</v>
      </c>
      <c r="AU67">
        <v>0</v>
      </c>
      <c r="AV67">
        <v>0.16</v>
      </c>
      <c r="AW67">
        <v>0.96995708154506399</v>
      </c>
      <c r="AX67">
        <v>0.25352112676056299</v>
      </c>
      <c r="AY67">
        <v>0.73287671232876705</v>
      </c>
      <c r="AZ67">
        <v>0.70634920634920595</v>
      </c>
      <c r="BA67">
        <v>0.45106382978723403</v>
      </c>
      <c r="BB67">
        <v>0</v>
      </c>
      <c r="BC67">
        <v>0</v>
      </c>
      <c r="BD67">
        <v>0.248837209302325</v>
      </c>
      <c r="BE67">
        <v>6.5040650406504003E-2</v>
      </c>
    </row>
    <row r="68" spans="2:57" x14ac:dyDescent="0.2">
      <c r="B68" t="s">
        <v>2701</v>
      </c>
      <c r="C68">
        <v>1E-3</v>
      </c>
      <c r="D68">
        <v>0.1</v>
      </c>
      <c r="E68">
        <v>256</v>
      </c>
      <c r="F68">
        <v>100</v>
      </c>
      <c r="G68" s="2" t="b">
        <v>0</v>
      </c>
      <c r="H68">
        <v>8</v>
      </c>
      <c r="I68">
        <v>10</v>
      </c>
      <c r="J68">
        <v>256</v>
      </c>
      <c r="K68">
        <v>1000</v>
      </c>
      <c r="L68">
        <v>4</v>
      </c>
      <c r="M68">
        <v>25</v>
      </c>
      <c r="N68">
        <v>445</v>
      </c>
      <c r="O68">
        <v>12</v>
      </c>
      <c r="P68">
        <v>25</v>
      </c>
      <c r="Q68">
        <v>105</v>
      </c>
      <c r="R68">
        <v>1</v>
      </c>
      <c r="S68">
        <v>78</v>
      </c>
      <c r="T68" s="2">
        <v>64</v>
      </c>
      <c r="U68" s="2">
        <v>128</v>
      </c>
      <c r="V68" s="2">
        <v>128</v>
      </c>
      <c r="W68" t="s">
        <v>2179</v>
      </c>
      <c r="X68">
        <v>0.90303222656250004</v>
      </c>
      <c r="Y68">
        <v>1.4759188955649699E-2</v>
      </c>
      <c r="Z68">
        <v>0.35133089887640401</v>
      </c>
      <c r="AA68">
        <v>0.28158104084432101</v>
      </c>
      <c r="AB68">
        <v>0.29763494454976003</v>
      </c>
      <c r="AC68">
        <v>0.29763494454976003</v>
      </c>
      <c r="AD68">
        <v>0.32124370047352502</v>
      </c>
      <c r="AE68">
        <v>0.32124370047352502</v>
      </c>
      <c r="AF68">
        <v>0.35133089887640401</v>
      </c>
      <c r="AG68">
        <v>0.35133089887640401</v>
      </c>
      <c r="AH68">
        <v>0.44682539682539602</v>
      </c>
      <c r="AI68">
        <v>0.118590503931045</v>
      </c>
      <c r="AJ68">
        <v>0.38615332631836102</v>
      </c>
      <c r="AK68">
        <v>0.38615332631836102</v>
      </c>
      <c r="AL68">
        <v>0.371872929545363</v>
      </c>
      <c r="AM68">
        <v>0.371872929545363</v>
      </c>
      <c r="AN68">
        <v>0.44682539682539602</v>
      </c>
      <c r="AO68">
        <v>0.44682539682539602</v>
      </c>
      <c r="AP68">
        <v>0.15015483631663201</v>
      </c>
      <c r="AQ68">
        <v>0.25660409260193501</v>
      </c>
      <c r="AR68">
        <v>0.34679525641374498</v>
      </c>
      <c r="AS68">
        <v>0.436985592866727</v>
      </c>
      <c r="AT68">
        <v>0.342205323193916</v>
      </c>
      <c r="AU68">
        <v>0</v>
      </c>
      <c r="AV68">
        <v>0.76142131979695404</v>
      </c>
      <c r="AW68">
        <v>0.99047619047618995</v>
      </c>
      <c r="AX68">
        <v>0.82242990654205606</v>
      </c>
      <c r="AY68">
        <v>0.88442211055276299</v>
      </c>
      <c r="AZ68">
        <v>0.49849849849849798</v>
      </c>
      <c r="BA68">
        <v>0</v>
      </c>
      <c r="BB68">
        <v>0</v>
      </c>
      <c r="BC68">
        <v>0</v>
      </c>
      <c r="BD68">
        <v>0.296650717703349</v>
      </c>
      <c r="BE68">
        <v>3.7735849056603703E-2</v>
      </c>
    </row>
    <row r="69" spans="2:57" x14ac:dyDescent="0.2">
      <c r="B69" t="s">
        <v>2494</v>
      </c>
      <c r="C69">
        <v>1E-3</v>
      </c>
      <c r="D69">
        <v>0.5</v>
      </c>
      <c r="E69">
        <v>256</v>
      </c>
      <c r="F69">
        <v>100</v>
      </c>
      <c r="G69" s="2" t="b">
        <v>0</v>
      </c>
      <c r="H69">
        <v>8</v>
      </c>
      <c r="I69">
        <v>50</v>
      </c>
      <c r="J69">
        <v>64</v>
      </c>
      <c r="K69">
        <v>1000</v>
      </c>
      <c r="L69">
        <v>4</v>
      </c>
      <c r="M69">
        <v>5</v>
      </c>
      <c r="N69">
        <v>465</v>
      </c>
      <c r="O69">
        <v>12</v>
      </c>
      <c r="P69">
        <v>5</v>
      </c>
      <c r="Q69">
        <v>125</v>
      </c>
      <c r="R69">
        <v>1</v>
      </c>
      <c r="S69">
        <v>78</v>
      </c>
      <c r="T69" s="2">
        <v>64</v>
      </c>
      <c r="U69" s="2">
        <v>128</v>
      </c>
      <c r="V69" s="2">
        <v>128</v>
      </c>
      <c r="W69" t="s">
        <v>2179</v>
      </c>
      <c r="X69">
        <v>0.90511718750000003</v>
      </c>
      <c r="Y69">
        <v>1.4694655239581999E-2</v>
      </c>
      <c r="Z69">
        <v>0.34971021505376298</v>
      </c>
      <c r="AA69">
        <v>0.227129847764968</v>
      </c>
      <c r="AB69">
        <v>0.294931957419442</v>
      </c>
      <c r="AC69">
        <v>0.294931957419442</v>
      </c>
      <c r="AD69">
        <v>0.37575313940815303</v>
      </c>
      <c r="AE69">
        <v>0.37575313940815303</v>
      </c>
      <c r="AF69">
        <v>0.34971021505376298</v>
      </c>
      <c r="AG69">
        <v>0.34971021505376298</v>
      </c>
      <c r="AH69">
        <v>0.35666666666666602</v>
      </c>
      <c r="AI69">
        <v>0.107020981609821</v>
      </c>
      <c r="AJ69">
        <v>0.30634082804799501</v>
      </c>
      <c r="AK69">
        <v>0.30634082804799501</v>
      </c>
      <c r="AL69">
        <v>0.38242105649527802</v>
      </c>
      <c r="AM69">
        <v>0.38242105649527802</v>
      </c>
      <c r="AN69">
        <v>0.35666666666666602</v>
      </c>
      <c r="AO69">
        <v>0.35666666666666602</v>
      </c>
      <c r="AP69">
        <v>0.26812932187056998</v>
      </c>
      <c r="AQ69">
        <v>0.31434947199782598</v>
      </c>
      <c r="AR69">
        <v>0.33664486320856202</v>
      </c>
      <c r="AS69">
        <v>0.26060417260080698</v>
      </c>
      <c r="AT69">
        <v>0.14054054054053999</v>
      </c>
      <c r="AU69">
        <v>0</v>
      </c>
      <c r="AV69">
        <v>0.201438848920863</v>
      </c>
      <c r="AW69">
        <v>0.90829694323144095</v>
      </c>
      <c r="AX69">
        <v>0.35993740219092302</v>
      </c>
      <c r="AY69">
        <v>0.844444444444444</v>
      </c>
      <c r="AZ69">
        <v>0.62948207171314696</v>
      </c>
      <c r="BA69">
        <v>0.146666666666666</v>
      </c>
      <c r="BB69">
        <v>0</v>
      </c>
      <c r="BC69">
        <v>0.44528301886792399</v>
      </c>
      <c r="BD69">
        <v>0</v>
      </c>
      <c r="BE69">
        <v>0</v>
      </c>
    </row>
    <row r="70" spans="2:57" x14ac:dyDescent="0.2">
      <c r="B70" t="s">
        <v>2702</v>
      </c>
      <c r="C70">
        <v>1E-3</v>
      </c>
      <c r="D70">
        <v>0.5</v>
      </c>
      <c r="E70">
        <v>256</v>
      </c>
      <c r="F70">
        <v>100</v>
      </c>
      <c r="G70" s="2" t="b">
        <v>0</v>
      </c>
      <c r="H70">
        <v>8</v>
      </c>
      <c r="I70">
        <v>15</v>
      </c>
      <c r="J70">
        <v>64</v>
      </c>
      <c r="K70">
        <v>1000</v>
      </c>
      <c r="L70">
        <v>4</v>
      </c>
      <c r="M70">
        <v>10</v>
      </c>
      <c r="N70">
        <v>460</v>
      </c>
      <c r="O70">
        <v>12</v>
      </c>
      <c r="P70">
        <v>10</v>
      </c>
      <c r="Q70">
        <v>120</v>
      </c>
      <c r="R70">
        <v>1</v>
      </c>
      <c r="S70">
        <v>78</v>
      </c>
      <c r="T70" s="2">
        <v>64</v>
      </c>
      <c r="U70" s="2">
        <v>64</v>
      </c>
      <c r="V70" s="2">
        <v>64</v>
      </c>
      <c r="W70" t="s">
        <v>2179</v>
      </c>
      <c r="X70">
        <v>0.90144531250000004</v>
      </c>
      <c r="Y70">
        <v>1.51033493783324E-2</v>
      </c>
      <c r="Z70">
        <v>0.34922336956521699</v>
      </c>
      <c r="AA70">
        <v>0.327972647458314</v>
      </c>
      <c r="AB70">
        <v>0.23404261141941601</v>
      </c>
      <c r="AC70">
        <v>0.23404261141941601</v>
      </c>
      <c r="AD70">
        <v>0.27069870533648399</v>
      </c>
      <c r="AE70">
        <v>0.27069870533648399</v>
      </c>
      <c r="AF70">
        <v>0.34922336956521699</v>
      </c>
      <c r="AG70">
        <v>0.34922336956521699</v>
      </c>
      <c r="AH70">
        <v>0.22986111111111099</v>
      </c>
      <c r="AI70">
        <v>0.195158615708351</v>
      </c>
      <c r="AJ70">
        <v>0.1727874411111</v>
      </c>
      <c r="AK70">
        <v>0.1727874411111</v>
      </c>
      <c r="AL70">
        <v>0.22595841329724201</v>
      </c>
      <c r="AM70">
        <v>0.22595841329724201</v>
      </c>
      <c r="AN70">
        <v>0.22986111111111099</v>
      </c>
      <c r="AO70">
        <v>0.22986111111111099</v>
      </c>
      <c r="AP70">
        <v>0.34496473573997999</v>
      </c>
      <c r="AQ70">
        <v>0.49101992013850698</v>
      </c>
      <c r="AR70">
        <v>9.9679859939783302E-2</v>
      </c>
      <c r="AS70">
        <v>5.0592985939680005E-4</v>
      </c>
      <c r="AT70">
        <v>0.29083665338645398</v>
      </c>
      <c r="AU70">
        <v>0</v>
      </c>
      <c r="AV70">
        <v>0.38596491228070101</v>
      </c>
      <c r="AW70">
        <v>0.16793893129770901</v>
      </c>
      <c r="AX70">
        <v>0.734177215189873</v>
      </c>
      <c r="AY70">
        <v>0.25714285714285701</v>
      </c>
      <c r="AZ70">
        <v>0.23738872403560801</v>
      </c>
      <c r="BA70">
        <v>0</v>
      </c>
      <c r="BB70">
        <v>0</v>
      </c>
      <c r="BC70">
        <v>0</v>
      </c>
      <c r="BD70">
        <v>0</v>
      </c>
      <c r="BE70">
        <v>0</v>
      </c>
    </row>
    <row r="71" spans="2:57" x14ac:dyDescent="0.2">
      <c r="B71" t="s">
        <v>2495</v>
      </c>
      <c r="C71">
        <v>1E-3</v>
      </c>
      <c r="D71">
        <v>0.5</v>
      </c>
      <c r="E71">
        <v>194</v>
      </c>
      <c r="F71">
        <v>500</v>
      </c>
      <c r="G71" s="2" t="b">
        <v>1</v>
      </c>
      <c r="H71">
        <v>8</v>
      </c>
      <c r="I71">
        <v>15</v>
      </c>
      <c r="J71">
        <v>64</v>
      </c>
      <c r="K71">
        <v>1000</v>
      </c>
      <c r="L71">
        <v>4</v>
      </c>
      <c r="M71">
        <v>15</v>
      </c>
      <c r="N71">
        <v>455</v>
      </c>
      <c r="O71">
        <v>12</v>
      </c>
      <c r="P71">
        <v>15</v>
      </c>
      <c r="Q71">
        <v>115</v>
      </c>
      <c r="R71">
        <v>1</v>
      </c>
      <c r="S71">
        <v>78</v>
      </c>
      <c r="T71" s="2">
        <v>64</v>
      </c>
      <c r="U71" s="2">
        <v>64</v>
      </c>
      <c r="V71" s="2">
        <v>128</v>
      </c>
      <c r="W71" t="s">
        <v>2179</v>
      </c>
      <c r="X71">
        <v>0.90907421875000005</v>
      </c>
      <c r="Y71">
        <v>1.3943812023848199E-2</v>
      </c>
      <c r="Z71">
        <v>0.34409450549450499</v>
      </c>
      <c r="AA71">
        <v>0.25350423461198801</v>
      </c>
      <c r="AB71">
        <v>0.26286440440851899</v>
      </c>
      <c r="AC71">
        <v>0.26286440440851899</v>
      </c>
      <c r="AD71">
        <v>0.37376750609432602</v>
      </c>
      <c r="AE71">
        <v>0.37376750609432602</v>
      </c>
      <c r="AF71">
        <v>0.34409450549450499</v>
      </c>
      <c r="AG71">
        <v>0.34409450549450499</v>
      </c>
      <c r="AH71">
        <v>0.42971014492753601</v>
      </c>
      <c r="AI71">
        <v>0.16655428707599601</v>
      </c>
      <c r="AJ71">
        <v>0.39012654739720798</v>
      </c>
      <c r="AK71">
        <v>0.39012654739720798</v>
      </c>
      <c r="AL71">
        <v>0.44458749063414099</v>
      </c>
      <c r="AM71">
        <v>0.44458749063414099</v>
      </c>
      <c r="AN71">
        <v>0.42971014492753601</v>
      </c>
      <c r="AO71">
        <v>0.42971014492753601</v>
      </c>
      <c r="AP71">
        <v>0.21237698919898701</v>
      </c>
      <c r="AQ71">
        <v>0.44081314113269998</v>
      </c>
      <c r="AR71">
        <v>3.7125826672073001E-3</v>
      </c>
      <c r="AS71">
        <v>0.394554904635185</v>
      </c>
      <c r="AT71">
        <v>0.18461538461538399</v>
      </c>
      <c r="AU71">
        <v>0.188034188034188</v>
      </c>
      <c r="AV71">
        <v>0.80402010050251205</v>
      </c>
      <c r="AW71">
        <v>0.90456431535269699</v>
      </c>
      <c r="AX71">
        <v>0.33798449612403098</v>
      </c>
      <c r="AY71">
        <v>0.89814814814814803</v>
      </c>
      <c r="AZ71">
        <v>0.77586206896551702</v>
      </c>
      <c r="BA71">
        <v>0.53211009174311896</v>
      </c>
      <c r="BB71">
        <v>0</v>
      </c>
      <c r="BC71">
        <v>0</v>
      </c>
      <c r="BD71">
        <v>5.6179775280898799E-2</v>
      </c>
      <c r="BE71">
        <v>0</v>
      </c>
    </row>
    <row r="72" spans="2:57" x14ac:dyDescent="0.2">
      <c r="B72" t="s">
        <v>2703</v>
      </c>
      <c r="C72">
        <v>1E-3</v>
      </c>
      <c r="D72">
        <v>0.1</v>
      </c>
      <c r="E72">
        <v>138</v>
      </c>
      <c r="F72">
        <v>500</v>
      </c>
      <c r="G72" s="2" t="b">
        <v>1</v>
      </c>
      <c r="H72">
        <v>8</v>
      </c>
      <c r="I72">
        <v>25</v>
      </c>
      <c r="J72">
        <v>256</v>
      </c>
      <c r="K72">
        <v>1000</v>
      </c>
      <c r="L72">
        <v>4</v>
      </c>
      <c r="M72">
        <v>20</v>
      </c>
      <c r="N72">
        <v>450</v>
      </c>
      <c r="O72">
        <v>12</v>
      </c>
      <c r="P72">
        <v>20</v>
      </c>
      <c r="Q72">
        <v>110</v>
      </c>
      <c r="R72">
        <v>1</v>
      </c>
      <c r="S72">
        <v>78</v>
      </c>
      <c r="T72" s="2">
        <v>128</v>
      </c>
      <c r="U72" s="2">
        <v>64</v>
      </c>
      <c r="V72" s="2">
        <v>64</v>
      </c>
      <c r="W72" t="s">
        <v>2179</v>
      </c>
      <c r="X72">
        <v>0.91577246093749998</v>
      </c>
      <c r="Y72">
        <v>1.3164366224780601E-2</v>
      </c>
      <c r="Z72">
        <v>0.34334999999999899</v>
      </c>
      <c r="AA72">
        <v>0.38171493077278101</v>
      </c>
      <c r="AB72">
        <v>0.27142589310466297</v>
      </c>
      <c r="AC72">
        <v>0.27142589310466297</v>
      </c>
      <c r="AD72">
        <v>0.367821100424504</v>
      </c>
      <c r="AE72">
        <v>0.367821100424504</v>
      </c>
      <c r="AF72">
        <v>0.34334999999999899</v>
      </c>
      <c r="AG72">
        <v>0.34334999999999899</v>
      </c>
      <c r="AH72">
        <v>0.39924242424242401</v>
      </c>
      <c r="AI72">
        <v>0.12061288952827399</v>
      </c>
      <c r="AJ72">
        <v>0.37535483838603201</v>
      </c>
      <c r="AK72">
        <v>0.37535483838603201</v>
      </c>
      <c r="AL72">
        <v>0.49140815116449199</v>
      </c>
      <c r="AM72">
        <v>0.49140815116449199</v>
      </c>
      <c r="AN72">
        <v>0.39924242424242401</v>
      </c>
      <c r="AO72">
        <v>0.39924242424242401</v>
      </c>
      <c r="AP72">
        <v>0.39925842158371699</v>
      </c>
      <c r="AQ72">
        <v>0.129344470403117</v>
      </c>
      <c r="AR72">
        <v>0</v>
      </c>
      <c r="AS72">
        <v>0.55710068043181804</v>
      </c>
      <c r="AT72">
        <v>8.6956521739130405E-2</v>
      </c>
      <c r="AU72">
        <v>0</v>
      </c>
      <c r="AV72">
        <v>0.25396825396825301</v>
      </c>
      <c r="AW72">
        <v>0.89166666666666605</v>
      </c>
      <c r="AX72">
        <v>0.71861471861471804</v>
      </c>
      <c r="AY72">
        <v>0.89686098654708502</v>
      </c>
      <c r="AZ72">
        <v>0.81818181818181801</v>
      </c>
      <c r="BA72">
        <v>8.0808080808080801E-2</v>
      </c>
      <c r="BB72">
        <v>0</v>
      </c>
      <c r="BC72">
        <v>1.23456790123456E-2</v>
      </c>
      <c r="BD72">
        <v>9.4170403587443899E-2</v>
      </c>
      <c r="BE72">
        <v>0.65068493150684903</v>
      </c>
    </row>
    <row r="73" spans="2:57" x14ac:dyDescent="0.2">
      <c r="B73" t="s">
        <v>2704</v>
      </c>
      <c r="C73">
        <v>1E-3</v>
      </c>
      <c r="D73">
        <v>0.1</v>
      </c>
      <c r="E73">
        <v>104</v>
      </c>
      <c r="F73">
        <v>500</v>
      </c>
      <c r="G73" s="2" t="b">
        <v>1</v>
      </c>
      <c r="H73">
        <v>8</v>
      </c>
      <c r="I73">
        <v>20</v>
      </c>
      <c r="J73">
        <v>128</v>
      </c>
      <c r="K73">
        <v>1000</v>
      </c>
      <c r="L73">
        <v>4</v>
      </c>
      <c r="M73">
        <v>20</v>
      </c>
      <c r="N73">
        <v>450</v>
      </c>
      <c r="O73">
        <v>12</v>
      </c>
      <c r="P73">
        <v>20</v>
      </c>
      <c r="Q73">
        <v>110</v>
      </c>
      <c r="R73">
        <v>1</v>
      </c>
      <c r="S73">
        <v>78</v>
      </c>
      <c r="T73" s="2">
        <v>64</v>
      </c>
      <c r="U73" s="2">
        <v>128</v>
      </c>
      <c r="V73" s="2">
        <v>64</v>
      </c>
      <c r="W73" t="s">
        <v>2179</v>
      </c>
      <c r="X73">
        <v>0.90665625000000005</v>
      </c>
      <c r="Y73">
        <v>1.43016229402273E-2</v>
      </c>
      <c r="Z73">
        <v>0.34302500000000002</v>
      </c>
      <c r="AA73">
        <v>0.41459691044688202</v>
      </c>
      <c r="AB73">
        <v>0.28018552191159202</v>
      </c>
      <c r="AC73">
        <v>0.28018552191159202</v>
      </c>
      <c r="AD73">
        <v>0.33622055649074201</v>
      </c>
      <c r="AE73">
        <v>0.33622055649074201</v>
      </c>
      <c r="AF73">
        <v>0.34302500000000002</v>
      </c>
      <c r="AG73">
        <v>0.34302500000000002</v>
      </c>
      <c r="AH73">
        <v>0.41060606060605997</v>
      </c>
      <c r="AI73">
        <v>0.128759890794754</v>
      </c>
      <c r="AJ73">
        <v>0.37874760910512001</v>
      </c>
      <c r="AK73">
        <v>0.37874760910512001</v>
      </c>
      <c r="AL73">
        <v>0.50037295137402205</v>
      </c>
      <c r="AM73">
        <v>0.50037295137402205</v>
      </c>
      <c r="AN73">
        <v>0.41060606060605997</v>
      </c>
      <c r="AO73">
        <v>0.41060606060605997</v>
      </c>
      <c r="AP73">
        <v>0.24234459268862499</v>
      </c>
      <c r="AQ73">
        <v>0.38968053693194699</v>
      </c>
      <c r="AR73" s="27">
        <v>3.1347962382445102E-6</v>
      </c>
      <c r="AS73">
        <v>0.48871382322955498</v>
      </c>
      <c r="AT73">
        <v>0.15172413793103401</v>
      </c>
      <c r="AU73">
        <v>0.30914826498422698</v>
      </c>
      <c r="AV73">
        <v>0.34586466165413499</v>
      </c>
      <c r="AW73">
        <v>0.91707317073170702</v>
      </c>
      <c r="AX73">
        <v>0.66666666666666596</v>
      </c>
      <c r="AY73">
        <v>0.91555555555555501</v>
      </c>
      <c r="AZ73">
        <v>0.58749999999999902</v>
      </c>
      <c r="BA73">
        <v>0.40700218818380701</v>
      </c>
      <c r="BB73">
        <v>0</v>
      </c>
      <c r="BC73">
        <v>0.226579520697167</v>
      </c>
      <c r="BD73">
        <v>0</v>
      </c>
      <c r="BE73">
        <v>1.7857142857142801E-2</v>
      </c>
    </row>
    <row r="74" spans="2:57" x14ac:dyDescent="0.2">
      <c r="B74" t="s">
        <v>2496</v>
      </c>
      <c r="C74">
        <v>1E-3</v>
      </c>
      <c r="D74">
        <v>0.1</v>
      </c>
      <c r="E74">
        <v>27</v>
      </c>
      <c r="F74">
        <v>500</v>
      </c>
      <c r="G74" s="2" t="b">
        <v>1</v>
      </c>
      <c r="H74">
        <v>8</v>
      </c>
      <c r="I74">
        <v>15</v>
      </c>
      <c r="J74">
        <v>420</v>
      </c>
      <c r="K74">
        <v>1000</v>
      </c>
      <c r="L74">
        <v>4</v>
      </c>
      <c r="M74">
        <v>10</v>
      </c>
      <c r="N74">
        <v>460</v>
      </c>
      <c r="O74">
        <v>12</v>
      </c>
      <c r="P74">
        <v>10</v>
      </c>
      <c r="Q74">
        <v>120</v>
      </c>
      <c r="R74">
        <v>1</v>
      </c>
      <c r="S74">
        <v>78</v>
      </c>
      <c r="T74" s="2">
        <v>64</v>
      </c>
      <c r="U74" s="2">
        <v>128</v>
      </c>
      <c r="V74" s="2">
        <v>64</v>
      </c>
      <c r="W74" t="s">
        <v>2179</v>
      </c>
      <c r="X74">
        <v>0.88969226190476103</v>
      </c>
      <c r="Y74">
        <v>1.7503565143793798E-2</v>
      </c>
      <c r="Z74">
        <v>0.34129619565217401</v>
      </c>
      <c r="AA74">
        <v>0.40380939820408801</v>
      </c>
      <c r="AB74">
        <v>0.285847206969229</v>
      </c>
      <c r="AC74">
        <v>0.285847206969229</v>
      </c>
      <c r="AD74">
        <v>0.26781486443897401</v>
      </c>
      <c r="AE74">
        <v>0.26781486443897401</v>
      </c>
      <c r="AF74">
        <v>0.34129619565217401</v>
      </c>
      <c r="AG74">
        <v>0.34129619565217401</v>
      </c>
      <c r="AH74">
        <v>0.57916666666666605</v>
      </c>
      <c r="AI74">
        <v>0.106237299740314</v>
      </c>
      <c r="AJ74">
        <v>0.53582015745968803</v>
      </c>
      <c r="AK74">
        <v>0.53582015745968803</v>
      </c>
      <c r="AL74">
        <v>0.53296503027603603</v>
      </c>
      <c r="AM74">
        <v>0.53296503027603603</v>
      </c>
      <c r="AN74">
        <v>0.57916666666666605</v>
      </c>
      <c r="AO74">
        <v>0.57916666666666605</v>
      </c>
      <c r="AP74">
        <v>0.486052593806726</v>
      </c>
      <c r="AQ74">
        <v>0.16837385733389501</v>
      </c>
      <c r="AR74">
        <v>1.4248829503433799E-2</v>
      </c>
      <c r="AS74">
        <v>0.47471354723286102</v>
      </c>
      <c r="AT74">
        <v>0.483116883116883</v>
      </c>
      <c r="AU74">
        <v>0.376470588235294</v>
      </c>
      <c r="AV74">
        <v>0.86792452830188604</v>
      </c>
      <c r="AW74">
        <v>0.98744769874476901</v>
      </c>
      <c r="AX74">
        <v>0.80276816608996504</v>
      </c>
      <c r="AY74">
        <v>0.91935483870967705</v>
      </c>
      <c r="AZ74">
        <v>0.71223021582733803</v>
      </c>
      <c r="BA74">
        <v>0</v>
      </c>
      <c r="BB74">
        <v>0</v>
      </c>
      <c r="BC74">
        <v>0.224390243902439</v>
      </c>
      <c r="BD74">
        <v>0.41800643086816702</v>
      </c>
      <c r="BE74">
        <v>0.63813229571984398</v>
      </c>
    </row>
    <row r="75" spans="2:57" x14ac:dyDescent="0.2">
      <c r="B75" t="s">
        <v>2705</v>
      </c>
      <c r="C75">
        <v>1E-3</v>
      </c>
      <c r="D75">
        <v>0.5</v>
      </c>
      <c r="E75">
        <v>61</v>
      </c>
      <c r="F75">
        <v>500</v>
      </c>
      <c r="G75" s="2" t="b">
        <v>1</v>
      </c>
      <c r="H75">
        <v>8</v>
      </c>
      <c r="I75">
        <v>50</v>
      </c>
      <c r="J75">
        <v>64</v>
      </c>
      <c r="K75">
        <v>1000</v>
      </c>
      <c r="L75">
        <v>4</v>
      </c>
      <c r="M75">
        <v>50</v>
      </c>
      <c r="N75">
        <v>420</v>
      </c>
      <c r="O75">
        <v>12</v>
      </c>
      <c r="P75">
        <v>50</v>
      </c>
      <c r="Q75">
        <v>80</v>
      </c>
      <c r="R75">
        <v>1</v>
      </c>
      <c r="S75">
        <v>78</v>
      </c>
      <c r="T75" s="2">
        <v>64</v>
      </c>
      <c r="U75" s="2">
        <v>128</v>
      </c>
      <c r="V75" s="2">
        <v>128</v>
      </c>
      <c r="W75" t="s">
        <v>2179</v>
      </c>
      <c r="X75">
        <v>0.90582421874999997</v>
      </c>
      <c r="Y75">
        <v>1.44845574852079E-2</v>
      </c>
      <c r="Z75">
        <v>0.34093571428571301</v>
      </c>
      <c r="AA75">
        <v>0.29090072408318501</v>
      </c>
      <c r="AB75">
        <v>0.276705545441506</v>
      </c>
      <c r="AC75">
        <v>0.276705545441506</v>
      </c>
      <c r="AD75">
        <v>0.346875343366285</v>
      </c>
      <c r="AE75">
        <v>0.346875343366285</v>
      </c>
      <c r="AF75">
        <v>0.34093571428571301</v>
      </c>
      <c r="AG75">
        <v>0.34093571428571301</v>
      </c>
      <c r="AH75">
        <v>0.48229166666666601</v>
      </c>
      <c r="AI75">
        <v>0.11229058355093</v>
      </c>
      <c r="AJ75">
        <v>0.41517119074407699</v>
      </c>
      <c r="AK75">
        <v>0.41517119074407699</v>
      </c>
      <c r="AL75">
        <v>0.47163875387342202</v>
      </c>
      <c r="AM75">
        <v>0.47163875387342202</v>
      </c>
      <c r="AN75">
        <v>0.48229166666666601</v>
      </c>
      <c r="AO75">
        <v>0.48229166666666601</v>
      </c>
      <c r="AP75">
        <v>0.40308122050022899</v>
      </c>
      <c r="AQ75">
        <v>0.50311626732029102</v>
      </c>
      <c r="AR75">
        <v>7.0609035597798103E-2</v>
      </c>
      <c r="AS75">
        <v>0.13001565834770401</v>
      </c>
      <c r="AT75">
        <v>0.38502673796791398</v>
      </c>
      <c r="AU75">
        <v>0</v>
      </c>
      <c r="AV75">
        <v>0.41584158415841499</v>
      </c>
      <c r="AW75">
        <v>0.974683544303797</v>
      </c>
      <c r="AX75">
        <v>0.52238805970149205</v>
      </c>
      <c r="AY75">
        <v>0.84563758389261701</v>
      </c>
      <c r="AZ75">
        <v>0.81761006289308102</v>
      </c>
      <c r="BA75">
        <v>0.316831683168316</v>
      </c>
      <c r="BB75">
        <v>0</v>
      </c>
      <c r="BC75">
        <v>0</v>
      </c>
      <c r="BD75">
        <v>4.31654676258992E-2</v>
      </c>
      <c r="BE75">
        <v>0.66086956521739104</v>
      </c>
    </row>
    <row r="76" spans="2:57" x14ac:dyDescent="0.2">
      <c r="B76" t="s">
        <v>2706</v>
      </c>
      <c r="C76">
        <v>1E-3</v>
      </c>
      <c r="D76">
        <v>0.5</v>
      </c>
      <c r="E76">
        <v>256</v>
      </c>
      <c r="F76">
        <v>500</v>
      </c>
      <c r="G76" s="2" t="b">
        <v>0</v>
      </c>
      <c r="H76">
        <v>8</v>
      </c>
      <c r="I76">
        <v>5</v>
      </c>
      <c r="J76">
        <v>128</v>
      </c>
      <c r="K76">
        <v>1000</v>
      </c>
      <c r="L76">
        <v>4</v>
      </c>
      <c r="M76">
        <v>5</v>
      </c>
      <c r="N76">
        <v>465</v>
      </c>
      <c r="O76">
        <v>12</v>
      </c>
      <c r="P76">
        <v>5</v>
      </c>
      <c r="Q76">
        <v>125</v>
      </c>
      <c r="R76">
        <v>1</v>
      </c>
      <c r="S76">
        <v>78</v>
      </c>
      <c r="T76" s="2">
        <v>64</v>
      </c>
      <c r="U76" s="2">
        <v>64</v>
      </c>
      <c r="V76" s="2">
        <v>64</v>
      </c>
      <c r="W76" t="s">
        <v>2179</v>
      </c>
      <c r="X76">
        <v>0.90684570312500001</v>
      </c>
      <c r="Y76">
        <v>1.4168560948222801E-2</v>
      </c>
      <c r="Z76">
        <v>0.34073064516128898</v>
      </c>
      <c r="AA76">
        <v>0.29558150823414298</v>
      </c>
      <c r="AB76">
        <v>0.28944553803881501</v>
      </c>
      <c r="AC76">
        <v>0.28944553803881501</v>
      </c>
      <c r="AD76">
        <v>0.411189813196843</v>
      </c>
      <c r="AE76">
        <v>0.411189813196843</v>
      </c>
      <c r="AF76">
        <v>0.34073064516128898</v>
      </c>
      <c r="AG76">
        <v>0.34073064516128898</v>
      </c>
      <c r="AH76">
        <v>0.20533333333333301</v>
      </c>
      <c r="AI76">
        <v>0.143062874674797</v>
      </c>
      <c r="AJ76">
        <v>0.130698726200697</v>
      </c>
      <c r="AK76">
        <v>0.130698726200697</v>
      </c>
      <c r="AL76">
        <v>0.206322197122394</v>
      </c>
      <c r="AM76">
        <v>0.206322197122394</v>
      </c>
      <c r="AN76">
        <v>0.20533333333333301</v>
      </c>
      <c r="AO76">
        <v>0.20533333333333301</v>
      </c>
      <c r="AP76">
        <v>0.16625660455762201</v>
      </c>
      <c r="AQ76">
        <v>0.25528099440879998</v>
      </c>
      <c r="AR76">
        <v>0.15677965241847699</v>
      </c>
      <c r="AS76">
        <v>0.57946490077036095</v>
      </c>
      <c r="AT76">
        <v>0.21009549795361501</v>
      </c>
      <c r="AU76">
        <v>0.386075949367088</v>
      </c>
      <c r="AV76">
        <v>0.134328358208955</v>
      </c>
      <c r="AW76">
        <v>0</v>
      </c>
      <c r="AX76">
        <v>0.215189873417721</v>
      </c>
      <c r="AY76">
        <v>0.33333333333333298</v>
      </c>
      <c r="AZ76">
        <v>0</v>
      </c>
      <c r="BA76">
        <v>0</v>
      </c>
      <c r="BB76">
        <v>0</v>
      </c>
      <c r="BC76">
        <v>0</v>
      </c>
      <c r="BD76">
        <v>0.28936170212765899</v>
      </c>
      <c r="BE76">
        <v>0</v>
      </c>
    </row>
    <row r="77" spans="2:57" x14ac:dyDescent="0.2">
      <c r="B77" t="s">
        <v>2707</v>
      </c>
      <c r="C77">
        <v>1E-3</v>
      </c>
      <c r="D77">
        <v>0.5</v>
      </c>
      <c r="E77">
        <v>256</v>
      </c>
      <c r="F77">
        <v>500</v>
      </c>
      <c r="G77" s="2" t="b">
        <v>0</v>
      </c>
      <c r="H77">
        <v>8</v>
      </c>
      <c r="I77">
        <v>10</v>
      </c>
      <c r="J77">
        <v>256</v>
      </c>
      <c r="K77">
        <v>1000</v>
      </c>
      <c r="L77">
        <v>4</v>
      </c>
      <c r="M77">
        <v>5</v>
      </c>
      <c r="N77">
        <v>465</v>
      </c>
      <c r="O77">
        <v>12</v>
      </c>
      <c r="P77">
        <v>5</v>
      </c>
      <c r="Q77">
        <v>125</v>
      </c>
      <c r="R77">
        <v>1</v>
      </c>
      <c r="S77">
        <v>78</v>
      </c>
      <c r="T77" s="2">
        <v>128</v>
      </c>
      <c r="U77" s="2">
        <v>64</v>
      </c>
      <c r="V77" s="2">
        <v>128</v>
      </c>
      <c r="W77" t="s">
        <v>2179</v>
      </c>
      <c r="X77">
        <v>0.92372265625000005</v>
      </c>
      <c r="Y77">
        <v>1.21987701207399E-2</v>
      </c>
      <c r="Z77">
        <v>0.33979247311827798</v>
      </c>
      <c r="AA77">
        <v>0.70355110037326796</v>
      </c>
      <c r="AB77">
        <v>0.21610284243358999</v>
      </c>
      <c r="AC77">
        <v>0.21610284243358999</v>
      </c>
      <c r="AD77">
        <v>0.22301394110641701</v>
      </c>
      <c r="AE77">
        <v>0.22301394110641701</v>
      </c>
      <c r="AF77">
        <v>0.33979247311827798</v>
      </c>
      <c r="AG77">
        <v>0.33979247311827798</v>
      </c>
      <c r="AH77">
        <v>0.182</v>
      </c>
      <c r="AI77">
        <v>0.59447050094604403</v>
      </c>
      <c r="AJ77">
        <v>0.10445182123374699</v>
      </c>
      <c r="AK77">
        <v>0.10445182123374699</v>
      </c>
      <c r="AL77">
        <v>0.14579370985155901</v>
      </c>
      <c r="AM77">
        <v>0.14579370985155901</v>
      </c>
      <c r="AN77">
        <v>0.182</v>
      </c>
      <c r="AO77">
        <v>0.182</v>
      </c>
      <c r="AP77">
        <v>0.46027250279610299</v>
      </c>
      <c r="AQ77">
        <v>0.37279808587528301</v>
      </c>
      <c r="AR77" s="27">
        <v>3.1842505726614297E-5</v>
      </c>
      <c r="AS77">
        <v>3.1308938557247201E-2</v>
      </c>
      <c r="AT77">
        <v>0.25863991081382298</v>
      </c>
      <c r="AU77">
        <v>0</v>
      </c>
      <c r="AV77">
        <v>0.23941605839416</v>
      </c>
      <c r="AW77">
        <v>0.37442922374429199</v>
      </c>
      <c r="AX77">
        <v>0</v>
      </c>
      <c r="AY77">
        <v>0</v>
      </c>
      <c r="AZ77">
        <v>0</v>
      </c>
      <c r="BA77">
        <v>0</v>
      </c>
      <c r="BB77">
        <v>0</v>
      </c>
      <c r="BC77">
        <v>0</v>
      </c>
      <c r="BD77">
        <v>0.33513513513513499</v>
      </c>
      <c r="BE77">
        <v>4.5801526717557203E-2</v>
      </c>
    </row>
    <row r="78" spans="2:57" x14ac:dyDescent="0.2">
      <c r="B78" t="s">
        <v>2708</v>
      </c>
      <c r="C78">
        <v>1E-3</v>
      </c>
      <c r="D78">
        <v>0.1</v>
      </c>
      <c r="E78">
        <v>256</v>
      </c>
      <c r="F78">
        <v>100</v>
      </c>
      <c r="G78" s="2" t="b">
        <v>0</v>
      </c>
      <c r="H78">
        <v>8</v>
      </c>
      <c r="I78">
        <v>15</v>
      </c>
      <c r="J78">
        <v>128</v>
      </c>
      <c r="K78">
        <v>1000</v>
      </c>
      <c r="L78">
        <v>4</v>
      </c>
      <c r="M78">
        <v>25</v>
      </c>
      <c r="N78">
        <v>445</v>
      </c>
      <c r="O78">
        <v>12</v>
      </c>
      <c r="P78">
        <v>25</v>
      </c>
      <c r="Q78">
        <v>105</v>
      </c>
      <c r="R78">
        <v>1</v>
      </c>
      <c r="S78">
        <v>78</v>
      </c>
      <c r="T78" s="2">
        <v>64</v>
      </c>
      <c r="U78" s="2">
        <v>64</v>
      </c>
      <c r="V78" s="2">
        <v>64</v>
      </c>
      <c r="W78" t="s">
        <v>2179</v>
      </c>
      <c r="X78">
        <v>0.90834960937499998</v>
      </c>
      <c r="Y78">
        <v>1.4145161593332799E-2</v>
      </c>
      <c r="Z78">
        <v>0.33785674157303403</v>
      </c>
      <c r="AA78">
        <v>0.445703442007303</v>
      </c>
      <c r="AB78">
        <v>0.33614842612199902</v>
      </c>
      <c r="AC78">
        <v>0.33614842612199902</v>
      </c>
      <c r="AD78">
        <v>0.41852001890614599</v>
      </c>
      <c r="AE78">
        <v>0.41852001890614599</v>
      </c>
      <c r="AF78">
        <v>0.33785674157303403</v>
      </c>
      <c r="AG78">
        <v>0.33785674157303403</v>
      </c>
      <c r="AH78">
        <v>0.43650793650793601</v>
      </c>
      <c r="AI78">
        <v>0.13298545777797699</v>
      </c>
      <c r="AJ78">
        <v>0.42518609330968199</v>
      </c>
      <c r="AK78">
        <v>0.42518609330968199</v>
      </c>
      <c r="AL78">
        <v>0.52245224163373605</v>
      </c>
      <c r="AM78">
        <v>0.52245224163373605</v>
      </c>
      <c r="AN78">
        <v>0.43650793650793601</v>
      </c>
      <c r="AO78">
        <v>0.43650793650793601</v>
      </c>
      <c r="AP78">
        <v>0.31322758065627099</v>
      </c>
      <c r="AQ78">
        <v>0.29959944400313598</v>
      </c>
      <c r="AR78">
        <v>8.0062658335183307E-2</v>
      </c>
      <c r="AS78">
        <v>0.65170402149340401</v>
      </c>
      <c r="AT78">
        <v>0.27839999999999998</v>
      </c>
      <c r="AU78">
        <v>1.5267175572519E-2</v>
      </c>
      <c r="AV78">
        <v>0.749999999999999</v>
      </c>
      <c r="AW78">
        <v>0.96226415094339601</v>
      </c>
      <c r="AX78">
        <v>0.79824561403508698</v>
      </c>
      <c r="AY78">
        <v>0.90355329949238505</v>
      </c>
      <c r="AZ78">
        <v>0.624999999999999</v>
      </c>
      <c r="BA78">
        <v>0.131687242798353</v>
      </c>
      <c r="BB78">
        <v>0</v>
      </c>
      <c r="BC78">
        <v>0.53254437869822402</v>
      </c>
      <c r="BD78">
        <v>5.2173913043478203E-2</v>
      </c>
      <c r="BE78">
        <v>5.30973451327433E-2</v>
      </c>
    </row>
    <row r="79" spans="2:57" x14ac:dyDescent="0.2">
      <c r="B79" t="s">
        <v>2497</v>
      </c>
      <c r="C79">
        <v>1E-3</v>
      </c>
      <c r="D79">
        <v>0.5</v>
      </c>
      <c r="E79">
        <v>256</v>
      </c>
      <c r="F79">
        <v>500</v>
      </c>
      <c r="G79" s="2" t="b">
        <v>0</v>
      </c>
      <c r="H79">
        <v>8</v>
      </c>
      <c r="I79">
        <v>15</v>
      </c>
      <c r="J79">
        <v>420</v>
      </c>
      <c r="K79">
        <v>1000</v>
      </c>
      <c r="L79">
        <v>4</v>
      </c>
      <c r="M79">
        <v>15</v>
      </c>
      <c r="N79">
        <v>455</v>
      </c>
      <c r="O79">
        <v>12</v>
      </c>
      <c r="P79">
        <v>15</v>
      </c>
      <c r="Q79">
        <v>115</v>
      </c>
      <c r="R79">
        <v>1</v>
      </c>
      <c r="S79">
        <v>78</v>
      </c>
      <c r="T79" s="2">
        <v>64</v>
      </c>
      <c r="U79" s="2">
        <v>128</v>
      </c>
      <c r="V79" s="2">
        <v>64</v>
      </c>
      <c r="W79" t="s">
        <v>2179</v>
      </c>
      <c r="X79">
        <v>0.92747678571428405</v>
      </c>
      <c r="Y79">
        <v>1.17850935272872E-2</v>
      </c>
      <c r="Z79">
        <v>0.33602197802197797</v>
      </c>
      <c r="AA79">
        <v>0.25119226251542498</v>
      </c>
      <c r="AB79">
        <v>0.26853387093325198</v>
      </c>
      <c r="AC79">
        <v>0.26853387093325198</v>
      </c>
      <c r="AD79">
        <v>0.334230394459893</v>
      </c>
      <c r="AE79">
        <v>0.334230394459893</v>
      </c>
      <c r="AF79">
        <v>0.33602197802197797</v>
      </c>
      <c r="AG79">
        <v>0.33602197802197797</v>
      </c>
      <c r="AH79">
        <v>0.32101449275362298</v>
      </c>
      <c r="AI79">
        <v>7.8927710652351296E-2</v>
      </c>
      <c r="AJ79">
        <v>0.26939663679902298</v>
      </c>
      <c r="AK79">
        <v>0.26939663679902298</v>
      </c>
      <c r="AL79">
        <v>0.44176181339444098</v>
      </c>
      <c r="AM79">
        <v>0.44176181339444098</v>
      </c>
      <c r="AN79">
        <v>0.32101449275362298</v>
      </c>
      <c r="AO79">
        <v>0.32101449275362298</v>
      </c>
      <c r="AP79">
        <v>0.35064524113008599</v>
      </c>
      <c r="AQ79">
        <v>0.24464022150320999</v>
      </c>
      <c r="AR79">
        <v>2.2706731209551998E-3</v>
      </c>
      <c r="AS79">
        <v>0.47657934797875801</v>
      </c>
      <c r="AT79">
        <v>2.68456375838926E-2</v>
      </c>
      <c r="AU79">
        <v>0</v>
      </c>
      <c r="AV79">
        <v>0.21651785714285701</v>
      </c>
      <c r="AW79">
        <v>0.91162790697674401</v>
      </c>
      <c r="AX79">
        <v>0</v>
      </c>
      <c r="AY79">
        <v>0.62643678160919503</v>
      </c>
      <c r="AZ79">
        <v>0.23076923076923</v>
      </c>
      <c r="BA79">
        <v>6.01503759398496E-2</v>
      </c>
      <c r="BB79">
        <v>0</v>
      </c>
      <c r="BC79">
        <v>0.59393939393939299</v>
      </c>
      <c r="BD79">
        <v>0.515625</v>
      </c>
      <c r="BE79">
        <v>5.0847457627118599E-2</v>
      </c>
    </row>
    <row r="80" spans="2:57" x14ac:dyDescent="0.2">
      <c r="B80" t="s">
        <v>2498</v>
      </c>
      <c r="C80">
        <v>1E-3</v>
      </c>
      <c r="D80">
        <v>0.5</v>
      </c>
      <c r="E80">
        <v>88</v>
      </c>
      <c r="F80">
        <v>500</v>
      </c>
      <c r="G80" s="2" t="b">
        <v>1</v>
      </c>
      <c r="H80">
        <v>8</v>
      </c>
      <c r="I80">
        <v>20</v>
      </c>
      <c r="J80">
        <v>64</v>
      </c>
      <c r="K80">
        <v>1000</v>
      </c>
      <c r="L80">
        <v>4</v>
      </c>
      <c r="M80">
        <v>5</v>
      </c>
      <c r="N80">
        <v>465</v>
      </c>
      <c r="O80">
        <v>12</v>
      </c>
      <c r="P80">
        <v>5</v>
      </c>
      <c r="Q80">
        <v>125</v>
      </c>
      <c r="R80">
        <v>1</v>
      </c>
      <c r="S80">
        <v>78</v>
      </c>
      <c r="T80" s="2">
        <v>64</v>
      </c>
      <c r="U80" s="2">
        <v>128</v>
      </c>
      <c r="V80" s="2">
        <v>64</v>
      </c>
      <c r="W80" t="s">
        <v>2179</v>
      </c>
      <c r="X80">
        <v>0.90605859374999997</v>
      </c>
      <c r="Y80">
        <v>1.4413058647885901E-2</v>
      </c>
      <c r="Z80">
        <v>0.33579569892473099</v>
      </c>
      <c r="AA80">
        <v>0.48820956254005399</v>
      </c>
      <c r="AB80">
        <v>0.27263252258472398</v>
      </c>
      <c r="AC80">
        <v>0.27263252258472398</v>
      </c>
      <c r="AD80">
        <v>0.33990965057872302</v>
      </c>
      <c r="AE80">
        <v>0.33990965057872302</v>
      </c>
      <c r="AF80">
        <v>0.33579569892473099</v>
      </c>
      <c r="AG80">
        <v>0.33579569892473099</v>
      </c>
      <c r="AH80">
        <v>0.42266666666666602</v>
      </c>
      <c r="AI80">
        <v>0.17169697582721699</v>
      </c>
      <c r="AJ80">
        <v>0.37616775669733898</v>
      </c>
      <c r="AK80">
        <v>0.37616775669733898</v>
      </c>
      <c r="AL80">
        <v>0.40157370501560702</v>
      </c>
      <c r="AM80">
        <v>0.40157370501560702</v>
      </c>
      <c r="AN80">
        <v>0.42266666666666602</v>
      </c>
      <c r="AO80">
        <v>0.42266666666666602</v>
      </c>
      <c r="AP80">
        <v>0.30648766613313499</v>
      </c>
      <c r="AQ80">
        <v>0.141593764993765</v>
      </c>
      <c r="AR80">
        <v>0.138018882669628</v>
      </c>
      <c r="AS80">
        <v>0.50442977654236798</v>
      </c>
      <c r="AT80">
        <v>8.3832335329341298E-2</v>
      </c>
      <c r="AU80">
        <v>3.8567493112947597E-2</v>
      </c>
      <c r="AV80">
        <v>0.84955752212389302</v>
      </c>
      <c r="AW80">
        <v>0.96442687747035505</v>
      </c>
      <c r="AX80">
        <v>0.58585858585858497</v>
      </c>
      <c r="AY80">
        <v>0.78767123287671204</v>
      </c>
      <c r="AZ80">
        <v>0.65993265993266004</v>
      </c>
      <c r="BA80">
        <v>4.6153846153846101E-2</v>
      </c>
      <c r="BB80">
        <v>1.3333333333333299E-2</v>
      </c>
      <c r="BC80">
        <v>0.45437616387336999</v>
      </c>
      <c r="BD80">
        <v>3.03030303030303E-2</v>
      </c>
      <c r="BE80">
        <v>0</v>
      </c>
    </row>
    <row r="81" spans="2:57" x14ac:dyDescent="0.2">
      <c r="B81" t="s">
        <v>2499</v>
      </c>
      <c r="C81">
        <v>1E-3</v>
      </c>
      <c r="D81">
        <v>0.5</v>
      </c>
      <c r="E81">
        <v>198</v>
      </c>
      <c r="F81">
        <v>100</v>
      </c>
      <c r="G81" s="2" t="b">
        <v>1</v>
      </c>
      <c r="H81">
        <v>8</v>
      </c>
      <c r="I81">
        <v>25</v>
      </c>
      <c r="J81">
        <v>64</v>
      </c>
      <c r="K81">
        <v>1000</v>
      </c>
      <c r="L81">
        <v>4</v>
      </c>
      <c r="M81">
        <v>50</v>
      </c>
      <c r="N81">
        <v>420</v>
      </c>
      <c r="O81">
        <v>12</v>
      </c>
      <c r="P81">
        <v>50</v>
      </c>
      <c r="Q81">
        <v>80</v>
      </c>
      <c r="R81">
        <v>1</v>
      </c>
      <c r="S81">
        <v>78</v>
      </c>
      <c r="T81" s="2">
        <v>64</v>
      </c>
      <c r="U81" s="2">
        <v>64</v>
      </c>
      <c r="V81" s="2">
        <v>128</v>
      </c>
      <c r="W81" t="s">
        <v>2179</v>
      </c>
      <c r="X81">
        <v>0.90255859375000003</v>
      </c>
      <c r="Y81">
        <v>1.52384875994175E-2</v>
      </c>
      <c r="Z81">
        <v>0.33287857142857202</v>
      </c>
      <c r="AA81">
        <v>0.61078630369901599</v>
      </c>
      <c r="AB81">
        <v>0.23927024454270501</v>
      </c>
      <c r="AC81">
        <v>0.23927024454270501</v>
      </c>
      <c r="AD81">
        <v>0.45243462488751501</v>
      </c>
      <c r="AE81">
        <v>0.45243462488751501</v>
      </c>
      <c r="AF81">
        <v>0.33287857142857202</v>
      </c>
      <c r="AG81">
        <v>0.33287857142857202</v>
      </c>
      <c r="AH81">
        <v>0.33958333333333302</v>
      </c>
      <c r="AI81">
        <v>0.36448916792869501</v>
      </c>
      <c r="AJ81">
        <v>0.23542390461608301</v>
      </c>
      <c r="AK81">
        <v>0.23542390461608301</v>
      </c>
      <c r="AL81">
        <v>0.32138728534359601</v>
      </c>
      <c r="AM81">
        <v>0.32138728534359601</v>
      </c>
      <c r="AN81">
        <v>0.33958333333333302</v>
      </c>
      <c r="AO81">
        <v>0.33958333333333302</v>
      </c>
      <c r="AP81">
        <v>0.22812944126502499</v>
      </c>
      <c r="AQ81">
        <v>0.279840126558553</v>
      </c>
      <c r="AR81">
        <v>0</v>
      </c>
      <c r="AS81">
        <v>0.449111410347242</v>
      </c>
      <c r="AT81">
        <v>0</v>
      </c>
      <c r="AU81">
        <v>0.31775700934579398</v>
      </c>
      <c r="AV81">
        <v>2.4691358024691301E-2</v>
      </c>
      <c r="AW81">
        <v>0.831168831168831</v>
      </c>
      <c r="AX81">
        <v>0.66046511627906901</v>
      </c>
      <c r="AY81">
        <v>0.41131105398457501</v>
      </c>
      <c r="AZ81">
        <v>0</v>
      </c>
      <c r="BA81">
        <v>0.22413793103448201</v>
      </c>
      <c r="BB81">
        <v>0</v>
      </c>
      <c r="BC81">
        <v>0.35555555555555501</v>
      </c>
      <c r="BD81">
        <v>0</v>
      </c>
      <c r="BE81">
        <v>0</v>
      </c>
    </row>
    <row r="82" spans="2:57" x14ac:dyDescent="0.2">
      <c r="B82" t="s">
        <v>2709</v>
      </c>
      <c r="C82">
        <v>1E-3</v>
      </c>
      <c r="D82">
        <v>0.1</v>
      </c>
      <c r="E82">
        <v>256</v>
      </c>
      <c r="F82">
        <v>500</v>
      </c>
      <c r="G82" s="2" t="b">
        <v>0</v>
      </c>
      <c r="H82">
        <v>8</v>
      </c>
      <c r="I82">
        <v>10</v>
      </c>
      <c r="J82">
        <v>64</v>
      </c>
      <c r="K82">
        <v>1000</v>
      </c>
      <c r="L82">
        <v>4</v>
      </c>
      <c r="M82">
        <v>20</v>
      </c>
      <c r="N82">
        <v>450</v>
      </c>
      <c r="O82">
        <v>12</v>
      </c>
      <c r="P82">
        <v>20</v>
      </c>
      <c r="Q82">
        <v>110</v>
      </c>
      <c r="R82">
        <v>1</v>
      </c>
      <c r="S82">
        <v>78</v>
      </c>
      <c r="T82" s="2">
        <v>64</v>
      </c>
      <c r="U82" s="2">
        <v>64</v>
      </c>
      <c r="V82" s="2">
        <v>128</v>
      </c>
      <c r="W82" t="s">
        <v>2179</v>
      </c>
      <c r="X82">
        <v>0.91344531250000005</v>
      </c>
      <c r="Y82">
        <v>1.3381444614380501E-2</v>
      </c>
      <c r="Z82">
        <v>0.33229277777777799</v>
      </c>
      <c r="AA82">
        <v>0.25314812478423099</v>
      </c>
      <c r="AB82">
        <v>0.25372249420042903</v>
      </c>
      <c r="AC82">
        <v>0.25372249420042903</v>
      </c>
      <c r="AD82">
        <v>0.24748043782163701</v>
      </c>
      <c r="AE82">
        <v>0.24748043782163701</v>
      </c>
      <c r="AF82">
        <v>0.33229277777777799</v>
      </c>
      <c r="AG82">
        <v>0.33229277777777799</v>
      </c>
      <c r="AH82">
        <v>0.207575757575757</v>
      </c>
      <c r="AI82">
        <v>8.6349897086620303E-2</v>
      </c>
      <c r="AJ82">
        <v>0.121134943016228</v>
      </c>
      <c r="AK82">
        <v>0.121134943016228</v>
      </c>
      <c r="AL82">
        <v>0.187219695198418</v>
      </c>
      <c r="AM82">
        <v>0.187219695198418</v>
      </c>
      <c r="AN82">
        <v>0.207575757575757</v>
      </c>
      <c r="AO82">
        <v>0.207575757575757</v>
      </c>
      <c r="AP82">
        <v>0.40082551886797801</v>
      </c>
      <c r="AQ82">
        <v>0.126381079261287</v>
      </c>
      <c r="AR82" s="27">
        <v>1.70969535424032E-5</v>
      </c>
      <c r="AS82">
        <v>0.48766628171891002</v>
      </c>
      <c r="AT82">
        <v>5.0955414012738801E-2</v>
      </c>
      <c r="AU82">
        <v>0</v>
      </c>
      <c r="AV82">
        <v>0.310975609756097</v>
      </c>
      <c r="AW82">
        <v>0.67469879518072196</v>
      </c>
      <c r="AX82">
        <v>0.14876033057851201</v>
      </c>
      <c r="AY82">
        <v>0.26822916666666602</v>
      </c>
      <c r="AZ82">
        <v>0</v>
      </c>
      <c r="BA82">
        <v>0</v>
      </c>
      <c r="BB82">
        <v>0</v>
      </c>
      <c r="BC82">
        <v>0</v>
      </c>
      <c r="BD82">
        <v>0</v>
      </c>
      <c r="BE82">
        <v>0</v>
      </c>
    </row>
    <row r="83" spans="2:57" x14ac:dyDescent="0.2">
      <c r="B83" t="s">
        <v>2710</v>
      </c>
      <c r="C83">
        <v>1E-3</v>
      </c>
      <c r="D83">
        <v>0.1</v>
      </c>
      <c r="E83">
        <v>256</v>
      </c>
      <c r="F83">
        <v>500</v>
      </c>
      <c r="G83" s="2" t="b">
        <v>0</v>
      </c>
      <c r="H83">
        <v>8</v>
      </c>
      <c r="I83">
        <v>10</v>
      </c>
      <c r="J83">
        <v>128</v>
      </c>
      <c r="K83">
        <v>1000</v>
      </c>
      <c r="L83">
        <v>4</v>
      </c>
      <c r="M83">
        <v>10</v>
      </c>
      <c r="N83">
        <v>460</v>
      </c>
      <c r="O83">
        <v>12</v>
      </c>
      <c r="P83">
        <v>10</v>
      </c>
      <c r="Q83">
        <v>120</v>
      </c>
      <c r="R83">
        <v>1</v>
      </c>
      <c r="S83">
        <v>78</v>
      </c>
      <c r="T83" s="2">
        <v>64</v>
      </c>
      <c r="U83" s="2">
        <v>128</v>
      </c>
      <c r="V83" s="2">
        <v>64</v>
      </c>
      <c r="W83" t="s">
        <v>2179</v>
      </c>
      <c r="X83">
        <v>0.90637890624999995</v>
      </c>
      <c r="Y83">
        <v>1.42117268014699E-2</v>
      </c>
      <c r="Z83">
        <v>0.32933804347826001</v>
      </c>
      <c r="AA83">
        <v>0.61157957863807599</v>
      </c>
      <c r="AB83">
        <v>0.29609265137591501</v>
      </c>
      <c r="AC83">
        <v>0.29609265137591501</v>
      </c>
      <c r="AD83">
        <v>0.317905545303522</v>
      </c>
      <c r="AE83">
        <v>0.317905545303522</v>
      </c>
      <c r="AF83">
        <v>0.32933804347826001</v>
      </c>
      <c r="AG83">
        <v>0.32933804347826001</v>
      </c>
      <c r="AH83">
        <v>0.45694444444444399</v>
      </c>
      <c r="AI83">
        <v>0.20164990425109799</v>
      </c>
      <c r="AJ83">
        <v>0.38957600532409797</v>
      </c>
      <c r="AK83">
        <v>0.38957600532409797</v>
      </c>
      <c r="AL83">
        <v>0.408799439422948</v>
      </c>
      <c r="AM83">
        <v>0.408799439422948</v>
      </c>
      <c r="AN83">
        <v>0.45694444444444399</v>
      </c>
      <c r="AO83">
        <v>0.45694444444444399</v>
      </c>
      <c r="AP83">
        <v>0.42539575764751197</v>
      </c>
      <c r="AQ83">
        <v>9.8632684592526707E-2</v>
      </c>
      <c r="AR83">
        <v>0.20128550990838801</v>
      </c>
      <c r="AS83">
        <v>0.45905665335523699</v>
      </c>
      <c r="AT83">
        <v>0.36294896030245699</v>
      </c>
      <c r="AU83">
        <v>0</v>
      </c>
      <c r="AV83">
        <v>0.54545454545454497</v>
      </c>
      <c r="AW83">
        <v>0.94273127753303898</v>
      </c>
      <c r="AX83">
        <v>0.612794612794612</v>
      </c>
      <c r="AY83">
        <v>0.82909090909090899</v>
      </c>
      <c r="AZ83">
        <v>0.57543859649122797</v>
      </c>
      <c r="BA83">
        <v>0</v>
      </c>
      <c r="BB83">
        <v>0.125874125874125</v>
      </c>
      <c r="BC83">
        <v>1.7857142857142801E-2</v>
      </c>
      <c r="BD83">
        <v>0</v>
      </c>
      <c r="BE83">
        <v>0.66272189349112398</v>
      </c>
    </row>
    <row r="84" spans="2:57" x14ac:dyDescent="0.2">
      <c r="B84" t="s">
        <v>2711</v>
      </c>
      <c r="C84">
        <v>1E-3</v>
      </c>
      <c r="D84">
        <v>0.5</v>
      </c>
      <c r="E84">
        <v>110</v>
      </c>
      <c r="F84">
        <v>100</v>
      </c>
      <c r="G84" s="2" t="b">
        <v>1</v>
      </c>
      <c r="H84">
        <v>8</v>
      </c>
      <c r="I84">
        <v>50</v>
      </c>
      <c r="J84">
        <v>256</v>
      </c>
      <c r="K84">
        <v>1000</v>
      </c>
      <c r="L84">
        <v>4</v>
      </c>
      <c r="M84">
        <v>50</v>
      </c>
      <c r="N84">
        <v>420</v>
      </c>
      <c r="O84">
        <v>12</v>
      </c>
      <c r="P84">
        <v>50</v>
      </c>
      <c r="Q84">
        <v>80</v>
      </c>
      <c r="R84">
        <v>1</v>
      </c>
      <c r="S84">
        <v>78</v>
      </c>
      <c r="T84" s="2">
        <v>128</v>
      </c>
      <c r="U84" s="2">
        <v>128</v>
      </c>
      <c r="V84" s="2">
        <v>64</v>
      </c>
      <c r="W84" t="s">
        <v>2179</v>
      </c>
      <c r="X84">
        <v>0.89748535156249998</v>
      </c>
      <c r="Y84">
        <v>1.6320153726264799E-2</v>
      </c>
      <c r="Z84">
        <v>0.32804226190476199</v>
      </c>
      <c r="AA84">
        <v>0.26033895002305502</v>
      </c>
      <c r="AB84">
        <v>0.23420862997626801</v>
      </c>
      <c r="AC84">
        <v>0.23420862997626801</v>
      </c>
      <c r="AD84">
        <v>0.39153827521128898</v>
      </c>
      <c r="AE84">
        <v>0.39153827521128898</v>
      </c>
      <c r="AF84">
        <v>0.32804226190476199</v>
      </c>
      <c r="AG84">
        <v>0.32804226190476199</v>
      </c>
      <c r="AH84">
        <v>0.47187499999999999</v>
      </c>
      <c r="AI84">
        <v>7.1205958724021898E-2</v>
      </c>
      <c r="AJ84">
        <v>0.41274084903012098</v>
      </c>
      <c r="AK84">
        <v>0.41274084903012098</v>
      </c>
      <c r="AL84">
        <v>0.484344116019084</v>
      </c>
      <c r="AM84">
        <v>0.484344116019084</v>
      </c>
      <c r="AN84">
        <v>0.47187499999999999</v>
      </c>
      <c r="AO84">
        <v>0.47187499999999999</v>
      </c>
      <c r="AP84">
        <v>0.45541413637851302</v>
      </c>
      <c r="AQ84">
        <v>4.3778203367435299E-2</v>
      </c>
      <c r="AR84">
        <v>1.8344772549347799E-2</v>
      </c>
      <c r="AS84">
        <v>0.41929740760977402</v>
      </c>
      <c r="AT84">
        <v>2.4691358024691301E-2</v>
      </c>
      <c r="AU84">
        <v>0</v>
      </c>
      <c r="AV84">
        <v>0.749999999999999</v>
      </c>
      <c r="AW84">
        <v>0.92810457516339795</v>
      </c>
      <c r="AX84">
        <v>0.81355932203389802</v>
      </c>
      <c r="AY84">
        <v>0.89743589743589702</v>
      </c>
      <c r="AZ84">
        <v>0.66331658291457196</v>
      </c>
      <c r="BA84">
        <v>0</v>
      </c>
      <c r="BB84">
        <v>0</v>
      </c>
      <c r="BC84">
        <v>0.253602305475504</v>
      </c>
      <c r="BD84">
        <v>4.9689440993788803E-2</v>
      </c>
      <c r="BE84">
        <v>0.572490706319702</v>
      </c>
    </row>
    <row r="85" spans="2:57" x14ac:dyDescent="0.2">
      <c r="B85" t="s">
        <v>2500</v>
      </c>
      <c r="C85">
        <v>1E-3</v>
      </c>
      <c r="D85">
        <v>0.5</v>
      </c>
      <c r="E85">
        <v>256</v>
      </c>
      <c r="F85">
        <v>100</v>
      </c>
      <c r="G85" s="2" t="b">
        <v>0</v>
      </c>
      <c r="H85">
        <v>8</v>
      </c>
      <c r="I85">
        <v>15</v>
      </c>
      <c r="J85">
        <v>420</v>
      </c>
      <c r="K85">
        <v>1000</v>
      </c>
      <c r="L85">
        <v>4</v>
      </c>
      <c r="M85">
        <v>5</v>
      </c>
      <c r="N85">
        <v>465</v>
      </c>
      <c r="O85">
        <v>12</v>
      </c>
      <c r="P85">
        <v>5</v>
      </c>
      <c r="Q85">
        <v>125</v>
      </c>
      <c r="R85">
        <v>1</v>
      </c>
      <c r="S85">
        <v>78</v>
      </c>
      <c r="T85" s="2">
        <v>64</v>
      </c>
      <c r="U85" s="2">
        <v>128</v>
      </c>
      <c r="V85" s="2">
        <v>64</v>
      </c>
      <c r="W85" t="s">
        <v>2179</v>
      </c>
      <c r="X85">
        <v>0.90209821428571402</v>
      </c>
      <c r="Y85">
        <v>1.49183439090847E-2</v>
      </c>
      <c r="Z85">
        <v>0.32800322580645103</v>
      </c>
      <c r="AA85">
        <v>0.25694447647035101</v>
      </c>
      <c r="AB85">
        <v>0.220926844368796</v>
      </c>
      <c r="AC85">
        <v>0.220926844368796</v>
      </c>
      <c r="AD85">
        <v>0.31190070533709802</v>
      </c>
      <c r="AE85">
        <v>0.31190070533709802</v>
      </c>
      <c r="AF85">
        <v>0.32800322580645103</v>
      </c>
      <c r="AG85">
        <v>0.32800322580645103</v>
      </c>
      <c r="AH85">
        <v>0.123333333333333</v>
      </c>
      <c r="AI85">
        <v>0.20855683088302601</v>
      </c>
      <c r="AJ85">
        <v>7.1111976558732901E-2</v>
      </c>
      <c r="AK85">
        <v>7.1111976558732901E-2</v>
      </c>
      <c r="AL85">
        <v>9.1061308603812396E-2</v>
      </c>
      <c r="AM85">
        <v>9.1061308603812396E-2</v>
      </c>
      <c r="AN85">
        <v>0.123333333333333</v>
      </c>
      <c r="AO85">
        <v>0.123333333333333</v>
      </c>
      <c r="AP85">
        <v>7.7437533635416403E-2</v>
      </c>
      <c r="AQ85">
        <v>4.3966163909366996E-3</v>
      </c>
      <c r="AR85">
        <v>0.35684671577534799</v>
      </c>
      <c r="AS85">
        <v>0.445026511673486</v>
      </c>
      <c r="AT85">
        <v>0</v>
      </c>
      <c r="AU85">
        <v>0</v>
      </c>
      <c r="AV85">
        <v>0</v>
      </c>
      <c r="AW85">
        <v>0</v>
      </c>
      <c r="AX85">
        <v>0</v>
      </c>
      <c r="AY85">
        <v>0.68421052631578905</v>
      </c>
      <c r="AZ85">
        <v>0</v>
      </c>
      <c r="BA85">
        <v>0</v>
      </c>
      <c r="BB85">
        <v>0</v>
      </c>
      <c r="BC85">
        <v>0</v>
      </c>
      <c r="BD85">
        <v>0</v>
      </c>
      <c r="BE85">
        <v>0.16913319238900601</v>
      </c>
    </row>
    <row r="86" spans="2:57" x14ac:dyDescent="0.2">
      <c r="B86" t="s">
        <v>2712</v>
      </c>
      <c r="C86">
        <v>1E-3</v>
      </c>
      <c r="D86">
        <v>0.1</v>
      </c>
      <c r="E86">
        <v>256</v>
      </c>
      <c r="F86">
        <v>100</v>
      </c>
      <c r="G86" s="2" t="b">
        <v>0</v>
      </c>
      <c r="H86">
        <v>8</v>
      </c>
      <c r="I86">
        <v>15</v>
      </c>
      <c r="J86">
        <v>64</v>
      </c>
      <c r="K86">
        <v>1000</v>
      </c>
      <c r="L86">
        <v>4</v>
      </c>
      <c r="M86">
        <v>25</v>
      </c>
      <c r="N86">
        <v>445</v>
      </c>
      <c r="O86">
        <v>12</v>
      </c>
      <c r="P86">
        <v>25</v>
      </c>
      <c r="Q86">
        <v>105</v>
      </c>
      <c r="R86">
        <v>1</v>
      </c>
      <c r="S86">
        <v>78</v>
      </c>
      <c r="T86" s="2">
        <v>64</v>
      </c>
      <c r="U86" s="2">
        <v>128</v>
      </c>
      <c r="V86" s="2">
        <v>128</v>
      </c>
      <c r="W86" t="s">
        <v>2179</v>
      </c>
      <c r="X86">
        <v>0.90523437500000004</v>
      </c>
      <c r="Y86">
        <v>1.45745702646672E-2</v>
      </c>
      <c r="Z86">
        <v>0.32545168539325903</v>
      </c>
      <c r="AA86">
        <v>0.20725294873118399</v>
      </c>
      <c r="AB86">
        <v>0.264800431648194</v>
      </c>
      <c r="AC86">
        <v>0.264800431648194</v>
      </c>
      <c r="AD86">
        <v>0.464324729578247</v>
      </c>
      <c r="AE86">
        <v>0.464324729578247</v>
      </c>
      <c r="AF86">
        <v>0.32545168539325903</v>
      </c>
      <c r="AG86">
        <v>0.32545168539325903</v>
      </c>
      <c r="AH86">
        <v>0.30873015873015802</v>
      </c>
      <c r="AI86">
        <v>0.13389624655246701</v>
      </c>
      <c r="AJ86">
        <v>0.24437764317156599</v>
      </c>
      <c r="AK86">
        <v>0.24437764317156599</v>
      </c>
      <c r="AL86">
        <v>0.43816277592730002</v>
      </c>
      <c r="AM86">
        <v>0.43816277592730002</v>
      </c>
      <c r="AN86">
        <v>0.30873015873015802</v>
      </c>
      <c r="AO86">
        <v>0.30873015873015802</v>
      </c>
      <c r="AP86">
        <v>0.34088369685285402</v>
      </c>
      <c r="AQ86">
        <v>0.22228040808468599</v>
      </c>
      <c r="AR86">
        <v>9.3835777981944604E-2</v>
      </c>
      <c r="AS86">
        <v>0.40220184367329098</v>
      </c>
      <c r="AT86">
        <v>1.8867924528301799E-2</v>
      </c>
      <c r="AU86">
        <v>0</v>
      </c>
      <c r="AV86">
        <v>1.86915887850467E-2</v>
      </c>
      <c r="AW86">
        <v>0.91542288557213902</v>
      </c>
      <c r="AX86">
        <v>0.17391304347826</v>
      </c>
      <c r="AY86">
        <v>0.225806451612903</v>
      </c>
      <c r="AZ86">
        <v>0.44585987261146498</v>
      </c>
      <c r="BA86">
        <v>1.6129032258064498E-2</v>
      </c>
      <c r="BB86">
        <v>0</v>
      </c>
      <c r="BC86">
        <v>0.47706422018348599</v>
      </c>
      <c r="BD86">
        <v>0</v>
      </c>
      <c r="BE86">
        <v>0.64077669902912604</v>
      </c>
    </row>
    <row r="87" spans="2:57" x14ac:dyDescent="0.2">
      <c r="B87" t="s">
        <v>2501</v>
      </c>
      <c r="C87">
        <v>1E-3</v>
      </c>
      <c r="D87">
        <v>0.5</v>
      </c>
      <c r="E87">
        <v>256</v>
      </c>
      <c r="F87">
        <v>100</v>
      </c>
      <c r="G87" s="2" t="b">
        <v>0</v>
      </c>
      <c r="H87">
        <v>8</v>
      </c>
      <c r="I87">
        <v>15</v>
      </c>
      <c r="J87">
        <v>128</v>
      </c>
      <c r="K87">
        <v>1000</v>
      </c>
      <c r="L87">
        <v>4</v>
      </c>
      <c r="M87">
        <v>50</v>
      </c>
      <c r="N87">
        <v>420</v>
      </c>
      <c r="O87">
        <v>12</v>
      </c>
      <c r="P87">
        <v>50</v>
      </c>
      <c r="Q87">
        <v>80</v>
      </c>
      <c r="R87">
        <v>1</v>
      </c>
      <c r="S87">
        <v>78</v>
      </c>
      <c r="T87" s="2">
        <v>128</v>
      </c>
      <c r="U87" s="2">
        <v>128</v>
      </c>
      <c r="V87" s="2">
        <v>64</v>
      </c>
      <c r="W87" t="s">
        <v>2179</v>
      </c>
      <c r="X87">
        <v>0.90702148437499996</v>
      </c>
      <c r="Y87">
        <v>1.44069032091647E-2</v>
      </c>
      <c r="Z87">
        <v>0.324681547619047</v>
      </c>
      <c r="AA87">
        <v>0.71408408534526802</v>
      </c>
      <c r="AB87">
        <v>0.20933502665664799</v>
      </c>
      <c r="AC87">
        <v>0.20933502665664799</v>
      </c>
      <c r="AD87">
        <v>0.29067457117947298</v>
      </c>
      <c r="AE87">
        <v>0.29067457117947298</v>
      </c>
      <c r="AF87">
        <v>0.324681547619047</v>
      </c>
      <c r="AG87">
        <v>0.324681547619047</v>
      </c>
      <c r="AH87">
        <v>0.25937500000000002</v>
      </c>
      <c r="AI87">
        <v>0.52962380647659302</v>
      </c>
      <c r="AJ87">
        <v>0.26810844251349603</v>
      </c>
      <c r="AK87">
        <v>0.26810844251349603</v>
      </c>
      <c r="AL87">
        <v>0.37742500449029598</v>
      </c>
      <c r="AM87">
        <v>0.37742500449029598</v>
      </c>
      <c r="AN87">
        <v>0.25937499999999902</v>
      </c>
      <c r="AO87">
        <v>0.25937500000000002</v>
      </c>
      <c r="AP87">
        <v>4.5143412984258897E-2</v>
      </c>
      <c r="AQ87">
        <v>0.31503767845946101</v>
      </c>
      <c r="AR87">
        <v>0.47679847249878399</v>
      </c>
      <c r="AS87">
        <v>3.6054268409279998E-4</v>
      </c>
      <c r="AT87">
        <v>0.21153846153846101</v>
      </c>
      <c r="AU87">
        <v>0</v>
      </c>
      <c r="AV87">
        <v>0.26086956521739102</v>
      </c>
      <c r="AW87">
        <v>0.53211009174311896</v>
      </c>
      <c r="AX87">
        <v>0.554838709677419</v>
      </c>
      <c r="AY87">
        <v>0.784810126582278</v>
      </c>
      <c r="AZ87">
        <v>0.72992700729926996</v>
      </c>
      <c r="BA87">
        <v>3.2520325203252001E-2</v>
      </c>
      <c r="BB87">
        <v>0</v>
      </c>
      <c r="BC87">
        <v>0</v>
      </c>
      <c r="BD87">
        <v>0</v>
      </c>
      <c r="BE87">
        <v>0.110687022900763</v>
      </c>
    </row>
    <row r="88" spans="2:57" x14ac:dyDescent="0.2">
      <c r="B88" t="s">
        <v>2713</v>
      </c>
      <c r="C88">
        <v>1E-3</v>
      </c>
      <c r="D88">
        <v>0.1</v>
      </c>
      <c r="E88">
        <v>109</v>
      </c>
      <c r="F88">
        <v>500</v>
      </c>
      <c r="G88" s="2" t="b">
        <v>1</v>
      </c>
      <c r="H88">
        <v>8</v>
      </c>
      <c r="I88">
        <v>5</v>
      </c>
      <c r="J88">
        <v>64</v>
      </c>
      <c r="K88">
        <v>1000</v>
      </c>
      <c r="L88">
        <v>4</v>
      </c>
      <c r="M88">
        <v>25</v>
      </c>
      <c r="N88">
        <v>445</v>
      </c>
      <c r="O88">
        <v>12</v>
      </c>
      <c r="P88">
        <v>25</v>
      </c>
      <c r="Q88">
        <v>105</v>
      </c>
      <c r="R88">
        <v>1</v>
      </c>
      <c r="S88">
        <v>78</v>
      </c>
      <c r="T88" s="2">
        <v>64</v>
      </c>
      <c r="U88" s="2">
        <v>128</v>
      </c>
      <c r="V88" s="2">
        <v>128</v>
      </c>
      <c r="W88" t="s">
        <v>2179</v>
      </c>
      <c r="X88">
        <v>0.90005468749999995</v>
      </c>
      <c r="Y88">
        <v>1.49819211829453E-2</v>
      </c>
      <c r="Z88">
        <v>0.32383089887640498</v>
      </c>
      <c r="AA88">
        <v>0.60571029925346298</v>
      </c>
      <c r="AB88">
        <v>0.26502756526127202</v>
      </c>
      <c r="AC88">
        <v>0.26502756526127202</v>
      </c>
      <c r="AD88">
        <v>0.28871727386649898</v>
      </c>
      <c r="AE88">
        <v>0.28871727386649898</v>
      </c>
      <c r="AF88">
        <v>0.32383089887640498</v>
      </c>
      <c r="AG88">
        <v>0.32383089887640498</v>
      </c>
      <c r="AH88">
        <v>0.24761904761904699</v>
      </c>
      <c r="AI88">
        <v>0.37266892194747903</v>
      </c>
      <c r="AJ88">
        <v>0.18628501290136201</v>
      </c>
      <c r="AK88">
        <v>0.18628501290136201</v>
      </c>
      <c r="AL88">
        <v>0.26321731507760299</v>
      </c>
      <c r="AM88">
        <v>0.26321731507760299</v>
      </c>
      <c r="AN88">
        <v>0.24761904761904699</v>
      </c>
      <c r="AO88">
        <v>0.24761904761904699</v>
      </c>
      <c r="AP88">
        <v>0.35779044735186</v>
      </c>
      <c r="AQ88" s="27">
        <v>1.4519056261342999E-5</v>
      </c>
      <c r="AR88">
        <v>0.26078212818780899</v>
      </c>
      <c r="AS88">
        <v>0.44152316644916001</v>
      </c>
      <c r="AT88">
        <v>0.30088495575221202</v>
      </c>
      <c r="AU88">
        <v>6.1068702290076299E-2</v>
      </c>
      <c r="AV88">
        <v>0.34782608695652101</v>
      </c>
      <c r="AW88">
        <v>0.53987730061349604</v>
      </c>
      <c r="AX88">
        <v>0.63636363636363602</v>
      </c>
      <c r="AY88">
        <v>0.30172413793103398</v>
      </c>
      <c r="AZ88">
        <v>0</v>
      </c>
      <c r="BA88">
        <v>0</v>
      </c>
      <c r="BB88">
        <v>3.7037037037037E-2</v>
      </c>
      <c r="BC88">
        <v>0</v>
      </c>
      <c r="BD88">
        <v>0</v>
      </c>
      <c r="BE88">
        <v>1.0638297872340399E-2</v>
      </c>
    </row>
    <row r="89" spans="2:57" x14ac:dyDescent="0.2">
      <c r="B89" t="s">
        <v>2714</v>
      </c>
      <c r="C89">
        <v>1E-3</v>
      </c>
      <c r="D89">
        <v>0.5</v>
      </c>
      <c r="E89">
        <v>94</v>
      </c>
      <c r="F89">
        <v>500</v>
      </c>
      <c r="G89" s="2" t="b">
        <v>1</v>
      </c>
      <c r="H89">
        <v>8</v>
      </c>
      <c r="I89">
        <v>25</v>
      </c>
      <c r="J89">
        <v>128</v>
      </c>
      <c r="K89">
        <v>1000</v>
      </c>
      <c r="L89">
        <v>4</v>
      </c>
      <c r="M89">
        <v>25</v>
      </c>
      <c r="N89">
        <v>445</v>
      </c>
      <c r="O89">
        <v>12</v>
      </c>
      <c r="P89">
        <v>25</v>
      </c>
      <c r="Q89">
        <v>105</v>
      </c>
      <c r="R89">
        <v>1</v>
      </c>
      <c r="S89">
        <v>78</v>
      </c>
      <c r="T89" s="2">
        <v>128</v>
      </c>
      <c r="U89" s="2">
        <v>64</v>
      </c>
      <c r="V89" s="2">
        <v>64</v>
      </c>
      <c r="W89" t="s">
        <v>2179</v>
      </c>
      <c r="X89">
        <v>0.91003515624999998</v>
      </c>
      <c r="Y89">
        <v>1.3898695355281199E-2</v>
      </c>
      <c r="Z89">
        <v>0.321867415730337</v>
      </c>
      <c r="AA89">
        <v>0.52859585401415798</v>
      </c>
      <c r="AB89">
        <v>0.229161245805797</v>
      </c>
      <c r="AC89">
        <v>0.229161245805797</v>
      </c>
      <c r="AD89">
        <v>0.45888966865793102</v>
      </c>
      <c r="AE89">
        <v>0.45888966865793102</v>
      </c>
      <c r="AF89">
        <v>0.321867415730337</v>
      </c>
      <c r="AG89">
        <v>0.321867415730337</v>
      </c>
      <c r="AH89">
        <v>0.35</v>
      </c>
      <c r="AI89">
        <v>0.20250444114208199</v>
      </c>
      <c r="AJ89">
        <v>0.30671800598191501</v>
      </c>
      <c r="AK89">
        <v>0.30671800598191501</v>
      </c>
      <c r="AL89">
        <v>0.49334412630058699</v>
      </c>
      <c r="AM89">
        <v>0.49334412630058699</v>
      </c>
      <c r="AN89">
        <v>0.35</v>
      </c>
      <c r="AO89">
        <v>0.35</v>
      </c>
      <c r="AP89">
        <v>0.36663964218908701</v>
      </c>
      <c r="AQ89">
        <v>0.14126298371187099</v>
      </c>
      <c r="AR89" s="27">
        <v>1.7543859649122799E-5</v>
      </c>
      <c r="AS89">
        <v>0.408724813462579</v>
      </c>
      <c r="AT89">
        <v>0.24590163934426201</v>
      </c>
      <c r="AU89">
        <v>0.26881720430107497</v>
      </c>
      <c r="AV89">
        <v>0.157894736842105</v>
      </c>
      <c r="AW89">
        <v>0.95192307692307698</v>
      </c>
      <c r="AX89">
        <v>0.62921348314606695</v>
      </c>
      <c r="AY89">
        <v>0.87179487179487103</v>
      </c>
      <c r="AZ89">
        <v>0.25</v>
      </c>
      <c r="BA89">
        <v>6.2015503875968901E-2</v>
      </c>
      <c r="BB89">
        <v>0</v>
      </c>
      <c r="BC89">
        <v>0.243055555555555</v>
      </c>
      <c r="BD89">
        <v>0</v>
      </c>
      <c r="BE89">
        <v>0</v>
      </c>
    </row>
    <row r="90" spans="2:57" x14ac:dyDescent="0.2">
      <c r="B90" t="s">
        <v>2502</v>
      </c>
      <c r="C90">
        <v>1E-3</v>
      </c>
      <c r="D90">
        <v>0.1</v>
      </c>
      <c r="E90">
        <v>73</v>
      </c>
      <c r="F90">
        <v>100</v>
      </c>
      <c r="G90" s="2" t="b">
        <v>1</v>
      </c>
      <c r="H90">
        <v>8</v>
      </c>
      <c r="I90">
        <v>25</v>
      </c>
      <c r="J90">
        <v>256</v>
      </c>
      <c r="K90">
        <v>1000</v>
      </c>
      <c r="L90">
        <v>4</v>
      </c>
      <c r="M90">
        <v>50</v>
      </c>
      <c r="N90">
        <v>420</v>
      </c>
      <c r="O90">
        <v>12</v>
      </c>
      <c r="P90">
        <v>50</v>
      </c>
      <c r="Q90">
        <v>80</v>
      </c>
      <c r="R90">
        <v>1</v>
      </c>
      <c r="S90">
        <v>78</v>
      </c>
      <c r="T90" s="2">
        <v>128</v>
      </c>
      <c r="U90" s="2">
        <v>128</v>
      </c>
      <c r="V90" s="2">
        <v>128</v>
      </c>
      <c r="W90" t="s">
        <v>2179</v>
      </c>
      <c r="X90">
        <v>0.89267578125000002</v>
      </c>
      <c r="Y90">
        <v>1.7068419940769599E-2</v>
      </c>
      <c r="Z90">
        <v>0.32077559523809401</v>
      </c>
      <c r="AA90">
        <v>0.24342582741379701</v>
      </c>
      <c r="AB90">
        <v>0.267529915410327</v>
      </c>
      <c r="AC90">
        <v>0.267529915410327</v>
      </c>
      <c r="AD90">
        <v>0.27908938122801802</v>
      </c>
      <c r="AE90">
        <v>0.27908938122801802</v>
      </c>
      <c r="AF90">
        <v>0.32077559523809501</v>
      </c>
      <c r="AG90">
        <v>0.32077559523809501</v>
      </c>
      <c r="AH90">
        <v>0.45729166666666599</v>
      </c>
      <c r="AI90">
        <v>7.4836380779743195E-2</v>
      </c>
      <c r="AJ90">
        <v>0.39725133093024201</v>
      </c>
      <c r="AK90">
        <v>0.39725133093024201</v>
      </c>
      <c r="AL90">
        <v>0.45582702201944802</v>
      </c>
      <c r="AM90">
        <v>0.45582702201944802</v>
      </c>
      <c r="AN90">
        <v>0.45729166666666599</v>
      </c>
      <c r="AO90">
        <v>0.45729166666666599</v>
      </c>
      <c r="AP90">
        <v>0.35640905503116599</v>
      </c>
      <c r="AQ90">
        <v>0.41467494177937297</v>
      </c>
      <c r="AR90">
        <v>2.4042753131733201E-2</v>
      </c>
      <c r="AS90">
        <v>0.274992911699034</v>
      </c>
      <c r="AT90">
        <v>0.430894308943089</v>
      </c>
      <c r="AU90">
        <v>2.2988505747126398E-2</v>
      </c>
      <c r="AV90">
        <v>0.26086956521739102</v>
      </c>
      <c r="AW90">
        <v>0.93421052631578905</v>
      </c>
      <c r="AX90">
        <v>0.51882845188284499</v>
      </c>
      <c r="AY90">
        <v>0.85906040268456296</v>
      </c>
      <c r="AZ90">
        <v>0.50498338870431903</v>
      </c>
      <c r="BA90">
        <v>0.38620689655172402</v>
      </c>
      <c r="BB90">
        <v>0</v>
      </c>
      <c r="BC90">
        <v>0</v>
      </c>
      <c r="BD90">
        <v>0.55837563451776595</v>
      </c>
      <c r="BE90">
        <v>0.29059829059829001</v>
      </c>
    </row>
    <row r="91" spans="2:57" x14ac:dyDescent="0.2">
      <c r="B91" t="s">
        <v>2715</v>
      </c>
      <c r="C91">
        <v>1E-3</v>
      </c>
      <c r="D91">
        <v>0.5</v>
      </c>
      <c r="E91">
        <v>155</v>
      </c>
      <c r="F91">
        <v>500</v>
      </c>
      <c r="G91" s="2" t="b">
        <v>1</v>
      </c>
      <c r="H91">
        <v>8</v>
      </c>
      <c r="I91">
        <v>5</v>
      </c>
      <c r="J91">
        <v>128</v>
      </c>
      <c r="K91">
        <v>1000</v>
      </c>
      <c r="L91">
        <v>4</v>
      </c>
      <c r="M91">
        <v>20</v>
      </c>
      <c r="N91">
        <v>450</v>
      </c>
      <c r="O91">
        <v>12</v>
      </c>
      <c r="P91">
        <v>20</v>
      </c>
      <c r="Q91">
        <v>110</v>
      </c>
      <c r="R91">
        <v>1</v>
      </c>
      <c r="S91">
        <v>78</v>
      </c>
      <c r="T91" s="2">
        <v>128</v>
      </c>
      <c r="U91" s="2">
        <v>64</v>
      </c>
      <c r="V91" s="2">
        <v>128</v>
      </c>
      <c r="W91" t="s">
        <v>2179</v>
      </c>
      <c r="X91">
        <v>0.90275390624999996</v>
      </c>
      <c r="Y91">
        <v>1.47438480816781E-2</v>
      </c>
      <c r="Z91">
        <v>0.320659444444444</v>
      </c>
      <c r="AA91">
        <v>0.234159703284502</v>
      </c>
      <c r="AB91">
        <v>0.21617452590818501</v>
      </c>
      <c r="AC91">
        <v>0.21617452590818501</v>
      </c>
      <c r="AD91">
        <v>0.20586716139398101</v>
      </c>
      <c r="AE91">
        <v>0.20586716139398101</v>
      </c>
      <c r="AF91">
        <v>0.320659444444444</v>
      </c>
      <c r="AG91">
        <v>0.320659444444444</v>
      </c>
      <c r="AH91">
        <v>0.28939393939393898</v>
      </c>
      <c r="AI91">
        <v>9.1487057507038103E-2</v>
      </c>
      <c r="AJ91">
        <v>0.21673466871101901</v>
      </c>
      <c r="AK91">
        <v>0.21673466871101901</v>
      </c>
      <c r="AL91">
        <v>0.291446778711484</v>
      </c>
      <c r="AM91">
        <v>0.291446778711484</v>
      </c>
      <c r="AN91">
        <v>0.28939393939393898</v>
      </c>
      <c r="AO91">
        <v>0.28939393939393898</v>
      </c>
      <c r="AP91">
        <v>0.28329677853493301</v>
      </c>
      <c r="AQ91">
        <v>2.1075882885915002E-3</v>
      </c>
      <c r="AR91">
        <v>7.88900897646993E-2</v>
      </c>
      <c r="AS91">
        <v>0.50040364704451601</v>
      </c>
      <c r="AT91">
        <v>0</v>
      </c>
      <c r="AU91">
        <v>3.1496062992125901E-2</v>
      </c>
      <c r="AV91">
        <v>0.215228426395939</v>
      </c>
      <c r="AW91">
        <v>0.94285714285714195</v>
      </c>
      <c r="AX91">
        <v>0</v>
      </c>
      <c r="AY91">
        <v>0.81777777777777705</v>
      </c>
      <c r="AZ91">
        <v>0.57543859649122797</v>
      </c>
      <c r="BA91">
        <v>0</v>
      </c>
      <c r="BB91">
        <v>0</v>
      </c>
      <c r="BC91">
        <v>1.8018018018018001E-2</v>
      </c>
      <c r="BD91">
        <v>0</v>
      </c>
      <c r="BE91">
        <v>0</v>
      </c>
    </row>
    <row r="92" spans="2:57" x14ac:dyDescent="0.2">
      <c r="B92" t="s">
        <v>2716</v>
      </c>
      <c r="C92">
        <v>1E-3</v>
      </c>
      <c r="D92">
        <v>0.5</v>
      </c>
      <c r="E92">
        <v>256</v>
      </c>
      <c r="F92">
        <v>100</v>
      </c>
      <c r="G92" s="2" t="b">
        <v>0</v>
      </c>
      <c r="H92">
        <v>8</v>
      </c>
      <c r="I92">
        <v>10</v>
      </c>
      <c r="J92">
        <v>128</v>
      </c>
      <c r="K92">
        <v>1000</v>
      </c>
      <c r="L92">
        <v>4</v>
      </c>
      <c r="M92">
        <v>10</v>
      </c>
      <c r="N92">
        <v>460</v>
      </c>
      <c r="O92">
        <v>12</v>
      </c>
      <c r="P92">
        <v>10</v>
      </c>
      <c r="Q92">
        <v>120</v>
      </c>
      <c r="R92">
        <v>1</v>
      </c>
      <c r="S92">
        <v>78</v>
      </c>
      <c r="T92" s="2">
        <v>64</v>
      </c>
      <c r="U92" s="2">
        <v>64</v>
      </c>
      <c r="V92" s="2">
        <v>64</v>
      </c>
      <c r="W92" t="s">
        <v>2179</v>
      </c>
      <c r="X92">
        <v>0.90289062499999995</v>
      </c>
      <c r="Y92">
        <v>1.49702488817274E-2</v>
      </c>
      <c r="Z92">
        <v>0.31954728260869503</v>
      </c>
      <c r="AA92">
        <v>0.27957554519176397</v>
      </c>
      <c r="AB92">
        <v>0.28078990369947499</v>
      </c>
      <c r="AC92">
        <v>0.28078990369947499</v>
      </c>
      <c r="AD92">
        <v>0.35062136794161602</v>
      </c>
      <c r="AE92">
        <v>0.35062136794161602</v>
      </c>
      <c r="AF92">
        <v>0.31954728260869503</v>
      </c>
      <c r="AG92">
        <v>0.31954728260869503</v>
      </c>
      <c r="AH92">
        <v>0.34375</v>
      </c>
      <c r="AI92">
        <v>0.15162974596023501</v>
      </c>
      <c r="AJ92">
        <v>0.31512898615719398</v>
      </c>
      <c r="AK92">
        <v>0.31512898615719398</v>
      </c>
      <c r="AL92">
        <v>0.34331041962212899</v>
      </c>
      <c r="AM92">
        <v>0.34331041962212899</v>
      </c>
      <c r="AN92">
        <v>0.34375</v>
      </c>
      <c r="AO92">
        <v>0.34375</v>
      </c>
      <c r="AP92">
        <v>0.15739201684589099</v>
      </c>
      <c r="AQ92">
        <v>8.0896568519437898E-2</v>
      </c>
      <c r="AR92">
        <v>0.325762302265931</v>
      </c>
      <c r="AS92">
        <v>0.55910872716663995</v>
      </c>
      <c r="AT92">
        <v>0.17449664429530201</v>
      </c>
      <c r="AU92">
        <v>0</v>
      </c>
      <c r="AV92">
        <v>0.50526315789473597</v>
      </c>
      <c r="AW92">
        <v>0.97872340425531901</v>
      </c>
      <c r="AX92">
        <v>0.23529411764705799</v>
      </c>
      <c r="AY92">
        <v>0.66197183098591506</v>
      </c>
      <c r="AZ92">
        <v>0.52093023255813897</v>
      </c>
      <c r="BA92">
        <v>0</v>
      </c>
      <c r="BB92">
        <v>0</v>
      </c>
      <c r="BC92">
        <v>0.10377358490565999</v>
      </c>
      <c r="BD92">
        <v>5.8139534883720902E-2</v>
      </c>
      <c r="BE92">
        <v>0.54295532646048095</v>
      </c>
    </row>
    <row r="93" spans="2:57" x14ac:dyDescent="0.2">
      <c r="B93" t="s">
        <v>2503</v>
      </c>
      <c r="C93">
        <v>1E-3</v>
      </c>
      <c r="D93">
        <v>0.1</v>
      </c>
      <c r="E93">
        <v>256</v>
      </c>
      <c r="F93">
        <v>100</v>
      </c>
      <c r="G93" s="2" t="b">
        <v>0</v>
      </c>
      <c r="H93">
        <v>8</v>
      </c>
      <c r="I93">
        <v>25</v>
      </c>
      <c r="J93">
        <v>64</v>
      </c>
      <c r="K93">
        <v>1000</v>
      </c>
      <c r="L93">
        <v>4</v>
      </c>
      <c r="M93">
        <v>5</v>
      </c>
      <c r="N93">
        <v>465</v>
      </c>
      <c r="O93">
        <v>12</v>
      </c>
      <c r="P93">
        <v>5</v>
      </c>
      <c r="Q93">
        <v>125</v>
      </c>
      <c r="R93">
        <v>1</v>
      </c>
      <c r="S93">
        <v>78</v>
      </c>
      <c r="T93" s="2">
        <v>64</v>
      </c>
      <c r="U93" s="2">
        <v>64</v>
      </c>
      <c r="V93" s="2">
        <v>128</v>
      </c>
      <c r="W93" t="s">
        <v>2179</v>
      </c>
      <c r="X93">
        <v>0.89253906250000004</v>
      </c>
      <c r="Y93">
        <v>1.65820941329002E-2</v>
      </c>
      <c r="Z93">
        <v>0.31929623655913902</v>
      </c>
      <c r="AA93">
        <v>0.72187449955940197</v>
      </c>
      <c r="AB93">
        <v>0.24656803754350801</v>
      </c>
      <c r="AC93">
        <v>0.24656803754350801</v>
      </c>
      <c r="AD93">
        <v>0.35168391574235103</v>
      </c>
      <c r="AE93">
        <v>0.35168391574235103</v>
      </c>
      <c r="AF93">
        <v>0.31929623655913902</v>
      </c>
      <c r="AG93">
        <v>0.31929623655913902</v>
      </c>
      <c r="AH93">
        <v>0.38800000000000001</v>
      </c>
      <c r="AI93">
        <v>0.374624013900756</v>
      </c>
      <c r="AJ93">
        <v>0.34386587002205699</v>
      </c>
      <c r="AK93">
        <v>0.34386587002205699</v>
      </c>
      <c r="AL93">
        <v>0.37375006461828503</v>
      </c>
      <c r="AM93">
        <v>0.37375006461828503</v>
      </c>
      <c r="AN93">
        <v>0.38800000000000001</v>
      </c>
      <c r="AO93">
        <v>0.38800000000000001</v>
      </c>
      <c r="AP93">
        <v>0.23549738999210601</v>
      </c>
      <c r="AQ93">
        <v>4.6427139442230599E-2</v>
      </c>
      <c r="AR93">
        <v>0.55474002702942804</v>
      </c>
      <c r="AS93">
        <v>0.14960759371026899</v>
      </c>
      <c r="AT93">
        <v>0.40259740259740201</v>
      </c>
      <c r="AU93">
        <v>0.19999999999999901</v>
      </c>
      <c r="AV93">
        <v>0.75889328063241102</v>
      </c>
      <c r="AW93">
        <v>0.83870967741935398</v>
      </c>
      <c r="AX93">
        <v>0.64583333333333304</v>
      </c>
      <c r="AY93">
        <v>0.72659176029962502</v>
      </c>
      <c r="AZ93">
        <v>3.03030303030303E-2</v>
      </c>
      <c r="BA93">
        <v>0</v>
      </c>
      <c r="BB93">
        <v>0.44814814814814802</v>
      </c>
      <c r="BC93">
        <v>7.53138075313807E-2</v>
      </c>
      <c r="BD93">
        <v>0</v>
      </c>
      <c r="BE93">
        <v>0</v>
      </c>
    </row>
    <row r="94" spans="2:57" x14ac:dyDescent="0.2">
      <c r="B94" t="s">
        <v>2717</v>
      </c>
      <c r="C94">
        <v>1E-3</v>
      </c>
      <c r="D94">
        <v>0.1</v>
      </c>
      <c r="E94">
        <v>256</v>
      </c>
      <c r="F94">
        <v>500</v>
      </c>
      <c r="G94" s="2" t="b">
        <v>0</v>
      </c>
      <c r="H94">
        <v>8</v>
      </c>
      <c r="I94">
        <v>15</v>
      </c>
      <c r="J94">
        <v>420</v>
      </c>
      <c r="K94">
        <v>1000</v>
      </c>
      <c r="L94">
        <v>4</v>
      </c>
      <c r="M94">
        <v>25</v>
      </c>
      <c r="N94">
        <v>445</v>
      </c>
      <c r="O94">
        <v>12</v>
      </c>
      <c r="P94">
        <v>25</v>
      </c>
      <c r="Q94">
        <v>105</v>
      </c>
      <c r="R94">
        <v>1</v>
      </c>
      <c r="S94">
        <v>78</v>
      </c>
      <c r="T94" s="2">
        <v>128</v>
      </c>
      <c r="U94" s="2">
        <v>64</v>
      </c>
      <c r="V94" s="2">
        <v>64</v>
      </c>
      <c r="W94" t="s">
        <v>2179</v>
      </c>
      <c r="X94">
        <v>0.91514107142857104</v>
      </c>
      <c r="Y94">
        <v>1.33260924126952E-2</v>
      </c>
      <c r="Z94">
        <v>0.31722303370786498</v>
      </c>
      <c r="AA94">
        <v>0.24994632695615199</v>
      </c>
      <c r="AB94">
        <v>0.227313850175351</v>
      </c>
      <c r="AC94">
        <v>0.227313850175351</v>
      </c>
      <c r="AD94">
        <v>0.34435828960792603</v>
      </c>
      <c r="AE94">
        <v>0.34435828960792603</v>
      </c>
      <c r="AF94">
        <v>0.31722303370786498</v>
      </c>
      <c r="AG94">
        <v>0.31722303370786498</v>
      </c>
      <c r="AH94">
        <v>0.157142857142857</v>
      </c>
      <c r="AI94">
        <v>0.12444430589675901</v>
      </c>
      <c r="AJ94">
        <v>0.103099983645867</v>
      </c>
      <c r="AK94">
        <v>0.103099983645867</v>
      </c>
      <c r="AL94">
        <v>0.14721801960264799</v>
      </c>
      <c r="AM94">
        <v>0.14721801960264799</v>
      </c>
      <c r="AN94">
        <v>0.157142857142857</v>
      </c>
      <c r="AO94">
        <v>0.157142857142857</v>
      </c>
      <c r="AP94">
        <v>4.4891226617852803E-2</v>
      </c>
      <c r="AQ94">
        <v>0.33982125107161898</v>
      </c>
      <c r="AR94" s="27">
        <v>1.3021320500995201E-5</v>
      </c>
      <c r="AS94">
        <v>0.52452990169143199</v>
      </c>
      <c r="AT94">
        <v>0.16430594900849799</v>
      </c>
      <c r="AU94">
        <v>0</v>
      </c>
      <c r="AV94">
        <v>0.23622047244094399</v>
      </c>
      <c r="AW94">
        <v>0.37642585551330798</v>
      </c>
      <c r="AX94">
        <v>7.2992700729927001E-2</v>
      </c>
      <c r="AY94">
        <v>0.242038216560509</v>
      </c>
      <c r="AZ94">
        <v>1.7699115044247701E-2</v>
      </c>
      <c r="BA94">
        <v>0.116935483870967</v>
      </c>
      <c r="BB94">
        <v>0</v>
      </c>
      <c r="BC94">
        <v>1.05820105820105E-2</v>
      </c>
      <c r="BD94">
        <v>0</v>
      </c>
      <c r="BE94">
        <v>0</v>
      </c>
    </row>
    <row r="95" spans="2:57" x14ac:dyDescent="0.2">
      <c r="B95" t="s">
        <v>2718</v>
      </c>
      <c r="C95">
        <v>1E-3</v>
      </c>
      <c r="D95">
        <v>0.1</v>
      </c>
      <c r="E95">
        <v>161</v>
      </c>
      <c r="F95">
        <v>500</v>
      </c>
      <c r="G95" s="2" t="b">
        <v>1</v>
      </c>
      <c r="H95">
        <v>8</v>
      </c>
      <c r="I95">
        <v>15</v>
      </c>
      <c r="J95">
        <v>64</v>
      </c>
      <c r="K95">
        <v>1000</v>
      </c>
      <c r="L95">
        <v>4</v>
      </c>
      <c r="M95">
        <v>20</v>
      </c>
      <c r="N95">
        <v>450</v>
      </c>
      <c r="O95">
        <v>12</v>
      </c>
      <c r="P95">
        <v>20</v>
      </c>
      <c r="Q95">
        <v>110</v>
      </c>
      <c r="R95">
        <v>1</v>
      </c>
      <c r="S95">
        <v>78</v>
      </c>
      <c r="T95" s="2">
        <v>64</v>
      </c>
      <c r="U95" s="2">
        <v>128</v>
      </c>
      <c r="V95" s="2">
        <v>128</v>
      </c>
      <c r="W95" t="s">
        <v>2179</v>
      </c>
      <c r="X95">
        <v>0.91254296874999996</v>
      </c>
      <c r="Y95">
        <v>1.3540949715301299E-2</v>
      </c>
      <c r="Z95">
        <v>0.31647166666666599</v>
      </c>
      <c r="AA95">
        <v>0.730039767503738</v>
      </c>
      <c r="AB95">
        <v>0.20651404051732999</v>
      </c>
      <c r="AC95">
        <v>0.20651404051732999</v>
      </c>
      <c r="AD95">
        <v>0.179179026679189</v>
      </c>
      <c r="AE95">
        <v>0.179179026679189</v>
      </c>
      <c r="AF95">
        <v>0.31647166666666599</v>
      </c>
      <c r="AG95">
        <v>0.31647166666666599</v>
      </c>
      <c r="AH95">
        <v>0.29772727272727201</v>
      </c>
      <c r="AI95">
        <v>0.31052160263061501</v>
      </c>
      <c r="AJ95">
        <v>0.25804742061896102</v>
      </c>
      <c r="AK95">
        <v>0.25804742061896102</v>
      </c>
      <c r="AL95">
        <v>0.329656908000244</v>
      </c>
      <c r="AM95">
        <v>0.329656908000244</v>
      </c>
      <c r="AN95">
        <v>0.29772727272727201</v>
      </c>
      <c r="AO95">
        <v>0.29772727272727201</v>
      </c>
      <c r="AP95">
        <v>0.59213696410500405</v>
      </c>
      <c r="AQ95">
        <v>1.6494589314390601E-2</v>
      </c>
      <c r="AR95">
        <v>0.21742460864992799</v>
      </c>
      <c r="AS95">
        <v>0</v>
      </c>
      <c r="AT95">
        <v>0.28705148205928199</v>
      </c>
      <c r="AU95">
        <v>0.140625</v>
      </c>
      <c r="AV95">
        <v>0.29007633587786202</v>
      </c>
      <c r="AW95">
        <v>0.89108910891089099</v>
      </c>
      <c r="AX95">
        <v>0.61818181818181805</v>
      </c>
      <c r="AY95">
        <v>0.77310924369747802</v>
      </c>
      <c r="AZ95">
        <v>0</v>
      </c>
      <c r="BA95">
        <v>0</v>
      </c>
      <c r="BB95">
        <v>9.6436058700209604E-2</v>
      </c>
      <c r="BC95">
        <v>0</v>
      </c>
      <c r="BD95">
        <v>0</v>
      </c>
      <c r="BE95">
        <v>0</v>
      </c>
    </row>
    <row r="96" spans="2:57" x14ac:dyDescent="0.2">
      <c r="B96" t="s">
        <v>2719</v>
      </c>
      <c r="C96">
        <v>1E-3</v>
      </c>
      <c r="D96">
        <v>0.1</v>
      </c>
      <c r="E96">
        <v>256</v>
      </c>
      <c r="F96">
        <v>100</v>
      </c>
      <c r="G96" s="2" t="b">
        <v>0</v>
      </c>
      <c r="H96">
        <v>8</v>
      </c>
      <c r="I96">
        <v>25</v>
      </c>
      <c r="J96">
        <v>256</v>
      </c>
      <c r="K96">
        <v>1000</v>
      </c>
      <c r="L96">
        <v>4</v>
      </c>
      <c r="M96">
        <v>25</v>
      </c>
      <c r="N96">
        <v>445</v>
      </c>
      <c r="O96">
        <v>12</v>
      </c>
      <c r="P96">
        <v>25</v>
      </c>
      <c r="Q96">
        <v>105</v>
      </c>
      <c r="R96">
        <v>1</v>
      </c>
      <c r="S96">
        <v>78</v>
      </c>
      <c r="T96" s="2">
        <v>64</v>
      </c>
      <c r="U96" s="2">
        <v>128</v>
      </c>
      <c r="V96" s="2">
        <v>128</v>
      </c>
      <c r="W96" t="s">
        <v>2179</v>
      </c>
      <c r="X96">
        <v>0.90354980468750001</v>
      </c>
      <c r="Y96">
        <v>1.53564951289445E-2</v>
      </c>
      <c r="Z96">
        <v>0.315535393258427</v>
      </c>
      <c r="AA96">
        <v>0.448172481566667</v>
      </c>
      <c r="AB96">
        <v>0.26763854393457698</v>
      </c>
      <c r="AC96">
        <v>0.26763854393457698</v>
      </c>
      <c r="AD96">
        <v>0.29645235787464502</v>
      </c>
      <c r="AE96">
        <v>0.29645235787464502</v>
      </c>
      <c r="AF96">
        <v>0.315535393258427</v>
      </c>
      <c r="AG96">
        <v>0.315535393258427</v>
      </c>
      <c r="AH96">
        <v>0.46349206349206301</v>
      </c>
      <c r="AI96">
        <v>0.124437749385833</v>
      </c>
      <c r="AJ96">
        <v>0.41567619086988999</v>
      </c>
      <c r="AK96">
        <v>0.41567619086988999</v>
      </c>
      <c r="AL96">
        <v>0.427515333065692</v>
      </c>
      <c r="AM96">
        <v>0.427515333065692</v>
      </c>
      <c r="AN96">
        <v>0.46349206349206301</v>
      </c>
      <c r="AO96">
        <v>0.46349206349206301</v>
      </c>
      <c r="AP96">
        <v>0.34643777803112802</v>
      </c>
      <c r="AQ96">
        <v>0.207444399353584</v>
      </c>
      <c r="AR96">
        <v>2.37893535518513E-2</v>
      </c>
      <c r="AS96">
        <v>0.49288264480174299</v>
      </c>
      <c r="AT96">
        <v>0.40322580645161199</v>
      </c>
      <c r="AU96">
        <v>0.36619718309859101</v>
      </c>
      <c r="AV96">
        <v>0.44444444444444398</v>
      </c>
      <c r="AW96">
        <v>0.97584541062801899</v>
      </c>
      <c r="AX96">
        <v>0.70676691729323304</v>
      </c>
      <c r="AY96">
        <v>0.91818181818181799</v>
      </c>
      <c r="AZ96">
        <v>0.75576036866359397</v>
      </c>
      <c r="BA96">
        <v>0</v>
      </c>
      <c r="BB96">
        <v>2.11640211640211E-2</v>
      </c>
      <c r="BC96">
        <v>0</v>
      </c>
      <c r="BD96">
        <v>1.2422360248447201E-2</v>
      </c>
      <c r="BE96">
        <v>0.38410596026490001</v>
      </c>
    </row>
    <row r="97" spans="2:57" x14ac:dyDescent="0.2">
      <c r="B97" t="s">
        <v>2720</v>
      </c>
      <c r="C97">
        <v>1E-3</v>
      </c>
      <c r="D97">
        <v>0.1</v>
      </c>
      <c r="E97">
        <v>256</v>
      </c>
      <c r="F97">
        <v>100</v>
      </c>
      <c r="G97" s="2" t="b">
        <v>0</v>
      </c>
      <c r="H97">
        <v>8</v>
      </c>
      <c r="I97">
        <v>5</v>
      </c>
      <c r="J97">
        <v>64</v>
      </c>
      <c r="K97">
        <v>1000</v>
      </c>
      <c r="L97">
        <v>4</v>
      </c>
      <c r="M97">
        <v>15</v>
      </c>
      <c r="N97">
        <v>455</v>
      </c>
      <c r="O97">
        <v>12</v>
      </c>
      <c r="P97">
        <v>15</v>
      </c>
      <c r="Q97">
        <v>115</v>
      </c>
      <c r="R97">
        <v>1</v>
      </c>
      <c r="S97">
        <v>78</v>
      </c>
      <c r="T97" s="2">
        <v>64</v>
      </c>
      <c r="U97" s="2">
        <v>64</v>
      </c>
      <c r="V97" s="2">
        <v>64</v>
      </c>
      <c r="W97" t="s">
        <v>2179</v>
      </c>
      <c r="X97">
        <v>0.89302734375000004</v>
      </c>
      <c r="Y97">
        <v>1.6069532930850901E-2</v>
      </c>
      <c r="Z97">
        <v>0.31484285714285698</v>
      </c>
      <c r="AA97">
        <v>0.21603733025491201</v>
      </c>
      <c r="AB97">
        <v>0.1859746734297</v>
      </c>
      <c r="AC97">
        <v>0.1859746734297</v>
      </c>
      <c r="AD97">
        <v>0.38333477344209199</v>
      </c>
      <c r="AE97">
        <v>0.38333477344209199</v>
      </c>
      <c r="AF97">
        <v>0.31484285714285698</v>
      </c>
      <c r="AG97">
        <v>0.31484285714285698</v>
      </c>
      <c r="AH97">
        <v>0.28405797101449198</v>
      </c>
      <c r="AI97">
        <v>9.4705581665038993E-2</v>
      </c>
      <c r="AJ97">
        <v>0.24118499415148201</v>
      </c>
      <c r="AK97">
        <v>0.24118499415148201</v>
      </c>
      <c r="AL97">
        <v>0.237233524900543</v>
      </c>
      <c r="AM97">
        <v>0.237233524900543</v>
      </c>
      <c r="AN97">
        <v>0.28405797101449198</v>
      </c>
      <c r="AO97">
        <v>0.28405797101449198</v>
      </c>
      <c r="AP97">
        <v>1.9262420959065399E-2</v>
      </c>
      <c r="AQ97">
        <v>0.243936333289795</v>
      </c>
      <c r="AR97">
        <v>1.0396124673446999E-3</v>
      </c>
      <c r="AS97">
        <v>0.47966032700259498</v>
      </c>
      <c r="AT97">
        <v>0</v>
      </c>
      <c r="AU97">
        <v>0</v>
      </c>
      <c r="AV97">
        <v>0.54651162790697605</v>
      </c>
      <c r="AW97">
        <v>0.40590405904059002</v>
      </c>
      <c r="AX97">
        <v>0.44541484716157198</v>
      </c>
      <c r="AY97">
        <v>0.68125000000000002</v>
      </c>
      <c r="AZ97">
        <v>0.13176470588235201</v>
      </c>
      <c r="BA97">
        <v>0.55645161290322498</v>
      </c>
      <c r="BB97">
        <v>0</v>
      </c>
      <c r="BC97">
        <v>0.126923076923076</v>
      </c>
      <c r="BD97">
        <v>0</v>
      </c>
      <c r="BE97">
        <v>0</v>
      </c>
    </row>
    <row r="98" spans="2:57" x14ac:dyDescent="0.2">
      <c r="B98" t="s">
        <v>2721</v>
      </c>
      <c r="C98">
        <v>1E-3</v>
      </c>
      <c r="D98">
        <v>0.1</v>
      </c>
      <c r="E98">
        <v>62</v>
      </c>
      <c r="F98">
        <v>500</v>
      </c>
      <c r="G98" s="2" t="b">
        <v>1</v>
      </c>
      <c r="H98">
        <v>8</v>
      </c>
      <c r="I98">
        <v>15</v>
      </c>
      <c r="J98">
        <v>128</v>
      </c>
      <c r="K98">
        <v>1000</v>
      </c>
      <c r="L98">
        <v>4</v>
      </c>
      <c r="M98">
        <v>20</v>
      </c>
      <c r="N98">
        <v>450</v>
      </c>
      <c r="O98">
        <v>12</v>
      </c>
      <c r="P98">
        <v>20</v>
      </c>
      <c r="Q98">
        <v>110</v>
      </c>
      <c r="R98">
        <v>1</v>
      </c>
      <c r="S98">
        <v>78</v>
      </c>
      <c r="T98" s="2">
        <v>64</v>
      </c>
      <c r="U98" s="2">
        <v>128</v>
      </c>
      <c r="V98" s="2">
        <v>64</v>
      </c>
      <c r="W98" t="s">
        <v>2179</v>
      </c>
      <c r="X98">
        <v>0.90437109375000002</v>
      </c>
      <c r="Y98">
        <v>1.5031914446502899E-2</v>
      </c>
      <c r="Z98">
        <v>0.314753888888888</v>
      </c>
      <c r="AA98">
        <v>0.24297846496105099</v>
      </c>
      <c r="AB98">
        <v>0.28101648516861499</v>
      </c>
      <c r="AC98">
        <v>0.28101648516861499</v>
      </c>
      <c r="AD98">
        <v>0.39554857337240101</v>
      </c>
      <c r="AE98">
        <v>0.39554857337240101</v>
      </c>
      <c r="AF98">
        <v>0.314753888888888</v>
      </c>
      <c r="AG98">
        <v>0.314753888888888</v>
      </c>
      <c r="AH98">
        <v>0.43863636363636299</v>
      </c>
      <c r="AI98">
        <v>6.6305465996265397E-2</v>
      </c>
      <c r="AJ98">
        <v>0.34280967927774902</v>
      </c>
      <c r="AK98">
        <v>0.34280967927774902</v>
      </c>
      <c r="AL98">
        <v>0.47296707227281898</v>
      </c>
      <c r="AM98">
        <v>0.47296707227281898</v>
      </c>
      <c r="AN98">
        <v>0.43863636363636299</v>
      </c>
      <c r="AO98">
        <v>0.43863636363636299</v>
      </c>
      <c r="AP98">
        <v>0.48306474048290798</v>
      </c>
      <c r="AQ98">
        <v>0.34115046810870397</v>
      </c>
      <c r="AR98">
        <v>5.2144495576751E-3</v>
      </c>
      <c r="AS98">
        <v>0.29463628252517199</v>
      </c>
      <c r="AT98">
        <v>1.8018018018018001E-2</v>
      </c>
      <c r="AU98">
        <v>1.7857142857142801E-2</v>
      </c>
      <c r="AV98">
        <v>0.30534351145038102</v>
      </c>
      <c r="AW98">
        <v>0.88888888888888895</v>
      </c>
      <c r="AX98">
        <v>0.66211604095563104</v>
      </c>
      <c r="AY98">
        <v>0.65814696485623003</v>
      </c>
      <c r="AZ98">
        <v>0.49113924050632901</v>
      </c>
      <c r="BA98">
        <v>0.404332129963898</v>
      </c>
      <c r="BB98">
        <v>0</v>
      </c>
      <c r="BC98">
        <v>0</v>
      </c>
      <c r="BD98">
        <v>0.113207547169811</v>
      </c>
      <c r="BE98">
        <v>0.55466666666666598</v>
      </c>
    </row>
    <row r="99" spans="2:57" x14ac:dyDescent="0.2">
      <c r="B99" t="s">
        <v>2722</v>
      </c>
      <c r="C99">
        <v>1E-3</v>
      </c>
      <c r="D99">
        <v>0.1</v>
      </c>
      <c r="E99">
        <v>256</v>
      </c>
      <c r="F99">
        <v>500</v>
      </c>
      <c r="G99" s="2" t="b">
        <v>0</v>
      </c>
      <c r="H99">
        <v>8</v>
      </c>
      <c r="I99">
        <v>10</v>
      </c>
      <c r="J99">
        <v>420</v>
      </c>
      <c r="K99">
        <v>1000</v>
      </c>
      <c r="L99">
        <v>4</v>
      </c>
      <c r="M99">
        <v>20</v>
      </c>
      <c r="N99">
        <v>450</v>
      </c>
      <c r="O99">
        <v>12</v>
      </c>
      <c r="P99">
        <v>20</v>
      </c>
      <c r="Q99">
        <v>110</v>
      </c>
      <c r="R99">
        <v>1</v>
      </c>
      <c r="S99">
        <v>78</v>
      </c>
      <c r="T99" s="2">
        <v>128</v>
      </c>
      <c r="U99" s="2">
        <v>128</v>
      </c>
      <c r="V99" s="2">
        <v>128</v>
      </c>
      <c r="W99" t="s">
        <v>2179</v>
      </c>
      <c r="X99">
        <v>0.91945773809523701</v>
      </c>
      <c r="Y99">
        <v>1.28478542622178E-2</v>
      </c>
      <c r="Z99">
        <v>0.311092777777777</v>
      </c>
      <c r="AA99">
        <v>0.53620387896895405</v>
      </c>
      <c r="AB99">
        <v>0.240646410907636</v>
      </c>
      <c r="AC99">
        <v>0.240646410907636</v>
      </c>
      <c r="AD99">
        <v>0.29865256123144301</v>
      </c>
      <c r="AE99">
        <v>0.29865256123144301</v>
      </c>
      <c r="AF99">
        <v>0.311092777777777</v>
      </c>
      <c r="AG99">
        <v>0.311092777777777</v>
      </c>
      <c r="AH99">
        <v>0.446212121212121</v>
      </c>
      <c r="AI99">
        <v>0.23767273128032601</v>
      </c>
      <c r="AJ99">
        <v>0.39614959585606102</v>
      </c>
      <c r="AK99">
        <v>0.39614959585606102</v>
      </c>
      <c r="AL99">
        <v>0.40298704675899699</v>
      </c>
      <c r="AM99">
        <v>0.40298704675899699</v>
      </c>
      <c r="AN99">
        <v>0.446212121212121</v>
      </c>
      <c r="AO99">
        <v>0.446212121212121</v>
      </c>
      <c r="AP99">
        <v>0.309417600320261</v>
      </c>
      <c r="AQ99">
        <v>0</v>
      </c>
      <c r="AR99">
        <v>0.52356357137824705</v>
      </c>
      <c r="AS99">
        <v>0.129604471932037</v>
      </c>
      <c r="AT99">
        <v>0.30050083472453998</v>
      </c>
      <c r="AU99">
        <v>4.5112781954887202E-2</v>
      </c>
      <c r="AV99">
        <v>0.506493506493506</v>
      </c>
      <c r="AW99">
        <v>0.95927601809954699</v>
      </c>
      <c r="AX99">
        <v>0.48623853211009099</v>
      </c>
      <c r="AY99">
        <v>0.77659574468085102</v>
      </c>
      <c r="AZ99">
        <v>0.77272727272727204</v>
      </c>
      <c r="BA99">
        <v>0</v>
      </c>
      <c r="BB99">
        <v>0.57936507936507897</v>
      </c>
      <c r="BC99">
        <v>0</v>
      </c>
      <c r="BD99">
        <v>0.32748538011695899</v>
      </c>
      <c r="BE99">
        <v>0</v>
      </c>
    </row>
    <row r="100" spans="2:57" x14ac:dyDescent="0.2">
      <c r="B100" t="s">
        <v>2723</v>
      </c>
      <c r="C100">
        <v>1E-3</v>
      </c>
      <c r="D100">
        <v>0.5</v>
      </c>
      <c r="E100">
        <v>256</v>
      </c>
      <c r="F100">
        <v>500</v>
      </c>
      <c r="G100" s="2" t="b">
        <v>0</v>
      </c>
      <c r="H100">
        <v>8</v>
      </c>
      <c r="I100">
        <v>10</v>
      </c>
      <c r="J100">
        <v>420</v>
      </c>
      <c r="K100">
        <v>1000</v>
      </c>
      <c r="L100">
        <v>4</v>
      </c>
      <c r="M100">
        <v>10</v>
      </c>
      <c r="N100">
        <v>460</v>
      </c>
      <c r="O100">
        <v>12</v>
      </c>
      <c r="P100">
        <v>10</v>
      </c>
      <c r="Q100">
        <v>120</v>
      </c>
      <c r="R100">
        <v>1</v>
      </c>
      <c r="S100">
        <v>78</v>
      </c>
      <c r="T100" s="2">
        <v>128</v>
      </c>
      <c r="U100" s="2">
        <v>64</v>
      </c>
      <c r="V100" s="2">
        <v>128</v>
      </c>
      <c r="W100" t="s">
        <v>2179</v>
      </c>
      <c r="X100">
        <v>0.91940178571428499</v>
      </c>
      <c r="Y100">
        <v>1.2758734753355301E-2</v>
      </c>
      <c r="Z100">
        <v>0.310121195652174</v>
      </c>
      <c r="AA100">
        <v>0.29909610071778298</v>
      </c>
      <c r="AB100">
        <v>0.20545505377076501</v>
      </c>
      <c r="AC100">
        <v>0.20545505377076501</v>
      </c>
      <c r="AD100">
        <v>0.29842712352758899</v>
      </c>
      <c r="AE100">
        <v>0.29842712352758899</v>
      </c>
      <c r="AF100">
        <v>0.310121195652174</v>
      </c>
      <c r="AG100">
        <v>0.310121195652174</v>
      </c>
      <c r="AH100">
        <v>0.18541666666666601</v>
      </c>
      <c r="AI100">
        <v>0.171458780765533</v>
      </c>
      <c r="AJ100">
        <v>0.15229790964072801</v>
      </c>
      <c r="AK100">
        <v>0.15229790964072801</v>
      </c>
      <c r="AL100">
        <v>0.20709466870384599</v>
      </c>
      <c r="AM100">
        <v>0.20709466870384599</v>
      </c>
      <c r="AN100">
        <v>0.18541666666666601</v>
      </c>
      <c r="AO100">
        <v>0.18541666666666601</v>
      </c>
      <c r="AP100">
        <v>3.0276550461908001E-2</v>
      </c>
      <c r="AQ100">
        <v>0.30028075370691099</v>
      </c>
      <c r="AR100">
        <v>0.47250593710702199</v>
      </c>
      <c r="AS100">
        <v>1.87569738072185E-2</v>
      </c>
      <c r="AT100">
        <v>0.135135135135135</v>
      </c>
      <c r="AU100">
        <v>0</v>
      </c>
      <c r="AV100">
        <v>0.12037037037037</v>
      </c>
      <c r="AW100">
        <v>0.47133757961783401</v>
      </c>
      <c r="AX100">
        <v>0.38235294117647001</v>
      </c>
      <c r="AY100">
        <v>0</v>
      </c>
      <c r="AZ100">
        <v>4.08163265306122E-2</v>
      </c>
      <c r="BA100">
        <v>4.1095890410958902E-2</v>
      </c>
      <c r="BB100">
        <v>0.477801268498942</v>
      </c>
      <c r="BC100">
        <v>0</v>
      </c>
      <c r="BD100">
        <v>0.15094339622641501</v>
      </c>
      <c r="BE100">
        <v>7.7220077220076996E-3</v>
      </c>
    </row>
    <row r="101" spans="2:57" x14ac:dyDescent="0.2">
      <c r="B101" t="s">
        <v>2724</v>
      </c>
      <c r="C101">
        <v>1E-3</v>
      </c>
      <c r="D101">
        <v>0.5</v>
      </c>
      <c r="E101">
        <v>106</v>
      </c>
      <c r="F101">
        <v>500</v>
      </c>
      <c r="G101" s="2" t="b">
        <v>1</v>
      </c>
      <c r="H101">
        <v>8</v>
      </c>
      <c r="I101">
        <v>10</v>
      </c>
      <c r="J101">
        <v>420</v>
      </c>
      <c r="K101">
        <v>1000</v>
      </c>
      <c r="L101">
        <v>4</v>
      </c>
      <c r="M101">
        <v>15</v>
      </c>
      <c r="N101">
        <v>455</v>
      </c>
      <c r="O101">
        <v>12</v>
      </c>
      <c r="P101">
        <v>15</v>
      </c>
      <c r="Q101">
        <v>115</v>
      </c>
      <c r="R101">
        <v>1</v>
      </c>
      <c r="S101">
        <v>78</v>
      </c>
      <c r="T101" s="2">
        <v>64</v>
      </c>
      <c r="U101" s="2">
        <v>128</v>
      </c>
      <c r="V101" s="2">
        <v>64</v>
      </c>
      <c r="W101" t="s">
        <v>2179</v>
      </c>
      <c r="X101">
        <v>0.91216071428571399</v>
      </c>
      <c r="Y101">
        <v>1.3704001925885599E-2</v>
      </c>
      <c r="Z101">
        <v>0.30558076923076899</v>
      </c>
      <c r="AA101">
        <v>0.69752538198232605</v>
      </c>
      <c r="AB101">
        <v>0.25403156489527301</v>
      </c>
      <c r="AC101">
        <v>0.25403156489527301</v>
      </c>
      <c r="AD101">
        <v>0.33143641434985499</v>
      </c>
      <c r="AE101">
        <v>0.33143641434985499</v>
      </c>
      <c r="AF101">
        <v>0.30558076923076899</v>
      </c>
      <c r="AG101">
        <v>0.30558076923076899</v>
      </c>
      <c r="AH101">
        <v>0.45</v>
      </c>
      <c r="AI101">
        <v>0.30423069000244102</v>
      </c>
      <c r="AJ101">
        <v>0.43805003486502703</v>
      </c>
      <c r="AK101">
        <v>0.43805003486502703</v>
      </c>
      <c r="AL101">
        <v>0.48337432740268099</v>
      </c>
      <c r="AM101">
        <v>0.48337432740268099</v>
      </c>
      <c r="AN101">
        <v>0.45</v>
      </c>
      <c r="AO101">
        <v>0.45</v>
      </c>
      <c r="AP101">
        <v>0.19149449032226001</v>
      </c>
      <c r="AQ101">
        <v>8.8730664881423296E-2</v>
      </c>
      <c r="AR101">
        <v>0.36439379736831901</v>
      </c>
      <c r="AS101">
        <v>0.37150730700909201</v>
      </c>
      <c r="AT101">
        <v>0.276803118908382</v>
      </c>
      <c r="AU101">
        <v>0</v>
      </c>
      <c r="AV101">
        <v>0.65071770334928203</v>
      </c>
      <c r="AW101">
        <v>0.88679245283018804</v>
      </c>
      <c r="AX101">
        <v>0.68965517241379304</v>
      </c>
      <c r="AY101">
        <v>0.86462882096069804</v>
      </c>
      <c r="AZ101">
        <v>0.51572327044025101</v>
      </c>
      <c r="BA101">
        <v>0</v>
      </c>
      <c r="BB101">
        <v>0</v>
      </c>
      <c r="BC101">
        <v>0.44444444444444398</v>
      </c>
      <c r="BD101">
        <v>0.45210727969348602</v>
      </c>
      <c r="BE101">
        <v>0.475728155339805</v>
      </c>
    </row>
    <row r="102" spans="2:57" x14ac:dyDescent="0.2">
      <c r="B102" t="s">
        <v>2725</v>
      </c>
      <c r="C102">
        <v>1E-3</v>
      </c>
      <c r="D102">
        <v>0.5</v>
      </c>
      <c r="E102">
        <v>146</v>
      </c>
      <c r="F102">
        <v>500</v>
      </c>
      <c r="G102" s="2" t="b">
        <v>1</v>
      </c>
      <c r="H102">
        <v>8</v>
      </c>
      <c r="I102">
        <v>20</v>
      </c>
      <c r="J102">
        <v>256</v>
      </c>
      <c r="K102">
        <v>1000</v>
      </c>
      <c r="L102">
        <v>4</v>
      </c>
      <c r="M102">
        <v>20</v>
      </c>
      <c r="N102">
        <v>450</v>
      </c>
      <c r="O102">
        <v>12</v>
      </c>
      <c r="P102">
        <v>20</v>
      </c>
      <c r="Q102">
        <v>110</v>
      </c>
      <c r="R102">
        <v>1</v>
      </c>
      <c r="S102">
        <v>78</v>
      </c>
      <c r="T102" s="2">
        <v>128</v>
      </c>
      <c r="U102" s="2">
        <v>64</v>
      </c>
      <c r="V102" s="2">
        <v>128</v>
      </c>
      <c r="W102" t="s">
        <v>2179</v>
      </c>
      <c r="X102">
        <v>0.91074999999999995</v>
      </c>
      <c r="Y102">
        <v>1.3955831490457E-2</v>
      </c>
      <c r="Z102">
        <v>0.30499666666666603</v>
      </c>
      <c r="AA102">
        <v>0.48558371388912203</v>
      </c>
      <c r="AB102">
        <v>0.219204743489505</v>
      </c>
      <c r="AC102">
        <v>0.219204743489505</v>
      </c>
      <c r="AD102">
        <v>0.22660757090389999</v>
      </c>
      <c r="AE102">
        <v>0.22660757090389999</v>
      </c>
      <c r="AF102">
        <v>0.30499666666666603</v>
      </c>
      <c r="AG102">
        <v>0.30499666666666603</v>
      </c>
      <c r="AH102">
        <v>0.37272727272727202</v>
      </c>
      <c r="AI102">
        <v>0.142588555812835</v>
      </c>
      <c r="AJ102">
        <v>0.37743273373619801</v>
      </c>
      <c r="AK102">
        <v>0.37743273373619801</v>
      </c>
      <c r="AL102">
        <v>0.49805987126650098</v>
      </c>
      <c r="AM102">
        <v>0.49805987126650098</v>
      </c>
      <c r="AN102">
        <v>0.37272727272727202</v>
      </c>
      <c r="AO102">
        <v>0.37272727272727202</v>
      </c>
      <c r="AP102">
        <v>0.34372985429956698</v>
      </c>
      <c r="AQ102">
        <v>0.38014433390249602</v>
      </c>
      <c r="AR102">
        <v>0.11582654329778</v>
      </c>
      <c r="AS102">
        <v>3.7118242458178401E-2</v>
      </c>
      <c r="AT102">
        <v>0.15827338129496399</v>
      </c>
      <c r="AU102">
        <v>0.32699619771863098</v>
      </c>
      <c r="AV102">
        <v>0.89497716894977097</v>
      </c>
      <c r="AW102">
        <v>0.84974093264248696</v>
      </c>
      <c r="AX102">
        <v>0.67857142857142805</v>
      </c>
      <c r="AY102">
        <v>0.927927927927928</v>
      </c>
      <c r="AZ102">
        <v>0.43511450381679301</v>
      </c>
      <c r="BA102">
        <v>0.14141414141414099</v>
      </c>
      <c r="BB102">
        <v>6.3079777365491599E-2</v>
      </c>
      <c r="BC102">
        <v>0</v>
      </c>
      <c r="BD102">
        <v>0</v>
      </c>
      <c r="BE102">
        <v>5.30973451327433E-2</v>
      </c>
    </row>
    <row r="103" spans="2:57" x14ac:dyDescent="0.2">
      <c r="B103" t="s">
        <v>2504</v>
      </c>
      <c r="C103">
        <v>1E-3</v>
      </c>
      <c r="D103">
        <v>0.1</v>
      </c>
      <c r="E103">
        <v>256</v>
      </c>
      <c r="F103">
        <v>500</v>
      </c>
      <c r="G103" s="2" t="b">
        <v>0</v>
      </c>
      <c r="H103">
        <v>8</v>
      </c>
      <c r="I103">
        <v>15</v>
      </c>
      <c r="J103">
        <v>256</v>
      </c>
      <c r="K103">
        <v>1000</v>
      </c>
      <c r="L103">
        <v>4</v>
      </c>
      <c r="M103">
        <v>15</v>
      </c>
      <c r="N103">
        <v>455</v>
      </c>
      <c r="O103">
        <v>12</v>
      </c>
      <c r="P103">
        <v>15</v>
      </c>
      <c r="Q103">
        <v>115</v>
      </c>
      <c r="R103">
        <v>1</v>
      </c>
      <c r="S103">
        <v>78</v>
      </c>
      <c r="T103" s="2">
        <v>128</v>
      </c>
      <c r="U103" s="2">
        <v>128</v>
      </c>
      <c r="V103" s="2">
        <v>64</v>
      </c>
      <c r="W103" t="s">
        <v>2179</v>
      </c>
      <c r="X103">
        <v>0.92689355468750001</v>
      </c>
      <c r="Y103">
        <v>1.1834090957417999E-2</v>
      </c>
      <c r="Z103">
        <v>0.30317692307692301</v>
      </c>
      <c r="AA103">
        <v>0.25481765604019102</v>
      </c>
      <c r="AB103">
        <v>0.22573099352147799</v>
      </c>
      <c r="AC103">
        <v>0.22573099352147799</v>
      </c>
      <c r="AD103">
        <v>0.19576157794101401</v>
      </c>
      <c r="AE103">
        <v>0.19576157794101401</v>
      </c>
      <c r="AF103">
        <v>0.30317692307692301</v>
      </c>
      <c r="AG103">
        <v>0.30317692307692301</v>
      </c>
      <c r="AH103">
        <v>0.245652173913043</v>
      </c>
      <c r="AI103">
        <v>0.18528704345226199</v>
      </c>
      <c r="AJ103">
        <v>0.207480739003298</v>
      </c>
      <c r="AK103">
        <v>0.207480739003298</v>
      </c>
      <c r="AL103">
        <v>0.30834832807912599</v>
      </c>
      <c r="AM103">
        <v>0.30834832807912599</v>
      </c>
      <c r="AN103">
        <v>0.245652173913043</v>
      </c>
      <c r="AO103">
        <v>0.245652173913043</v>
      </c>
      <c r="AP103">
        <v>0.52588759752010406</v>
      </c>
      <c r="AQ103">
        <v>0.198286033622422</v>
      </c>
      <c r="AR103">
        <v>0.17064728975393301</v>
      </c>
      <c r="AS103">
        <v>8.1030531894544996E-3</v>
      </c>
      <c r="AT103">
        <v>0.31527093596059103</v>
      </c>
      <c r="AU103">
        <v>6.7226890756302504E-2</v>
      </c>
      <c r="AV103">
        <v>0.54054054054054002</v>
      </c>
      <c r="AW103">
        <v>0.54644808743169404</v>
      </c>
      <c r="AX103">
        <v>0</v>
      </c>
      <c r="AY103">
        <v>0.809756097560975</v>
      </c>
      <c r="AZ103">
        <v>0</v>
      </c>
      <c r="BA103">
        <v>0</v>
      </c>
      <c r="BB103">
        <v>0</v>
      </c>
      <c r="BC103">
        <v>0</v>
      </c>
      <c r="BD103">
        <v>0</v>
      </c>
      <c r="BE103">
        <v>0.21052631578947301</v>
      </c>
    </row>
    <row r="104" spans="2:57" x14ac:dyDescent="0.2">
      <c r="B104" t="s">
        <v>2726</v>
      </c>
      <c r="C104">
        <v>1E-3</v>
      </c>
      <c r="D104">
        <v>0.5</v>
      </c>
      <c r="E104">
        <v>256</v>
      </c>
      <c r="F104">
        <v>500</v>
      </c>
      <c r="G104" s="2" t="b">
        <v>0</v>
      </c>
      <c r="H104">
        <v>8</v>
      </c>
      <c r="I104">
        <v>5</v>
      </c>
      <c r="J104">
        <v>128</v>
      </c>
      <c r="K104">
        <v>1000</v>
      </c>
      <c r="L104">
        <v>4</v>
      </c>
      <c r="M104">
        <v>25</v>
      </c>
      <c r="N104">
        <v>445</v>
      </c>
      <c r="O104">
        <v>12</v>
      </c>
      <c r="P104">
        <v>25</v>
      </c>
      <c r="Q104">
        <v>105</v>
      </c>
      <c r="R104">
        <v>1</v>
      </c>
      <c r="S104">
        <v>78</v>
      </c>
      <c r="T104" s="2">
        <v>64</v>
      </c>
      <c r="U104" s="2">
        <v>128</v>
      </c>
      <c r="V104" s="2">
        <v>128</v>
      </c>
      <c r="W104" t="s">
        <v>2179</v>
      </c>
      <c r="X104">
        <v>0.90768749999999998</v>
      </c>
      <c r="Y104">
        <v>1.39892761409282E-2</v>
      </c>
      <c r="Z104">
        <v>0.30214719101123599</v>
      </c>
      <c r="AA104">
        <v>0.249999590486288</v>
      </c>
      <c r="AB104">
        <v>0.20739561804847501</v>
      </c>
      <c r="AC104">
        <v>0.20739561804847501</v>
      </c>
      <c r="AD104">
        <v>0.22088737731021399</v>
      </c>
      <c r="AE104">
        <v>0.22088737731021399</v>
      </c>
      <c r="AF104">
        <v>0.30214719101123599</v>
      </c>
      <c r="AG104">
        <v>0.30214719101123599</v>
      </c>
      <c r="AH104">
        <v>9.9206349206349201E-2</v>
      </c>
      <c r="AI104">
        <v>9.3671180307865101E-2</v>
      </c>
      <c r="AJ104">
        <v>3.9017194975712301E-2</v>
      </c>
      <c r="AK104">
        <v>3.9017194975712301E-2</v>
      </c>
      <c r="AL104">
        <v>0.12948726820046899</v>
      </c>
      <c r="AM104">
        <v>0.12948726820046899</v>
      </c>
      <c r="AN104">
        <v>9.9206349206349201E-2</v>
      </c>
      <c r="AO104">
        <v>9.9206349206349201E-2</v>
      </c>
      <c r="AP104">
        <v>2.82847402910139E-2</v>
      </c>
      <c r="AQ104">
        <v>0.33628203114249999</v>
      </c>
      <c r="AR104" s="27">
        <v>8.4780321825082505E-5</v>
      </c>
      <c r="AS104">
        <v>0.46493092043856099</v>
      </c>
      <c r="AT104">
        <v>3.98009950248756E-2</v>
      </c>
      <c r="AU104">
        <v>0</v>
      </c>
      <c r="AV104">
        <v>0</v>
      </c>
      <c r="AW104">
        <v>7.3394495412843999E-2</v>
      </c>
      <c r="AX104">
        <v>0</v>
      </c>
      <c r="AY104">
        <v>0.17617449664429499</v>
      </c>
      <c r="AZ104">
        <v>0</v>
      </c>
      <c r="BA104">
        <v>0.16541353383458601</v>
      </c>
      <c r="BB104">
        <v>0</v>
      </c>
      <c r="BC104">
        <v>1.34228187919463E-2</v>
      </c>
      <c r="BD104">
        <v>0</v>
      </c>
      <c r="BE104">
        <v>0</v>
      </c>
    </row>
    <row r="105" spans="2:57" x14ac:dyDescent="0.2">
      <c r="B105" t="s">
        <v>2727</v>
      </c>
      <c r="C105">
        <v>1E-3</v>
      </c>
      <c r="D105">
        <v>0.1</v>
      </c>
      <c r="E105">
        <v>149</v>
      </c>
      <c r="F105">
        <v>500</v>
      </c>
      <c r="G105" s="2" t="b">
        <v>1</v>
      </c>
      <c r="H105">
        <v>8</v>
      </c>
      <c r="I105">
        <v>10</v>
      </c>
      <c r="J105">
        <v>420</v>
      </c>
      <c r="K105">
        <v>1000</v>
      </c>
      <c r="L105">
        <v>4</v>
      </c>
      <c r="M105">
        <v>10</v>
      </c>
      <c r="N105">
        <v>460</v>
      </c>
      <c r="O105">
        <v>12</v>
      </c>
      <c r="P105">
        <v>10</v>
      </c>
      <c r="Q105">
        <v>120</v>
      </c>
      <c r="R105">
        <v>1</v>
      </c>
      <c r="S105">
        <v>78</v>
      </c>
      <c r="T105" s="2">
        <v>64</v>
      </c>
      <c r="U105" s="2">
        <v>128</v>
      </c>
      <c r="V105" s="2">
        <v>64</v>
      </c>
      <c r="W105" t="s">
        <v>2179</v>
      </c>
      <c r="X105">
        <v>0.91240714285714297</v>
      </c>
      <c r="Y105">
        <v>1.34580514300614E-2</v>
      </c>
      <c r="Z105">
        <v>0.30180217391304298</v>
      </c>
      <c r="AA105">
        <v>0.25543966127932</v>
      </c>
      <c r="AB105">
        <v>0.23556214815047999</v>
      </c>
      <c r="AC105">
        <v>0.23556214815047999</v>
      </c>
      <c r="AD105">
        <v>0.28067333215824403</v>
      </c>
      <c r="AE105">
        <v>0.28067333215824403</v>
      </c>
      <c r="AF105">
        <v>0.30180217391304298</v>
      </c>
      <c r="AG105">
        <v>0.30180217391304298</v>
      </c>
      <c r="AH105">
        <v>0.49305555555555503</v>
      </c>
      <c r="AI105">
        <v>8.2652747631072998E-2</v>
      </c>
      <c r="AJ105">
        <v>0.47215954626253298</v>
      </c>
      <c r="AK105">
        <v>0.47215954626253298</v>
      </c>
      <c r="AL105">
        <v>0.53782809700735301</v>
      </c>
      <c r="AM105">
        <v>0.53782809700735301</v>
      </c>
      <c r="AN105">
        <v>0.49305555555555503</v>
      </c>
      <c r="AO105">
        <v>0.49305555555555503</v>
      </c>
      <c r="AP105">
        <v>0.30262934622786902</v>
      </c>
      <c r="AQ105">
        <v>0.21699364585912201</v>
      </c>
      <c r="AR105">
        <v>2.9522395517220398E-2</v>
      </c>
      <c r="AS105">
        <v>0.39310320499770601</v>
      </c>
      <c r="AT105">
        <v>0.467391304347826</v>
      </c>
      <c r="AU105">
        <v>0.38410596026490001</v>
      </c>
      <c r="AV105">
        <v>0.59322033898305004</v>
      </c>
      <c r="AW105">
        <v>0.97890295358649704</v>
      </c>
      <c r="AX105">
        <v>0.759493670886076</v>
      </c>
      <c r="AY105">
        <v>0.90295358649789004</v>
      </c>
      <c r="AZ105">
        <v>0.50112866817155699</v>
      </c>
      <c r="BA105">
        <v>0</v>
      </c>
      <c r="BB105">
        <v>0</v>
      </c>
      <c r="BC105">
        <v>0.38095238095237999</v>
      </c>
      <c r="BD105">
        <v>0.48929663608562601</v>
      </c>
      <c r="BE105">
        <v>0.20846905537459201</v>
      </c>
    </row>
    <row r="106" spans="2:57" x14ac:dyDescent="0.2">
      <c r="B106" t="s">
        <v>2728</v>
      </c>
      <c r="C106">
        <v>1E-3</v>
      </c>
      <c r="D106">
        <v>0.5</v>
      </c>
      <c r="E106">
        <v>190</v>
      </c>
      <c r="F106">
        <v>500</v>
      </c>
      <c r="G106" s="2" t="b">
        <v>1</v>
      </c>
      <c r="H106">
        <v>8</v>
      </c>
      <c r="I106">
        <v>25</v>
      </c>
      <c r="J106">
        <v>64</v>
      </c>
      <c r="K106">
        <v>1000</v>
      </c>
      <c r="L106">
        <v>4</v>
      </c>
      <c r="M106">
        <v>25</v>
      </c>
      <c r="N106">
        <v>445</v>
      </c>
      <c r="O106">
        <v>12</v>
      </c>
      <c r="P106">
        <v>25</v>
      </c>
      <c r="Q106">
        <v>105</v>
      </c>
      <c r="R106">
        <v>1</v>
      </c>
      <c r="S106">
        <v>78</v>
      </c>
      <c r="T106" s="2">
        <v>64</v>
      </c>
      <c r="U106" s="2">
        <v>64</v>
      </c>
      <c r="V106" s="2">
        <v>64</v>
      </c>
      <c r="W106" t="s">
        <v>2179</v>
      </c>
      <c r="X106">
        <v>0.91512109374999995</v>
      </c>
      <c r="Y106">
        <v>1.3165686883032299E-2</v>
      </c>
      <c r="Z106">
        <v>0.300914606741573</v>
      </c>
      <c r="AA106">
        <v>0.43023579370975401</v>
      </c>
      <c r="AB106">
        <v>0.22855223763238999</v>
      </c>
      <c r="AC106">
        <v>0.22855223763238999</v>
      </c>
      <c r="AD106">
        <v>0.20746712754771199</v>
      </c>
      <c r="AE106">
        <v>0.20746712754771199</v>
      </c>
      <c r="AF106">
        <v>0.300914606741573</v>
      </c>
      <c r="AG106">
        <v>0.300914606741573</v>
      </c>
      <c r="AH106">
        <v>0.33015873015872998</v>
      </c>
      <c r="AI106">
        <v>0.237988591194152</v>
      </c>
      <c r="AJ106">
        <v>0.30260071243991898</v>
      </c>
      <c r="AK106">
        <v>0.30260071243991898</v>
      </c>
      <c r="AL106">
        <v>0.40242290566504202</v>
      </c>
      <c r="AM106">
        <v>0.40242290566504202</v>
      </c>
      <c r="AN106">
        <v>0.33015873015872998</v>
      </c>
      <c r="AO106">
        <v>0.33015873015872998</v>
      </c>
      <c r="AP106">
        <v>0.53825713147826104</v>
      </c>
      <c r="AQ106">
        <v>9.2372073574629998E-4</v>
      </c>
      <c r="AR106">
        <v>2.3278930606772101E-2</v>
      </c>
      <c r="AS106">
        <v>0.35174916770878101</v>
      </c>
      <c r="AT106">
        <v>6.5420560747663503E-2</v>
      </c>
      <c r="AU106">
        <v>0.27290448343079898</v>
      </c>
      <c r="AV106">
        <v>0.53793103448275803</v>
      </c>
      <c r="AW106">
        <v>0.95774647887323905</v>
      </c>
      <c r="AX106">
        <v>0.24</v>
      </c>
      <c r="AY106">
        <v>0.85294117647058798</v>
      </c>
      <c r="AZ106">
        <v>0.56756756756756699</v>
      </c>
      <c r="BA106">
        <v>0</v>
      </c>
      <c r="BB106">
        <v>0</v>
      </c>
      <c r="BC106">
        <v>0</v>
      </c>
      <c r="BD106">
        <v>3.6697247706422E-2</v>
      </c>
      <c r="BE106">
        <v>0.1</v>
      </c>
    </row>
    <row r="107" spans="2:57" x14ac:dyDescent="0.2">
      <c r="B107" t="s">
        <v>2729</v>
      </c>
      <c r="C107">
        <v>1E-3</v>
      </c>
      <c r="D107">
        <v>0.5</v>
      </c>
      <c r="E107">
        <v>256</v>
      </c>
      <c r="F107">
        <v>100</v>
      </c>
      <c r="G107" s="2" t="b">
        <v>0</v>
      </c>
      <c r="H107">
        <v>8</v>
      </c>
      <c r="I107">
        <v>5</v>
      </c>
      <c r="J107">
        <v>128</v>
      </c>
      <c r="K107">
        <v>1000</v>
      </c>
      <c r="L107">
        <v>4</v>
      </c>
      <c r="M107">
        <v>5</v>
      </c>
      <c r="N107">
        <v>465</v>
      </c>
      <c r="O107">
        <v>12</v>
      </c>
      <c r="P107">
        <v>5</v>
      </c>
      <c r="Q107">
        <v>125</v>
      </c>
      <c r="R107">
        <v>1</v>
      </c>
      <c r="S107">
        <v>78</v>
      </c>
      <c r="T107" s="2">
        <v>64</v>
      </c>
      <c r="U107" s="2">
        <v>64</v>
      </c>
      <c r="V107" s="2">
        <v>64</v>
      </c>
      <c r="W107" t="s">
        <v>2179</v>
      </c>
      <c r="X107">
        <v>0.89459960937500005</v>
      </c>
      <c r="Y107">
        <v>1.6105391280725599E-2</v>
      </c>
      <c r="Z107">
        <v>0.30066182795698798</v>
      </c>
      <c r="AA107">
        <v>0.250451257944107</v>
      </c>
      <c r="AB107">
        <v>0.2145214446017</v>
      </c>
      <c r="AC107">
        <v>0.2145214446017</v>
      </c>
      <c r="AD107">
        <v>0.31830550413405101</v>
      </c>
      <c r="AE107">
        <v>0.31830550413405101</v>
      </c>
      <c r="AF107">
        <v>0.30066182795698798</v>
      </c>
      <c r="AG107">
        <v>0.30066182795698798</v>
      </c>
      <c r="AH107">
        <v>0.35466666666666602</v>
      </c>
      <c r="AI107">
        <v>9.0702779591083499E-2</v>
      </c>
      <c r="AJ107">
        <v>0.31990466361205599</v>
      </c>
      <c r="AK107">
        <v>0.31990466361205599</v>
      </c>
      <c r="AL107">
        <v>0.37091850303275897</v>
      </c>
      <c r="AM107">
        <v>0.37091850303275897</v>
      </c>
      <c r="AN107">
        <v>0.35466666666666602</v>
      </c>
      <c r="AO107">
        <v>0.35466666666666602</v>
      </c>
      <c r="AP107">
        <v>0.104950591437386</v>
      </c>
      <c r="AQ107">
        <v>8.4421122817942604E-2</v>
      </c>
      <c r="AR107">
        <v>0.40621312021162098</v>
      </c>
      <c r="AS107">
        <v>0.26250094393984902</v>
      </c>
      <c r="AT107">
        <v>0.18181818181818099</v>
      </c>
      <c r="AU107">
        <v>0</v>
      </c>
      <c r="AV107">
        <v>0.63768115942028902</v>
      </c>
      <c r="AW107">
        <v>0.66310160427807396</v>
      </c>
      <c r="AX107">
        <v>0.58888888888888802</v>
      </c>
      <c r="AY107">
        <v>0.644067796610169</v>
      </c>
      <c r="AZ107">
        <v>0.239819004524886</v>
      </c>
      <c r="BA107">
        <v>0</v>
      </c>
      <c r="BB107">
        <v>0.267573696145124</v>
      </c>
      <c r="BC107">
        <v>0</v>
      </c>
      <c r="BD107">
        <v>0.56111111111111101</v>
      </c>
      <c r="BE107">
        <v>5.4794520547945202E-2</v>
      </c>
    </row>
    <row r="108" spans="2:57" x14ac:dyDescent="0.2">
      <c r="B108" t="s">
        <v>2730</v>
      </c>
      <c r="C108">
        <v>1E-3</v>
      </c>
      <c r="D108">
        <v>0.5</v>
      </c>
      <c r="E108">
        <v>256</v>
      </c>
      <c r="F108">
        <v>500</v>
      </c>
      <c r="G108" s="2" t="b">
        <v>0</v>
      </c>
      <c r="H108">
        <v>8</v>
      </c>
      <c r="I108">
        <v>10</v>
      </c>
      <c r="J108">
        <v>420</v>
      </c>
      <c r="K108">
        <v>1000</v>
      </c>
      <c r="L108">
        <v>4</v>
      </c>
      <c r="M108">
        <v>10</v>
      </c>
      <c r="N108">
        <v>460</v>
      </c>
      <c r="O108">
        <v>12</v>
      </c>
      <c r="P108">
        <v>10</v>
      </c>
      <c r="Q108">
        <v>120</v>
      </c>
      <c r="R108">
        <v>1</v>
      </c>
      <c r="S108">
        <v>78</v>
      </c>
      <c r="T108" s="2">
        <v>64</v>
      </c>
      <c r="U108" s="2">
        <v>128</v>
      </c>
      <c r="V108" s="2">
        <v>128</v>
      </c>
      <c r="W108" t="s">
        <v>2179</v>
      </c>
      <c r="X108">
        <v>0.92908988095238199</v>
      </c>
      <c r="Y108">
        <v>1.1668683892115899E-2</v>
      </c>
      <c r="Z108">
        <v>0.30048695652173701</v>
      </c>
      <c r="AA108">
        <v>0.60291832673549595</v>
      </c>
      <c r="AB108">
        <v>0.212936009976184</v>
      </c>
      <c r="AC108">
        <v>0.212936009976184</v>
      </c>
      <c r="AD108">
        <v>0.22217819508125</v>
      </c>
      <c r="AE108">
        <v>0.22217819508125</v>
      </c>
      <c r="AF108">
        <v>0.30048695652173701</v>
      </c>
      <c r="AG108">
        <v>0.30048695652173701</v>
      </c>
      <c r="AH108">
        <v>0.39374999999999999</v>
      </c>
      <c r="AI108">
        <v>0.20617862045764901</v>
      </c>
      <c r="AJ108">
        <v>0.36469523878569199</v>
      </c>
      <c r="AK108">
        <v>0.36469523878569199</v>
      </c>
      <c r="AL108">
        <v>0.48297919472288198</v>
      </c>
      <c r="AM108">
        <v>0.48297919472288198</v>
      </c>
      <c r="AN108">
        <v>0.39374999999999999</v>
      </c>
      <c r="AO108">
        <v>0.39374999999999999</v>
      </c>
      <c r="AP108">
        <v>0.39159145337742302</v>
      </c>
      <c r="AQ108">
        <v>0.13884787568957699</v>
      </c>
      <c r="AR108">
        <v>1.3737352757564301E-2</v>
      </c>
      <c r="AS108">
        <v>0.30756735808017299</v>
      </c>
      <c r="AT108">
        <v>0.286874154262516</v>
      </c>
      <c r="AU108">
        <v>5.0314465408804999E-2</v>
      </c>
      <c r="AV108">
        <v>3.2786885245901599E-2</v>
      </c>
      <c r="AW108">
        <v>0.82926829268292601</v>
      </c>
      <c r="AX108">
        <v>0.31958762886597902</v>
      </c>
      <c r="AY108">
        <v>0.86666666666666603</v>
      </c>
      <c r="AZ108">
        <v>0.84210526315789402</v>
      </c>
      <c r="BA108">
        <v>0</v>
      </c>
      <c r="BB108">
        <v>2.4844720496894401E-2</v>
      </c>
      <c r="BC108">
        <v>0.36363636363636298</v>
      </c>
      <c r="BD108">
        <v>0.17391304347826</v>
      </c>
      <c r="BE108">
        <v>0.58634538152610405</v>
      </c>
    </row>
    <row r="109" spans="2:57" x14ac:dyDescent="0.2">
      <c r="B109" t="s">
        <v>2731</v>
      </c>
      <c r="C109">
        <v>1E-3</v>
      </c>
      <c r="D109">
        <v>0.1</v>
      </c>
      <c r="E109">
        <v>256</v>
      </c>
      <c r="F109">
        <v>100</v>
      </c>
      <c r="G109" s="2" t="b">
        <v>0</v>
      </c>
      <c r="H109">
        <v>8</v>
      </c>
      <c r="I109">
        <v>25</v>
      </c>
      <c r="J109">
        <v>256</v>
      </c>
      <c r="K109">
        <v>1000</v>
      </c>
      <c r="L109">
        <v>4</v>
      </c>
      <c r="M109">
        <v>25</v>
      </c>
      <c r="N109">
        <v>445</v>
      </c>
      <c r="O109">
        <v>12</v>
      </c>
      <c r="P109">
        <v>25</v>
      </c>
      <c r="Q109">
        <v>105</v>
      </c>
      <c r="R109">
        <v>1</v>
      </c>
      <c r="S109">
        <v>78</v>
      </c>
      <c r="T109" s="2">
        <v>128</v>
      </c>
      <c r="U109" s="2">
        <v>64</v>
      </c>
      <c r="V109" s="2">
        <v>64</v>
      </c>
      <c r="W109" t="s">
        <v>2179</v>
      </c>
      <c r="X109">
        <v>0.90432617187499997</v>
      </c>
      <c r="Y109">
        <v>1.5243545956909599E-2</v>
      </c>
      <c r="Z109">
        <v>0.29926629213483102</v>
      </c>
      <c r="AA109">
        <v>0.34607410919666198</v>
      </c>
      <c r="AB109">
        <v>0.19103940787764401</v>
      </c>
      <c r="AC109">
        <v>0.19103940787764401</v>
      </c>
      <c r="AD109">
        <v>0.205588787452573</v>
      </c>
      <c r="AE109">
        <v>0.205588787452573</v>
      </c>
      <c r="AF109">
        <v>0.29926629213483102</v>
      </c>
      <c r="AG109">
        <v>0.29926629213483102</v>
      </c>
      <c r="AH109">
        <v>0.29047619047619</v>
      </c>
      <c r="AI109">
        <v>0.31984555721282898</v>
      </c>
      <c r="AJ109">
        <v>0.25309956791045102</v>
      </c>
      <c r="AK109">
        <v>0.25309956791045102</v>
      </c>
      <c r="AL109">
        <v>0.35306901772743399</v>
      </c>
      <c r="AM109">
        <v>0.35306901772743399</v>
      </c>
      <c r="AN109">
        <v>0.29047619047619</v>
      </c>
      <c r="AO109">
        <v>0.29047619047619</v>
      </c>
      <c r="AP109">
        <v>3.70865589445366E-2</v>
      </c>
      <c r="AQ109">
        <v>0.26747841432709002</v>
      </c>
      <c r="AR109" s="27">
        <v>1.7729338045318201E-5</v>
      </c>
      <c r="AS109">
        <v>0.45957492890090801</v>
      </c>
      <c r="AT109">
        <v>0</v>
      </c>
      <c r="AU109">
        <v>0</v>
      </c>
      <c r="AV109">
        <v>0</v>
      </c>
      <c r="AW109">
        <v>0.239884393063583</v>
      </c>
      <c r="AX109">
        <v>0.20168067226890701</v>
      </c>
      <c r="AY109">
        <v>0.75700934579439205</v>
      </c>
      <c r="AZ109">
        <v>0.76097560975609702</v>
      </c>
      <c r="BA109">
        <v>0.30357142857142799</v>
      </c>
      <c r="BB109">
        <v>0</v>
      </c>
      <c r="BC109">
        <v>0.62195121951219501</v>
      </c>
      <c r="BD109">
        <v>0.13559322033898299</v>
      </c>
      <c r="BE109">
        <v>1.6528925619834701E-2</v>
      </c>
    </row>
    <row r="110" spans="2:57" x14ac:dyDescent="0.2">
      <c r="B110" t="s">
        <v>2732</v>
      </c>
      <c r="C110">
        <v>1E-3</v>
      </c>
      <c r="D110">
        <v>0.5</v>
      </c>
      <c r="E110">
        <v>78</v>
      </c>
      <c r="F110">
        <v>500</v>
      </c>
      <c r="G110" s="2" t="b">
        <v>1</v>
      </c>
      <c r="H110">
        <v>8</v>
      </c>
      <c r="I110">
        <v>15</v>
      </c>
      <c r="J110">
        <v>128</v>
      </c>
      <c r="K110">
        <v>1000</v>
      </c>
      <c r="L110">
        <v>4</v>
      </c>
      <c r="M110">
        <v>5</v>
      </c>
      <c r="N110">
        <v>465</v>
      </c>
      <c r="O110">
        <v>12</v>
      </c>
      <c r="P110">
        <v>5</v>
      </c>
      <c r="Q110">
        <v>125</v>
      </c>
      <c r="R110">
        <v>1</v>
      </c>
      <c r="S110">
        <v>78</v>
      </c>
      <c r="T110" s="2">
        <v>64</v>
      </c>
      <c r="U110" s="2">
        <v>64</v>
      </c>
      <c r="V110" s="2">
        <v>64</v>
      </c>
      <c r="W110" t="s">
        <v>2179</v>
      </c>
      <c r="X110">
        <v>0.90440624999999997</v>
      </c>
      <c r="Y110">
        <v>1.46275826320052E-2</v>
      </c>
      <c r="Z110">
        <v>0.298503225806451</v>
      </c>
      <c r="AA110">
        <v>0.447696850985288</v>
      </c>
      <c r="AB110">
        <v>0.172824813310684</v>
      </c>
      <c r="AC110">
        <v>0.172824813310684</v>
      </c>
      <c r="AD110">
        <v>0.263449613850126</v>
      </c>
      <c r="AE110">
        <v>0.263449613850126</v>
      </c>
      <c r="AF110">
        <v>0.298503225806451</v>
      </c>
      <c r="AG110">
        <v>0.298503225806451</v>
      </c>
      <c r="AH110">
        <v>0.30066666666666603</v>
      </c>
      <c r="AI110">
        <v>0.260450899600982</v>
      </c>
      <c r="AJ110">
        <v>0.22346673946691301</v>
      </c>
      <c r="AK110">
        <v>0.22346673946691301</v>
      </c>
      <c r="AL110">
        <v>0.34697713374051198</v>
      </c>
      <c r="AM110">
        <v>0.34697713374051198</v>
      </c>
      <c r="AN110">
        <v>0.30066666666666603</v>
      </c>
      <c r="AO110">
        <v>0.30066666666666603</v>
      </c>
      <c r="AP110">
        <v>1.05767304992785E-2</v>
      </c>
      <c r="AQ110">
        <v>0.26230400549521599</v>
      </c>
      <c r="AR110" s="27">
        <v>4.6220603523444499E-5</v>
      </c>
      <c r="AS110">
        <v>0.41837229664471798</v>
      </c>
      <c r="AT110">
        <v>1.5625E-2</v>
      </c>
      <c r="AU110">
        <v>0</v>
      </c>
      <c r="AV110">
        <v>3.125E-2</v>
      </c>
      <c r="AW110">
        <v>0.88596491228070096</v>
      </c>
      <c r="AX110">
        <v>0.65369649805447405</v>
      </c>
      <c r="AY110">
        <v>0.65</v>
      </c>
      <c r="AZ110">
        <v>3.125E-2</v>
      </c>
      <c r="BA110">
        <v>8.6720867208672003E-2</v>
      </c>
      <c r="BB110">
        <v>0</v>
      </c>
      <c r="BC110">
        <v>0.28571428571428498</v>
      </c>
      <c r="BD110">
        <v>4.1379310344827502E-2</v>
      </c>
      <c r="BE110">
        <v>0</v>
      </c>
    </row>
    <row r="111" spans="2:57" x14ac:dyDescent="0.2">
      <c r="B111" t="s">
        <v>2733</v>
      </c>
      <c r="C111">
        <v>1E-3</v>
      </c>
      <c r="D111">
        <v>0.5</v>
      </c>
      <c r="E111">
        <v>84</v>
      </c>
      <c r="F111">
        <v>500</v>
      </c>
      <c r="G111" s="2" t="b">
        <v>1</v>
      </c>
      <c r="H111">
        <v>8</v>
      </c>
      <c r="I111">
        <v>50</v>
      </c>
      <c r="J111">
        <v>420</v>
      </c>
      <c r="K111">
        <v>1000</v>
      </c>
      <c r="L111">
        <v>4</v>
      </c>
      <c r="M111">
        <v>25</v>
      </c>
      <c r="N111">
        <v>445</v>
      </c>
      <c r="O111">
        <v>12</v>
      </c>
      <c r="P111">
        <v>25</v>
      </c>
      <c r="Q111">
        <v>105</v>
      </c>
      <c r="R111">
        <v>1</v>
      </c>
      <c r="S111">
        <v>78</v>
      </c>
      <c r="T111" s="2">
        <v>64</v>
      </c>
      <c r="U111" s="2">
        <v>128</v>
      </c>
      <c r="V111" s="2">
        <v>128</v>
      </c>
      <c r="W111" t="s">
        <v>2179</v>
      </c>
      <c r="X111">
        <v>0.88731726190476101</v>
      </c>
      <c r="Y111">
        <v>1.72093513943254E-2</v>
      </c>
      <c r="Z111">
        <v>0.29794044943820303</v>
      </c>
      <c r="AA111">
        <v>0.71665492922067597</v>
      </c>
      <c r="AB111">
        <v>0.19491243864537899</v>
      </c>
      <c r="AC111">
        <v>0.19491243864537899</v>
      </c>
      <c r="AD111">
        <v>0.29756968600841899</v>
      </c>
      <c r="AE111">
        <v>0.29756968600841899</v>
      </c>
      <c r="AF111">
        <v>0.29794044943820303</v>
      </c>
      <c r="AG111">
        <v>0.29794044943820303</v>
      </c>
      <c r="AH111">
        <v>0.392063492063492</v>
      </c>
      <c r="AI111">
        <v>0.46617308259010298</v>
      </c>
      <c r="AJ111">
        <v>0.34052269704462901</v>
      </c>
      <c r="AK111">
        <v>0.34052269704462901</v>
      </c>
      <c r="AL111">
        <v>0.35622788244877501</v>
      </c>
      <c r="AM111">
        <v>0.35622788244877501</v>
      </c>
      <c r="AN111">
        <v>0.392063492063492</v>
      </c>
      <c r="AO111">
        <v>0.392063492063492</v>
      </c>
      <c r="AP111">
        <v>0.47227589067029901</v>
      </c>
      <c r="AQ111">
        <v>2.2425547690521999E-3</v>
      </c>
      <c r="AR111">
        <v>2.8844721176073001E-3</v>
      </c>
      <c r="AS111">
        <v>0.30224683702455801</v>
      </c>
      <c r="AT111">
        <v>0.24890190336749601</v>
      </c>
      <c r="AU111">
        <v>0</v>
      </c>
      <c r="AV111">
        <v>0.69135802469135799</v>
      </c>
      <c r="AW111">
        <v>0.83333333333333304</v>
      </c>
      <c r="AX111">
        <v>0.35616438356164298</v>
      </c>
      <c r="AY111">
        <v>0.89552238805970097</v>
      </c>
      <c r="AZ111">
        <v>0.46305418719211799</v>
      </c>
      <c r="BA111">
        <v>0</v>
      </c>
      <c r="BB111">
        <v>0</v>
      </c>
      <c r="BC111">
        <v>0</v>
      </c>
      <c r="BD111">
        <v>0.597938144329896</v>
      </c>
      <c r="BE111">
        <v>0</v>
      </c>
    </row>
    <row r="112" spans="2:57" x14ac:dyDescent="0.2">
      <c r="B112" t="s">
        <v>2505</v>
      </c>
      <c r="C112">
        <v>1E-3</v>
      </c>
      <c r="D112">
        <v>0.1</v>
      </c>
      <c r="E112">
        <v>114</v>
      </c>
      <c r="F112">
        <v>500</v>
      </c>
      <c r="G112" s="2" t="b">
        <v>1</v>
      </c>
      <c r="H112">
        <v>8</v>
      </c>
      <c r="I112">
        <v>15</v>
      </c>
      <c r="J112">
        <v>420</v>
      </c>
      <c r="K112">
        <v>1000</v>
      </c>
      <c r="L112">
        <v>4</v>
      </c>
      <c r="M112">
        <v>15</v>
      </c>
      <c r="N112">
        <v>455</v>
      </c>
      <c r="O112">
        <v>12</v>
      </c>
      <c r="P112">
        <v>15</v>
      </c>
      <c r="Q112">
        <v>115</v>
      </c>
      <c r="R112">
        <v>1</v>
      </c>
      <c r="S112">
        <v>78</v>
      </c>
      <c r="T112" s="2">
        <v>128</v>
      </c>
      <c r="U112" s="2">
        <v>128</v>
      </c>
      <c r="V112" s="2">
        <v>64</v>
      </c>
      <c r="W112" t="s">
        <v>2179</v>
      </c>
      <c r="X112">
        <v>0.91220059523809605</v>
      </c>
      <c r="Y112">
        <v>1.3601366603747E-2</v>
      </c>
      <c r="Z112">
        <v>0.28995879120879098</v>
      </c>
      <c r="AA112">
        <v>0.25022160872817001</v>
      </c>
      <c r="AB112">
        <v>0.18899015618173801</v>
      </c>
      <c r="AC112">
        <v>0.18899015618173801</v>
      </c>
      <c r="AD112">
        <v>0.26840954065912098</v>
      </c>
      <c r="AE112">
        <v>0.26840954065912098</v>
      </c>
      <c r="AF112">
        <v>0.28995879120879098</v>
      </c>
      <c r="AG112">
        <v>0.28995879120879098</v>
      </c>
      <c r="AH112">
        <v>0.46884057971014398</v>
      </c>
      <c r="AI112">
        <v>6.93079158663749E-2</v>
      </c>
      <c r="AJ112">
        <v>0.40709493184545398</v>
      </c>
      <c r="AK112">
        <v>0.40709493184545398</v>
      </c>
      <c r="AL112">
        <v>0.39441673835032098</v>
      </c>
      <c r="AM112">
        <v>0.39441673835032098</v>
      </c>
      <c r="AN112">
        <v>0.46884057971014398</v>
      </c>
      <c r="AO112">
        <v>0.46884057971014398</v>
      </c>
      <c r="AP112">
        <v>0.228098129797426</v>
      </c>
      <c r="AQ112">
        <v>2.70804311250557E-2</v>
      </c>
      <c r="AR112">
        <v>8.7025307464787496E-2</v>
      </c>
      <c r="AS112">
        <v>0.41375675633968301</v>
      </c>
      <c r="AT112">
        <v>5.8823529411764698E-2</v>
      </c>
      <c r="AU112">
        <v>0</v>
      </c>
      <c r="AV112">
        <v>0.798165137614678</v>
      </c>
      <c r="AW112">
        <v>0.96581196581196604</v>
      </c>
      <c r="AX112">
        <v>0.82969432314410396</v>
      </c>
      <c r="AY112">
        <v>0.90748898678414003</v>
      </c>
      <c r="AZ112">
        <v>0.43496801705756899</v>
      </c>
      <c r="BA112">
        <v>0</v>
      </c>
      <c r="BB112">
        <v>0.18118466898954699</v>
      </c>
      <c r="BC112">
        <v>0</v>
      </c>
      <c r="BD112">
        <v>6.5727699530516395E-2</v>
      </c>
      <c r="BE112">
        <v>0.643274853801169</v>
      </c>
    </row>
    <row r="113" spans="2:57" x14ac:dyDescent="0.2">
      <c r="B113" t="s">
        <v>2734</v>
      </c>
      <c r="C113">
        <v>1E-3</v>
      </c>
      <c r="D113">
        <v>0.5</v>
      </c>
      <c r="E113">
        <v>216</v>
      </c>
      <c r="F113">
        <v>500</v>
      </c>
      <c r="G113" s="2" t="b">
        <v>1</v>
      </c>
      <c r="H113">
        <v>8</v>
      </c>
      <c r="I113">
        <v>10</v>
      </c>
      <c r="J113">
        <v>64</v>
      </c>
      <c r="K113">
        <v>1000</v>
      </c>
      <c r="L113">
        <v>4</v>
      </c>
      <c r="M113">
        <v>25</v>
      </c>
      <c r="N113">
        <v>445</v>
      </c>
      <c r="O113">
        <v>12</v>
      </c>
      <c r="P113">
        <v>25</v>
      </c>
      <c r="Q113">
        <v>105</v>
      </c>
      <c r="R113">
        <v>1</v>
      </c>
      <c r="S113">
        <v>78</v>
      </c>
      <c r="T113" s="2">
        <v>64</v>
      </c>
      <c r="U113" s="2">
        <v>64</v>
      </c>
      <c r="V113" s="2">
        <v>64</v>
      </c>
      <c r="W113" t="s">
        <v>2179</v>
      </c>
      <c r="X113">
        <v>0.91014453125000006</v>
      </c>
      <c r="Y113">
        <v>1.38943110164254E-2</v>
      </c>
      <c r="Z113">
        <v>0.287219101123596</v>
      </c>
      <c r="AA113">
        <v>0.46619276881217903</v>
      </c>
      <c r="AB113">
        <v>0.219512207499968</v>
      </c>
      <c r="AC113">
        <v>0.219512207499968</v>
      </c>
      <c r="AD113">
        <v>0.34863374392577001</v>
      </c>
      <c r="AE113">
        <v>0.34863374392577001</v>
      </c>
      <c r="AF113">
        <v>0.287219101123596</v>
      </c>
      <c r="AG113">
        <v>0.287219101123596</v>
      </c>
      <c r="AH113">
        <v>0.33095238095238</v>
      </c>
      <c r="AI113">
        <v>0.15722282230854001</v>
      </c>
      <c r="AJ113">
        <v>0.27719854785967901</v>
      </c>
      <c r="AK113">
        <v>0.27719854785967901</v>
      </c>
      <c r="AL113">
        <v>0.30337448068518902</v>
      </c>
      <c r="AM113">
        <v>0.30337448068518902</v>
      </c>
      <c r="AN113">
        <v>0.33095238095238</v>
      </c>
      <c r="AO113">
        <v>0.33095238095238</v>
      </c>
      <c r="AP113">
        <v>0.386046220556787</v>
      </c>
      <c r="AQ113">
        <v>0.147423382712569</v>
      </c>
      <c r="AR113">
        <v>1.09420480252411E-2</v>
      </c>
      <c r="AS113">
        <v>0.33363717870527598</v>
      </c>
      <c r="AT113">
        <v>0.335378323108384</v>
      </c>
      <c r="AU113">
        <v>0.13157894736842099</v>
      </c>
      <c r="AV113">
        <v>0.82352941176470495</v>
      </c>
      <c r="AW113">
        <v>0.80898876404494302</v>
      </c>
      <c r="AX113">
        <v>0.670886075949367</v>
      </c>
      <c r="AY113">
        <v>0.47867298578199002</v>
      </c>
      <c r="AZ113">
        <v>0</v>
      </c>
      <c r="BA113">
        <v>7.7348066298342497E-2</v>
      </c>
      <c r="BB113">
        <v>0</v>
      </c>
      <c r="BC113">
        <v>0</v>
      </c>
      <c r="BD113">
        <v>0</v>
      </c>
      <c r="BE113">
        <v>0</v>
      </c>
    </row>
    <row r="114" spans="2:57" x14ac:dyDescent="0.2">
      <c r="B114" t="s">
        <v>2506</v>
      </c>
      <c r="C114">
        <v>1E-3</v>
      </c>
      <c r="D114">
        <v>0.1</v>
      </c>
      <c r="E114">
        <v>219</v>
      </c>
      <c r="F114">
        <v>500</v>
      </c>
      <c r="G114" s="2" t="b">
        <v>1</v>
      </c>
      <c r="H114">
        <v>8</v>
      </c>
      <c r="I114">
        <v>15</v>
      </c>
      <c r="J114">
        <v>64</v>
      </c>
      <c r="K114">
        <v>1000</v>
      </c>
      <c r="L114">
        <v>4</v>
      </c>
      <c r="M114">
        <v>5</v>
      </c>
      <c r="N114">
        <v>465</v>
      </c>
      <c r="O114">
        <v>12</v>
      </c>
      <c r="P114">
        <v>5</v>
      </c>
      <c r="Q114">
        <v>125</v>
      </c>
      <c r="R114">
        <v>1</v>
      </c>
      <c r="S114">
        <v>78</v>
      </c>
      <c r="T114" s="2">
        <v>128</v>
      </c>
      <c r="U114" s="2">
        <v>64</v>
      </c>
      <c r="V114" s="2">
        <v>64</v>
      </c>
      <c r="W114" t="s">
        <v>2179</v>
      </c>
      <c r="X114">
        <v>0.91380078124999997</v>
      </c>
      <c r="Y114">
        <v>1.3369650769978699E-2</v>
      </c>
      <c r="Z114">
        <v>0.28596290322580398</v>
      </c>
      <c r="AA114">
        <v>0.26310062287747799</v>
      </c>
      <c r="AB114">
        <v>0.164848146454874</v>
      </c>
      <c r="AC114">
        <v>0.164848146454874</v>
      </c>
      <c r="AD114">
        <v>0.15071044584707</v>
      </c>
      <c r="AE114">
        <v>0.15071044584707</v>
      </c>
      <c r="AF114">
        <v>0.28596290322580398</v>
      </c>
      <c r="AG114">
        <v>0.28596290322580398</v>
      </c>
      <c r="AH114">
        <v>0.23733333333333301</v>
      </c>
      <c r="AI114">
        <v>0.117189019918441</v>
      </c>
      <c r="AJ114">
        <v>0.15624047713782799</v>
      </c>
      <c r="AK114">
        <v>0.15624047713782799</v>
      </c>
      <c r="AL114">
        <v>0.21351452380725899</v>
      </c>
      <c r="AM114">
        <v>0.21351452380725899</v>
      </c>
      <c r="AN114">
        <v>0.23733333333333301</v>
      </c>
      <c r="AO114">
        <v>0.23733333333333301</v>
      </c>
      <c r="AP114">
        <v>0.23680644027263301</v>
      </c>
      <c r="AQ114">
        <v>2.7314933300375001E-3</v>
      </c>
      <c r="AR114">
        <v>0.40239327227149002</v>
      </c>
      <c r="AS114">
        <v>1.7461379945335899E-2</v>
      </c>
      <c r="AT114">
        <v>0</v>
      </c>
      <c r="AU114">
        <v>0.29760403530895302</v>
      </c>
      <c r="AV114">
        <v>0.50467289719626096</v>
      </c>
      <c r="AW114">
        <v>7.69230769230769E-2</v>
      </c>
      <c r="AX114">
        <v>0.36986301369863001</v>
      </c>
      <c r="AY114">
        <v>0.25806451612903197</v>
      </c>
      <c r="AZ114">
        <v>0</v>
      </c>
      <c r="BA114">
        <v>0</v>
      </c>
      <c r="BB114">
        <v>0.36775818639798402</v>
      </c>
      <c r="BC114">
        <v>0</v>
      </c>
      <c r="BD114">
        <v>0</v>
      </c>
      <c r="BE114">
        <v>0</v>
      </c>
    </row>
    <row r="115" spans="2:57" x14ac:dyDescent="0.2">
      <c r="B115" t="s">
        <v>2735</v>
      </c>
      <c r="C115">
        <v>1E-3</v>
      </c>
      <c r="D115">
        <v>0.5</v>
      </c>
      <c r="E115">
        <v>256</v>
      </c>
      <c r="F115">
        <v>100</v>
      </c>
      <c r="G115" s="2" t="b">
        <v>0</v>
      </c>
      <c r="H115">
        <v>8</v>
      </c>
      <c r="I115">
        <v>5</v>
      </c>
      <c r="J115">
        <v>128</v>
      </c>
      <c r="K115">
        <v>1000</v>
      </c>
      <c r="L115">
        <v>4</v>
      </c>
      <c r="M115">
        <v>25</v>
      </c>
      <c r="N115">
        <v>445</v>
      </c>
      <c r="O115">
        <v>12</v>
      </c>
      <c r="P115">
        <v>25</v>
      </c>
      <c r="Q115">
        <v>105</v>
      </c>
      <c r="R115">
        <v>1</v>
      </c>
      <c r="S115">
        <v>78</v>
      </c>
      <c r="T115" s="2">
        <v>64</v>
      </c>
      <c r="U115" s="2">
        <v>64</v>
      </c>
      <c r="V115" s="2">
        <v>128</v>
      </c>
      <c r="W115" t="s">
        <v>2179</v>
      </c>
      <c r="X115">
        <v>0.89553710937499997</v>
      </c>
      <c r="Y115">
        <v>1.5499099707230899E-2</v>
      </c>
      <c r="Z115">
        <v>0.28336741573033902</v>
      </c>
      <c r="AA115">
        <v>0.21733298407495</v>
      </c>
      <c r="AB115">
        <v>0.156117558894834</v>
      </c>
      <c r="AC115">
        <v>0.156117558894834</v>
      </c>
      <c r="AD115">
        <v>0.44074982160841297</v>
      </c>
      <c r="AE115">
        <v>0.44074982160841297</v>
      </c>
      <c r="AF115">
        <v>0.28336741573033902</v>
      </c>
      <c r="AG115">
        <v>0.28336741573033902</v>
      </c>
      <c r="AH115">
        <v>0.35396825396825399</v>
      </c>
      <c r="AI115">
        <v>8.1576555967330905E-2</v>
      </c>
      <c r="AJ115">
        <v>0.314010880036313</v>
      </c>
      <c r="AK115">
        <v>0.314010880036313</v>
      </c>
      <c r="AL115">
        <v>0.35374346873371498</v>
      </c>
      <c r="AM115">
        <v>0.35374346873371498</v>
      </c>
      <c r="AN115">
        <v>0.35396825396825399</v>
      </c>
      <c r="AO115">
        <v>0.35396825396825399</v>
      </c>
      <c r="AP115">
        <v>1.0064246468139301E-2</v>
      </c>
      <c r="AQ115">
        <v>7.2154196887966496E-2</v>
      </c>
      <c r="AR115">
        <v>0.11830294539583799</v>
      </c>
      <c r="AS115">
        <v>0.42394884682739198</v>
      </c>
      <c r="AT115">
        <v>0</v>
      </c>
      <c r="AU115">
        <v>0</v>
      </c>
      <c r="AV115">
        <v>0</v>
      </c>
      <c r="AW115">
        <v>0.87830687830687804</v>
      </c>
      <c r="AX115">
        <v>0.55335968379446598</v>
      </c>
      <c r="AY115">
        <v>0.92156862745098</v>
      </c>
      <c r="AZ115">
        <v>0.55621301775147902</v>
      </c>
      <c r="BA115">
        <v>0</v>
      </c>
      <c r="BB115">
        <v>0</v>
      </c>
      <c r="BC115">
        <v>0.60645161290322502</v>
      </c>
      <c r="BD115">
        <v>1.3698630136986301E-2</v>
      </c>
      <c r="BE115">
        <v>0.23853211009174299</v>
      </c>
    </row>
    <row r="116" spans="2:57" x14ac:dyDescent="0.2">
      <c r="B116" t="s">
        <v>2736</v>
      </c>
      <c r="C116">
        <v>1E-3</v>
      </c>
      <c r="D116">
        <v>0.1</v>
      </c>
      <c r="E116">
        <v>256</v>
      </c>
      <c r="F116">
        <v>100</v>
      </c>
      <c r="G116" s="2" t="b">
        <v>0</v>
      </c>
      <c r="H116">
        <v>8</v>
      </c>
      <c r="I116">
        <v>25</v>
      </c>
      <c r="J116">
        <v>64</v>
      </c>
      <c r="K116">
        <v>1000</v>
      </c>
      <c r="L116">
        <v>4</v>
      </c>
      <c r="M116">
        <v>25</v>
      </c>
      <c r="N116">
        <v>445</v>
      </c>
      <c r="O116">
        <v>12</v>
      </c>
      <c r="P116">
        <v>25</v>
      </c>
      <c r="Q116">
        <v>105</v>
      </c>
      <c r="R116">
        <v>1</v>
      </c>
      <c r="S116">
        <v>78</v>
      </c>
      <c r="T116" s="2">
        <v>128</v>
      </c>
      <c r="U116" s="2">
        <v>128</v>
      </c>
      <c r="V116" s="2">
        <v>64</v>
      </c>
      <c r="W116" t="s">
        <v>2179</v>
      </c>
      <c r="X116">
        <v>0.90345703124999999</v>
      </c>
      <c r="Y116">
        <v>1.5078944507986299E-2</v>
      </c>
      <c r="Z116">
        <v>0.279662921348316</v>
      </c>
      <c r="AA116">
        <v>0.67333324044942799</v>
      </c>
      <c r="AB116">
        <v>0.16100390192574099</v>
      </c>
      <c r="AC116">
        <v>0.16100390192574099</v>
      </c>
      <c r="AD116">
        <v>0.56900243584702004</v>
      </c>
      <c r="AE116">
        <v>0.56900243584702004</v>
      </c>
      <c r="AF116">
        <v>0.279662921348316</v>
      </c>
      <c r="AG116">
        <v>0.279662921348316</v>
      </c>
      <c r="AH116">
        <v>0.31904761904761902</v>
      </c>
      <c r="AI116">
        <v>0.34070324897766102</v>
      </c>
      <c r="AJ116">
        <v>0.24128321111751899</v>
      </c>
      <c r="AK116">
        <v>0.24128321111751899</v>
      </c>
      <c r="AL116">
        <v>0.38297881702066799</v>
      </c>
      <c r="AM116">
        <v>0.38297881702066799</v>
      </c>
      <c r="AN116">
        <v>0.31904761904761902</v>
      </c>
      <c r="AO116">
        <v>0.31904761904761902</v>
      </c>
      <c r="AP116">
        <v>2.5531824013270098E-2</v>
      </c>
      <c r="AQ116">
        <v>0.21419190500020899</v>
      </c>
      <c r="AR116">
        <v>1.1030135506044699E-2</v>
      </c>
      <c r="AS116">
        <v>0.39326174318344098</v>
      </c>
      <c r="AT116">
        <v>0</v>
      </c>
      <c r="AU116">
        <v>0</v>
      </c>
      <c r="AV116">
        <v>1.8867924528301799E-2</v>
      </c>
      <c r="AW116">
        <v>0.904522613065326</v>
      </c>
      <c r="AX116">
        <v>0.54148471615720495</v>
      </c>
      <c r="AY116">
        <v>0.36328125</v>
      </c>
      <c r="AZ116">
        <v>0.26446280991735499</v>
      </c>
      <c r="BA116">
        <v>0.481012658227848</v>
      </c>
      <c r="BB116">
        <v>0</v>
      </c>
      <c r="BC116">
        <v>0.32176656151419503</v>
      </c>
      <c r="BD116">
        <v>0</v>
      </c>
      <c r="BE116">
        <v>0</v>
      </c>
    </row>
    <row r="117" spans="2:57" x14ac:dyDescent="0.2">
      <c r="B117" t="s">
        <v>2737</v>
      </c>
      <c r="C117">
        <v>1E-3</v>
      </c>
      <c r="D117">
        <v>0.1</v>
      </c>
      <c r="E117">
        <v>154</v>
      </c>
      <c r="F117">
        <v>100</v>
      </c>
      <c r="G117" s="2" t="b">
        <v>1</v>
      </c>
      <c r="H117">
        <v>8</v>
      </c>
      <c r="I117">
        <v>10</v>
      </c>
      <c r="J117">
        <v>64</v>
      </c>
      <c r="K117">
        <v>1000</v>
      </c>
      <c r="L117">
        <v>4</v>
      </c>
      <c r="M117">
        <v>25</v>
      </c>
      <c r="N117">
        <v>445</v>
      </c>
      <c r="O117">
        <v>12</v>
      </c>
      <c r="P117">
        <v>25</v>
      </c>
      <c r="Q117">
        <v>105</v>
      </c>
      <c r="R117">
        <v>1</v>
      </c>
      <c r="S117">
        <v>78</v>
      </c>
      <c r="T117" s="2">
        <v>128</v>
      </c>
      <c r="U117" s="2">
        <v>128</v>
      </c>
      <c r="V117" s="2">
        <v>64</v>
      </c>
      <c r="W117" t="s">
        <v>2179</v>
      </c>
      <c r="X117">
        <v>0.89703124999999995</v>
      </c>
      <c r="Y117">
        <v>1.6425642855465401E-2</v>
      </c>
      <c r="Z117">
        <v>0.278762359550563</v>
      </c>
      <c r="AA117">
        <v>0.28859336237609301</v>
      </c>
      <c r="AB117">
        <v>0.21993505504923999</v>
      </c>
      <c r="AC117">
        <v>0.21993505504923999</v>
      </c>
      <c r="AD117">
        <v>0.243794489844289</v>
      </c>
      <c r="AE117">
        <v>0.243794489844289</v>
      </c>
      <c r="AF117">
        <v>0.278762359550563</v>
      </c>
      <c r="AG117">
        <v>0.278762359550563</v>
      </c>
      <c r="AH117">
        <v>0.41269841269841201</v>
      </c>
      <c r="AI117">
        <v>8.3383396267890902E-2</v>
      </c>
      <c r="AJ117">
        <v>0.389690506021871</v>
      </c>
      <c r="AK117">
        <v>0.389690506021871</v>
      </c>
      <c r="AL117">
        <v>0.47564512063761899</v>
      </c>
      <c r="AM117">
        <v>0.47564512063761899</v>
      </c>
      <c r="AN117">
        <v>0.41269841269841201</v>
      </c>
      <c r="AO117">
        <v>0.41269841269841201</v>
      </c>
      <c r="AP117">
        <v>6.5476540355929994E-2</v>
      </c>
      <c r="AQ117">
        <v>0.29657836931083398</v>
      </c>
      <c r="AR117">
        <v>1.6753019733830199E-2</v>
      </c>
      <c r="AS117">
        <v>0.50093229079636703</v>
      </c>
      <c r="AT117">
        <v>0.25563909774436</v>
      </c>
      <c r="AU117">
        <v>0</v>
      </c>
      <c r="AV117">
        <v>0.17391304347826</v>
      </c>
      <c r="AW117">
        <v>0.92929292929292895</v>
      </c>
      <c r="AX117">
        <v>0.64233576642335699</v>
      </c>
      <c r="AY117">
        <v>0.92857142857142805</v>
      </c>
      <c r="AZ117">
        <v>0.85405405405405399</v>
      </c>
      <c r="BA117">
        <v>0.183856502242152</v>
      </c>
      <c r="BB117">
        <v>0</v>
      </c>
      <c r="BC117">
        <v>9.0090090090090003E-3</v>
      </c>
      <c r="BD117">
        <v>0.39682539682539603</v>
      </c>
      <c r="BE117">
        <v>0.30278884462151301</v>
      </c>
    </row>
    <row r="118" spans="2:57" x14ac:dyDescent="0.2">
      <c r="B118" t="s">
        <v>2507</v>
      </c>
      <c r="C118">
        <v>1E-3</v>
      </c>
      <c r="D118">
        <v>0.5</v>
      </c>
      <c r="E118">
        <v>256</v>
      </c>
      <c r="F118">
        <v>500</v>
      </c>
      <c r="G118" s="2" t="b">
        <v>0</v>
      </c>
      <c r="H118">
        <v>8</v>
      </c>
      <c r="I118">
        <v>25</v>
      </c>
      <c r="J118">
        <v>420</v>
      </c>
      <c r="K118">
        <v>1000</v>
      </c>
      <c r="L118">
        <v>4</v>
      </c>
      <c r="M118">
        <v>10</v>
      </c>
      <c r="N118">
        <v>460</v>
      </c>
      <c r="O118">
        <v>12</v>
      </c>
      <c r="P118">
        <v>10</v>
      </c>
      <c r="Q118">
        <v>120</v>
      </c>
      <c r="R118">
        <v>1</v>
      </c>
      <c r="S118">
        <v>78</v>
      </c>
      <c r="T118" s="2">
        <v>64</v>
      </c>
      <c r="U118" s="2">
        <v>128</v>
      </c>
      <c r="V118" s="2">
        <v>128</v>
      </c>
      <c r="W118" t="s">
        <v>2179</v>
      </c>
      <c r="X118">
        <v>0.93267559523809396</v>
      </c>
      <c r="Y118">
        <v>1.13226451240479E-2</v>
      </c>
      <c r="Z118">
        <v>0.27353695652173898</v>
      </c>
      <c r="AA118">
        <v>0.27010687614977302</v>
      </c>
      <c r="AB118">
        <v>0.15646200502107499</v>
      </c>
      <c r="AC118">
        <v>0.15646200502107499</v>
      </c>
      <c r="AD118">
        <v>0.208051679871331</v>
      </c>
      <c r="AE118">
        <v>0.208051679871331</v>
      </c>
      <c r="AF118">
        <v>0.27353695652173898</v>
      </c>
      <c r="AG118">
        <v>0.27353695652173898</v>
      </c>
      <c r="AH118">
        <v>0.26944444444444399</v>
      </c>
      <c r="AI118">
        <v>0.118352144956588</v>
      </c>
      <c r="AJ118">
        <v>0.216818961734982</v>
      </c>
      <c r="AK118">
        <v>0.216818961734982</v>
      </c>
      <c r="AL118">
        <v>0.34265273692180898</v>
      </c>
      <c r="AM118">
        <v>0.34265273692180898</v>
      </c>
      <c r="AN118">
        <v>0.26944444444444399</v>
      </c>
      <c r="AO118">
        <v>0.26944444444444399</v>
      </c>
      <c r="AP118">
        <v>3.3232740260960403E-2</v>
      </c>
      <c r="AQ118">
        <v>9.4225579335693394E-2</v>
      </c>
      <c r="AR118">
        <v>0.43239538354203599</v>
      </c>
      <c r="AS118">
        <v>6.5994316945610906E-2</v>
      </c>
      <c r="AT118">
        <v>0.18390804597701099</v>
      </c>
      <c r="AU118">
        <v>0</v>
      </c>
      <c r="AV118">
        <v>0.16176470588235201</v>
      </c>
      <c r="AW118">
        <v>0.50299401197604698</v>
      </c>
      <c r="AX118">
        <v>0.19259259259259201</v>
      </c>
      <c r="AY118">
        <v>0.87553648068669498</v>
      </c>
      <c r="AZ118">
        <v>0</v>
      </c>
      <c r="BA118">
        <v>0</v>
      </c>
      <c r="BB118">
        <v>0.37151702786377699</v>
      </c>
      <c r="BC118">
        <v>0</v>
      </c>
      <c r="BD118">
        <v>8.4507042253521097E-2</v>
      </c>
      <c r="BE118">
        <v>0.229007633587786</v>
      </c>
    </row>
    <row r="119" spans="2:57" x14ac:dyDescent="0.2">
      <c r="B119" t="s">
        <v>2508</v>
      </c>
      <c r="C119">
        <v>1E-3</v>
      </c>
      <c r="D119">
        <v>0.5</v>
      </c>
      <c r="E119">
        <v>256</v>
      </c>
      <c r="F119">
        <v>500</v>
      </c>
      <c r="G119" s="2" t="b">
        <v>0</v>
      </c>
      <c r="H119">
        <v>8</v>
      </c>
      <c r="I119">
        <v>5</v>
      </c>
      <c r="J119">
        <v>256</v>
      </c>
      <c r="K119">
        <v>1000</v>
      </c>
      <c r="L119">
        <v>4</v>
      </c>
      <c r="M119">
        <v>10</v>
      </c>
      <c r="N119">
        <v>460</v>
      </c>
      <c r="O119">
        <v>12</v>
      </c>
      <c r="P119">
        <v>10</v>
      </c>
      <c r="Q119">
        <v>120</v>
      </c>
      <c r="R119">
        <v>1</v>
      </c>
      <c r="S119">
        <v>78</v>
      </c>
      <c r="T119" s="2">
        <v>128</v>
      </c>
      <c r="U119" s="2">
        <v>64</v>
      </c>
      <c r="V119" s="2">
        <v>128</v>
      </c>
      <c r="W119" t="s">
        <v>2179</v>
      </c>
      <c r="X119">
        <v>0.91678613281249999</v>
      </c>
      <c r="Y119">
        <v>1.31539953034371E-2</v>
      </c>
      <c r="Z119">
        <v>0.27334782608695601</v>
      </c>
      <c r="AA119">
        <v>0.322380585163831</v>
      </c>
      <c r="AB119">
        <v>0.176428540355661</v>
      </c>
      <c r="AC119">
        <v>0.176428540355661</v>
      </c>
      <c r="AD119">
        <v>0.15550024134801399</v>
      </c>
      <c r="AE119">
        <v>0.15550024134801399</v>
      </c>
      <c r="AF119">
        <v>0.27334782608695601</v>
      </c>
      <c r="AG119">
        <v>0.27334782608695601</v>
      </c>
      <c r="AH119">
        <v>0.15486111111111101</v>
      </c>
      <c r="AI119">
        <v>0.19865934550762099</v>
      </c>
      <c r="AJ119">
        <v>0.14149693142075601</v>
      </c>
      <c r="AK119">
        <v>0.14149693142075601</v>
      </c>
      <c r="AL119">
        <v>0.253059823265259</v>
      </c>
      <c r="AM119">
        <v>0.253059823265259</v>
      </c>
      <c r="AN119">
        <v>0.15486111111111101</v>
      </c>
      <c r="AO119">
        <v>0.15486111111111101</v>
      </c>
      <c r="AP119">
        <v>5.4253169420010003E-4</v>
      </c>
      <c r="AQ119">
        <v>0.23338380329970501</v>
      </c>
      <c r="AR119">
        <v>0</v>
      </c>
      <c r="AS119">
        <v>0.47178782642874201</v>
      </c>
      <c r="AT119">
        <v>0</v>
      </c>
      <c r="AU119">
        <v>1.6528925619834701E-2</v>
      </c>
      <c r="AV119">
        <v>0.2</v>
      </c>
      <c r="AW119">
        <v>0.76288659793814395</v>
      </c>
      <c r="AX119">
        <v>5.3278688524590098E-2</v>
      </c>
      <c r="AY119">
        <v>0.55652173913043401</v>
      </c>
      <c r="AZ119">
        <v>0</v>
      </c>
      <c r="BA119">
        <v>0.105022831050228</v>
      </c>
      <c r="BB119">
        <v>0</v>
      </c>
      <c r="BC119">
        <v>3.7243947858472E-3</v>
      </c>
      <c r="BD119">
        <v>0</v>
      </c>
      <c r="BE119">
        <v>0</v>
      </c>
    </row>
    <row r="120" spans="2:57" x14ac:dyDescent="0.2">
      <c r="B120" t="s">
        <v>2509</v>
      </c>
      <c r="C120">
        <v>1E-3</v>
      </c>
      <c r="D120">
        <v>0.5</v>
      </c>
      <c r="E120">
        <v>256</v>
      </c>
      <c r="F120">
        <v>100</v>
      </c>
      <c r="G120" s="2" t="b">
        <v>0</v>
      </c>
      <c r="H120">
        <v>8</v>
      </c>
      <c r="I120">
        <v>5</v>
      </c>
      <c r="J120">
        <v>128</v>
      </c>
      <c r="K120">
        <v>1000</v>
      </c>
      <c r="L120">
        <v>4</v>
      </c>
      <c r="M120">
        <v>10</v>
      </c>
      <c r="N120">
        <v>460</v>
      </c>
      <c r="O120">
        <v>12</v>
      </c>
      <c r="P120">
        <v>10</v>
      </c>
      <c r="Q120">
        <v>120</v>
      </c>
      <c r="R120">
        <v>1</v>
      </c>
      <c r="S120">
        <v>78</v>
      </c>
      <c r="T120" s="2">
        <v>64</v>
      </c>
      <c r="U120" s="2">
        <v>64</v>
      </c>
      <c r="V120" s="2">
        <v>64</v>
      </c>
      <c r="W120" t="s">
        <v>2179</v>
      </c>
      <c r="X120">
        <v>0.89025390625</v>
      </c>
      <c r="Y120">
        <v>1.5976583817973702E-2</v>
      </c>
      <c r="Z120">
        <v>0.27322119565217401</v>
      </c>
      <c r="AA120">
        <v>0.467934317290782</v>
      </c>
      <c r="AB120">
        <v>0.21367293509794</v>
      </c>
      <c r="AC120">
        <v>0.21367293509794</v>
      </c>
      <c r="AD120">
        <v>0.25309976704811199</v>
      </c>
      <c r="AE120">
        <v>0.25309976704811199</v>
      </c>
      <c r="AF120">
        <v>0.27322119565217401</v>
      </c>
      <c r="AG120">
        <v>0.27322119565217401</v>
      </c>
      <c r="AH120">
        <v>0.39652777777777698</v>
      </c>
      <c r="AI120">
        <v>0.150331676006317</v>
      </c>
      <c r="AJ120">
        <v>0.37154332086923197</v>
      </c>
      <c r="AK120">
        <v>0.37154332086923197</v>
      </c>
      <c r="AL120">
        <v>0.45979017254132498</v>
      </c>
      <c r="AM120">
        <v>0.45979017254132498</v>
      </c>
      <c r="AN120">
        <v>0.39652777777777698</v>
      </c>
      <c r="AO120">
        <v>0.39652777777777698</v>
      </c>
      <c r="AP120">
        <v>0.18744428934657401</v>
      </c>
      <c r="AQ120">
        <v>0.23301361722349201</v>
      </c>
      <c r="AR120">
        <v>4.9669764146567002E-3</v>
      </c>
      <c r="AS120">
        <v>0.42926685740703502</v>
      </c>
      <c r="AT120">
        <v>3.2786885245901599E-2</v>
      </c>
      <c r="AU120">
        <v>0</v>
      </c>
      <c r="AV120">
        <v>0.83199999999999996</v>
      </c>
      <c r="AW120">
        <v>0.91964285714285698</v>
      </c>
      <c r="AX120">
        <v>0.741463414634146</v>
      </c>
      <c r="AY120">
        <v>0.83397683397683398</v>
      </c>
      <c r="AZ120">
        <v>0.44851258581235698</v>
      </c>
      <c r="BA120">
        <v>6.3037249283667607E-2</v>
      </c>
      <c r="BB120">
        <v>0</v>
      </c>
      <c r="BC120">
        <v>5.9701492537313E-3</v>
      </c>
      <c r="BD120">
        <v>0.19161676646706499</v>
      </c>
      <c r="BE120">
        <v>0.389513108614232</v>
      </c>
    </row>
    <row r="121" spans="2:57" x14ac:dyDescent="0.2">
      <c r="B121" t="s">
        <v>2738</v>
      </c>
      <c r="C121">
        <v>1E-3</v>
      </c>
      <c r="D121">
        <v>0.1</v>
      </c>
      <c r="E121">
        <v>256</v>
      </c>
      <c r="F121">
        <v>100</v>
      </c>
      <c r="G121" s="2" t="b">
        <v>0</v>
      </c>
      <c r="H121">
        <v>8</v>
      </c>
      <c r="I121">
        <v>20</v>
      </c>
      <c r="J121">
        <v>64</v>
      </c>
      <c r="K121">
        <v>1000</v>
      </c>
      <c r="L121">
        <v>4</v>
      </c>
      <c r="M121">
        <v>10</v>
      </c>
      <c r="N121">
        <v>460</v>
      </c>
      <c r="O121">
        <v>12</v>
      </c>
      <c r="P121">
        <v>10</v>
      </c>
      <c r="Q121">
        <v>120</v>
      </c>
      <c r="R121">
        <v>1</v>
      </c>
      <c r="S121">
        <v>78</v>
      </c>
      <c r="T121" s="2">
        <v>64</v>
      </c>
      <c r="U121" s="2">
        <v>64</v>
      </c>
      <c r="V121" s="2">
        <v>128</v>
      </c>
      <c r="W121" t="s">
        <v>2179</v>
      </c>
      <c r="X121">
        <v>0.90025390625000001</v>
      </c>
      <c r="Y121">
        <v>1.5965029494836899E-2</v>
      </c>
      <c r="Z121">
        <v>0.268589673913043</v>
      </c>
      <c r="AA121">
        <v>0.249963856920599</v>
      </c>
      <c r="AB121">
        <v>0.15705348231267499</v>
      </c>
      <c r="AC121">
        <v>0.15705348231267499</v>
      </c>
      <c r="AD121">
        <v>0.271566061635657</v>
      </c>
      <c r="AE121">
        <v>0.271566061635657</v>
      </c>
      <c r="AF121">
        <v>0.268589673913043</v>
      </c>
      <c r="AG121">
        <v>0.268589673913043</v>
      </c>
      <c r="AH121">
        <v>0.29027777777777702</v>
      </c>
      <c r="AI121">
        <v>8.3294704556465093E-2</v>
      </c>
      <c r="AJ121">
        <v>0.219731373414286</v>
      </c>
      <c r="AK121">
        <v>0.219731373414286</v>
      </c>
      <c r="AL121">
        <v>0.20949008072363701</v>
      </c>
      <c r="AM121">
        <v>0.20949008072363701</v>
      </c>
      <c r="AN121">
        <v>0.29027777777777702</v>
      </c>
      <c r="AO121">
        <v>0.29027777777777702</v>
      </c>
      <c r="AP121">
        <v>1.02711823539535E-2</v>
      </c>
      <c r="AQ121">
        <v>0.29765079069534001</v>
      </c>
      <c r="AR121">
        <v>0</v>
      </c>
      <c r="AS121">
        <v>0.32029195620140599</v>
      </c>
      <c r="AT121">
        <v>0</v>
      </c>
      <c r="AU121">
        <v>0</v>
      </c>
      <c r="AV121">
        <v>1.4598540145985399E-2</v>
      </c>
      <c r="AW121">
        <v>0.94067796610169396</v>
      </c>
      <c r="AX121">
        <v>0.41947565543071103</v>
      </c>
      <c r="AY121">
        <v>0.766519823788546</v>
      </c>
      <c r="AZ121">
        <v>0.20979020979020899</v>
      </c>
      <c r="BA121">
        <v>0.28571428571428498</v>
      </c>
      <c r="BB121">
        <v>0</v>
      </c>
      <c r="BC121">
        <v>0</v>
      </c>
      <c r="BD121">
        <v>0</v>
      </c>
      <c r="BE121">
        <v>0</v>
      </c>
    </row>
    <row r="122" spans="2:57" x14ac:dyDescent="0.2">
      <c r="B122" t="s">
        <v>2739</v>
      </c>
      <c r="C122">
        <v>1E-3</v>
      </c>
      <c r="D122">
        <v>0.5</v>
      </c>
      <c r="E122">
        <v>194</v>
      </c>
      <c r="F122">
        <v>500</v>
      </c>
      <c r="G122" s="2" t="b">
        <v>1</v>
      </c>
      <c r="H122">
        <v>8</v>
      </c>
      <c r="I122">
        <v>25</v>
      </c>
      <c r="J122">
        <v>420</v>
      </c>
      <c r="K122">
        <v>1000</v>
      </c>
      <c r="L122">
        <v>4</v>
      </c>
      <c r="M122">
        <v>25</v>
      </c>
      <c r="N122">
        <v>445</v>
      </c>
      <c r="O122">
        <v>12</v>
      </c>
      <c r="P122">
        <v>25</v>
      </c>
      <c r="Q122">
        <v>105</v>
      </c>
      <c r="R122">
        <v>1</v>
      </c>
      <c r="S122">
        <v>78</v>
      </c>
      <c r="T122" s="2">
        <v>64</v>
      </c>
      <c r="U122" s="2">
        <v>64</v>
      </c>
      <c r="V122" s="2">
        <v>128</v>
      </c>
      <c r="W122" t="s">
        <v>2179</v>
      </c>
      <c r="X122">
        <v>0.92485238095238098</v>
      </c>
      <c r="Y122">
        <v>1.23035038113594E-2</v>
      </c>
      <c r="Z122">
        <v>0.26699719101123898</v>
      </c>
      <c r="AA122">
        <v>0.70861338341236102</v>
      </c>
      <c r="AB122">
        <v>0.13262330020803001</v>
      </c>
      <c r="AC122">
        <v>0.13262330020803001</v>
      </c>
      <c r="AD122">
        <v>0.23081036468160701</v>
      </c>
      <c r="AE122">
        <v>0.23081036468160701</v>
      </c>
      <c r="AF122">
        <v>0.26699719101123898</v>
      </c>
      <c r="AG122">
        <v>0.26699719101123898</v>
      </c>
      <c r="AH122">
        <v>0.17619047619047601</v>
      </c>
      <c r="AI122">
        <v>0.73177963495254505</v>
      </c>
      <c r="AJ122">
        <v>0.12603039666332699</v>
      </c>
      <c r="AK122">
        <v>0.12603039666332699</v>
      </c>
      <c r="AL122">
        <v>0.154508573090161</v>
      </c>
      <c r="AM122">
        <v>0.154508573090161</v>
      </c>
      <c r="AN122">
        <v>0.17619047619047601</v>
      </c>
      <c r="AO122">
        <v>0.17619047619047601</v>
      </c>
      <c r="AP122">
        <v>0.42691944808460303</v>
      </c>
      <c r="AQ122">
        <v>0.100793704923907</v>
      </c>
      <c r="AR122">
        <v>0</v>
      </c>
      <c r="AS122">
        <v>2.7800478236118002E-3</v>
      </c>
      <c r="AT122">
        <v>0.171591992373689</v>
      </c>
      <c r="AU122">
        <v>0</v>
      </c>
      <c r="AV122">
        <v>3.10880829015544E-2</v>
      </c>
      <c r="AW122">
        <v>0.35135135135135098</v>
      </c>
      <c r="AX122">
        <v>0.29166666666666602</v>
      </c>
      <c r="AY122">
        <v>0.66666666666666596</v>
      </c>
      <c r="AZ122">
        <v>0</v>
      </c>
      <c r="BA122">
        <v>0</v>
      </c>
      <c r="BB122">
        <v>0</v>
      </c>
      <c r="BC122">
        <v>0</v>
      </c>
      <c r="BD122">
        <v>0</v>
      </c>
      <c r="BE122">
        <v>0</v>
      </c>
    </row>
    <row r="123" spans="2:57" x14ac:dyDescent="0.2">
      <c r="B123" t="s">
        <v>2740</v>
      </c>
      <c r="C123">
        <v>1E-3</v>
      </c>
      <c r="D123">
        <v>0.5</v>
      </c>
      <c r="E123">
        <v>110</v>
      </c>
      <c r="F123">
        <v>500</v>
      </c>
      <c r="G123" s="2" t="b">
        <v>1</v>
      </c>
      <c r="H123">
        <v>8</v>
      </c>
      <c r="I123">
        <v>50</v>
      </c>
      <c r="J123">
        <v>128</v>
      </c>
      <c r="K123">
        <v>1000</v>
      </c>
      <c r="L123">
        <v>4</v>
      </c>
      <c r="M123">
        <v>25</v>
      </c>
      <c r="N123">
        <v>445</v>
      </c>
      <c r="O123">
        <v>12</v>
      </c>
      <c r="P123">
        <v>25</v>
      </c>
      <c r="Q123">
        <v>105</v>
      </c>
      <c r="R123">
        <v>1</v>
      </c>
      <c r="S123">
        <v>78</v>
      </c>
      <c r="T123" s="2">
        <v>128</v>
      </c>
      <c r="U123" s="2">
        <v>64</v>
      </c>
      <c r="V123" s="2">
        <v>64</v>
      </c>
      <c r="W123" t="s">
        <v>2179</v>
      </c>
      <c r="X123">
        <v>0.91471679687499996</v>
      </c>
      <c r="Y123">
        <v>1.33642449621111E-2</v>
      </c>
      <c r="Z123">
        <v>0.26312808988763903</v>
      </c>
      <c r="AA123">
        <v>0.63214326429366996</v>
      </c>
      <c r="AB123">
        <v>0.14212881793071799</v>
      </c>
      <c r="AC123">
        <v>0.14212881793071799</v>
      </c>
      <c r="AD123">
        <v>0.118612809738551</v>
      </c>
      <c r="AE123">
        <v>0.118612809738551</v>
      </c>
      <c r="AF123">
        <v>0.26312808988763903</v>
      </c>
      <c r="AG123">
        <v>0.26312808988763903</v>
      </c>
      <c r="AH123">
        <v>0.37222222222222201</v>
      </c>
      <c r="AI123">
        <v>0.39255559444427401</v>
      </c>
      <c r="AJ123">
        <v>0.31505848568626299</v>
      </c>
      <c r="AK123">
        <v>0.31505848568626299</v>
      </c>
      <c r="AL123">
        <v>0.37419953637312198</v>
      </c>
      <c r="AM123">
        <v>0.37419953637312198</v>
      </c>
      <c r="AN123">
        <v>0.37222222222222201</v>
      </c>
      <c r="AO123">
        <v>0.37222222222222201</v>
      </c>
      <c r="AP123">
        <v>0.46662898103634398</v>
      </c>
      <c r="AQ123">
        <v>7.7855943315142104E-2</v>
      </c>
      <c r="AR123">
        <v>2.33183868522653E-2</v>
      </c>
      <c r="AS123">
        <v>7.1196051911940001E-4</v>
      </c>
      <c r="AT123">
        <v>0.15819209039547999</v>
      </c>
      <c r="AU123">
        <v>0.27777777777777701</v>
      </c>
      <c r="AV123">
        <v>0.48920863309352502</v>
      </c>
      <c r="AW123">
        <v>0.91629955947136499</v>
      </c>
      <c r="AX123">
        <v>0.55376344086021501</v>
      </c>
      <c r="AY123">
        <v>0.84491978609625595</v>
      </c>
      <c r="AZ123">
        <v>0.54054054054054002</v>
      </c>
      <c r="BA123">
        <v>0</v>
      </c>
      <c r="BB123">
        <v>0</v>
      </c>
      <c r="BC123">
        <v>0</v>
      </c>
      <c r="BD123">
        <v>0</v>
      </c>
      <c r="BE123">
        <v>0</v>
      </c>
    </row>
    <row r="124" spans="2:57" x14ac:dyDescent="0.2">
      <c r="B124" t="s">
        <v>2510</v>
      </c>
      <c r="C124">
        <v>1E-3</v>
      </c>
      <c r="D124">
        <v>0.5</v>
      </c>
      <c r="E124">
        <v>107</v>
      </c>
      <c r="F124">
        <v>500</v>
      </c>
      <c r="G124" s="2" t="b">
        <v>1</v>
      </c>
      <c r="H124">
        <v>8</v>
      </c>
      <c r="I124">
        <v>20</v>
      </c>
      <c r="J124">
        <v>128</v>
      </c>
      <c r="K124">
        <v>1000</v>
      </c>
      <c r="L124">
        <v>4</v>
      </c>
      <c r="M124">
        <v>50</v>
      </c>
      <c r="N124">
        <v>420</v>
      </c>
      <c r="O124">
        <v>12</v>
      </c>
      <c r="P124">
        <v>50</v>
      </c>
      <c r="Q124">
        <v>80</v>
      </c>
      <c r="R124">
        <v>1</v>
      </c>
      <c r="S124">
        <v>78</v>
      </c>
      <c r="T124" s="2">
        <v>64</v>
      </c>
      <c r="U124" s="2">
        <v>128</v>
      </c>
      <c r="V124" s="2">
        <v>128</v>
      </c>
      <c r="W124" t="s">
        <v>2179</v>
      </c>
      <c r="X124">
        <v>0.91389257812500002</v>
      </c>
      <c r="Y124">
        <v>1.3578061409294601E-2</v>
      </c>
      <c r="Z124">
        <v>0.26144523809523701</v>
      </c>
      <c r="AA124">
        <v>0.68080555349588301</v>
      </c>
      <c r="AB124">
        <v>0.12484054584554199</v>
      </c>
      <c r="AC124">
        <v>0.12484054584554199</v>
      </c>
      <c r="AD124">
        <v>0.34440737227295298</v>
      </c>
      <c r="AE124">
        <v>0.34440737227295298</v>
      </c>
      <c r="AF124">
        <v>0.26144523809523701</v>
      </c>
      <c r="AG124">
        <v>0.26144523809523701</v>
      </c>
      <c r="AH124">
        <v>0.344791666666666</v>
      </c>
      <c r="AI124">
        <v>0.40213814377784701</v>
      </c>
      <c r="AJ124">
        <v>0.30127973735423702</v>
      </c>
      <c r="AK124">
        <v>0.30127973735423702</v>
      </c>
      <c r="AL124">
        <v>0.30159363564499297</v>
      </c>
      <c r="AM124">
        <v>0.30159363564499297</v>
      </c>
      <c r="AN124">
        <v>0.344791666666666</v>
      </c>
      <c r="AO124">
        <v>0.344791666666666</v>
      </c>
      <c r="AP124">
        <v>3.8969411365585301E-2</v>
      </c>
      <c r="AQ124">
        <v>0.42136780752431302</v>
      </c>
      <c r="AR124">
        <v>2.0246626968960998E-3</v>
      </c>
      <c r="AS124">
        <v>3.7000301795377603E-2</v>
      </c>
      <c r="AT124">
        <v>0.15929203539823</v>
      </c>
      <c r="AU124">
        <v>0</v>
      </c>
      <c r="AV124">
        <v>0.28749999999999998</v>
      </c>
      <c r="AW124">
        <v>0.94871794871794801</v>
      </c>
      <c r="AX124">
        <v>0.51456310679611605</v>
      </c>
      <c r="AY124">
        <v>0.87671232876712302</v>
      </c>
      <c r="AZ124">
        <v>0.82857142857142796</v>
      </c>
      <c r="BA124">
        <v>0</v>
      </c>
      <c r="BB124">
        <v>0</v>
      </c>
      <c r="BC124">
        <v>0</v>
      </c>
      <c r="BD124">
        <v>0</v>
      </c>
      <c r="BE124">
        <v>0</v>
      </c>
    </row>
    <row r="125" spans="2:57" x14ac:dyDescent="0.2">
      <c r="B125" t="s">
        <v>2741</v>
      </c>
      <c r="C125">
        <v>1E-3</v>
      </c>
      <c r="D125">
        <v>0.5</v>
      </c>
      <c r="E125">
        <v>256</v>
      </c>
      <c r="F125">
        <v>100</v>
      </c>
      <c r="G125" s="2" t="b">
        <v>0</v>
      </c>
      <c r="H125">
        <v>8</v>
      </c>
      <c r="I125">
        <v>5</v>
      </c>
      <c r="J125">
        <v>420</v>
      </c>
      <c r="K125">
        <v>1000</v>
      </c>
      <c r="L125">
        <v>4</v>
      </c>
      <c r="M125">
        <v>5</v>
      </c>
      <c r="N125">
        <v>465</v>
      </c>
      <c r="O125">
        <v>12</v>
      </c>
      <c r="P125">
        <v>5</v>
      </c>
      <c r="Q125">
        <v>125</v>
      </c>
      <c r="R125">
        <v>1</v>
      </c>
      <c r="S125">
        <v>78</v>
      </c>
      <c r="T125" s="2">
        <v>64</v>
      </c>
      <c r="U125" s="2">
        <v>128</v>
      </c>
      <c r="V125" s="2">
        <v>64</v>
      </c>
      <c r="W125" t="s">
        <v>2179</v>
      </c>
      <c r="X125">
        <v>0.894910714285714</v>
      </c>
      <c r="Y125">
        <v>1.6199412159621701E-2</v>
      </c>
      <c r="Z125">
        <v>0.26009623655913899</v>
      </c>
      <c r="AA125">
        <v>0.243014679074287</v>
      </c>
      <c r="AB125">
        <v>0.13935142136038001</v>
      </c>
      <c r="AC125">
        <v>0.13935142136038001</v>
      </c>
      <c r="AD125">
        <v>0.13743250848751401</v>
      </c>
      <c r="AE125">
        <v>0.13743250848751401</v>
      </c>
      <c r="AF125">
        <v>0.26009623655913899</v>
      </c>
      <c r="AG125">
        <v>0.26009623655913899</v>
      </c>
      <c r="AH125">
        <v>0.17933333333333301</v>
      </c>
      <c r="AI125">
        <v>0.16014963388442899</v>
      </c>
      <c r="AJ125">
        <v>0.117943948939416</v>
      </c>
      <c r="AK125">
        <v>0.117943948939416</v>
      </c>
      <c r="AL125">
        <v>0.15587337887209299</v>
      </c>
      <c r="AM125">
        <v>0.15587337887209299</v>
      </c>
      <c r="AN125">
        <v>0.17933333333333301</v>
      </c>
      <c r="AO125">
        <v>0.17933333333333301</v>
      </c>
      <c r="AP125">
        <v>6.7033673116337303E-2</v>
      </c>
      <c r="AQ125">
        <v>1.1359098302333301E-2</v>
      </c>
      <c r="AR125">
        <v>1.7294203231215201E-2</v>
      </c>
      <c r="AS125">
        <v>0.46171871079163501</v>
      </c>
      <c r="AT125">
        <v>0.18300653594771199</v>
      </c>
      <c r="AU125">
        <v>0</v>
      </c>
      <c r="AV125">
        <v>0</v>
      </c>
      <c r="AW125">
        <v>0</v>
      </c>
      <c r="AX125">
        <v>0.55865921787709505</v>
      </c>
      <c r="AY125">
        <v>0.27885714285714203</v>
      </c>
      <c r="AZ125">
        <v>7.3022312373225096E-2</v>
      </c>
      <c r="BA125">
        <v>0</v>
      </c>
      <c r="BB125">
        <v>0</v>
      </c>
      <c r="BC125">
        <v>0.32178217821782101</v>
      </c>
      <c r="BD125">
        <v>0</v>
      </c>
      <c r="BE125">
        <v>0</v>
      </c>
    </row>
    <row r="126" spans="2:57" x14ac:dyDescent="0.2">
      <c r="B126" t="s">
        <v>2742</v>
      </c>
      <c r="C126">
        <v>1E-3</v>
      </c>
      <c r="D126">
        <v>0.5</v>
      </c>
      <c r="E126">
        <v>256</v>
      </c>
      <c r="F126">
        <v>500</v>
      </c>
      <c r="G126" s="2" t="b">
        <v>0</v>
      </c>
      <c r="H126">
        <v>8</v>
      </c>
      <c r="I126">
        <v>5</v>
      </c>
      <c r="J126">
        <v>256</v>
      </c>
      <c r="K126">
        <v>1000</v>
      </c>
      <c r="L126">
        <v>4</v>
      </c>
      <c r="M126">
        <v>5</v>
      </c>
      <c r="N126">
        <v>465</v>
      </c>
      <c r="O126">
        <v>12</v>
      </c>
      <c r="P126">
        <v>5</v>
      </c>
      <c r="Q126">
        <v>125</v>
      </c>
      <c r="R126">
        <v>1</v>
      </c>
      <c r="S126">
        <v>78</v>
      </c>
      <c r="T126" s="2">
        <v>128</v>
      </c>
      <c r="U126" s="2">
        <v>64</v>
      </c>
      <c r="V126" s="2">
        <v>128</v>
      </c>
      <c r="W126" t="s">
        <v>2179</v>
      </c>
      <c r="X126">
        <v>0.91065429687499999</v>
      </c>
      <c r="Y126">
        <v>1.37047005090862E-2</v>
      </c>
      <c r="Z126">
        <v>0.25986666666666602</v>
      </c>
      <c r="AA126">
        <v>0.56595114809274605</v>
      </c>
      <c r="AB126">
        <v>0.172625415829604</v>
      </c>
      <c r="AC126">
        <v>0.172625415829604</v>
      </c>
      <c r="AD126">
        <v>0.279483336513077</v>
      </c>
      <c r="AE126">
        <v>0.279483336513077</v>
      </c>
      <c r="AF126">
        <v>0.25986666666666602</v>
      </c>
      <c r="AG126">
        <v>0.25986666666666602</v>
      </c>
      <c r="AH126">
        <v>0.192</v>
      </c>
      <c r="AI126">
        <v>0.44352987408638</v>
      </c>
      <c r="AJ126">
        <v>0.13590814476749799</v>
      </c>
      <c r="AK126">
        <v>0.13590814476749799</v>
      </c>
      <c r="AL126">
        <v>0.13170752939566599</v>
      </c>
      <c r="AM126">
        <v>0.13170752939566599</v>
      </c>
      <c r="AN126">
        <v>0.192</v>
      </c>
      <c r="AO126">
        <v>0.192</v>
      </c>
      <c r="AP126">
        <v>0.43933742704381901</v>
      </c>
      <c r="AQ126">
        <v>9.2966663454593201E-2</v>
      </c>
      <c r="AR126">
        <v>0.15067484981038201</v>
      </c>
      <c r="AS126">
        <v>7.5227230096229997E-3</v>
      </c>
      <c r="AT126">
        <v>0.209039548022598</v>
      </c>
      <c r="AU126">
        <v>0</v>
      </c>
      <c r="AV126">
        <v>0.43776824034334699</v>
      </c>
      <c r="AW126">
        <v>0.87610619469026496</v>
      </c>
      <c r="AX126">
        <v>9.3385214007782102E-2</v>
      </c>
      <c r="AY126">
        <v>0</v>
      </c>
      <c r="AZ126">
        <v>1.4598540145985399E-2</v>
      </c>
      <c r="BA126">
        <v>0</v>
      </c>
      <c r="BB126">
        <v>0</v>
      </c>
      <c r="BC126">
        <v>0</v>
      </c>
      <c r="BD126">
        <v>0</v>
      </c>
      <c r="BE126">
        <v>0</v>
      </c>
    </row>
    <row r="127" spans="2:57" x14ac:dyDescent="0.2">
      <c r="B127" t="s">
        <v>2511</v>
      </c>
      <c r="C127">
        <v>1E-3</v>
      </c>
      <c r="D127">
        <v>0.5</v>
      </c>
      <c r="E127">
        <v>256</v>
      </c>
      <c r="F127">
        <v>500</v>
      </c>
      <c r="G127" s="2" t="b">
        <v>0</v>
      </c>
      <c r="H127">
        <v>8</v>
      </c>
      <c r="I127">
        <v>20</v>
      </c>
      <c r="J127">
        <v>256</v>
      </c>
      <c r="K127">
        <v>1000</v>
      </c>
      <c r="L127">
        <v>4</v>
      </c>
      <c r="M127">
        <v>20</v>
      </c>
      <c r="N127">
        <v>450</v>
      </c>
      <c r="O127">
        <v>12</v>
      </c>
      <c r="P127">
        <v>20</v>
      </c>
      <c r="Q127">
        <v>110</v>
      </c>
      <c r="R127">
        <v>1</v>
      </c>
      <c r="S127">
        <v>78</v>
      </c>
      <c r="T127" s="2">
        <v>128</v>
      </c>
      <c r="U127" s="2">
        <v>128</v>
      </c>
      <c r="V127" s="2">
        <v>128</v>
      </c>
      <c r="W127" t="s">
        <v>2179</v>
      </c>
      <c r="X127">
        <v>0.92747753906249997</v>
      </c>
      <c r="Y127">
        <v>1.2090087575837899E-2</v>
      </c>
      <c r="Z127">
        <v>0.25986111111111099</v>
      </c>
      <c r="AA127">
        <v>0.27078725476562898</v>
      </c>
      <c r="AB127">
        <v>0.12618766945114601</v>
      </c>
      <c r="AC127">
        <v>0.12618766945114601</v>
      </c>
      <c r="AD127">
        <v>0.21437452275758601</v>
      </c>
      <c r="AE127">
        <v>0.21437452275758601</v>
      </c>
      <c r="AF127">
        <v>0.25986111111111099</v>
      </c>
      <c r="AG127">
        <v>0.25986111111111099</v>
      </c>
      <c r="AH127">
        <v>0.20151515151515101</v>
      </c>
      <c r="AI127">
        <v>0.10873602330684599</v>
      </c>
      <c r="AJ127">
        <v>0.12058249881579899</v>
      </c>
      <c r="AK127">
        <v>0.12058249881579899</v>
      </c>
      <c r="AL127">
        <v>0.182238877125664</v>
      </c>
      <c r="AM127">
        <v>0.182238877125664</v>
      </c>
      <c r="AN127">
        <v>0.20151515151515101</v>
      </c>
      <c r="AO127">
        <v>0.20151515151515101</v>
      </c>
      <c r="AP127">
        <v>4.1312323403914199E-2</v>
      </c>
      <c r="AQ127">
        <v>4.03921367329605E-2</v>
      </c>
      <c r="AR127">
        <v>1.6468921517625999E-3</v>
      </c>
      <c r="AS127">
        <v>0.421399325515948</v>
      </c>
      <c r="AT127">
        <v>0.08</v>
      </c>
      <c r="AU127">
        <v>0</v>
      </c>
      <c r="AV127">
        <v>0.119658119658119</v>
      </c>
      <c r="AW127">
        <v>0.495145631067961</v>
      </c>
      <c r="AX127">
        <v>0</v>
      </c>
      <c r="AY127">
        <v>0.51253481894150399</v>
      </c>
      <c r="AZ127">
        <v>0</v>
      </c>
      <c r="BA127">
        <v>0</v>
      </c>
      <c r="BB127">
        <v>0</v>
      </c>
      <c r="BC127">
        <v>0.239651416122004</v>
      </c>
      <c r="BD127">
        <v>0</v>
      </c>
      <c r="BE127">
        <v>0</v>
      </c>
    </row>
    <row r="128" spans="2:57" x14ac:dyDescent="0.2">
      <c r="B128" t="s">
        <v>2743</v>
      </c>
      <c r="C128">
        <v>1E-3</v>
      </c>
      <c r="D128">
        <v>0.5</v>
      </c>
      <c r="E128">
        <v>256</v>
      </c>
      <c r="F128">
        <v>500</v>
      </c>
      <c r="G128" s="2" t="b">
        <v>0</v>
      </c>
      <c r="H128">
        <v>8</v>
      </c>
      <c r="I128">
        <v>10</v>
      </c>
      <c r="J128">
        <v>256</v>
      </c>
      <c r="K128">
        <v>1000</v>
      </c>
      <c r="L128">
        <v>4</v>
      </c>
      <c r="M128">
        <v>20</v>
      </c>
      <c r="N128">
        <v>450</v>
      </c>
      <c r="O128">
        <v>12</v>
      </c>
      <c r="P128">
        <v>20</v>
      </c>
      <c r="Q128">
        <v>110</v>
      </c>
      <c r="R128">
        <v>1</v>
      </c>
      <c r="S128">
        <v>78</v>
      </c>
      <c r="T128" s="2">
        <v>128</v>
      </c>
      <c r="U128" s="2">
        <v>64</v>
      </c>
      <c r="V128" s="2">
        <v>128</v>
      </c>
      <c r="W128" t="s">
        <v>2179</v>
      </c>
      <c r="X128">
        <v>0.92085449218750004</v>
      </c>
      <c r="Y128">
        <v>1.2575706593692299E-2</v>
      </c>
      <c r="Z128">
        <v>0.25788388888888802</v>
      </c>
      <c r="AA128">
        <v>0.25</v>
      </c>
      <c r="AB128">
        <v>0.128624370783568</v>
      </c>
      <c r="AC128">
        <v>0.128624370783568</v>
      </c>
      <c r="AD128">
        <v>0.17629612367644301</v>
      </c>
      <c r="AE128">
        <v>0.17629612367644301</v>
      </c>
      <c r="AF128">
        <v>0.25788388888888802</v>
      </c>
      <c r="AG128">
        <v>0.25788388888888802</v>
      </c>
      <c r="AH128">
        <v>0.15984848484848399</v>
      </c>
      <c r="AI128">
        <v>8.3350129425525596E-2</v>
      </c>
      <c r="AJ128">
        <v>0.118529375258455</v>
      </c>
      <c r="AK128">
        <v>0.118529375258455</v>
      </c>
      <c r="AL128">
        <v>0.178191907696234</v>
      </c>
      <c r="AM128">
        <v>0.178191907696234</v>
      </c>
      <c r="AN128">
        <v>0.15984848484848399</v>
      </c>
      <c r="AO128">
        <v>0.15984848484848399</v>
      </c>
      <c r="AP128">
        <v>5.4897315544593E-3</v>
      </c>
      <c r="AQ128">
        <v>0.102583413481211</v>
      </c>
      <c r="AR128" s="27">
        <v>9.7541353530993102E-5</v>
      </c>
      <c r="AS128">
        <v>0.40632679674507299</v>
      </c>
      <c r="AT128">
        <v>0</v>
      </c>
      <c r="AU128">
        <v>0</v>
      </c>
      <c r="AV128">
        <v>6.13496932515337E-2</v>
      </c>
      <c r="AW128">
        <v>0.65193370165745801</v>
      </c>
      <c r="AX128">
        <v>0.24060150375939801</v>
      </c>
      <c r="AY128">
        <v>0.223529411764705</v>
      </c>
      <c r="AZ128">
        <v>0</v>
      </c>
      <c r="BA128">
        <v>0</v>
      </c>
      <c r="BB128">
        <v>0</v>
      </c>
      <c r="BC128">
        <v>0</v>
      </c>
      <c r="BD128">
        <v>0.182438192668371</v>
      </c>
      <c r="BE128">
        <v>6.25E-2</v>
      </c>
    </row>
    <row r="129" spans="2:57" x14ac:dyDescent="0.2">
      <c r="B129" t="s">
        <v>2744</v>
      </c>
      <c r="C129">
        <v>1E-3</v>
      </c>
      <c r="D129">
        <v>0.1</v>
      </c>
      <c r="E129">
        <v>43</v>
      </c>
      <c r="F129">
        <v>500</v>
      </c>
      <c r="G129" s="2" t="b">
        <v>1</v>
      </c>
      <c r="H129">
        <v>8</v>
      </c>
      <c r="I129">
        <v>50</v>
      </c>
      <c r="J129">
        <v>128</v>
      </c>
      <c r="K129">
        <v>1000</v>
      </c>
      <c r="L129">
        <v>4</v>
      </c>
      <c r="M129">
        <v>50</v>
      </c>
      <c r="N129">
        <v>420</v>
      </c>
      <c r="O129">
        <v>12</v>
      </c>
      <c r="P129">
        <v>50</v>
      </c>
      <c r="Q129">
        <v>80</v>
      </c>
      <c r="R129">
        <v>1</v>
      </c>
      <c r="S129">
        <v>78</v>
      </c>
      <c r="T129" s="2">
        <v>128</v>
      </c>
      <c r="U129" s="2">
        <v>64</v>
      </c>
      <c r="V129" s="2">
        <v>64</v>
      </c>
      <c r="W129" t="s">
        <v>2179</v>
      </c>
      <c r="X129">
        <v>0.89746289062499995</v>
      </c>
      <c r="Y129">
        <v>1.5752671547234001E-2</v>
      </c>
      <c r="Z129">
        <v>0.25746845238095201</v>
      </c>
      <c r="AA129">
        <v>0.58125715416669799</v>
      </c>
      <c r="AB129">
        <v>0.19502205652423299</v>
      </c>
      <c r="AC129">
        <v>0.19502205652423299</v>
      </c>
      <c r="AD129">
        <v>0.213848548719589</v>
      </c>
      <c r="AE129">
        <v>0.213848548719589</v>
      </c>
      <c r="AF129">
        <v>0.25746845238095201</v>
      </c>
      <c r="AG129">
        <v>0.25746845238095201</v>
      </c>
      <c r="AH129">
        <v>0.36979166666666602</v>
      </c>
      <c r="AI129">
        <v>0.30814674496650601</v>
      </c>
      <c r="AJ129">
        <v>0.30224014262533999</v>
      </c>
      <c r="AK129">
        <v>0.30224014262533999</v>
      </c>
      <c r="AL129">
        <v>0.266611503118938</v>
      </c>
      <c r="AM129">
        <v>0.266611503118938</v>
      </c>
      <c r="AN129">
        <v>0.36979166666666602</v>
      </c>
      <c r="AO129">
        <v>0.36979166666666602</v>
      </c>
      <c r="AP129">
        <v>0</v>
      </c>
      <c r="AQ129">
        <v>0.27780747180034199</v>
      </c>
      <c r="AR129">
        <v>3.9376055930510998E-3</v>
      </c>
      <c r="AS129">
        <v>0.49834314870354202</v>
      </c>
      <c r="AT129">
        <v>0</v>
      </c>
      <c r="AU129">
        <v>0</v>
      </c>
      <c r="AV129">
        <v>0.48275862068965503</v>
      </c>
      <c r="AW129">
        <v>0.81609195402298795</v>
      </c>
      <c r="AX129">
        <v>0.45853658536585301</v>
      </c>
      <c r="AY129">
        <v>0.68965517241379304</v>
      </c>
      <c r="AZ129">
        <v>0</v>
      </c>
      <c r="BA129">
        <v>0.12266666666666599</v>
      </c>
      <c r="BB129">
        <v>0</v>
      </c>
      <c r="BC129">
        <v>0.45977011494252801</v>
      </c>
      <c r="BD129">
        <v>0.59740259740259705</v>
      </c>
      <c r="BE129">
        <v>0</v>
      </c>
    </row>
    <row r="130" spans="2:57" x14ac:dyDescent="0.2">
      <c r="B130" t="s">
        <v>2745</v>
      </c>
      <c r="C130">
        <v>1E-3</v>
      </c>
      <c r="D130">
        <v>0.5</v>
      </c>
      <c r="E130">
        <v>234</v>
      </c>
      <c r="F130">
        <v>100</v>
      </c>
      <c r="G130" s="2" t="b">
        <v>1</v>
      </c>
      <c r="H130">
        <v>8</v>
      </c>
      <c r="I130">
        <v>10</v>
      </c>
      <c r="J130">
        <v>128</v>
      </c>
      <c r="K130">
        <v>1000</v>
      </c>
      <c r="L130">
        <v>4</v>
      </c>
      <c r="M130">
        <v>5</v>
      </c>
      <c r="N130">
        <v>465</v>
      </c>
      <c r="O130">
        <v>12</v>
      </c>
      <c r="P130">
        <v>5</v>
      </c>
      <c r="Q130">
        <v>125</v>
      </c>
      <c r="R130">
        <v>1</v>
      </c>
      <c r="S130">
        <v>78</v>
      </c>
      <c r="T130" s="2">
        <v>64</v>
      </c>
      <c r="U130" s="2">
        <v>64</v>
      </c>
      <c r="V130" s="2">
        <v>64</v>
      </c>
      <c r="W130" t="s">
        <v>2179</v>
      </c>
      <c r="X130">
        <v>0.90251953124999995</v>
      </c>
      <c r="Y130">
        <v>1.56127916276454E-2</v>
      </c>
      <c r="Z130">
        <v>0.256855913978494</v>
      </c>
      <c r="AA130">
        <v>0.24149532322585501</v>
      </c>
      <c r="AB130">
        <v>0.19241032715393999</v>
      </c>
      <c r="AC130">
        <v>0.19241032715393999</v>
      </c>
      <c r="AD130">
        <v>0.24782677296610001</v>
      </c>
      <c r="AE130">
        <v>0.24782677296610001</v>
      </c>
      <c r="AF130">
        <v>0.256855913978494</v>
      </c>
      <c r="AG130">
        <v>0.256855913978494</v>
      </c>
      <c r="AH130">
        <v>0.25800000000000001</v>
      </c>
      <c r="AI130">
        <v>7.9096190631389604E-2</v>
      </c>
      <c r="AJ130">
        <v>0.18157545501567901</v>
      </c>
      <c r="AK130">
        <v>0.18157545501567901</v>
      </c>
      <c r="AL130">
        <v>0.24893112619375701</v>
      </c>
      <c r="AM130">
        <v>0.24893112619375701</v>
      </c>
      <c r="AN130">
        <v>0.25800000000000001</v>
      </c>
      <c r="AO130">
        <v>0.25800000000000001</v>
      </c>
      <c r="AP130">
        <v>9.9646947640743097E-2</v>
      </c>
      <c r="AQ130">
        <v>0.281505978441423</v>
      </c>
      <c r="AR130">
        <v>1.9497819152654E-3</v>
      </c>
      <c r="AS130">
        <v>0.38653860061832801</v>
      </c>
      <c r="AT130">
        <v>0</v>
      </c>
      <c r="AU130">
        <v>0</v>
      </c>
      <c r="AV130">
        <v>0.269692923898531</v>
      </c>
      <c r="AW130">
        <v>0.45419847328244201</v>
      </c>
      <c r="AX130">
        <v>0.32</v>
      </c>
      <c r="AY130">
        <v>0.69830508474576203</v>
      </c>
      <c r="AZ130">
        <v>5.6680161943319797E-2</v>
      </c>
      <c r="BA130">
        <v>7.6555023923444904E-2</v>
      </c>
      <c r="BB130">
        <v>0</v>
      </c>
      <c r="BC130">
        <v>8.6330935251798496E-2</v>
      </c>
      <c r="BD130">
        <v>0.217142857142857</v>
      </c>
      <c r="BE130">
        <v>0</v>
      </c>
    </row>
    <row r="131" spans="2:57" x14ac:dyDescent="0.2">
      <c r="B131" t="s">
        <v>2746</v>
      </c>
      <c r="C131">
        <v>1E-3</v>
      </c>
      <c r="D131">
        <v>0.5</v>
      </c>
      <c r="E131">
        <v>237</v>
      </c>
      <c r="F131">
        <v>500</v>
      </c>
      <c r="G131" s="2" t="b">
        <v>1</v>
      </c>
      <c r="H131">
        <v>8</v>
      </c>
      <c r="I131">
        <v>20</v>
      </c>
      <c r="J131">
        <v>256</v>
      </c>
      <c r="K131">
        <v>1000</v>
      </c>
      <c r="L131">
        <v>4</v>
      </c>
      <c r="M131">
        <v>15</v>
      </c>
      <c r="N131">
        <v>455</v>
      </c>
      <c r="O131">
        <v>12</v>
      </c>
      <c r="P131">
        <v>15</v>
      </c>
      <c r="Q131">
        <v>115</v>
      </c>
      <c r="R131">
        <v>1</v>
      </c>
      <c r="S131">
        <v>78</v>
      </c>
      <c r="T131" s="2">
        <v>128</v>
      </c>
      <c r="U131" s="2">
        <v>128</v>
      </c>
      <c r="V131" s="2">
        <v>128</v>
      </c>
      <c r="W131" t="s">
        <v>2179</v>
      </c>
      <c r="X131">
        <v>0.93027050781249998</v>
      </c>
      <c r="Y131">
        <v>1.1567128464579499E-2</v>
      </c>
      <c r="Z131">
        <v>0.25508406593406502</v>
      </c>
      <c r="AA131">
        <v>0.25161022329330401</v>
      </c>
      <c r="AB131">
        <v>0.10988850833229701</v>
      </c>
      <c r="AC131">
        <v>0.10988850833229701</v>
      </c>
      <c r="AD131">
        <v>8.2557541847848498E-2</v>
      </c>
      <c r="AE131">
        <v>8.2557541847848498E-2</v>
      </c>
      <c r="AF131">
        <v>0.25508406593406502</v>
      </c>
      <c r="AG131">
        <v>0.25508406593406502</v>
      </c>
      <c r="AH131">
        <v>0.221014492753623</v>
      </c>
      <c r="AI131">
        <v>9.22302827239036E-2</v>
      </c>
      <c r="AJ131">
        <v>0.156281839040666</v>
      </c>
      <c r="AK131">
        <v>0.156281839040666</v>
      </c>
      <c r="AL131">
        <v>0.28998447204968902</v>
      </c>
      <c r="AM131">
        <v>0.28998447204968902</v>
      </c>
      <c r="AN131">
        <v>0.221014492753623</v>
      </c>
      <c r="AO131">
        <v>0.221014492753623</v>
      </c>
      <c r="AP131">
        <v>0</v>
      </c>
      <c r="AQ131">
        <v>4.7564276722196402E-2</v>
      </c>
      <c r="AR131">
        <v>0</v>
      </c>
      <c r="AS131">
        <v>0.39198975660699298</v>
      </c>
      <c r="AT131">
        <v>0</v>
      </c>
      <c r="AU131">
        <v>0</v>
      </c>
      <c r="AV131">
        <v>3.4188034188034101E-2</v>
      </c>
      <c r="AW131">
        <v>0.56502242152466298</v>
      </c>
      <c r="AX131">
        <v>4.9999999999999899E-2</v>
      </c>
      <c r="AY131">
        <v>0.49113924050632901</v>
      </c>
      <c r="AZ131">
        <v>0.46625766871165603</v>
      </c>
      <c r="BA131">
        <v>0.26877470355731198</v>
      </c>
      <c r="BB131">
        <v>0</v>
      </c>
      <c r="BC131">
        <v>0</v>
      </c>
      <c r="BD131">
        <v>0</v>
      </c>
      <c r="BE131">
        <v>0</v>
      </c>
    </row>
    <row r="132" spans="2:57" x14ac:dyDescent="0.2">
      <c r="B132" t="s">
        <v>2512</v>
      </c>
      <c r="C132">
        <v>1E-3</v>
      </c>
      <c r="D132">
        <v>0.1</v>
      </c>
      <c r="E132">
        <v>256</v>
      </c>
      <c r="F132">
        <v>100</v>
      </c>
      <c r="G132" s="2" t="b">
        <v>0</v>
      </c>
      <c r="H132">
        <v>8</v>
      </c>
      <c r="I132">
        <v>15</v>
      </c>
      <c r="J132">
        <v>64</v>
      </c>
      <c r="K132">
        <v>1000</v>
      </c>
      <c r="L132">
        <v>4</v>
      </c>
      <c r="M132">
        <v>15</v>
      </c>
      <c r="N132">
        <v>455</v>
      </c>
      <c r="O132">
        <v>12</v>
      </c>
      <c r="P132">
        <v>15</v>
      </c>
      <c r="Q132">
        <v>115</v>
      </c>
      <c r="R132">
        <v>1</v>
      </c>
      <c r="S132">
        <v>78</v>
      </c>
      <c r="T132" s="2">
        <v>128</v>
      </c>
      <c r="U132" s="2">
        <v>128</v>
      </c>
      <c r="V132" s="2">
        <v>64</v>
      </c>
      <c r="W132" t="s">
        <v>2179</v>
      </c>
      <c r="X132">
        <v>0.90328125000000004</v>
      </c>
      <c r="Y132">
        <v>1.4894588161259799E-2</v>
      </c>
      <c r="Z132">
        <v>0.25396593406593398</v>
      </c>
      <c r="AA132">
        <v>0.27693809202313402</v>
      </c>
      <c r="AB132">
        <v>0.157542635627307</v>
      </c>
      <c r="AC132">
        <v>0.157542635627307</v>
      </c>
      <c r="AD132">
        <v>0.16817591489278799</v>
      </c>
      <c r="AE132">
        <v>0.16817591489278799</v>
      </c>
      <c r="AF132">
        <v>0.25396593406593398</v>
      </c>
      <c r="AG132">
        <v>0.25396593406593398</v>
      </c>
      <c r="AH132">
        <v>0.37463768115941998</v>
      </c>
      <c r="AI132">
        <v>0.14774100482463801</v>
      </c>
      <c r="AJ132">
        <v>0.31982226568074101</v>
      </c>
      <c r="AK132">
        <v>0.31982226568074101</v>
      </c>
      <c r="AL132">
        <v>0.34262802807645698</v>
      </c>
      <c r="AM132">
        <v>0.34262802807645698</v>
      </c>
      <c r="AN132">
        <v>0.37463768115941998</v>
      </c>
      <c r="AO132">
        <v>0.37463768115941998</v>
      </c>
      <c r="AP132">
        <v>8.3856810379755002E-3</v>
      </c>
      <c r="AQ132">
        <v>0.23788700162739801</v>
      </c>
      <c r="AR132">
        <v>3.0782264844110899E-2</v>
      </c>
      <c r="AS132">
        <v>0.35311559499974299</v>
      </c>
      <c r="AT132">
        <v>0</v>
      </c>
      <c r="AU132">
        <v>0</v>
      </c>
      <c r="AV132">
        <v>0.30303030303030298</v>
      </c>
      <c r="AW132">
        <v>0.96460176991150404</v>
      </c>
      <c r="AX132">
        <v>0.625</v>
      </c>
      <c r="AY132">
        <v>0.91228070175438603</v>
      </c>
      <c r="AZ132">
        <v>0.25087108013937198</v>
      </c>
      <c r="BA132">
        <v>0.48</v>
      </c>
      <c r="BB132">
        <v>0</v>
      </c>
      <c r="BC132">
        <v>0</v>
      </c>
      <c r="BD132">
        <v>0.30208333333333298</v>
      </c>
      <c r="BE132">
        <v>0</v>
      </c>
    </row>
    <row r="133" spans="2:57" x14ac:dyDescent="0.2">
      <c r="B133" t="s">
        <v>2747</v>
      </c>
      <c r="C133">
        <v>1E-3</v>
      </c>
      <c r="D133">
        <v>0.1</v>
      </c>
      <c r="E133">
        <v>256</v>
      </c>
      <c r="F133">
        <v>100</v>
      </c>
      <c r="G133" s="2" t="b">
        <v>0</v>
      </c>
      <c r="H133">
        <v>8</v>
      </c>
      <c r="I133">
        <v>10</v>
      </c>
      <c r="J133">
        <v>64</v>
      </c>
      <c r="K133">
        <v>1000</v>
      </c>
      <c r="L133">
        <v>4</v>
      </c>
      <c r="M133">
        <v>15</v>
      </c>
      <c r="N133">
        <v>455</v>
      </c>
      <c r="O133">
        <v>12</v>
      </c>
      <c r="P133">
        <v>15</v>
      </c>
      <c r="Q133">
        <v>115</v>
      </c>
      <c r="R133">
        <v>1</v>
      </c>
      <c r="S133">
        <v>78</v>
      </c>
      <c r="T133" s="2">
        <v>128</v>
      </c>
      <c r="U133" s="2">
        <v>128</v>
      </c>
      <c r="V133" s="2">
        <v>64</v>
      </c>
      <c r="W133" t="s">
        <v>2179</v>
      </c>
      <c r="X133">
        <v>0.89943359374999998</v>
      </c>
      <c r="Y133">
        <v>1.5565346097573599E-2</v>
      </c>
      <c r="Z133">
        <v>0.25362692307692303</v>
      </c>
      <c r="AA133">
        <v>0.24491222241520799</v>
      </c>
      <c r="AB133">
        <v>0.14064869590998499</v>
      </c>
      <c r="AC133">
        <v>0.14064869590998499</v>
      </c>
      <c r="AD133">
        <v>0.219533195207571</v>
      </c>
      <c r="AE133">
        <v>0.219533195207571</v>
      </c>
      <c r="AF133">
        <v>0.25362692307692303</v>
      </c>
      <c r="AG133">
        <v>0.25362692307692303</v>
      </c>
      <c r="AH133">
        <v>0.442753623188405</v>
      </c>
      <c r="AI133">
        <v>7.7954992651939295E-2</v>
      </c>
      <c r="AJ133">
        <v>0.36563232959651898</v>
      </c>
      <c r="AK133">
        <v>0.36563232959651898</v>
      </c>
      <c r="AL133">
        <v>0.43290517956029201</v>
      </c>
      <c r="AM133">
        <v>0.43290517956029201</v>
      </c>
      <c r="AN133">
        <v>0.442753623188405</v>
      </c>
      <c r="AO133">
        <v>0.442753623188405</v>
      </c>
      <c r="AP133">
        <v>0.160911562173744</v>
      </c>
      <c r="AQ133">
        <v>2.8351718339542802E-2</v>
      </c>
      <c r="AR133">
        <v>1.1301262569293001E-3</v>
      </c>
      <c r="AS133">
        <v>0.37220137686972699</v>
      </c>
      <c r="AT133">
        <v>1.72413793103448E-2</v>
      </c>
      <c r="AU133">
        <v>0</v>
      </c>
      <c r="AV133">
        <v>0.74468085106382897</v>
      </c>
      <c r="AW133">
        <v>0.96860986547085204</v>
      </c>
      <c r="AX133">
        <v>0.68493150684931503</v>
      </c>
      <c r="AY133">
        <v>0.92307692307692302</v>
      </c>
      <c r="AZ133">
        <v>0.31626506024096301</v>
      </c>
      <c r="BA133">
        <v>0</v>
      </c>
      <c r="BB133">
        <v>0</v>
      </c>
      <c r="BC133">
        <v>0</v>
      </c>
      <c r="BD133">
        <v>6.6115702479338803E-2</v>
      </c>
      <c r="BE133">
        <v>0.66666666666666596</v>
      </c>
    </row>
    <row r="134" spans="2:57" x14ac:dyDescent="0.2">
      <c r="B134" t="s">
        <v>2748</v>
      </c>
      <c r="C134">
        <v>1E-3</v>
      </c>
      <c r="D134">
        <v>0.1</v>
      </c>
      <c r="E134">
        <v>175</v>
      </c>
      <c r="F134">
        <v>500</v>
      </c>
      <c r="G134" s="2" t="b">
        <v>1</v>
      </c>
      <c r="H134">
        <v>8</v>
      </c>
      <c r="I134">
        <v>25</v>
      </c>
      <c r="J134">
        <v>420</v>
      </c>
      <c r="K134">
        <v>1000</v>
      </c>
      <c r="L134">
        <v>4</v>
      </c>
      <c r="M134">
        <v>25</v>
      </c>
      <c r="N134">
        <v>445</v>
      </c>
      <c r="O134">
        <v>12</v>
      </c>
      <c r="P134">
        <v>25</v>
      </c>
      <c r="Q134">
        <v>105</v>
      </c>
      <c r="R134">
        <v>1</v>
      </c>
      <c r="S134">
        <v>78</v>
      </c>
      <c r="T134" s="2">
        <v>128</v>
      </c>
      <c r="U134" s="2">
        <v>64</v>
      </c>
      <c r="V134" s="2">
        <v>64</v>
      </c>
      <c r="W134" t="s">
        <v>2179</v>
      </c>
      <c r="X134">
        <v>0.92237499999999895</v>
      </c>
      <c r="Y134">
        <v>1.24121430031955E-2</v>
      </c>
      <c r="Z134">
        <v>0.253537640449437</v>
      </c>
      <c r="AA134">
        <v>0.25</v>
      </c>
      <c r="AB134">
        <v>0.113553521255027</v>
      </c>
      <c r="AC134">
        <v>0.113553521255027</v>
      </c>
      <c r="AD134">
        <v>0.11631729179913</v>
      </c>
      <c r="AE134">
        <v>0.11631729179913</v>
      </c>
      <c r="AF134">
        <v>0.253537640449437</v>
      </c>
      <c r="AG134">
        <v>0.253537640449437</v>
      </c>
      <c r="AH134">
        <v>0.17142857142857101</v>
      </c>
      <c r="AI134">
        <v>8.3333335816860199E-2</v>
      </c>
      <c r="AJ134">
        <v>0.11126808544482999</v>
      </c>
      <c r="AK134">
        <v>0.11126808544482999</v>
      </c>
      <c r="AL134">
        <v>0.30744536408471401</v>
      </c>
      <c r="AM134">
        <v>0.30744536408471401</v>
      </c>
      <c r="AN134">
        <v>0.17142857142857101</v>
      </c>
      <c r="AO134">
        <v>0.17142857142857101</v>
      </c>
      <c r="AP134">
        <v>8.4951035678911008E-3</v>
      </c>
      <c r="AQ134">
        <v>4.8693498892602799E-2</v>
      </c>
      <c r="AR134">
        <v>0</v>
      </c>
      <c r="AS134">
        <v>0.39702548255961601</v>
      </c>
      <c r="AT134">
        <v>4.5112781954887202E-2</v>
      </c>
      <c r="AU134">
        <v>0</v>
      </c>
      <c r="AV134">
        <v>0</v>
      </c>
      <c r="AW134">
        <v>0.32</v>
      </c>
      <c r="AX134">
        <v>0</v>
      </c>
      <c r="AY134">
        <v>7.3394495412843999E-2</v>
      </c>
      <c r="AZ134">
        <v>0</v>
      </c>
      <c r="BA134">
        <v>9.9009900990098994E-3</v>
      </c>
      <c r="BB134">
        <v>0</v>
      </c>
      <c r="BC134">
        <v>0.26348808030112902</v>
      </c>
      <c r="BD134">
        <v>0.5859375</v>
      </c>
      <c r="BE134">
        <v>3.73831775700934E-2</v>
      </c>
    </row>
    <row r="135" spans="2:57" x14ac:dyDescent="0.2">
      <c r="B135" t="s">
        <v>2749</v>
      </c>
      <c r="C135">
        <v>1E-3</v>
      </c>
      <c r="D135">
        <v>0.5</v>
      </c>
      <c r="E135">
        <v>256</v>
      </c>
      <c r="F135">
        <v>100</v>
      </c>
      <c r="G135" s="2" t="b">
        <v>0</v>
      </c>
      <c r="H135">
        <v>8</v>
      </c>
      <c r="I135">
        <v>5</v>
      </c>
      <c r="J135">
        <v>420</v>
      </c>
      <c r="K135">
        <v>1000</v>
      </c>
      <c r="L135">
        <v>4</v>
      </c>
      <c r="M135">
        <v>5</v>
      </c>
      <c r="N135">
        <v>465</v>
      </c>
      <c r="O135">
        <v>12</v>
      </c>
      <c r="P135">
        <v>5</v>
      </c>
      <c r="Q135">
        <v>125</v>
      </c>
      <c r="R135">
        <v>1</v>
      </c>
      <c r="S135">
        <v>78</v>
      </c>
      <c r="T135" s="2">
        <v>128</v>
      </c>
      <c r="U135" s="2">
        <v>64</v>
      </c>
      <c r="V135" s="2">
        <v>128</v>
      </c>
      <c r="W135" t="s">
        <v>2179</v>
      </c>
      <c r="X135">
        <v>0.89786309523809504</v>
      </c>
      <c r="Y135">
        <v>1.55934793129563E-2</v>
      </c>
      <c r="Z135">
        <v>0.25265537634408403</v>
      </c>
      <c r="AA135">
        <v>0.68489127647876702</v>
      </c>
      <c r="AB135">
        <v>0.11856206210314101</v>
      </c>
      <c r="AC135">
        <v>0.11856206210314101</v>
      </c>
      <c r="AD135">
        <v>0.189070127254099</v>
      </c>
      <c r="AE135">
        <v>0.189070127254099</v>
      </c>
      <c r="AF135">
        <v>0.25265537634408403</v>
      </c>
      <c r="AG135">
        <v>0.25265537634408403</v>
      </c>
      <c r="AH135">
        <v>0.103333333333333</v>
      </c>
      <c r="AI135">
        <v>0.53379881381988503</v>
      </c>
      <c r="AJ135">
        <v>5.0268986274679302E-2</v>
      </c>
      <c r="AK135">
        <v>5.0268986274679399E-2</v>
      </c>
      <c r="AL135">
        <v>9.8252421025922895E-2</v>
      </c>
      <c r="AM135">
        <v>9.8252421025922895E-2</v>
      </c>
      <c r="AN135">
        <v>0.103333333333333</v>
      </c>
      <c r="AO135">
        <v>0.103333333333333</v>
      </c>
      <c r="AP135">
        <v>0.129727599586628</v>
      </c>
      <c r="AQ135">
        <v>2.97750570482384E-2</v>
      </c>
      <c r="AR135">
        <v>0.31473745377835799</v>
      </c>
      <c r="AS135" s="27">
        <v>8.1379993397160699E-6</v>
      </c>
      <c r="AT135">
        <v>0.15831134564643801</v>
      </c>
      <c r="AU135">
        <v>0</v>
      </c>
      <c r="AV135">
        <v>9.2715231788079402E-2</v>
      </c>
      <c r="AW135">
        <v>0</v>
      </c>
      <c r="AX135">
        <v>0</v>
      </c>
      <c r="AY135">
        <v>0.35220125786163498</v>
      </c>
      <c r="AZ135">
        <v>0</v>
      </c>
      <c r="BA135">
        <v>0</v>
      </c>
      <c r="BB135">
        <v>0</v>
      </c>
      <c r="BC135">
        <v>0</v>
      </c>
      <c r="BD135">
        <v>0</v>
      </c>
      <c r="BE135">
        <v>0</v>
      </c>
    </row>
    <row r="136" spans="2:57" x14ac:dyDescent="0.2">
      <c r="B136" t="s">
        <v>2750</v>
      </c>
      <c r="C136">
        <v>1E-3</v>
      </c>
      <c r="D136">
        <v>0.5</v>
      </c>
      <c r="E136">
        <v>256</v>
      </c>
      <c r="F136">
        <v>100</v>
      </c>
      <c r="G136" s="2" t="b">
        <v>0</v>
      </c>
      <c r="H136">
        <v>8</v>
      </c>
      <c r="I136">
        <v>5</v>
      </c>
      <c r="J136">
        <v>64</v>
      </c>
      <c r="K136">
        <v>1000</v>
      </c>
      <c r="L136">
        <v>4</v>
      </c>
      <c r="M136">
        <v>5</v>
      </c>
      <c r="N136">
        <v>465</v>
      </c>
      <c r="O136">
        <v>12</v>
      </c>
      <c r="P136">
        <v>5</v>
      </c>
      <c r="Q136">
        <v>125</v>
      </c>
      <c r="R136">
        <v>1</v>
      </c>
      <c r="S136">
        <v>78</v>
      </c>
      <c r="T136" s="2">
        <v>64</v>
      </c>
      <c r="U136" s="2">
        <v>128</v>
      </c>
      <c r="V136" s="2">
        <v>128</v>
      </c>
      <c r="W136" t="s">
        <v>2179</v>
      </c>
      <c r="X136">
        <v>0.89328125000000003</v>
      </c>
      <c r="Y136">
        <v>1.62119842972606E-2</v>
      </c>
      <c r="Z136">
        <v>0.25196129032258002</v>
      </c>
      <c r="AA136">
        <v>0.231348598673939</v>
      </c>
      <c r="AB136">
        <v>0.16140525160122701</v>
      </c>
      <c r="AC136">
        <v>0.16140525160122701</v>
      </c>
      <c r="AD136">
        <v>0.32933494094883098</v>
      </c>
      <c r="AE136">
        <v>0.32933494094883098</v>
      </c>
      <c r="AF136">
        <v>0.25196129032258002</v>
      </c>
      <c r="AG136">
        <v>0.25196129032258002</v>
      </c>
      <c r="AH136">
        <v>0.36066666666666602</v>
      </c>
      <c r="AI136">
        <v>0.111724272370338</v>
      </c>
      <c r="AJ136">
        <v>0.30706538325252702</v>
      </c>
      <c r="AK136">
        <v>0.30706538325252702</v>
      </c>
      <c r="AL136">
        <v>0.35911757702520603</v>
      </c>
      <c r="AM136">
        <v>0.35911757702520603</v>
      </c>
      <c r="AN136">
        <v>0.36066666666666602</v>
      </c>
      <c r="AO136">
        <v>0.36066666666666602</v>
      </c>
      <c r="AP136">
        <v>2.3179725084111501E-2</v>
      </c>
      <c r="AQ136">
        <v>0.19483426325213599</v>
      </c>
      <c r="AR136">
        <v>6.9807384873082801E-2</v>
      </c>
      <c r="AS136">
        <v>0.35779963319558</v>
      </c>
      <c r="AT136">
        <v>0</v>
      </c>
      <c r="AU136">
        <v>0</v>
      </c>
      <c r="AV136">
        <v>0</v>
      </c>
      <c r="AW136">
        <v>0.94308943089430897</v>
      </c>
      <c r="AX136">
        <v>0.25933609958506199</v>
      </c>
      <c r="AY136">
        <v>0.82511210762331799</v>
      </c>
      <c r="AZ136">
        <v>0.58241758241758201</v>
      </c>
      <c r="BA136">
        <v>0</v>
      </c>
      <c r="BB136">
        <v>0</v>
      </c>
      <c r="BC136">
        <v>0.41916167664670601</v>
      </c>
      <c r="BD136">
        <v>8.9285714285714003E-3</v>
      </c>
      <c r="BE136">
        <v>0.64673913043478204</v>
      </c>
    </row>
    <row r="137" spans="2:57" x14ac:dyDescent="0.2">
      <c r="B137" t="s">
        <v>2751</v>
      </c>
      <c r="C137">
        <v>1E-3</v>
      </c>
      <c r="D137">
        <v>0.1</v>
      </c>
      <c r="E137">
        <v>195</v>
      </c>
      <c r="F137">
        <v>500</v>
      </c>
      <c r="G137" s="2" t="b">
        <v>1</v>
      </c>
      <c r="H137">
        <v>8</v>
      </c>
      <c r="I137">
        <v>10</v>
      </c>
      <c r="J137">
        <v>128</v>
      </c>
      <c r="K137">
        <v>1000</v>
      </c>
      <c r="L137">
        <v>4</v>
      </c>
      <c r="M137">
        <v>15</v>
      </c>
      <c r="N137">
        <v>455</v>
      </c>
      <c r="O137">
        <v>12</v>
      </c>
      <c r="P137">
        <v>15</v>
      </c>
      <c r="Q137">
        <v>115</v>
      </c>
      <c r="R137">
        <v>1</v>
      </c>
      <c r="S137">
        <v>78</v>
      </c>
      <c r="T137" s="2">
        <v>128</v>
      </c>
      <c r="U137" s="2">
        <v>128</v>
      </c>
      <c r="V137" s="2">
        <v>128</v>
      </c>
      <c r="W137" t="s">
        <v>2179</v>
      </c>
      <c r="X137">
        <v>0.91480078124999997</v>
      </c>
      <c r="Y137">
        <v>1.3281263185665E-2</v>
      </c>
      <c r="Z137">
        <v>0.25109945054945099</v>
      </c>
      <c r="AA137">
        <v>0.652412483036518</v>
      </c>
      <c r="AB137">
        <v>0.14180999430828201</v>
      </c>
      <c r="AC137">
        <v>0.14180999430828201</v>
      </c>
      <c r="AD137">
        <v>0.12037921093273</v>
      </c>
      <c r="AE137">
        <v>0.12037921093273</v>
      </c>
      <c r="AF137">
        <v>0.25109945054945099</v>
      </c>
      <c r="AG137">
        <v>0.25109945054945099</v>
      </c>
      <c r="AH137">
        <v>0.17971014492753601</v>
      </c>
      <c r="AI137">
        <v>0.31375336647033603</v>
      </c>
      <c r="AJ137">
        <v>0.127952273424116</v>
      </c>
      <c r="AK137">
        <v>0.127952273424116</v>
      </c>
      <c r="AL137">
        <v>0.24797024841814999</v>
      </c>
      <c r="AM137">
        <v>0.24797024841814999</v>
      </c>
      <c r="AN137">
        <v>0.17971014492753601</v>
      </c>
      <c r="AO137">
        <v>0.17971014492753601</v>
      </c>
      <c r="AP137">
        <v>0.36101535434361298</v>
      </c>
      <c r="AQ137">
        <v>1.2240513935359999E-4</v>
      </c>
      <c r="AR137">
        <v>0.20610221775016199</v>
      </c>
      <c r="AS137">
        <v>0</v>
      </c>
      <c r="AT137">
        <v>0.152542372881355</v>
      </c>
      <c r="AU137">
        <v>0.359259259259259</v>
      </c>
      <c r="AV137">
        <v>0</v>
      </c>
      <c r="AW137">
        <v>6.7226890756302504E-2</v>
      </c>
      <c r="AX137">
        <v>0</v>
      </c>
      <c r="AY137">
        <v>0.70769230769230695</v>
      </c>
      <c r="AZ137">
        <v>0.23076923076923</v>
      </c>
      <c r="BA137">
        <v>0</v>
      </c>
      <c r="BB137">
        <v>1.79372197309417E-2</v>
      </c>
      <c r="BC137">
        <v>0</v>
      </c>
      <c r="BD137">
        <v>0</v>
      </c>
      <c r="BE137">
        <v>0</v>
      </c>
    </row>
    <row r="138" spans="2:57" x14ac:dyDescent="0.2">
      <c r="B138" t="s">
        <v>2513</v>
      </c>
      <c r="C138">
        <v>1E-3</v>
      </c>
      <c r="D138">
        <v>0.1</v>
      </c>
      <c r="E138">
        <v>127</v>
      </c>
      <c r="F138">
        <v>500</v>
      </c>
      <c r="G138" s="2" t="b">
        <v>1</v>
      </c>
      <c r="H138">
        <v>8</v>
      </c>
      <c r="I138">
        <v>15</v>
      </c>
      <c r="J138">
        <v>128</v>
      </c>
      <c r="K138">
        <v>1000</v>
      </c>
      <c r="L138">
        <v>4</v>
      </c>
      <c r="M138">
        <v>15</v>
      </c>
      <c r="N138">
        <v>455</v>
      </c>
      <c r="O138">
        <v>12</v>
      </c>
      <c r="P138">
        <v>15</v>
      </c>
      <c r="Q138">
        <v>115</v>
      </c>
      <c r="R138">
        <v>1</v>
      </c>
      <c r="S138">
        <v>78</v>
      </c>
      <c r="T138" s="2">
        <v>128</v>
      </c>
      <c r="U138" s="2">
        <v>128</v>
      </c>
      <c r="V138" s="2">
        <v>128</v>
      </c>
      <c r="W138" t="s">
        <v>2179</v>
      </c>
      <c r="X138">
        <v>0.91376562500000003</v>
      </c>
      <c r="Y138">
        <v>1.3406782019883301E-2</v>
      </c>
      <c r="Z138">
        <v>0.250346153846153</v>
      </c>
      <c r="AA138">
        <v>0.273045806795358</v>
      </c>
      <c r="AB138">
        <v>0.10133402505101</v>
      </c>
      <c r="AC138">
        <v>0.10133402505101</v>
      </c>
      <c r="AD138">
        <v>0.150396864498133</v>
      </c>
      <c r="AE138">
        <v>0.150396864498133</v>
      </c>
      <c r="AF138">
        <v>0.250346153846153</v>
      </c>
      <c r="AG138">
        <v>0.250346153846153</v>
      </c>
      <c r="AH138">
        <v>0.19782608695652101</v>
      </c>
      <c r="AI138">
        <v>0.142753645777702</v>
      </c>
      <c r="AJ138">
        <v>0.150651457889073</v>
      </c>
      <c r="AK138">
        <v>0.150651457889073</v>
      </c>
      <c r="AL138">
        <v>0.30763264758677999</v>
      </c>
      <c r="AM138">
        <v>0.30763264758677999</v>
      </c>
      <c r="AN138">
        <v>0.19782608695652101</v>
      </c>
      <c r="AO138">
        <v>0.19782608695652101</v>
      </c>
      <c r="AP138">
        <v>4.9375079575767001E-3</v>
      </c>
      <c r="AQ138">
        <v>0</v>
      </c>
      <c r="AR138">
        <v>0.39763956623923302</v>
      </c>
      <c r="AS138">
        <v>2.7590260072325999E-3</v>
      </c>
      <c r="AT138">
        <v>0</v>
      </c>
      <c r="AU138">
        <v>0</v>
      </c>
      <c r="AV138">
        <v>0.308823529411764</v>
      </c>
      <c r="AW138">
        <v>0.531645569620253</v>
      </c>
      <c r="AX138">
        <v>9.9173553719008198E-2</v>
      </c>
      <c r="AY138">
        <v>0.68461538461538396</v>
      </c>
      <c r="AZ138">
        <v>0</v>
      </c>
      <c r="BA138">
        <v>0</v>
      </c>
      <c r="BB138">
        <v>0</v>
      </c>
      <c r="BC138">
        <v>0</v>
      </c>
      <c r="BD138">
        <v>0</v>
      </c>
      <c r="BE138">
        <v>0.183559457302474</v>
      </c>
    </row>
    <row r="139" spans="2:57" x14ac:dyDescent="0.2">
      <c r="B139" t="s">
        <v>2752</v>
      </c>
      <c r="C139">
        <v>1E-3</v>
      </c>
      <c r="D139">
        <v>0.5</v>
      </c>
      <c r="E139">
        <v>215</v>
      </c>
      <c r="F139">
        <v>500</v>
      </c>
      <c r="G139" s="2" t="b">
        <v>1</v>
      </c>
      <c r="H139">
        <v>8</v>
      </c>
      <c r="I139">
        <v>50</v>
      </c>
      <c r="J139">
        <v>64</v>
      </c>
      <c r="K139">
        <v>1000</v>
      </c>
      <c r="L139">
        <v>4</v>
      </c>
      <c r="M139">
        <v>50</v>
      </c>
      <c r="N139">
        <v>420</v>
      </c>
      <c r="O139">
        <v>12</v>
      </c>
      <c r="P139">
        <v>50</v>
      </c>
      <c r="Q139">
        <v>80</v>
      </c>
      <c r="R139">
        <v>1</v>
      </c>
      <c r="S139">
        <v>78</v>
      </c>
      <c r="T139" s="2">
        <v>128</v>
      </c>
      <c r="U139" s="2">
        <v>128</v>
      </c>
      <c r="V139" s="2">
        <v>64</v>
      </c>
      <c r="W139" t="s">
        <v>2179</v>
      </c>
      <c r="X139">
        <v>0.91566796875000001</v>
      </c>
      <c r="Y139">
        <v>1.3089815450832199E-2</v>
      </c>
      <c r="Z139">
        <v>0.250166071428571</v>
      </c>
      <c r="AA139">
        <v>0.72544777047634101</v>
      </c>
      <c r="AB139">
        <v>0.11191618822294699</v>
      </c>
      <c r="AC139">
        <v>0.11191618822294699</v>
      </c>
      <c r="AD139">
        <v>0.135783061440238</v>
      </c>
      <c r="AE139">
        <v>0.135783061440238</v>
      </c>
      <c r="AF139">
        <v>0.250166071428571</v>
      </c>
      <c r="AG139">
        <v>0.250166071428571</v>
      </c>
      <c r="AH139">
        <v>0.186458333333333</v>
      </c>
      <c r="AI139">
        <v>0.73699140548705999</v>
      </c>
      <c r="AJ139">
        <v>0.113057077166694</v>
      </c>
      <c r="AK139">
        <v>0.113057077166694</v>
      </c>
      <c r="AL139">
        <v>0.176208622649519</v>
      </c>
      <c r="AM139">
        <v>0.176208622649519</v>
      </c>
      <c r="AN139">
        <v>0.186458333333333</v>
      </c>
      <c r="AO139">
        <v>0.186458333333333</v>
      </c>
      <c r="AP139">
        <v>0.44388017496341098</v>
      </c>
      <c r="AQ139">
        <v>0</v>
      </c>
      <c r="AR139" s="27">
        <v>4.0783998784085601E-5</v>
      </c>
      <c r="AS139">
        <v>3.7437939295948E-3</v>
      </c>
      <c r="AT139">
        <v>0.20505992010652399</v>
      </c>
      <c r="AU139">
        <v>0</v>
      </c>
      <c r="AV139">
        <v>0.29107981220657198</v>
      </c>
      <c r="AW139">
        <v>0.81176470588235194</v>
      </c>
      <c r="AX139">
        <v>0</v>
      </c>
      <c r="AY139">
        <v>0</v>
      </c>
      <c r="AZ139">
        <v>0</v>
      </c>
      <c r="BA139">
        <v>0</v>
      </c>
      <c r="BB139">
        <v>0</v>
      </c>
      <c r="BC139">
        <v>0</v>
      </c>
      <c r="BD139">
        <v>4.8780487804878002E-2</v>
      </c>
      <c r="BE139">
        <v>0</v>
      </c>
    </row>
    <row r="140" spans="2:57" x14ac:dyDescent="0.2">
      <c r="B140" t="s">
        <v>2514</v>
      </c>
      <c r="C140">
        <v>1E-3</v>
      </c>
      <c r="D140">
        <v>0.5</v>
      </c>
      <c r="E140">
        <v>256</v>
      </c>
      <c r="F140">
        <v>100</v>
      </c>
      <c r="G140" s="2" t="b">
        <v>0</v>
      </c>
      <c r="H140">
        <v>8</v>
      </c>
      <c r="I140">
        <v>15</v>
      </c>
      <c r="J140">
        <v>64</v>
      </c>
      <c r="K140">
        <v>1000</v>
      </c>
      <c r="L140">
        <v>4</v>
      </c>
      <c r="M140">
        <v>15</v>
      </c>
      <c r="N140">
        <v>455</v>
      </c>
      <c r="O140">
        <v>12</v>
      </c>
      <c r="P140">
        <v>15</v>
      </c>
      <c r="Q140">
        <v>115</v>
      </c>
      <c r="R140">
        <v>1</v>
      </c>
      <c r="S140">
        <v>78</v>
      </c>
      <c r="T140" s="2">
        <v>64</v>
      </c>
      <c r="U140" s="2">
        <v>128</v>
      </c>
      <c r="V140" s="2">
        <v>128</v>
      </c>
      <c r="W140" t="s">
        <v>2179</v>
      </c>
      <c r="X140">
        <v>0.88941406249999999</v>
      </c>
      <c r="Y140">
        <v>1.77217924408614E-2</v>
      </c>
      <c r="Z140">
        <v>0.25004725274725198</v>
      </c>
      <c r="AA140">
        <v>0.24399579139053801</v>
      </c>
      <c r="AB140">
        <v>0.100105824475802</v>
      </c>
      <c r="AC140">
        <v>0.100105824475802</v>
      </c>
      <c r="AD140">
        <v>6.9746421146861706E-2</v>
      </c>
      <c r="AE140">
        <v>6.9746421146861706E-2</v>
      </c>
      <c r="AF140">
        <v>0.25004725274725198</v>
      </c>
      <c r="AG140">
        <v>0.25004725274725198</v>
      </c>
      <c r="AH140">
        <v>0.26449275362318803</v>
      </c>
      <c r="AI140">
        <v>8.0971308052539798E-2</v>
      </c>
      <c r="AJ140">
        <v>0.19557477480622901</v>
      </c>
      <c r="AK140">
        <v>0.19557477480622901</v>
      </c>
      <c r="AL140">
        <v>0.27807225000108499</v>
      </c>
      <c r="AM140">
        <v>0.27807225000108499</v>
      </c>
      <c r="AN140">
        <v>0.26449275362318803</v>
      </c>
      <c r="AO140">
        <v>0.26449275362318803</v>
      </c>
      <c r="AP140">
        <v>4.0850062120899999E-4</v>
      </c>
      <c r="AQ140">
        <v>0</v>
      </c>
      <c r="AR140">
        <v>0.40001479728200101</v>
      </c>
      <c r="AS140">
        <v>0</v>
      </c>
      <c r="AT140">
        <v>0</v>
      </c>
      <c r="AU140">
        <v>0</v>
      </c>
      <c r="AV140">
        <v>9.9173553719008198E-2</v>
      </c>
      <c r="AW140">
        <v>0.94117647058823495</v>
      </c>
      <c r="AX140">
        <v>0.476190476190476</v>
      </c>
      <c r="AY140">
        <v>0.62732919254658304</v>
      </c>
      <c r="AZ140">
        <v>0</v>
      </c>
      <c r="BA140">
        <v>0</v>
      </c>
      <c r="BB140">
        <v>0</v>
      </c>
      <c r="BC140">
        <v>0</v>
      </c>
      <c r="BD140">
        <v>0</v>
      </c>
      <c r="BE140">
        <v>0.20302760463045399</v>
      </c>
    </row>
    <row r="141" spans="2:57" x14ac:dyDescent="0.2">
      <c r="B141" t="s">
        <v>2515</v>
      </c>
      <c r="C141">
        <v>1E-3</v>
      </c>
      <c r="D141">
        <v>0.5</v>
      </c>
      <c r="E141">
        <v>256</v>
      </c>
      <c r="F141">
        <v>500</v>
      </c>
      <c r="G141" s="2" t="b">
        <v>0</v>
      </c>
      <c r="H141">
        <v>8</v>
      </c>
      <c r="I141">
        <v>20</v>
      </c>
      <c r="J141">
        <v>420</v>
      </c>
      <c r="K141">
        <v>1000</v>
      </c>
      <c r="L141">
        <v>4</v>
      </c>
      <c r="M141">
        <v>10</v>
      </c>
      <c r="N141">
        <v>460</v>
      </c>
      <c r="O141">
        <v>12</v>
      </c>
      <c r="P141">
        <v>10</v>
      </c>
      <c r="Q141">
        <v>120</v>
      </c>
      <c r="R141">
        <v>1</v>
      </c>
      <c r="S141">
        <v>78</v>
      </c>
      <c r="T141" s="2">
        <v>128</v>
      </c>
      <c r="U141" s="2">
        <v>64</v>
      </c>
      <c r="V141" s="2">
        <v>128</v>
      </c>
      <c r="W141" t="s">
        <v>2179</v>
      </c>
      <c r="X141">
        <v>0.94186369047619101</v>
      </c>
      <c r="Y141">
        <v>1.00645514521747E-2</v>
      </c>
      <c r="Z141">
        <v>0.25000923913043399</v>
      </c>
      <c r="AA141">
        <v>0.249999985098838</v>
      </c>
      <c r="AB141">
        <v>0.10001930812132601</v>
      </c>
      <c r="AC141">
        <v>0.10001930812132601</v>
      </c>
      <c r="AD141">
        <v>6.6750679717237596E-2</v>
      </c>
      <c r="AE141">
        <v>6.6750679717237596E-2</v>
      </c>
      <c r="AF141">
        <v>0.25000923913043399</v>
      </c>
      <c r="AG141">
        <v>0.25000923913043399</v>
      </c>
      <c r="AH141">
        <v>8.3333333333333301E-2</v>
      </c>
      <c r="AI141">
        <v>8.3333328366279602E-2</v>
      </c>
      <c r="AJ141">
        <v>1.2820512820512799E-2</v>
      </c>
      <c r="AK141">
        <v>1.2820512820512799E-2</v>
      </c>
      <c r="AL141">
        <v>6.9444444444443998E-3</v>
      </c>
      <c r="AM141">
        <v>6.9444444444443998E-3</v>
      </c>
      <c r="AN141">
        <v>8.3333333333333301E-2</v>
      </c>
      <c r="AO141">
        <v>8.3333333333333301E-2</v>
      </c>
      <c r="AP141">
        <v>0.40000347977380901</v>
      </c>
      <c r="AQ141">
        <v>0</v>
      </c>
      <c r="AR141" s="27">
        <v>7.3752711496746198E-5</v>
      </c>
      <c r="AS141">
        <v>0</v>
      </c>
      <c r="AT141">
        <v>0.15384615384615299</v>
      </c>
      <c r="AU141">
        <v>0</v>
      </c>
      <c r="AV141">
        <v>0</v>
      </c>
      <c r="AW141">
        <v>0</v>
      </c>
      <c r="AX141">
        <v>0</v>
      </c>
      <c r="AY141">
        <v>0</v>
      </c>
      <c r="AZ141">
        <v>0</v>
      </c>
      <c r="BA141">
        <v>0</v>
      </c>
      <c r="BB141">
        <v>0</v>
      </c>
      <c r="BC141">
        <v>0</v>
      </c>
      <c r="BD141">
        <v>0</v>
      </c>
      <c r="BE141">
        <v>0</v>
      </c>
    </row>
    <row r="142" spans="2:57" x14ac:dyDescent="0.2">
      <c r="B142" t="s">
        <v>2753</v>
      </c>
      <c r="C142">
        <v>1E-3</v>
      </c>
      <c r="D142">
        <v>0.5</v>
      </c>
      <c r="E142">
        <v>215</v>
      </c>
      <c r="F142">
        <v>500</v>
      </c>
      <c r="G142" s="2" t="b">
        <v>1</v>
      </c>
      <c r="H142">
        <v>8</v>
      </c>
      <c r="I142">
        <v>20</v>
      </c>
      <c r="J142">
        <v>420</v>
      </c>
      <c r="K142">
        <v>1000</v>
      </c>
      <c r="L142">
        <v>4</v>
      </c>
      <c r="M142">
        <v>25</v>
      </c>
      <c r="N142">
        <v>445</v>
      </c>
      <c r="O142">
        <v>12</v>
      </c>
      <c r="P142">
        <v>25</v>
      </c>
      <c r="Q142">
        <v>105</v>
      </c>
      <c r="R142">
        <v>1</v>
      </c>
      <c r="S142">
        <v>78</v>
      </c>
      <c r="T142" s="2">
        <v>64</v>
      </c>
      <c r="U142" s="2">
        <v>64</v>
      </c>
      <c r="V142" s="2">
        <v>128</v>
      </c>
      <c r="W142" t="s">
        <v>2179</v>
      </c>
      <c r="X142">
        <v>0.926654166666666</v>
      </c>
      <c r="Y142">
        <v>1.18781029172241E-2</v>
      </c>
      <c r="Z142">
        <v>0.25</v>
      </c>
      <c r="AA142">
        <v>0.25</v>
      </c>
      <c r="AB142">
        <v>9.9999999999998507E-2</v>
      </c>
      <c r="AC142">
        <v>9.9999999999998507E-2</v>
      </c>
      <c r="AD142">
        <v>6.25E-2</v>
      </c>
      <c r="AE142">
        <v>6.25E-2</v>
      </c>
      <c r="AF142">
        <v>0.25</v>
      </c>
      <c r="AG142">
        <v>0.25</v>
      </c>
      <c r="AH142">
        <v>3.01587301587301E-2</v>
      </c>
      <c r="AI142">
        <v>8.3333343267440796E-2</v>
      </c>
      <c r="AJ142">
        <v>8.1196581196580995E-3</v>
      </c>
      <c r="AK142">
        <v>8.1196581196580995E-3</v>
      </c>
      <c r="AL142">
        <v>4.6913580246912999E-3</v>
      </c>
      <c r="AM142">
        <v>4.6913580246912999E-3</v>
      </c>
      <c r="AN142">
        <v>3.01587301587301E-2</v>
      </c>
      <c r="AO142">
        <v>3.01587301587301E-2</v>
      </c>
      <c r="AP142">
        <v>0.39999999999999403</v>
      </c>
      <c r="AQ142">
        <v>0</v>
      </c>
      <c r="AR142">
        <v>0</v>
      </c>
      <c r="AS142">
        <v>0</v>
      </c>
      <c r="AT142">
        <v>9.7435897435897395E-2</v>
      </c>
      <c r="AU142">
        <v>0</v>
      </c>
      <c r="AV142">
        <v>0</v>
      </c>
      <c r="AW142">
        <v>0</v>
      </c>
      <c r="AX142">
        <v>0</v>
      </c>
      <c r="AY142">
        <v>0</v>
      </c>
      <c r="AZ142">
        <v>0</v>
      </c>
      <c r="BA142">
        <v>0</v>
      </c>
      <c r="BB142">
        <v>0</v>
      </c>
      <c r="BC142">
        <v>0</v>
      </c>
      <c r="BD142">
        <v>0</v>
      </c>
      <c r="BE142">
        <v>0</v>
      </c>
    </row>
    <row r="143" spans="2:57" x14ac:dyDescent="0.2">
      <c r="B143" t="s">
        <v>2754</v>
      </c>
      <c r="C143">
        <v>1E-3</v>
      </c>
      <c r="D143">
        <v>0.1</v>
      </c>
      <c r="E143">
        <v>256</v>
      </c>
      <c r="F143">
        <v>500</v>
      </c>
      <c r="G143" s="2" t="b">
        <v>0</v>
      </c>
      <c r="H143">
        <v>8</v>
      </c>
      <c r="I143">
        <v>10</v>
      </c>
      <c r="J143">
        <v>64</v>
      </c>
      <c r="K143">
        <v>1000</v>
      </c>
      <c r="L143">
        <v>4</v>
      </c>
      <c r="M143">
        <v>10</v>
      </c>
      <c r="N143">
        <v>460</v>
      </c>
      <c r="O143">
        <v>12</v>
      </c>
      <c r="P143">
        <v>10</v>
      </c>
      <c r="Q143">
        <v>120</v>
      </c>
      <c r="R143">
        <v>1</v>
      </c>
      <c r="S143">
        <v>78</v>
      </c>
      <c r="T143" s="2">
        <v>64</v>
      </c>
      <c r="U143" s="2">
        <v>64</v>
      </c>
      <c r="V143" s="2">
        <v>128</v>
      </c>
      <c r="W143" t="s">
        <v>2179</v>
      </c>
      <c r="X143">
        <v>0.91255859375000004</v>
      </c>
      <c r="Y143">
        <v>1.35360957998782E-2</v>
      </c>
      <c r="Z143">
        <v>0.25</v>
      </c>
      <c r="AA143">
        <v>0.249999985098838</v>
      </c>
      <c r="AB143">
        <v>9.9999999999998507E-2</v>
      </c>
      <c r="AC143">
        <v>9.9999999999998507E-2</v>
      </c>
      <c r="AD143">
        <v>6.25E-2</v>
      </c>
      <c r="AE143">
        <v>6.25E-2</v>
      </c>
      <c r="AF143">
        <v>0.25</v>
      </c>
      <c r="AG143">
        <v>0.25</v>
      </c>
      <c r="AH143">
        <v>8.3333333333333301E-2</v>
      </c>
      <c r="AI143">
        <v>8.3333328366279602E-2</v>
      </c>
      <c r="AJ143">
        <v>1.2820512820512799E-2</v>
      </c>
      <c r="AK143">
        <v>1.2820512820512799E-2</v>
      </c>
      <c r="AL143">
        <v>6.9444444444443998E-3</v>
      </c>
      <c r="AM143">
        <v>6.9444444444443998E-3</v>
      </c>
      <c r="AN143">
        <v>8.3333333333333301E-2</v>
      </c>
      <c r="AO143">
        <v>8.3333333333333301E-2</v>
      </c>
      <c r="AP143">
        <v>0.39999999999999403</v>
      </c>
      <c r="AQ143">
        <v>0</v>
      </c>
      <c r="AR143">
        <v>0</v>
      </c>
      <c r="AS143">
        <v>0</v>
      </c>
      <c r="AT143">
        <v>0.15384615384615299</v>
      </c>
      <c r="AU143">
        <v>0</v>
      </c>
      <c r="AV143">
        <v>0</v>
      </c>
      <c r="AW143">
        <v>0</v>
      </c>
      <c r="AX143">
        <v>0</v>
      </c>
      <c r="AY143">
        <v>0</v>
      </c>
      <c r="AZ143">
        <v>0</v>
      </c>
      <c r="BA143">
        <v>0</v>
      </c>
      <c r="BB143">
        <v>0</v>
      </c>
      <c r="BC143">
        <v>0</v>
      </c>
      <c r="BD143">
        <v>0</v>
      </c>
      <c r="BE143">
        <v>0</v>
      </c>
    </row>
    <row r="144" spans="2:57" x14ac:dyDescent="0.2">
      <c r="B144" t="s">
        <v>2755</v>
      </c>
      <c r="C144">
        <v>1E-3</v>
      </c>
      <c r="D144">
        <v>0.5</v>
      </c>
      <c r="E144">
        <v>172</v>
      </c>
      <c r="F144">
        <v>500</v>
      </c>
      <c r="G144" s="2" t="b">
        <v>1</v>
      </c>
      <c r="H144">
        <v>8</v>
      </c>
      <c r="I144">
        <v>5</v>
      </c>
      <c r="J144">
        <v>64</v>
      </c>
      <c r="K144">
        <v>1000</v>
      </c>
      <c r="L144">
        <v>4</v>
      </c>
      <c r="M144">
        <v>5</v>
      </c>
      <c r="N144">
        <v>465</v>
      </c>
      <c r="O144">
        <v>12</v>
      </c>
      <c r="P144">
        <v>5</v>
      </c>
      <c r="Q144">
        <v>125</v>
      </c>
      <c r="R144">
        <v>1</v>
      </c>
      <c r="S144">
        <v>78</v>
      </c>
      <c r="T144" s="2">
        <v>128</v>
      </c>
      <c r="U144" s="2">
        <v>128</v>
      </c>
      <c r="V144" s="2">
        <v>64</v>
      </c>
      <c r="W144" t="s">
        <v>2179</v>
      </c>
      <c r="X144">
        <v>0.90117578124999997</v>
      </c>
      <c r="Y144">
        <v>1.48737957738339E-2</v>
      </c>
      <c r="Z144">
        <v>0.249876344086021</v>
      </c>
      <c r="AA144">
        <v>0.74951583391427901</v>
      </c>
      <c r="AB144">
        <v>0.100647721444245</v>
      </c>
      <c r="AC144">
        <v>0.100647721444245</v>
      </c>
      <c r="AD144">
        <v>0.12044723563813001</v>
      </c>
      <c r="AE144">
        <v>0.12044723563813001</v>
      </c>
      <c r="AF144">
        <v>0.249876344086021</v>
      </c>
      <c r="AG144">
        <v>0.249876344086021</v>
      </c>
      <c r="AH144">
        <v>0.161333333333333</v>
      </c>
      <c r="AI144">
        <v>0.87312191724777199</v>
      </c>
      <c r="AJ144">
        <v>0.107603024129557</v>
      </c>
      <c r="AK144">
        <v>0.107603024129557</v>
      </c>
      <c r="AL144">
        <v>0.17062304941328199</v>
      </c>
      <c r="AM144">
        <v>0.17062304941328199</v>
      </c>
      <c r="AN144">
        <v>0.161333333333333</v>
      </c>
      <c r="AO144">
        <v>0.161333333333333</v>
      </c>
      <c r="AP144">
        <v>0.39996829034928399</v>
      </c>
      <c r="AQ144">
        <v>0</v>
      </c>
      <c r="AR144">
        <v>2.6225954276952999E-3</v>
      </c>
      <c r="AS144">
        <v>0</v>
      </c>
      <c r="AT144">
        <v>0.17091660923501001</v>
      </c>
      <c r="AU144">
        <v>0</v>
      </c>
      <c r="AV144">
        <v>1.1428571428571401E-2</v>
      </c>
      <c r="AW144">
        <v>0.251748251748251</v>
      </c>
      <c r="AX144">
        <v>0</v>
      </c>
      <c r="AY144">
        <v>0.85714285714285698</v>
      </c>
      <c r="AZ144">
        <v>0</v>
      </c>
      <c r="BA144">
        <v>0</v>
      </c>
      <c r="BB144">
        <v>0</v>
      </c>
      <c r="BC144">
        <v>0</v>
      </c>
      <c r="BD144">
        <v>0</v>
      </c>
      <c r="BE144">
        <v>0</v>
      </c>
    </row>
    <row r="145" spans="2:57" x14ac:dyDescent="0.2">
      <c r="B145" t="s">
        <v>2756</v>
      </c>
      <c r="C145">
        <v>1E-3</v>
      </c>
      <c r="D145">
        <v>0.5</v>
      </c>
      <c r="E145">
        <v>215</v>
      </c>
      <c r="F145">
        <v>500</v>
      </c>
      <c r="G145" s="2" t="b">
        <v>1</v>
      </c>
      <c r="H145">
        <v>8</v>
      </c>
      <c r="I145">
        <v>25</v>
      </c>
      <c r="J145">
        <v>128</v>
      </c>
      <c r="K145">
        <v>1000</v>
      </c>
      <c r="L145">
        <v>4</v>
      </c>
      <c r="M145">
        <v>20</v>
      </c>
      <c r="N145">
        <v>450</v>
      </c>
      <c r="O145">
        <v>12</v>
      </c>
      <c r="P145">
        <v>20</v>
      </c>
      <c r="Q145">
        <v>110</v>
      </c>
      <c r="R145">
        <v>1</v>
      </c>
      <c r="S145">
        <v>78</v>
      </c>
      <c r="T145" s="2">
        <v>64</v>
      </c>
      <c r="U145" s="2">
        <v>64</v>
      </c>
      <c r="V145" s="2">
        <v>64</v>
      </c>
      <c r="W145" t="s">
        <v>2179</v>
      </c>
      <c r="X145">
        <v>0.91627929687499998</v>
      </c>
      <c r="Y145">
        <v>1.3097655696794301E-2</v>
      </c>
      <c r="Z145">
        <v>0.248992777777781</v>
      </c>
      <c r="AA145">
        <v>0.25</v>
      </c>
      <c r="AB145">
        <v>9.9677413449078003E-2</v>
      </c>
      <c r="AC145">
        <v>9.9677413449078003E-2</v>
      </c>
      <c r="AD145">
        <v>6.23109440512295E-2</v>
      </c>
      <c r="AE145">
        <v>6.23109440512295E-2</v>
      </c>
      <c r="AF145">
        <v>0.248992777777781</v>
      </c>
      <c r="AG145">
        <v>0.248992777777781</v>
      </c>
      <c r="AH145">
        <v>0.100757575757575</v>
      </c>
      <c r="AI145">
        <v>8.3333335816860199E-2</v>
      </c>
      <c r="AJ145">
        <v>4.43659215626191E-2</v>
      </c>
      <c r="AK145">
        <v>4.43659215626191E-2</v>
      </c>
      <c r="AL145">
        <v>0.211211211211211</v>
      </c>
      <c r="AM145">
        <v>0.211211211211211</v>
      </c>
      <c r="AN145">
        <v>0.100757575757575</v>
      </c>
      <c r="AO145">
        <v>0.100757575757575</v>
      </c>
      <c r="AP145">
        <v>0.39870965379631201</v>
      </c>
      <c r="AQ145">
        <v>0</v>
      </c>
      <c r="AR145">
        <v>0</v>
      </c>
      <c r="AS145">
        <v>0</v>
      </c>
      <c r="AT145">
        <v>0.165289256198347</v>
      </c>
      <c r="AU145">
        <v>0</v>
      </c>
      <c r="AV145">
        <v>0</v>
      </c>
      <c r="AW145">
        <v>3.5714285714285698E-2</v>
      </c>
      <c r="AX145">
        <v>0</v>
      </c>
      <c r="AY145">
        <v>0</v>
      </c>
      <c r="AZ145">
        <v>0</v>
      </c>
      <c r="BA145">
        <v>0</v>
      </c>
      <c r="BB145">
        <v>0</v>
      </c>
      <c r="BC145">
        <v>0</v>
      </c>
      <c r="BD145">
        <v>0.213740458015267</v>
      </c>
      <c r="BE145">
        <v>0.11764705882352899</v>
      </c>
    </row>
    <row r="146" spans="2:57" x14ac:dyDescent="0.2">
      <c r="B146" t="s">
        <v>2757</v>
      </c>
      <c r="C146">
        <v>1E-3</v>
      </c>
      <c r="D146">
        <v>0.5</v>
      </c>
      <c r="E146">
        <v>135</v>
      </c>
      <c r="F146">
        <v>500</v>
      </c>
      <c r="G146" s="2" t="b">
        <v>1</v>
      </c>
      <c r="H146">
        <v>8</v>
      </c>
      <c r="I146">
        <v>20</v>
      </c>
      <c r="J146">
        <v>64</v>
      </c>
      <c r="K146">
        <v>1000</v>
      </c>
      <c r="L146">
        <v>4</v>
      </c>
      <c r="M146">
        <v>20</v>
      </c>
      <c r="N146">
        <v>450</v>
      </c>
      <c r="O146">
        <v>12</v>
      </c>
      <c r="P146">
        <v>20</v>
      </c>
      <c r="Q146">
        <v>110</v>
      </c>
      <c r="R146">
        <v>1</v>
      </c>
      <c r="S146">
        <v>78</v>
      </c>
      <c r="T146" s="2">
        <v>128</v>
      </c>
      <c r="U146" s="2">
        <v>128</v>
      </c>
      <c r="V146" s="2">
        <v>128</v>
      </c>
      <c r="W146" t="s">
        <v>2179</v>
      </c>
      <c r="X146">
        <v>0.91218750000000004</v>
      </c>
      <c r="Y146">
        <v>1.37304480466991E-2</v>
      </c>
      <c r="Z146">
        <v>0.24898055555555501</v>
      </c>
      <c r="AA146">
        <v>0.73088034957647297</v>
      </c>
      <c r="AB146">
        <v>0.122874605937502</v>
      </c>
      <c r="AC146">
        <v>0.122874605937502</v>
      </c>
      <c r="AD146">
        <v>0.158972680207698</v>
      </c>
      <c r="AE146">
        <v>0.158972680207698</v>
      </c>
      <c r="AF146">
        <v>0.24898055555555501</v>
      </c>
      <c r="AG146">
        <v>0.24898055555555501</v>
      </c>
      <c r="AH146">
        <v>0.35757575757575699</v>
      </c>
      <c r="AI146">
        <v>0.50601649284362704</v>
      </c>
      <c r="AJ146">
        <v>0.27309079527111302</v>
      </c>
      <c r="AK146">
        <v>0.27309079527111302</v>
      </c>
      <c r="AL146">
        <v>0.29620586781861902</v>
      </c>
      <c r="AM146">
        <v>0.29620586781861902</v>
      </c>
      <c r="AN146">
        <v>0.35757575757575699</v>
      </c>
      <c r="AO146">
        <v>0.35757575757575699</v>
      </c>
      <c r="AP146">
        <v>0.444123711543635</v>
      </c>
      <c r="AQ146">
        <v>3.0966136676305002E-3</v>
      </c>
      <c r="AR146">
        <v>8.0027285483671995E-3</v>
      </c>
      <c r="AS146">
        <v>3.6275369990376102E-2</v>
      </c>
      <c r="AT146">
        <v>0.277056277056277</v>
      </c>
      <c r="AU146">
        <v>0</v>
      </c>
      <c r="AV146">
        <v>0.39416058394160502</v>
      </c>
      <c r="AW146">
        <v>0.90547263681592005</v>
      </c>
      <c r="AX146">
        <v>0.66386554621848703</v>
      </c>
      <c r="AY146">
        <v>0.47761194029850701</v>
      </c>
      <c r="AZ146">
        <v>0.55892255892255804</v>
      </c>
      <c r="BA146">
        <v>0</v>
      </c>
      <c r="BB146">
        <v>0</v>
      </c>
      <c r="BC146">
        <v>0</v>
      </c>
      <c r="BD146">
        <v>0</v>
      </c>
      <c r="BE146">
        <v>0</v>
      </c>
    </row>
    <row r="147" spans="2:57" x14ac:dyDescent="0.2">
      <c r="B147" t="s">
        <v>2516</v>
      </c>
      <c r="C147">
        <v>1E-3</v>
      </c>
      <c r="D147">
        <v>0.1</v>
      </c>
      <c r="E147">
        <v>256</v>
      </c>
      <c r="F147">
        <v>500</v>
      </c>
      <c r="G147" s="2" t="b">
        <v>0</v>
      </c>
      <c r="H147">
        <v>8</v>
      </c>
      <c r="I147">
        <v>10</v>
      </c>
      <c r="J147">
        <v>128</v>
      </c>
      <c r="K147">
        <v>1000</v>
      </c>
      <c r="L147">
        <v>4</v>
      </c>
      <c r="M147">
        <v>5</v>
      </c>
      <c r="N147">
        <v>465</v>
      </c>
      <c r="O147">
        <v>12</v>
      </c>
      <c r="P147">
        <v>5</v>
      </c>
      <c r="Q147">
        <v>125</v>
      </c>
      <c r="R147">
        <v>1</v>
      </c>
      <c r="S147">
        <v>78</v>
      </c>
      <c r="T147" s="2">
        <v>64</v>
      </c>
      <c r="U147" s="2">
        <v>64</v>
      </c>
      <c r="V147" s="2">
        <v>128</v>
      </c>
      <c r="W147" t="s">
        <v>2179</v>
      </c>
      <c r="X147">
        <v>0.91542578124999996</v>
      </c>
      <c r="Y147">
        <v>1.31745309662073E-2</v>
      </c>
      <c r="Z147">
        <v>0.24886827956989299</v>
      </c>
      <c r="AA147">
        <v>0.74513033771514803</v>
      </c>
      <c r="AB147">
        <v>0.106532573503116</v>
      </c>
      <c r="AC147">
        <v>0.106532573503116</v>
      </c>
      <c r="AD147">
        <v>0.219202227580609</v>
      </c>
      <c r="AE147">
        <v>0.219202227580609</v>
      </c>
      <c r="AF147">
        <v>0.24886827956989299</v>
      </c>
      <c r="AG147">
        <v>0.24886827956989299</v>
      </c>
      <c r="AH147">
        <v>0.248</v>
      </c>
      <c r="AI147">
        <v>0.47103342413902199</v>
      </c>
      <c r="AJ147">
        <v>0.19171536907648701</v>
      </c>
      <c r="AK147">
        <v>0.19171536907648701</v>
      </c>
      <c r="AL147">
        <v>0.237530016486622</v>
      </c>
      <c r="AM147">
        <v>0.237530016486622</v>
      </c>
      <c r="AN147">
        <v>0.248</v>
      </c>
      <c r="AO147">
        <v>0.248</v>
      </c>
      <c r="AP147">
        <v>0.39584309892639302</v>
      </c>
      <c r="AQ147">
        <v>2.8532849239552301E-2</v>
      </c>
      <c r="AR147">
        <v>1.1581087609491001E-3</v>
      </c>
      <c r="AS147">
        <v>5.9623708557149998E-4</v>
      </c>
      <c r="AT147">
        <v>0.20636285468615601</v>
      </c>
      <c r="AU147">
        <v>0</v>
      </c>
      <c r="AV147">
        <v>0</v>
      </c>
      <c r="AW147">
        <v>0.93877551020408101</v>
      </c>
      <c r="AX147">
        <v>0.49253731343283502</v>
      </c>
      <c r="AY147">
        <v>0.29530201342281798</v>
      </c>
      <c r="AZ147">
        <v>0.34057971014492699</v>
      </c>
      <c r="BA147">
        <v>2.7027027027027001E-2</v>
      </c>
      <c r="BB147">
        <v>0</v>
      </c>
      <c r="BC147">
        <v>0</v>
      </c>
      <c r="BD147">
        <v>0</v>
      </c>
      <c r="BE147">
        <v>0</v>
      </c>
    </row>
    <row r="148" spans="2:57" x14ac:dyDescent="0.2">
      <c r="B148" t="s">
        <v>2758</v>
      </c>
      <c r="C148">
        <v>1E-3</v>
      </c>
      <c r="D148">
        <v>0.5</v>
      </c>
      <c r="E148">
        <v>239</v>
      </c>
      <c r="F148">
        <v>500</v>
      </c>
      <c r="G148" s="2" t="b">
        <v>1</v>
      </c>
      <c r="H148">
        <v>8</v>
      </c>
      <c r="I148">
        <v>50</v>
      </c>
      <c r="J148">
        <v>420</v>
      </c>
      <c r="K148">
        <v>1000</v>
      </c>
      <c r="L148">
        <v>4</v>
      </c>
      <c r="M148">
        <v>50</v>
      </c>
      <c r="N148">
        <v>420</v>
      </c>
      <c r="O148">
        <v>12</v>
      </c>
      <c r="P148">
        <v>50</v>
      </c>
      <c r="Q148">
        <v>80</v>
      </c>
      <c r="R148">
        <v>1</v>
      </c>
      <c r="S148">
        <v>78</v>
      </c>
      <c r="T148" s="2">
        <v>128</v>
      </c>
      <c r="U148" s="2">
        <v>64</v>
      </c>
      <c r="V148" s="2">
        <v>64</v>
      </c>
      <c r="W148" t="s">
        <v>2179</v>
      </c>
      <c r="X148">
        <v>0.91543630952380906</v>
      </c>
      <c r="Y148">
        <v>1.35288799908012E-2</v>
      </c>
      <c r="Z148">
        <v>0.247479166666665</v>
      </c>
      <c r="AA148">
        <v>0.74787165659665999</v>
      </c>
      <c r="AB148">
        <v>9.9713919796127204E-2</v>
      </c>
      <c r="AC148">
        <v>9.9713919796127204E-2</v>
      </c>
      <c r="AD148">
        <v>6.8664242751369398E-2</v>
      </c>
      <c r="AE148">
        <v>6.8664242751369398E-2</v>
      </c>
      <c r="AF148">
        <v>0.247479166666665</v>
      </c>
      <c r="AG148">
        <v>0.247479166666665</v>
      </c>
      <c r="AH148">
        <v>9.6875000000000003E-2</v>
      </c>
      <c r="AI148">
        <v>0.36534652113914401</v>
      </c>
      <c r="AJ148">
        <v>5.9199128596246098E-2</v>
      </c>
      <c r="AK148">
        <v>5.9199128596246098E-2</v>
      </c>
      <c r="AL148">
        <v>0.22872038989005999</v>
      </c>
      <c r="AM148">
        <v>0.22872038989005999</v>
      </c>
      <c r="AN148">
        <v>9.6874999999999906E-2</v>
      </c>
      <c r="AO148">
        <v>9.6875000000000003E-2</v>
      </c>
      <c r="AP148">
        <v>0.39841207097853698</v>
      </c>
      <c r="AQ148">
        <v>4.436082059711E-4</v>
      </c>
      <c r="AR148">
        <v>0</v>
      </c>
      <c r="AS148">
        <v>0</v>
      </c>
      <c r="AT148">
        <v>0.23706176961602601</v>
      </c>
      <c r="AU148">
        <v>0</v>
      </c>
      <c r="AV148">
        <v>0</v>
      </c>
      <c r="AW148">
        <v>9.5238095238095205E-2</v>
      </c>
      <c r="AX148">
        <v>0</v>
      </c>
      <c r="AY148">
        <v>0.32989690721649401</v>
      </c>
      <c r="AZ148">
        <v>0</v>
      </c>
      <c r="BA148">
        <v>0</v>
      </c>
      <c r="BB148">
        <v>0</v>
      </c>
      <c r="BC148">
        <v>0</v>
      </c>
      <c r="BD148">
        <v>0</v>
      </c>
      <c r="BE148">
        <v>4.8192771084337303E-2</v>
      </c>
    </row>
    <row r="149" spans="2:57" x14ac:dyDescent="0.2">
      <c r="B149" t="s">
        <v>2759</v>
      </c>
      <c r="C149">
        <v>1E-3</v>
      </c>
      <c r="D149">
        <v>0.1</v>
      </c>
      <c r="E149">
        <v>47</v>
      </c>
      <c r="F149">
        <v>500</v>
      </c>
      <c r="G149" s="2" t="b">
        <v>1</v>
      </c>
      <c r="H149">
        <v>8</v>
      </c>
      <c r="I149">
        <v>10</v>
      </c>
      <c r="J149">
        <v>64</v>
      </c>
      <c r="K149">
        <v>1000</v>
      </c>
      <c r="L149">
        <v>4</v>
      </c>
      <c r="M149">
        <v>10</v>
      </c>
      <c r="N149">
        <v>460</v>
      </c>
      <c r="O149">
        <v>12</v>
      </c>
      <c r="P149">
        <v>10</v>
      </c>
      <c r="Q149">
        <v>120</v>
      </c>
      <c r="R149">
        <v>1</v>
      </c>
      <c r="S149">
        <v>78</v>
      </c>
      <c r="T149" s="2">
        <v>128</v>
      </c>
      <c r="U149" s="2">
        <v>128</v>
      </c>
      <c r="V149" s="2">
        <v>64</v>
      </c>
      <c r="W149" t="s">
        <v>2179</v>
      </c>
      <c r="X149">
        <v>0.89817578124999997</v>
      </c>
      <c r="Y149">
        <v>1.5589924318715901E-2</v>
      </c>
      <c r="Z149">
        <v>0.24654728260869599</v>
      </c>
      <c r="AA149">
        <v>0.26249360620975398</v>
      </c>
      <c r="AB149">
        <v>0.14109818450845099</v>
      </c>
      <c r="AC149">
        <v>0.14109818450845099</v>
      </c>
      <c r="AD149">
        <v>0.18187438252475599</v>
      </c>
      <c r="AE149">
        <v>0.18187438252475599</v>
      </c>
      <c r="AF149">
        <v>0.24654728260869599</v>
      </c>
      <c r="AG149">
        <v>0.24654728260869599</v>
      </c>
      <c r="AH149">
        <v>0.33402777777777698</v>
      </c>
      <c r="AI149">
        <v>0.11388862133026099</v>
      </c>
      <c r="AJ149">
        <v>0.23086142194235301</v>
      </c>
      <c r="AK149">
        <v>0.23086142194235301</v>
      </c>
      <c r="AL149">
        <v>0.35856152017334703</v>
      </c>
      <c r="AM149">
        <v>0.35856152017334703</v>
      </c>
      <c r="AN149">
        <v>0.33402777777777698</v>
      </c>
      <c r="AO149">
        <v>0.33402777777777698</v>
      </c>
      <c r="AP149">
        <v>2.4840392432508102E-2</v>
      </c>
      <c r="AQ149">
        <v>0.25247468414319202</v>
      </c>
      <c r="AR149" s="27">
        <v>5.4444716886941502E-5</v>
      </c>
      <c r="AS149">
        <v>0.287023216741216</v>
      </c>
      <c r="AT149">
        <v>4.8780487804878002E-2</v>
      </c>
      <c r="AU149">
        <v>0</v>
      </c>
      <c r="AV149">
        <v>3.2786885245901599E-2</v>
      </c>
      <c r="AW149">
        <v>0.94468085106382904</v>
      </c>
      <c r="AX149">
        <v>0.50439882697947203</v>
      </c>
      <c r="AY149">
        <v>0.47450110864744999</v>
      </c>
      <c r="AZ149">
        <v>0.30118890356671002</v>
      </c>
      <c r="BA149">
        <v>0</v>
      </c>
      <c r="BB149">
        <v>0</v>
      </c>
      <c r="BC149">
        <v>0.46400000000000002</v>
      </c>
      <c r="BD149">
        <v>0</v>
      </c>
      <c r="BE149">
        <v>0</v>
      </c>
    </row>
    <row r="150" spans="2:57" x14ac:dyDescent="0.2">
      <c r="B150" t="s">
        <v>2760</v>
      </c>
      <c r="C150">
        <v>1E-3</v>
      </c>
      <c r="D150">
        <v>0.1</v>
      </c>
      <c r="E150">
        <v>132</v>
      </c>
      <c r="F150">
        <v>500</v>
      </c>
      <c r="G150" s="2" t="b">
        <v>1</v>
      </c>
      <c r="H150">
        <v>8</v>
      </c>
      <c r="I150">
        <v>20</v>
      </c>
      <c r="J150">
        <v>64</v>
      </c>
      <c r="K150">
        <v>1000</v>
      </c>
      <c r="L150">
        <v>4</v>
      </c>
      <c r="M150">
        <v>20</v>
      </c>
      <c r="N150">
        <v>450</v>
      </c>
      <c r="O150">
        <v>12</v>
      </c>
      <c r="P150">
        <v>20</v>
      </c>
      <c r="Q150">
        <v>110</v>
      </c>
      <c r="R150">
        <v>1</v>
      </c>
      <c r="S150">
        <v>78</v>
      </c>
      <c r="T150" s="2">
        <v>128</v>
      </c>
      <c r="U150" s="2">
        <v>64</v>
      </c>
      <c r="V150" s="2">
        <v>64</v>
      </c>
      <c r="W150" t="s">
        <v>2179</v>
      </c>
      <c r="X150">
        <v>0.91044531250000005</v>
      </c>
      <c r="Y150">
        <v>1.39230619017034E-2</v>
      </c>
      <c r="Z150">
        <v>0.243957777777777</v>
      </c>
      <c r="AA150">
        <v>0.37136575818061801</v>
      </c>
      <c r="AB150">
        <v>0.10074266871392901</v>
      </c>
      <c r="AC150">
        <v>0.10074266871392901</v>
      </c>
      <c r="AD150">
        <v>6.5926145481206302E-2</v>
      </c>
      <c r="AE150">
        <v>6.5926145481206302E-2</v>
      </c>
      <c r="AF150">
        <v>0.243957777777777</v>
      </c>
      <c r="AG150">
        <v>0.243957777777777</v>
      </c>
      <c r="AH150">
        <v>0.32727272727272699</v>
      </c>
      <c r="AI150">
        <v>0.16014182567596399</v>
      </c>
      <c r="AJ150">
        <v>0.28950838230502302</v>
      </c>
      <c r="AK150">
        <v>0.28950838230502302</v>
      </c>
      <c r="AL150">
        <v>0.36955202877295901</v>
      </c>
      <c r="AM150">
        <v>0.36955202877295901</v>
      </c>
      <c r="AN150">
        <v>0.32727272727272699</v>
      </c>
      <c r="AO150">
        <v>0.32727272727272699</v>
      </c>
      <c r="AP150">
        <v>0</v>
      </c>
      <c r="AQ150">
        <v>8.8119926329301906E-2</v>
      </c>
      <c r="AR150">
        <v>0</v>
      </c>
      <c r="AS150">
        <v>0.31485074852641798</v>
      </c>
      <c r="AT150">
        <v>0</v>
      </c>
      <c r="AU150">
        <v>0</v>
      </c>
      <c r="AV150">
        <v>0.28125</v>
      </c>
      <c r="AW150">
        <v>0.86734693877550995</v>
      </c>
      <c r="AX150">
        <v>0.62127659574467997</v>
      </c>
      <c r="AY150">
        <v>0.86666666666666603</v>
      </c>
      <c r="AZ150">
        <v>0.625</v>
      </c>
      <c r="BA150">
        <v>0.21256038647342901</v>
      </c>
      <c r="BB150">
        <v>0</v>
      </c>
      <c r="BC150">
        <v>0</v>
      </c>
      <c r="BD150">
        <v>0</v>
      </c>
      <c r="BE150">
        <v>0</v>
      </c>
    </row>
    <row r="151" spans="2:57" x14ac:dyDescent="0.2">
      <c r="B151" t="s">
        <v>2517</v>
      </c>
      <c r="C151">
        <v>1E-3</v>
      </c>
      <c r="D151">
        <v>0.5</v>
      </c>
      <c r="E151">
        <v>256</v>
      </c>
      <c r="F151">
        <v>100</v>
      </c>
      <c r="G151" s="2" t="b">
        <v>0</v>
      </c>
      <c r="H151">
        <v>8</v>
      </c>
      <c r="I151">
        <v>15</v>
      </c>
      <c r="J151">
        <v>256</v>
      </c>
      <c r="K151">
        <v>1000</v>
      </c>
      <c r="L151">
        <v>4</v>
      </c>
      <c r="M151">
        <v>15</v>
      </c>
      <c r="N151">
        <v>455</v>
      </c>
      <c r="O151">
        <v>12</v>
      </c>
      <c r="P151">
        <v>15</v>
      </c>
      <c r="Q151">
        <v>115</v>
      </c>
      <c r="R151">
        <v>1</v>
      </c>
      <c r="S151">
        <v>78</v>
      </c>
      <c r="T151" s="2">
        <v>64</v>
      </c>
      <c r="U151" s="2">
        <v>64</v>
      </c>
      <c r="V151" s="2">
        <v>128</v>
      </c>
      <c r="W151" t="s">
        <v>2179</v>
      </c>
      <c r="X151">
        <v>0.89926269531250003</v>
      </c>
      <c r="Y151">
        <v>1.59235742036253E-2</v>
      </c>
      <c r="Z151">
        <v>0.24379560439560199</v>
      </c>
      <c r="AA151">
        <v>0.64291545248031601</v>
      </c>
      <c r="AB151">
        <v>0.10574185478173</v>
      </c>
      <c r="AC151">
        <v>0.10574185478173</v>
      </c>
      <c r="AD151">
        <v>8.1142505862895203E-2</v>
      </c>
      <c r="AE151">
        <v>8.1142505862895203E-2</v>
      </c>
      <c r="AF151">
        <v>0.24379560439560199</v>
      </c>
      <c r="AG151">
        <v>0.24379560439560199</v>
      </c>
      <c r="AH151">
        <v>0.17318840579710101</v>
      </c>
      <c r="AI151">
        <v>0.50087302923202504</v>
      </c>
      <c r="AJ151">
        <v>0.103046232968197</v>
      </c>
      <c r="AK151">
        <v>0.103046232968197</v>
      </c>
      <c r="AL151">
        <v>0.125233607574012</v>
      </c>
      <c r="AM151">
        <v>0.125233607574012</v>
      </c>
      <c r="AN151">
        <v>0.17318840579710101</v>
      </c>
      <c r="AO151">
        <v>0.17318840579710101</v>
      </c>
      <c r="AP151">
        <v>4.8427078854400001E-2</v>
      </c>
      <c r="AQ151">
        <v>6.5139888743449999E-4</v>
      </c>
      <c r="AR151">
        <v>0.37388017905255999</v>
      </c>
      <c r="AS151" s="27">
        <v>8.76233252716035E-6</v>
      </c>
      <c r="AT151">
        <v>1.8292682926829201E-2</v>
      </c>
      <c r="AU151">
        <v>0</v>
      </c>
      <c r="AV151">
        <v>0.19548872180451099</v>
      </c>
      <c r="AW151">
        <v>0</v>
      </c>
      <c r="AX151">
        <v>0.41916167664670601</v>
      </c>
      <c r="AY151">
        <v>0.2557856272838</v>
      </c>
      <c r="AZ151">
        <v>0.34782608695652101</v>
      </c>
      <c r="BA151">
        <v>0</v>
      </c>
      <c r="BB151">
        <v>0</v>
      </c>
      <c r="BC151">
        <v>0</v>
      </c>
      <c r="BD151">
        <v>0</v>
      </c>
      <c r="BE151">
        <v>0</v>
      </c>
    </row>
    <row r="152" spans="2:57" x14ac:dyDescent="0.2">
      <c r="B152" t="s">
        <v>2761</v>
      </c>
      <c r="C152">
        <v>1E-3</v>
      </c>
      <c r="D152">
        <v>0.1</v>
      </c>
      <c r="E152">
        <v>256</v>
      </c>
      <c r="F152">
        <v>500</v>
      </c>
      <c r="G152" s="2" t="b">
        <v>0</v>
      </c>
      <c r="H152">
        <v>8</v>
      </c>
      <c r="I152">
        <v>5</v>
      </c>
      <c r="J152">
        <v>128</v>
      </c>
      <c r="K152">
        <v>1000</v>
      </c>
      <c r="L152">
        <v>4</v>
      </c>
      <c r="M152">
        <v>5</v>
      </c>
      <c r="N152">
        <v>465</v>
      </c>
      <c r="O152">
        <v>12</v>
      </c>
      <c r="P152">
        <v>5</v>
      </c>
      <c r="Q152">
        <v>125</v>
      </c>
      <c r="R152">
        <v>1</v>
      </c>
      <c r="S152">
        <v>78</v>
      </c>
      <c r="T152" s="2">
        <v>64</v>
      </c>
      <c r="U152" s="2">
        <v>64</v>
      </c>
      <c r="V152" s="2">
        <v>128</v>
      </c>
      <c r="W152" t="s">
        <v>2179</v>
      </c>
      <c r="X152">
        <v>0.90827929687499998</v>
      </c>
      <c r="Y152">
        <v>1.39702573511749E-2</v>
      </c>
      <c r="Z152">
        <v>0.24358118279569799</v>
      </c>
      <c r="AA152">
        <v>0.25026840171217901</v>
      </c>
      <c r="AB152">
        <v>0.10910424247195501</v>
      </c>
      <c r="AC152">
        <v>0.10910424247195501</v>
      </c>
      <c r="AD152">
        <v>0.103062919570032</v>
      </c>
      <c r="AE152">
        <v>0.103062919570032</v>
      </c>
      <c r="AF152">
        <v>0.24358118279569799</v>
      </c>
      <c r="AG152">
        <v>0.24358118279569799</v>
      </c>
      <c r="AH152">
        <v>0.12666666666666601</v>
      </c>
      <c r="AI152">
        <v>8.6837202310562106E-2</v>
      </c>
      <c r="AJ152">
        <v>6.5257893538570796E-2</v>
      </c>
      <c r="AK152">
        <v>6.5257893538570894E-2</v>
      </c>
      <c r="AL152">
        <v>0.16693496271191</v>
      </c>
      <c r="AM152">
        <v>0.16693496271191</v>
      </c>
      <c r="AN152">
        <v>0.12666666666666601</v>
      </c>
      <c r="AO152">
        <v>0.12666666666666601</v>
      </c>
      <c r="AP152">
        <v>6.5207490779439997E-4</v>
      </c>
      <c r="AQ152">
        <v>0.18347998414841901</v>
      </c>
      <c r="AR152">
        <v>2.4070797790704001E-3</v>
      </c>
      <c r="AS152">
        <v>0.249877831052535</v>
      </c>
      <c r="AT152">
        <v>4.6511627906976702E-2</v>
      </c>
      <c r="AU152">
        <v>0</v>
      </c>
      <c r="AV152">
        <v>0.23749999999999999</v>
      </c>
      <c r="AW152">
        <v>0.32</v>
      </c>
      <c r="AX152">
        <v>0</v>
      </c>
      <c r="AY152">
        <v>0</v>
      </c>
      <c r="AZ152">
        <v>0.17908309455587301</v>
      </c>
      <c r="BA152">
        <v>0</v>
      </c>
      <c r="BB152">
        <v>0</v>
      </c>
      <c r="BC152">
        <v>0</v>
      </c>
      <c r="BD152">
        <v>0</v>
      </c>
      <c r="BE152">
        <v>0</v>
      </c>
    </row>
    <row r="153" spans="2:57" x14ac:dyDescent="0.2">
      <c r="B153" t="s">
        <v>2518</v>
      </c>
      <c r="C153">
        <v>1E-3</v>
      </c>
      <c r="D153">
        <v>0.5</v>
      </c>
      <c r="E153">
        <v>251</v>
      </c>
      <c r="F153">
        <v>500</v>
      </c>
      <c r="G153" s="2" t="b">
        <v>1</v>
      </c>
      <c r="H153">
        <v>8</v>
      </c>
      <c r="I153">
        <v>15</v>
      </c>
      <c r="J153">
        <v>256</v>
      </c>
      <c r="K153">
        <v>1000</v>
      </c>
      <c r="L153">
        <v>4</v>
      </c>
      <c r="M153">
        <v>15</v>
      </c>
      <c r="N153">
        <v>455</v>
      </c>
      <c r="O153">
        <v>12</v>
      </c>
      <c r="P153">
        <v>15</v>
      </c>
      <c r="Q153">
        <v>115</v>
      </c>
      <c r="R153">
        <v>1</v>
      </c>
      <c r="S153">
        <v>78</v>
      </c>
      <c r="T153" s="2">
        <v>128</v>
      </c>
      <c r="U153" s="2">
        <v>128</v>
      </c>
      <c r="V153" s="2">
        <v>128</v>
      </c>
      <c r="W153" t="s">
        <v>2179</v>
      </c>
      <c r="X153">
        <v>0.90371582031249997</v>
      </c>
      <c r="Y153">
        <v>1.4687620989978299E-2</v>
      </c>
      <c r="Z153">
        <v>0.242593406593406</v>
      </c>
      <c r="AA153">
        <v>0.25</v>
      </c>
      <c r="AB153">
        <v>9.9357503194730301E-2</v>
      </c>
      <c r="AC153">
        <v>9.9357503194730301E-2</v>
      </c>
      <c r="AD153">
        <v>6.4771556036877398E-2</v>
      </c>
      <c r="AE153">
        <v>6.4771556036877398E-2</v>
      </c>
      <c r="AF153">
        <v>0.242593406593406</v>
      </c>
      <c r="AG153">
        <v>0.242593406593406</v>
      </c>
      <c r="AH153">
        <v>7.9710144927536197E-2</v>
      </c>
      <c r="AI153">
        <v>8.36497247219085E-2</v>
      </c>
      <c r="AJ153">
        <v>5.7901188263635099E-2</v>
      </c>
      <c r="AK153">
        <v>5.7901188263635099E-2</v>
      </c>
      <c r="AL153">
        <v>5.96662476793169E-2</v>
      </c>
      <c r="AM153">
        <v>5.96662476793169E-2</v>
      </c>
      <c r="AN153">
        <v>7.9710144927536197E-2</v>
      </c>
      <c r="AO153">
        <v>7.9710144927536197E-2</v>
      </c>
      <c r="AP153">
        <v>0.38965515049046401</v>
      </c>
      <c r="AQ153">
        <v>0</v>
      </c>
      <c r="AR153">
        <v>0</v>
      </c>
      <c r="AS153">
        <v>7.7748622884566999E-3</v>
      </c>
      <c r="AT153">
        <v>8.4639498432601795E-2</v>
      </c>
      <c r="AU153">
        <v>0</v>
      </c>
      <c r="AV153">
        <v>0</v>
      </c>
      <c r="AW153">
        <v>0</v>
      </c>
      <c r="AX153">
        <v>6.1155152887882203E-2</v>
      </c>
      <c r="AY153">
        <v>0.54901960784313697</v>
      </c>
      <c r="AZ153">
        <v>0</v>
      </c>
      <c r="BA153">
        <v>0</v>
      </c>
      <c r="BB153">
        <v>0</v>
      </c>
      <c r="BC153">
        <v>0</v>
      </c>
      <c r="BD153">
        <v>0</v>
      </c>
      <c r="BE153">
        <v>0</v>
      </c>
    </row>
    <row r="154" spans="2:57" x14ac:dyDescent="0.2">
      <c r="B154" t="s">
        <v>2762</v>
      </c>
      <c r="C154">
        <v>1E-3</v>
      </c>
      <c r="D154">
        <v>0.1</v>
      </c>
      <c r="E154">
        <v>256</v>
      </c>
      <c r="F154">
        <v>100</v>
      </c>
      <c r="G154" s="2" t="b">
        <v>0</v>
      </c>
      <c r="H154">
        <v>8</v>
      </c>
      <c r="I154">
        <v>10</v>
      </c>
      <c r="J154">
        <v>256</v>
      </c>
      <c r="K154">
        <v>1000</v>
      </c>
      <c r="L154">
        <v>4</v>
      </c>
      <c r="M154">
        <v>50</v>
      </c>
      <c r="N154">
        <v>420</v>
      </c>
      <c r="O154">
        <v>12</v>
      </c>
      <c r="P154">
        <v>50</v>
      </c>
      <c r="Q154">
        <v>80</v>
      </c>
      <c r="R154">
        <v>1</v>
      </c>
      <c r="S154">
        <v>78</v>
      </c>
      <c r="T154" s="2">
        <v>64</v>
      </c>
      <c r="U154" s="2">
        <v>128</v>
      </c>
      <c r="V154" s="2">
        <v>128</v>
      </c>
      <c r="W154" t="s">
        <v>2179</v>
      </c>
      <c r="X154">
        <v>0.90416503906250001</v>
      </c>
      <c r="Y154">
        <v>1.4682970624417001E-2</v>
      </c>
      <c r="Z154">
        <v>0.236864285714285</v>
      </c>
      <c r="AA154">
        <v>0.512003654628992</v>
      </c>
      <c r="AB154">
        <v>0.196590753256461</v>
      </c>
      <c r="AC154">
        <v>0.196590753256461</v>
      </c>
      <c r="AD154">
        <v>0.29857545214169701</v>
      </c>
      <c r="AE154">
        <v>0.29857545214169701</v>
      </c>
      <c r="AF154">
        <v>0.236864285714285</v>
      </c>
      <c r="AG154">
        <v>0.236864285714285</v>
      </c>
      <c r="AH154">
        <v>0.36666666666666597</v>
      </c>
      <c r="AI154">
        <v>0.34119266271591098</v>
      </c>
      <c r="AJ154">
        <v>0.307901031238557</v>
      </c>
      <c r="AK154">
        <v>0.307901031238557</v>
      </c>
      <c r="AL154">
        <v>0.32114585833502401</v>
      </c>
      <c r="AM154">
        <v>0.32114585833502401</v>
      </c>
      <c r="AN154">
        <v>0.36666666666666597</v>
      </c>
      <c r="AO154">
        <v>0.36666666666666597</v>
      </c>
      <c r="AP154">
        <v>9.3985101128345905E-2</v>
      </c>
      <c r="AQ154">
        <v>0.20322426842042199</v>
      </c>
      <c r="AR154">
        <v>1.03375084747492E-2</v>
      </c>
      <c r="AS154">
        <v>0.478816135002326</v>
      </c>
      <c r="AT154">
        <v>0.18</v>
      </c>
      <c r="AU154">
        <v>0</v>
      </c>
      <c r="AV154">
        <v>0.592592592592592</v>
      </c>
      <c r="AW154">
        <v>0.644067796610169</v>
      </c>
      <c r="AX154">
        <v>0.15267175572519001</v>
      </c>
      <c r="AY154">
        <v>0.80701754385964897</v>
      </c>
      <c r="AZ154">
        <v>0.75912408759123995</v>
      </c>
      <c r="BA154">
        <v>0</v>
      </c>
      <c r="BB154">
        <v>0</v>
      </c>
      <c r="BC154">
        <v>0</v>
      </c>
      <c r="BD154">
        <v>6.1068702290076299E-2</v>
      </c>
      <c r="BE154">
        <v>0.49826989619377099</v>
      </c>
    </row>
    <row r="155" spans="2:57" x14ac:dyDescent="0.2">
      <c r="B155" t="s">
        <v>2763</v>
      </c>
      <c r="C155">
        <v>1E-3</v>
      </c>
      <c r="D155">
        <v>0.5</v>
      </c>
      <c r="E155">
        <v>200</v>
      </c>
      <c r="F155">
        <v>500</v>
      </c>
      <c r="G155" s="2" t="b">
        <v>1</v>
      </c>
      <c r="H155">
        <v>8</v>
      </c>
      <c r="I155">
        <v>25</v>
      </c>
      <c r="J155">
        <v>64</v>
      </c>
      <c r="K155">
        <v>1000</v>
      </c>
      <c r="L155">
        <v>4</v>
      </c>
      <c r="M155">
        <v>5</v>
      </c>
      <c r="N155">
        <v>465</v>
      </c>
      <c r="O155">
        <v>12</v>
      </c>
      <c r="P155">
        <v>5</v>
      </c>
      <c r="Q155">
        <v>125</v>
      </c>
      <c r="R155">
        <v>1</v>
      </c>
      <c r="S155">
        <v>78</v>
      </c>
      <c r="T155" s="2">
        <v>128</v>
      </c>
      <c r="U155" s="2">
        <v>128</v>
      </c>
      <c r="V155" s="2">
        <v>64</v>
      </c>
      <c r="W155" t="s">
        <v>2179</v>
      </c>
      <c r="X155">
        <v>0.91464843750000002</v>
      </c>
      <c r="Y155">
        <v>1.3321430569514601E-2</v>
      </c>
      <c r="Z155">
        <v>0.23555000000000001</v>
      </c>
      <c r="AA155">
        <v>0.347611197501421</v>
      </c>
      <c r="AB155">
        <v>0.128232944055266</v>
      </c>
      <c r="AC155">
        <v>0.128232944055266</v>
      </c>
      <c r="AD155">
        <v>0.12838213307348101</v>
      </c>
      <c r="AE155">
        <v>0.12838213307348101</v>
      </c>
      <c r="AF155">
        <v>0.23555000000000001</v>
      </c>
      <c r="AG155">
        <v>0.23555000000000001</v>
      </c>
      <c r="AH155">
        <v>0.30266666666666597</v>
      </c>
      <c r="AI155">
        <v>0.221244111657142</v>
      </c>
      <c r="AJ155">
        <v>0.26124832343609</v>
      </c>
      <c r="AK155">
        <v>0.26124832343609</v>
      </c>
      <c r="AL155">
        <v>0.297761325185535</v>
      </c>
      <c r="AM155">
        <v>0.297761325185535</v>
      </c>
      <c r="AN155">
        <v>0.30266666666666597</v>
      </c>
      <c r="AO155">
        <v>0.30266666666666597</v>
      </c>
      <c r="AP155">
        <v>0.243512509956198</v>
      </c>
      <c r="AQ155">
        <v>1.4422256483517099E-2</v>
      </c>
      <c r="AR155">
        <v>8.9417118800208806E-2</v>
      </c>
      <c r="AS155">
        <v>0.16557989098114001</v>
      </c>
      <c r="AT155">
        <v>0.161137440758293</v>
      </c>
      <c r="AU155">
        <v>0</v>
      </c>
      <c r="AV155">
        <v>5.9288537549407098E-2</v>
      </c>
      <c r="AW155">
        <v>0.79807692307692302</v>
      </c>
      <c r="AX155">
        <v>0.57446808510638303</v>
      </c>
      <c r="AY155">
        <v>0.87356321839080397</v>
      </c>
      <c r="AZ155">
        <v>0.18530351437699599</v>
      </c>
      <c r="BA155">
        <v>0</v>
      </c>
      <c r="BB155">
        <v>0</v>
      </c>
      <c r="BC155">
        <v>0</v>
      </c>
      <c r="BD155">
        <v>0.38095238095238099</v>
      </c>
      <c r="BE155">
        <v>0.10218978102189701</v>
      </c>
    </row>
    <row r="156" spans="2:57" x14ac:dyDescent="0.2">
      <c r="B156" t="s">
        <v>2764</v>
      </c>
      <c r="C156">
        <v>1E-3</v>
      </c>
      <c r="D156">
        <v>0.5</v>
      </c>
      <c r="E156">
        <v>215</v>
      </c>
      <c r="F156">
        <v>100</v>
      </c>
      <c r="G156" s="2" t="b">
        <v>1</v>
      </c>
      <c r="H156">
        <v>8</v>
      </c>
      <c r="I156">
        <v>25</v>
      </c>
      <c r="J156">
        <v>128</v>
      </c>
      <c r="K156">
        <v>1000</v>
      </c>
      <c r="L156">
        <v>4</v>
      </c>
      <c r="M156">
        <v>25</v>
      </c>
      <c r="N156">
        <v>445</v>
      </c>
      <c r="O156">
        <v>12</v>
      </c>
      <c r="P156">
        <v>25</v>
      </c>
      <c r="Q156">
        <v>105</v>
      </c>
      <c r="R156">
        <v>1</v>
      </c>
      <c r="S156">
        <v>78</v>
      </c>
      <c r="T156" s="2">
        <v>64</v>
      </c>
      <c r="U156" s="2">
        <v>64</v>
      </c>
      <c r="V156" s="2">
        <v>128</v>
      </c>
      <c r="W156" t="s">
        <v>2179</v>
      </c>
      <c r="X156">
        <v>0.90423828125000005</v>
      </c>
      <c r="Y156">
        <v>1.5099552422761901E-2</v>
      </c>
      <c r="Z156">
        <v>0.23232528089887899</v>
      </c>
      <c r="AA156">
        <v>0.25474037344753703</v>
      </c>
      <c r="AB156">
        <v>0.11068852749963599</v>
      </c>
      <c r="AC156">
        <v>0.11068852749963599</v>
      </c>
      <c r="AD156">
        <v>0.498662020510793</v>
      </c>
      <c r="AE156">
        <v>0.498662020510793</v>
      </c>
      <c r="AF156">
        <v>0.23232528089887899</v>
      </c>
      <c r="AG156">
        <v>0.23232528089887899</v>
      </c>
      <c r="AH156">
        <v>0.17777777777777701</v>
      </c>
      <c r="AI156">
        <v>0.116422578692436</v>
      </c>
      <c r="AJ156">
        <v>0.14296406176259299</v>
      </c>
      <c r="AK156">
        <v>0.14296406176259299</v>
      </c>
      <c r="AL156">
        <v>0.15253441882972099</v>
      </c>
      <c r="AM156">
        <v>0.15253441882972099</v>
      </c>
      <c r="AN156">
        <v>0.17777777777777701</v>
      </c>
      <c r="AO156">
        <v>0.17777777777777701</v>
      </c>
      <c r="AP156">
        <v>2.1067372356090502E-2</v>
      </c>
      <c r="AQ156">
        <v>0.34957961181779101</v>
      </c>
      <c r="AR156">
        <v>8.4931130305675E-3</v>
      </c>
      <c r="AS156">
        <v>6.3614012794093802E-2</v>
      </c>
      <c r="AT156">
        <v>0</v>
      </c>
      <c r="AU156">
        <v>0</v>
      </c>
      <c r="AV156">
        <v>0</v>
      </c>
      <c r="AW156">
        <v>0.22135922330096999</v>
      </c>
      <c r="AX156">
        <v>0.145214521452145</v>
      </c>
      <c r="AY156">
        <v>0.808743169398907</v>
      </c>
      <c r="AZ156">
        <v>0.51977401129943501</v>
      </c>
      <c r="BA156">
        <v>2.0477815699658699E-2</v>
      </c>
      <c r="BB156">
        <v>0</v>
      </c>
      <c r="BC156">
        <v>0</v>
      </c>
      <c r="BD156">
        <v>0</v>
      </c>
      <c r="BE156">
        <v>0</v>
      </c>
    </row>
    <row r="157" spans="2:57" x14ac:dyDescent="0.2">
      <c r="B157" t="s">
        <v>2765</v>
      </c>
      <c r="C157">
        <v>1E-3</v>
      </c>
      <c r="D157">
        <v>0.5</v>
      </c>
      <c r="E157">
        <v>211</v>
      </c>
      <c r="F157">
        <v>500</v>
      </c>
      <c r="G157" s="2" t="b">
        <v>1</v>
      </c>
      <c r="H157">
        <v>8</v>
      </c>
      <c r="I157">
        <v>25</v>
      </c>
      <c r="J157">
        <v>128</v>
      </c>
      <c r="K157">
        <v>1000</v>
      </c>
      <c r="L157">
        <v>4</v>
      </c>
      <c r="M157">
        <v>25</v>
      </c>
      <c r="N157">
        <v>445</v>
      </c>
      <c r="O157">
        <v>12</v>
      </c>
      <c r="P157">
        <v>25</v>
      </c>
      <c r="Q157">
        <v>105</v>
      </c>
      <c r="R157">
        <v>1</v>
      </c>
      <c r="S157">
        <v>78</v>
      </c>
      <c r="T157" s="2">
        <v>64</v>
      </c>
      <c r="U157" s="2">
        <v>128</v>
      </c>
      <c r="V157" s="2">
        <v>128</v>
      </c>
      <c r="W157" t="s">
        <v>2179</v>
      </c>
      <c r="X157">
        <v>0.92165234375000005</v>
      </c>
      <c r="Y157">
        <v>1.2480026714503699E-2</v>
      </c>
      <c r="Z157">
        <v>0.231168539325841</v>
      </c>
      <c r="AA157">
        <v>0.59220781272649703</v>
      </c>
      <c r="AB157">
        <v>0.15292261144873801</v>
      </c>
      <c r="AC157">
        <v>0.15292261144873801</v>
      </c>
      <c r="AD157">
        <v>0.165794218946098</v>
      </c>
      <c r="AE157">
        <v>0.165794218946098</v>
      </c>
      <c r="AF157">
        <v>0.231168539325841</v>
      </c>
      <c r="AG157">
        <v>0.231168539325841</v>
      </c>
      <c r="AH157">
        <v>0.29444444444444401</v>
      </c>
      <c r="AI157">
        <v>0.33823066949844299</v>
      </c>
      <c r="AJ157">
        <v>0.21871394789298901</v>
      </c>
      <c r="AK157">
        <v>0.21871394789298901</v>
      </c>
      <c r="AL157">
        <v>0.252314498314055</v>
      </c>
      <c r="AM157">
        <v>0.252314498314055</v>
      </c>
      <c r="AN157">
        <v>0.29444444444444401</v>
      </c>
      <c r="AO157">
        <v>0.29444444444444401</v>
      </c>
      <c r="AP157">
        <v>0.35093182957889801</v>
      </c>
      <c r="AQ157">
        <v>0.25798811623704498</v>
      </c>
      <c r="AR157">
        <v>0</v>
      </c>
      <c r="AS157">
        <v>2.7704999790080002E-3</v>
      </c>
      <c r="AT157">
        <v>0.25730994152046699</v>
      </c>
      <c r="AU157">
        <v>0</v>
      </c>
      <c r="AV157">
        <v>0.57798165137614599</v>
      </c>
      <c r="AW157">
        <v>0.59136212624584705</v>
      </c>
      <c r="AX157">
        <v>0.17886178861788599</v>
      </c>
      <c r="AY157">
        <v>0.35714285714285698</v>
      </c>
      <c r="AZ157">
        <v>0.52631578947368396</v>
      </c>
      <c r="BA157">
        <v>0.13559322033898299</v>
      </c>
      <c r="BB157">
        <v>0</v>
      </c>
      <c r="BC157">
        <v>0</v>
      </c>
      <c r="BD157">
        <v>0</v>
      </c>
      <c r="BE157">
        <v>0</v>
      </c>
    </row>
    <row r="158" spans="2:57" x14ac:dyDescent="0.2">
      <c r="B158" t="s">
        <v>2519</v>
      </c>
      <c r="C158">
        <v>1E-3</v>
      </c>
      <c r="D158">
        <v>0.5</v>
      </c>
      <c r="E158">
        <v>256</v>
      </c>
      <c r="F158">
        <v>100</v>
      </c>
      <c r="G158" s="2" t="b">
        <v>0</v>
      </c>
      <c r="H158">
        <v>8</v>
      </c>
      <c r="I158">
        <v>10</v>
      </c>
      <c r="J158">
        <v>64</v>
      </c>
      <c r="K158">
        <v>1000</v>
      </c>
      <c r="L158">
        <v>4</v>
      </c>
      <c r="M158">
        <v>10</v>
      </c>
      <c r="N158">
        <v>460</v>
      </c>
      <c r="O158">
        <v>12</v>
      </c>
      <c r="P158">
        <v>10</v>
      </c>
      <c r="Q158">
        <v>120</v>
      </c>
      <c r="R158">
        <v>1</v>
      </c>
      <c r="S158">
        <v>78</v>
      </c>
      <c r="T158" s="2">
        <v>64</v>
      </c>
      <c r="U158" s="2">
        <v>64</v>
      </c>
      <c r="V158" s="2">
        <v>64</v>
      </c>
      <c r="W158" t="s">
        <v>2179</v>
      </c>
      <c r="X158">
        <v>0.89994140624999996</v>
      </c>
      <c r="Y158">
        <v>1.5368950087577099E-2</v>
      </c>
      <c r="Z158">
        <v>0.22942554347826</v>
      </c>
      <c r="AA158">
        <v>0.25033781945705402</v>
      </c>
      <c r="AB158">
        <v>0.203145385820098</v>
      </c>
      <c r="AC158">
        <v>0.203145385820098</v>
      </c>
      <c r="AD158">
        <v>0.30550912192708501</v>
      </c>
      <c r="AE158">
        <v>0.30550912192708501</v>
      </c>
      <c r="AF158">
        <v>0.22942554347826</v>
      </c>
      <c r="AG158">
        <v>0.22942554347826</v>
      </c>
      <c r="AH158">
        <v>0.180555555555555</v>
      </c>
      <c r="AI158">
        <v>0.112790450453758</v>
      </c>
      <c r="AJ158">
        <v>0.147560141718282</v>
      </c>
      <c r="AK158">
        <v>0.147560141718282</v>
      </c>
      <c r="AL158">
        <v>0.203385828779025</v>
      </c>
      <c r="AM158">
        <v>0.203385828779025</v>
      </c>
      <c r="AN158">
        <v>0.180555555555555</v>
      </c>
      <c r="AO158">
        <v>0.180555555555555</v>
      </c>
      <c r="AP158">
        <v>0.20061284129349199</v>
      </c>
      <c r="AQ158">
        <v>8.8801459008757494E-2</v>
      </c>
      <c r="AR158">
        <v>7.7679140084049206E-2</v>
      </c>
      <c r="AS158">
        <v>0.44548810289409602</v>
      </c>
      <c r="AT158">
        <v>0.10606060606060599</v>
      </c>
      <c r="AU158">
        <v>0.14553014553014501</v>
      </c>
      <c r="AV158">
        <v>0</v>
      </c>
      <c r="AW158">
        <v>0.69892473118279497</v>
      </c>
      <c r="AX158">
        <v>3.3057851239669402E-2</v>
      </c>
      <c r="AY158">
        <v>0.53125</v>
      </c>
      <c r="AZ158">
        <v>0.163793103448275</v>
      </c>
      <c r="BA158">
        <v>9.2105263157894704E-2</v>
      </c>
      <c r="BB158">
        <v>0</v>
      </c>
      <c r="BC158">
        <v>0</v>
      </c>
      <c r="BD158">
        <v>0</v>
      </c>
      <c r="BE158">
        <v>0</v>
      </c>
    </row>
    <row r="159" spans="2:57" x14ac:dyDescent="0.2">
      <c r="B159" t="s">
        <v>2766</v>
      </c>
      <c r="C159">
        <v>1E-3</v>
      </c>
      <c r="D159">
        <v>0.5</v>
      </c>
      <c r="E159">
        <v>256</v>
      </c>
      <c r="F159">
        <v>500</v>
      </c>
      <c r="G159" s="2" t="b">
        <v>0</v>
      </c>
      <c r="H159">
        <v>8</v>
      </c>
      <c r="I159">
        <v>20</v>
      </c>
      <c r="J159">
        <v>256</v>
      </c>
      <c r="K159">
        <v>1000</v>
      </c>
      <c r="L159">
        <v>4</v>
      </c>
      <c r="M159">
        <v>25</v>
      </c>
      <c r="N159">
        <v>445</v>
      </c>
      <c r="O159">
        <v>12</v>
      </c>
      <c r="P159">
        <v>25</v>
      </c>
      <c r="Q159">
        <v>105</v>
      </c>
      <c r="R159">
        <v>1</v>
      </c>
      <c r="S159">
        <v>78</v>
      </c>
      <c r="T159" s="2">
        <v>128</v>
      </c>
      <c r="U159" s="2">
        <v>128</v>
      </c>
      <c r="V159" s="2">
        <v>128</v>
      </c>
      <c r="W159" t="s">
        <v>2179</v>
      </c>
      <c r="X159">
        <v>0.92612597656249995</v>
      </c>
      <c r="Y159">
        <v>1.2174010980874299E-2</v>
      </c>
      <c r="Z159">
        <v>0.229043820224717</v>
      </c>
      <c r="AA159">
        <v>0.52810911387205095</v>
      </c>
      <c r="AB159">
        <v>0.112082946451858</v>
      </c>
      <c r="AC159">
        <v>0.112082946451858</v>
      </c>
      <c r="AD159">
        <v>8.9017561384328897E-2</v>
      </c>
      <c r="AE159">
        <v>8.9017561384328897E-2</v>
      </c>
      <c r="AF159">
        <v>0.229043820224717</v>
      </c>
      <c r="AG159">
        <v>0.229043820224717</v>
      </c>
      <c r="AH159">
        <v>0.27619047619047599</v>
      </c>
      <c r="AI159">
        <v>0.23082701861858301</v>
      </c>
      <c r="AJ159">
        <v>0.25571623514500502</v>
      </c>
      <c r="AK159">
        <v>0.25571623514500502</v>
      </c>
      <c r="AL159">
        <v>0.33691411335554899</v>
      </c>
      <c r="AM159">
        <v>0.33691411335554899</v>
      </c>
      <c r="AN159">
        <v>0.27619047619047599</v>
      </c>
      <c r="AO159">
        <v>0.27619047619047599</v>
      </c>
      <c r="AP159">
        <v>0.43479261331693397</v>
      </c>
      <c r="AQ159">
        <v>3.8189994955520998E-3</v>
      </c>
      <c r="AR159">
        <v>9.0832633580378002E-3</v>
      </c>
      <c r="AS159">
        <v>6.3690963690959999E-4</v>
      </c>
      <c r="AT159">
        <v>0.26443768996960398</v>
      </c>
      <c r="AU159">
        <v>0.51219512195121897</v>
      </c>
      <c r="AV159">
        <v>0</v>
      </c>
      <c r="AW159">
        <v>0.61842105263157898</v>
      </c>
      <c r="AX159">
        <v>1.8181818181818101E-2</v>
      </c>
      <c r="AY159">
        <v>0.82511210762331799</v>
      </c>
      <c r="AZ159">
        <v>0.244274809160305</v>
      </c>
      <c r="BA159">
        <v>0</v>
      </c>
      <c r="BB159">
        <v>0</v>
      </c>
      <c r="BC159">
        <v>0</v>
      </c>
      <c r="BD159">
        <v>0.17708333333333301</v>
      </c>
      <c r="BE159">
        <v>0.40888888888888802</v>
      </c>
    </row>
    <row r="160" spans="2:57" x14ac:dyDescent="0.2">
      <c r="B160" t="s">
        <v>2767</v>
      </c>
      <c r="C160">
        <v>1E-3</v>
      </c>
      <c r="D160">
        <v>0.1</v>
      </c>
      <c r="E160">
        <v>251</v>
      </c>
      <c r="F160">
        <v>500</v>
      </c>
      <c r="G160" s="2" t="b">
        <v>1</v>
      </c>
      <c r="H160">
        <v>8</v>
      </c>
      <c r="I160">
        <v>10</v>
      </c>
      <c r="J160">
        <v>64</v>
      </c>
      <c r="K160">
        <v>1000</v>
      </c>
      <c r="L160">
        <v>4</v>
      </c>
      <c r="M160">
        <v>10</v>
      </c>
      <c r="N160">
        <v>460</v>
      </c>
      <c r="O160">
        <v>12</v>
      </c>
      <c r="P160">
        <v>10</v>
      </c>
      <c r="Q160">
        <v>120</v>
      </c>
      <c r="R160">
        <v>1</v>
      </c>
      <c r="S160">
        <v>78</v>
      </c>
      <c r="T160" s="2">
        <v>64</v>
      </c>
      <c r="U160" s="2">
        <v>128</v>
      </c>
      <c r="V160" s="2">
        <v>128</v>
      </c>
      <c r="W160" t="s">
        <v>2179</v>
      </c>
      <c r="X160">
        <v>0.91474218750000003</v>
      </c>
      <c r="Y160">
        <v>1.3320903358981E-2</v>
      </c>
      <c r="Z160">
        <v>0.22765271739130399</v>
      </c>
      <c r="AA160">
        <v>0.53780226930975905</v>
      </c>
      <c r="AB160">
        <v>0.15907511048543399</v>
      </c>
      <c r="AC160">
        <v>0.15907511048543399</v>
      </c>
      <c r="AD160">
        <v>0.15799271088779299</v>
      </c>
      <c r="AE160">
        <v>0.15799271088779299</v>
      </c>
      <c r="AF160">
        <v>0.22765271739130399</v>
      </c>
      <c r="AG160">
        <v>0.22765271739130399</v>
      </c>
      <c r="AH160">
        <v>0.30555555555555503</v>
      </c>
      <c r="AI160">
        <v>0.23861530423164301</v>
      </c>
      <c r="AJ160">
        <v>0.256798916689635</v>
      </c>
      <c r="AK160">
        <v>0.256798916689635</v>
      </c>
      <c r="AL160">
        <v>0.35468256566504103</v>
      </c>
      <c r="AM160">
        <v>0.35468256566504103</v>
      </c>
      <c r="AN160">
        <v>0.30555555555555503</v>
      </c>
      <c r="AO160">
        <v>0.30555555555555503</v>
      </c>
      <c r="AP160">
        <v>0.27605186663118497</v>
      </c>
      <c r="AQ160">
        <v>0.25970669005431202</v>
      </c>
      <c r="AR160">
        <v>3.3409489219451902E-2</v>
      </c>
      <c r="AS160">
        <v>6.7132396036786696E-2</v>
      </c>
      <c r="AT160">
        <v>0.31868131868131799</v>
      </c>
      <c r="AU160">
        <v>5.3333333333333302E-2</v>
      </c>
      <c r="AV160">
        <v>3.2520325203252001E-2</v>
      </c>
      <c r="AW160">
        <v>0.90497737556560998</v>
      </c>
      <c r="AX160">
        <v>0.44257703081232402</v>
      </c>
      <c r="AY160">
        <v>0.76923076923076905</v>
      </c>
      <c r="AZ160">
        <v>0.349624060150375</v>
      </c>
      <c r="BA160">
        <v>0.16339869281045699</v>
      </c>
      <c r="BB160">
        <v>0</v>
      </c>
      <c r="BC160">
        <v>4.7244094488188899E-2</v>
      </c>
      <c r="BD160">
        <v>0</v>
      </c>
      <c r="BE160">
        <v>0</v>
      </c>
    </row>
    <row r="161" spans="2:57" x14ac:dyDescent="0.2">
      <c r="B161" t="s">
        <v>2768</v>
      </c>
      <c r="C161">
        <v>1E-3</v>
      </c>
      <c r="D161">
        <v>0.5</v>
      </c>
      <c r="E161">
        <v>231</v>
      </c>
      <c r="F161">
        <v>500</v>
      </c>
      <c r="G161" s="2" t="b">
        <v>1</v>
      </c>
      <c r="H161">
        <v>8</v>
      </c>
      <c r="I161">
        <v>5</v>
      </c>
      <c r="J161">
        <v>64</v>
      </c>
      <c r="K161">
        <v>1000</v>
      </c>
      <c r="L161">
        <v>4</v>
      </c>
      <c r="M161">
        <v>5</v>
      </c>
      <c r="N161">
        <v>465</v>
      </c>
      <c r="O161">
        <v>12</v>
      </c>
      <c r="P161">
        <v>5</v>
      </c>
      <c r="Q161">
        <v>125</v>
      </c>
      <c r="R161">
        <v>1</v>
      </c>
      <c r="S161">
        <v>78</v>
      </c>
      <c r="T161" s="2">
        <v>64</v>
      </c>
      <c r="U161" s="2">
        <v>128</v>
      </c>
      <c r="V161" s="2">
        <v>64</v>
      </c>
      <c r="W161" t="s">
        <v>2179</v>
      </c>
      <c r="X161">
        <v>0.90072265625000003</v>
      </c>
      <c r="Y161">
        <v>1.4672561723738899E-2</v>
      </c>
      <c r="Z161">
        <v>0.22483763440860199</v>
      </c>
      <c r="AA161">
        <v>0.617772264361381</v>
      </c>
      <c r="AB161">
        <v>0.16751100217474901</v>
      </c>
      <c r="AC161">
        <v>0.16751100217474901</v>
      </c>
      <c r="AD161">
        <v>0.21034358990166499</v>
      </c>
      <c r="AE161">
        <v>0.21034358990166499</v>
      </c>
      <c r="AF161">
        <v>0.22483763440860199</v>
      </c>
      <c r="AG161">
        <v>0.22483763440860199</v>
      </c>
      <c r="AH161">
        <v>0.34133333333333299</v>
      </c>
      <c r="AI161">
        <v>0.27266809344291598</v>
      </c>
      <c r="AJ161">
        <v>0.312241586120309</v>
      </c>
      <c r="AK161">
        <v>0.312241586120309</v>
      </c>
      <c r="AL161">
        <v>0.37209875341937998</v>
      </c>
      <c r="AM161">
        <v>0.37209875341937998</v>
      </c>
      <c r="AN161">
        <v>0.34133333333333299</v>
      </c>
      <c r="AO161">
        <v>0.34133333333333299</v>
      </c>
      <c r="AP161">
        <v>5.0576460038553199E-2</v>
      </c>
      <c r="AQ161">
        <v>0.26139522187292402</v>
      </c>
      <c r="AR161">
        <v>2.5156442864561399E-2</v>
      </c>
      <c r="AS161">
        <v>0.33291588392295801</v>
      </c>
      <c r="AT161">
        <v>0.159663865546218</v>
      </c>
      <c r="AU161">
        <v>0</v>
      </c>
      <c r="AV161">
        <v>0.629139072847682</v>
      </c>
      <c r="AW161">
        <v>0.90579710144927505</v>
      </c>
      <c r="AX161">
        <v>4.6153846153846101E-2</v>
      </c>
      <c r="AY161">
        <v>0.82568807339449501</v>
      </c>
      <c r="AZ161">
        <v>0.74626865671641696</v>
      </c>
      <c r="BA161">
        <v>0.14942528735632099</v>
      </c>
      <c r="BB161">
        <v>0</v>
      </c>
      <c r="BC161">
        <v>0.22303473491773301</v>
      </c>
      <c r="BD161">
        <v>6.1728395061728301E-2</v>
      </c>
      <c r="BE161">
        <v>0</v>
      </c>
    </row>
    <row r="162" spans="2:57" x14ac:dyDescent="0.2">
      <c r="B162" t="s">
        <v>2520</v>
      </c>
      <c r="C162">
        <v>1E-3</v>
      </c>
      <c r="D162">
        <v>0.5</v>
      </c>
      <c r="E162">
        <v>256</v>
      </c>
      <c r="F162">
        <v>100</v>
      </c>
      <c r="G162" s="2" t="b">
        <v>0</v>
      </c>
      <c r="H162">
        <v>8</v>
      </c>
      <c r="I162">
        <v>15</v>
      </c>
      <c r="J162">
        <v>256</v>
      </c>
      <c r="K162">
        <v>1000</v>
      </c>
      <c r="L162">
        <v>4</v>
      </c>
      <c r="M162">
        <v>15</v>
      </c>
      <c r="N162">
        <v>455</v>
      </c>
      <c r="O162">
        <v>12</v>
      </c>
      <c r="P162">
        <v>15</v>
      </c>
      <c r="Q162">
        <v>115</v>
      </c>
      <c r="R162">
        <v>1</v>
      </c>
      <c r="S162">
        <v>78</v>
      </c>
      <c r="T162" s="2">
        <v>128</v>
      </c>
      <c r="U162" s="2">
        <v>128</v>
      </c>
      <c r="V162" s="2">
        <v>128</v>
      </c>
      <c r="W162" t="s">
        <v>2179</v>
      </c>
      <c r="X162">
        <v>0.90068847656249995</v>
      </c>
      <c r="Y162">
        <v>1.5532539878040499E-2</v>
      </c>
      <c r="Z162">
        <v>0.22441593406593299</v>
      </c>
      <c r="AA162">
        <v>0.24996344938874199</v>
      </c>
      <c r="AB162">
        <v>0.18150931474229301</v>
      </c>
      <c r="AC162">
        <v>0.18150931474229301</v>
      </c>
      <c r="AD162">
        <v>0.19855308047464101</v>
      </c>
      <c r="AE162">
        <v>0.19855308047464101</v>
      </c>
      <c r="AF162">
        <v>0.22441593406593299</v>
      </c>
      <c r="AG162">
        <v>0.22441593406593299</v>
      </c>
      <c r="AH162">
        <v>0.18768115942028901</v>
      </c>
      <c r="AI162">
        <v>0.12964718043804099</v>
      </c>
      <c r="AJ162">
        <v>0.15108944552264</v>
      </c>
      <c r="AK162">
        <v>0.15108944552264</v>
      </c>
      <c r="AL162">
        <v>0.210209006104907</v>
      </c>
      <c r="AM162">
        <v>0.210209006104907</v>
      </c>
      <c r="AN162">
        <v>0.18768115942028901</v>
      </c>
      <c r="AO162">
        <v>0.18768115942028901</v>
      </c>
      <c r="AP162">
        <v>1.4970786355026999E-3</v>
      </c>
      <c r="AQ162">
        <v>0.36158247386633202</v>
      </c>
      <c r="AR162">
        <v>8.0182804382121706E-2</v>
      </c>
      <c r="AS162">
        <v>0.28277490208521799</v>
      </c>
      <c r="AT162">
        <v>0</v>
      </c>
      <c r="AU162">
        <v>0</v>
      </c>
      <c r="AV162">
        <v>0</v>
      </c>
      <c r="AW162">
        <v>0.79581151832460695</v>
      </c>
      <c r="AX162">
        <v>0.28395061728394999</v>
      </c>
      <c r="AY162">
        <v>0.17233560090702901</v>
      </c>
      <c r="AZ162">
        <v>0.56097560975609695</v>
      </c>
      <c r="BA162">
        <v>0</v>
      </c>
      <c r="BB162">
        <v>0</v>
      </c>
      <c r="BC162">
        <v>0</v>
      </c>
      <c r="BD162">
        <v>0</v>
      </c>
      <c r="BE162">
        <v>0</v>
      </c>
    </row>
    <row r="163" spans="2:57" x14ac:dyDescent="0.2">
      <c r="B163" t="s">
        <v>2769</v>
      </c>
      <c r="C163">
        <v>1E-3</v>
      </c>
      <c r="D163">
        <v>0.5</v>
      </c>
      <c r="E163">
        <v>250</v>
      </c>
      <c r="F163">
        <v>500</v>
      </c>
      <c r="G163" s="2" t="b">
        <v>1</v>
      </c>
      <c r="H163">
        <v>8</v>
      </c>
      <c r="I163">
        <v>10</v>
      </c>
      <c r="J163">
        <v>256</v>
      </c>
      <c r="K163">
        <v>1000</v>
      </c>
      <c r="L163">
        <v>4</v>
      </c>
      <c r="M163">
        <v>10</v>
      </c>
      <c r="N163">
        <v>460</v>
      </c>
      <c r="O163">
        <v>12</v>
      </c>
      <c r="P163">
        <v>10</v>
      </c>
      <c r="Q163">
        <v>120</v>
      </c>
      <c r="R163">
        <v>1</v>
      </c>
      <c r="S163">
        <v>78</v>
      </c>
      <c r="T163" s="2">
        <v>128</v>
      </c>
      <c r="U163" s="2">
        <v>64</v>
      </c>
      <c r="V163" s="2">
        <v>128</v>
      </c>
      <c r="W163" t="s">
        <v>2179</v>
      </c>
      <c r="X163">
        <v>0.924189453125</v>
      </c>
      <c r="Y163">
        <v>1.2196331551298499E-2</v>
      </c>
      <c r="Z163">
        <v>0.21902391304347801</v>
      </c>
      <c r="AA163">
        <v>0.33234118154644898</v>
      </c>
      <c r="AB163">
        <v>9.8214736005405506E-2</v>
      </c>
      <c r="AC163">
        <v>9.8214736005405603E-2</v>
      </c>
      <c r="AD163">
        <v>0.13120509032164801</v>
      </c>
      <c r="AE163">
        <v>0.13120509032164801</v>
      </c>
      <c r="AF163">
        <v>0.21902391304347801</v>
      </c>
      <c r="AG163">
        <v>0.21902391304347801</v>
      </c>
      <c r="AH163">
        <v>0.15277777777777701</v>
      </c>
      <c r="AI163">
        <v>0.20083120465278601</v>
      </c>
      <c r="AJ163">
        <v>0.131293587299809</v>
      </c>
      <c r="AK163">
        <v>0.131293587299809</v>
      </c>
      <c r="AL163">
        <v>0.17027444125423399</v>
      </c>
      <c r="AM163">
        <v>0.17027444125423399</v>
      </c>
      <c r="AN163">
        <v>0.15277777777777701</v>
      </c>
      <c r="AO163">
        <v>0.15277777777777701</v>
      </c>
      <c r="AP163">
        <v>9.9575012839117003E-3</v>
      </c>
      <c r="AQ163">
        <v>0.23960189378438601</v>
      </c>
      <c r="AR163">
        <v>8.6615133100539996E-4</v>
      </c>
      <c r="AS163">
        <v>0.14243339762231799</v>
      </c>
      <c r="AT163">
        <v>0.146666666666666</v>
      </c>
      <c r="AU163">
        <v>0</v>
      </c>
      <c r="AV163">
        <v>0.34246575342465702</v>
      </c>
      <c r="AW163">
        <v>0.39814814814814797</v>
      </c>
      <c r="AX163">
        <v>0</v>
      </c>
      <c r="AY163">
        <v>4.8109965635738799E-2</v>
      </c>
      <c r="AZ163">
        <v>0.32352941176470501</v>
      </c>
      <c r="BA163">
        <v>3.1578947368420998E-2</v>
      </c>
      <c r="BB163">
        <v>0</v>
      </c>
      <c r="BC163">
        <v>0.28502415458937203</v>
      </c>
      <c r="BD163">
        <v>0</v>
      </c>
      <c r="BE163">
        <v>0</v>
      </c>
    </row>
    <row r="164" spans="2:57" x14ac:dyDescent="0.2">
      <c r="B164" t="s">
        <v>2521</v>
      </c>
      <c r="C164">
        <v>1E-3</v>
      </c>
      <c r="D164">
        <v>0.1</v>
      </c>
      <c r="E164">
        <v>163</v>
      </c>
      <c r="F164">
        <v>500</v>
      </c>
      <c r="G164" s="2" t="b">
        <v>1</v>
      </c>
      <c r="H164">
        <v>8</v>
      </c>
      <c r="I164">
        <v>15</v>
      </c>
      <c r="J164">
        <v>128</v>
      </c>
      <c r="K164">
        <v>1000</v>
      </c>
      <c r="L164">
        <v>4</v>
      </c>
      <c r="M164">
        <v>50</v>
      </c>
      <c r="N164">
        <v>420</v>
      </c>
      <c r="O164">
        <v>12</v>
      </c>
      <c r="P164">
        <v>50</v>
      </c>
      <c r="Q164">
        <v>80</v>
      </c>
      <c r="R164">
        <v>1</v>
      </c>
      <c r="S164">
        <v>78</v>
      </c>
      <c r="T164" s="2">
        <v>128</v>
      </c>
      <c r="U164" s="2">
        <v>64</v>
      </c>
      <c r="V164" s="2">
        <v>64</v>
      </c>
      <c r="W164" t="s">
        <v>2179</v>
      </c>
      <c r="X164">
        <v>0.91382031249999995</v>
      </c>
      <c r="Y164">
        <v>1.33366658370941E-2</v>
      </c>
      <c r="Z164">
        <v>0.21281249999999999</v>
      </c>
      <c r="AA164">
        <v>0.57906114387512198</v>
      </c>
      <c r="AB164">
        <v>9.7644806215310603E-2</v>
      </c>
      <c r="AC164">
        <v>9.7644806215310603E-2</v>
      </c>
      <c r="AD164">
        <v>6.9223814663381802E-2</v>
      </c>
      <c r="AE164">
        <v>6.9223814663381802E-2</v>
      </c>
      <c r="AF164">
        <v>0.21281249999999999</v>
      </c>
      <c r="AG164">
        <v>0.21281249999999999</v>
      </c>
      <c r="AH164">
        <v>0.359375</v>
      </c>
      <c r="AI164">
        <v>0.279929518699646</v>
      </c>
      <c r="AJ164">
        <v>0.32022219407639702</v>
      </c>
      <c r="AK164">
        <v>0.32022219407639702</v>
      </c>
      <c r="AL164">
        <v>0.40559929069179201</v>
      </c>
      <c r="AM164">
        <v>0.40559929069179201</v>
      </c>
      <c r="AN164">
        <v>0.359375</v>
      </c>
      <c r="AO164">
        <v>0.359375</v>
      </c>
      <c r="AP164">
        <v>0.367086740372292</v>
      </c>
      <c r="AQ164">
        <v>4.5817259837122003E-3</v>
      </c>
      <c r="AR164">
        <v>1.8910758505237799E-2</v>
      </c>
      <c r="AS164">
        <v>0</v>
      </c>
      <c r="AT164">
        <v>0.309677419354838</v>
      </c>
      <c r="AU164">
        <v>0.25277161862527697</v>
      </c>
      <c r="AV164">
        <v>0.579439252336448</v>
      </c>
      <c r="AW164">
        <v>0.38383838383838298</v>
      </c>
      <c r="AX164">
        <v>0.75555555555555498</v>
      </c>
      <c r="AY164">
        <v>0.69791666666666596</v>
      </c>
      <c r="AZ164">
        <v>0.268041237113402</v>
      </c>
      <c r="BA164">
        <v>0</v>
      </c>
      <c r="BB164">
        <v>0</v>
      </c>
      <c r="BC164">
        <v>0</v>
      </c>
      <c r="BD164">
        <v>0.45128205128205101</v>
      </c>
      <c r="BE164">
        <v>0.144144144144144</v>
      </c>
    </row>
    <row r="165" spans="2:57" x14ac:dyDescent="0.2">
      <c r="B165" t="s">
        <v>2770</v>
      </c>
      <c r="C165">
        <v>1E-3</v>
      </c>
      <c r="D165">
        <v>0.5</v>
      </c>
      <c r="E165">
        <v>256</v>
      </c>
      <c r="F165">
        <v>500</v>
      </c>
      <c r="G165" s="2" t="b">
        <v>0</v>
      </c>
      <c r="H165">
        <v>8</v>
      </c>
      <c r="I165">
        <v>5</v>
      </c>
      <c r="J165">
        <v>64</v>
      </c>
      <c r="K165">
        <v>1000</v>
      </c>
      <c r="L165">
        <v>4</v>
      </c>
      <c r="M165">
        <v>20</v>
      </c>
      <c r="N165">
        <v>450</v>
      </c>
      <c r="O165">
        <v>12</v>
      </c>
      <c r="P165">
        <v>20</v>
      </c>
      <c r="Q165">
        <v>110</v>
      </c>
      <c r="R165">
        <v>1</v>
      </c>
      <c r="S165">
        <v>78</v>
      </c>
      <c r="T165" s="2">
        <v>128</v>
      </c>
      <c r="U165" s="2">
        <v>128</v>
      </c>
      <c r="V165" s="2">
        <v>128</v>
      </c>
      <c r="W165" t="s">
        <v>2179</v>
      </c>
      <c r="X165">
        <v>0.90936328124999999</v>
      </c>
      <c r="Y165">
        <v>1.40979226659983E-2</v>
      </c>
      <c r="Z165">
        <v>0.21009722222222199</v>
      </c>
      <c r="AA165">
        <v>0.39861784964799801</v>
      </c>
      <c r="AB165">
        <v>0.133830606474792</v>
      </c>
      <c r="AC165">
        <v>0.133830606474792</v>
      </c>
      <c r="AD165">
        <v>0.196567945182644</v>
      </c>
      <c r="AE165">
        <v>0.196567945182644</v>
      </c>
      <c r="AF165">
        <v>0.21009722222222199</v>
      </c>
      <c r="AG165">
        <v>0.21009722222222199</v>
      </c>
      <c r="AH165">
        <v>0.20909090909090899</v>
      </c>
      <c r="AI165">
        <v>0.22946797311306</v>
      </c>
      <c r="AJ165">
        <v>0.161227163377518</v>
      </c>
      <c r="AK165">
        <v>0.161227163377518</v>
      </c>
      <c r="AL165">
        <v>0.23040015107876199</v>
      </c>
      <c r="AM165">
        <v>0.23040015107876199</v>
      </c>
      <c r="AN165">
        <v>0.20909090909090899</v>
      </c>
      <c r="AO165">
        <v>0.20909090909090899</v>
      </c>
      <c r="AP165">
        <v>0.26476922873780301</v>
      </c>
      <c r="AQ165">
        <v>7.1399125142969995E-4</v>
      </c>
      <c r="AR165">
        <v>6.6437901727808999E-3</v>
      </c>
      <c r="AS165">
        <v>0.26319541573715499</v>
      </c>
      <c r="AT165">
        <v>0.179245283018867</v>
      </c>
      <c r="AU165">
        <v>0</v>
      </c>
      <c r="AV165">
        <v>7.0175438596491196E-2</v>
      </c>
      <c r="AW165">
        <v>0.91071428571428503</v>
      </c>
      <c r="AX165">
        <v>0.18918918918918901</v>
      </c>
      <c r="AY165">
        <v>1.6806722689075598E-2</v>
      </c>
      <c r="AZ165">
        <v>0</v>
      </c>
      <c r="BA165">
        <v>0</v>
      </c>
      <c r="BB165">
        <v>0</v>
      </c>
      <c r="BC165">
        <v>0</v>
      </c>
      <c r="BD165">
        <v>0.20495867768595</v>
      </c>
      <c r="BE165">
        <v>0.36363636363636298</v>
      </c>
    </row>
    <row r="166" spans="2:57" x14ac:dyDescent="0.2">
      <c r="B166" t="s">
        <v>2771</v>
      </c>
      <c r="C166">
        <v>1E-3</v>
      </c>
      <c r="D166">
        <v>0.1</v>
      </c>
      <c r="E166">
        <v>256</v>
      </c>
      <c r="F166">
        <v>500</v>
      </c>
      <c r="G166" s="2" t="b">
        <v>0</v>
      </c>
      <c r="H166">
        <v>8</v>
      </c>
      <c r="I166">
        <v>5</v>
      </c>
      <c r="J166">
        <v>128</v>
      </c>
      <c r="K166">
        <v>1000</v>
      </c>
      <c r="L166">
        <v>4</v>
      </c>
      <c r="M166">
        <v>10</v>
      </c>
      <c r="N166">
        <v>460</v>
      </c>
      <c r="O166">
        <v>12</v>
      </c>
      <c r="P166">
        <v>10</v>
      </c>
      <c r="Q166">
        <v>120</v>
      </c>
      <c r="R166">
        <v>1</v>
      </c>
      <c r="S166">
        <v>78</v>
      </c>
      <c r="T166" s="2">
        <v>64</v>
      </c>
      <c r="U166" s="2">
        <v>128</v>
      </c>
      <c r="V166" s="2">
        <v>64</v>
      </c>
      <c r="W166" t="s">
        <v>2179</v>
      </c>
      <c r="X166">
        <v>0.90537109375000002</v>
      </c>
      <c r="Y166">
        <v>1.42723306789994E-2</v>
      </c>
      <c r="Z166">
        <v>0.20435380434782499</v>
      </c>
      <c r="AA166">
        <v>0.249999985098838</v>
      </c>
      <c r="AB166">
        <v>0.130514614071332</v>
      </c>
      <c r="AC166">
        <v>0.130514614071332</v>
      </c>
      <c r="AD166">
        <v>0.10819677600071401</v>
      </c>
      <c r="AE166">
        <v>0.10819677600071401</v>
      </c>
      <c r="AF166">
        <v>0.20435380434782499</v>
      </c>
      <c r="AG166">
        <v>0.20435380434782499</v>
      </c>
      <c r="AH166">
        <v>0.141666666666666</v>
      </c>
      <c r="AI166">
        <v>8.3333328366279602E-2</v>
      </c>
      <c r="AJ166">
        <v>9.1776809560957101E-2</v>
      </c>
      <c r="AK166">
        <v>9.1776809560957101E-2</v>
      </c>
      <c r="AL166">
        <v>0.172099796360943</v>
      </c>
      <c r="AM166">
        <v>0.172099796360943</v>
      </c>
      <c r="AN166">
        <v>0.141666666666666</v>
      </c>
      <c r="AO166">
        <v>0.141666666666666</v>
      </c>
      <c r="AP166">
        <v>0.23749230337718599</v>
      </c>
      <c r="AQ166">
        <v>2.7538613515670999E-3</v>
      </c>
      <c r="AR166">
        <v>0</v>
      </c>
      <c r="AS166">
        <v>0.281812291556576</v>
      </c>
      <c r="AT166">
        <v>1.47058823529411E-2</v>
      </c>
      <c r="AU166">
        <v>0</v>
      </c>
      <c r="AV166">
        <v>0.15151515151515099</v>
      </c>
      <c r="AW166">
        <v>0.644067796610169</v>
      </c>
      <c r="AX166">
        <v>0</v>
      </c>
      <c r="AY166">
        <v>0.23076923076923</v>
      </c>
      <c r="AZ166">
        <v>0</v>
      </c>
      <c r="BA166">
        <v>0</v>
      </c>
      <c r="BB166">
        <v>0</v>
      </c>
      <c r="BC166">
        <v>0</v>
      </c>
      <c r="BD166">
        <v>0</v>
      </c>
      <c r="BE166">
        <v>6.0263653483992402E-2</v>
      </c>
    </row>
    <row r="167" spans="2:57" x14ac:dyDescent="0.2">
      <c r="G167" s="2"/>
    </row>
    <row r="168" spans="2:57" x14ac:dyDescent="0.2">
      <c r="G168" s="2"/>
    </row>
    <row r="169" spans="2:57" x14ac:dyDescent="0.2">
      <c r="G169" s="2"/>
    </row>
    <row r="170" spans="2:57" x14ac:dyDescent="0.2">
      <c r="G170" s="2"/>
    </row>
    <row r="171" spans="2:57" x14ac:dyDescent="0.2">
      <c r="G171" s="2"/>
    </row>
    <row r="172" spans="2:57" x14ac:dyDescent="0.2">
      <c r="G172" s="2"/>
    </row>
    <row r="173" spans="2:57" x14ac:dyDescent="0.2">
      <c r="G173" s="2"/>
    </row>
    <row r="174" spans="2:57" x14ac:dyDescent="0.2">
      <c r="G174" s="2"/>
    </row>
    <row r="175" spans="2:57" x14ac:dyDescent="0.2">
      <c r="G175" s="2"/>
    </row>
    <row r="176" spans="2:5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row r="404" spans="7:7" x14ac:dyDescent="0.2">
      <c r="G404" s="2"/>
    </row>
    <row r="405" spans="7:7" x14ac:dyDescent="0.2">
      <c r="G405" s="2"/>
    </row>
    <row r="406" spans="7:7" x14ac:dyDescent="0.2">
      <c r="G406" s="2"/>
    </row>
    <row r="407" spans="7:7" x14ac:dyDescent="0.2">
      <c r="G407" s="2"/>
    </row>
    <row r="408" spans="7:7" x14ac:dyDescent="0.2">
      <c r="G408" s="2"/>
    </row>
    <row r="409" spans="7:7" x14ac:dyDescent="0.2">
      <c r="G409" s="2"/>
    </row>
    <row r="410" spans="7:7" x14ac:dyDescent="0.2">
      <c r="G410" s="2"/>
    </row>
    <row r="411" spans="7:7" x14ac:dyDescent="0.2">
      <c r="G411" s="2"/>
    </row>
    <row r="412" spans="7:7" x14ac:dyDescent="0.2">
      <c r="G412" s="2"/>
    </row>
    <row r="413" spans="7:7" x14ac:dyDescent="0.2">
      <c r="G413" s="2"/>
    </row>
    <row r="414" spans="7:7" x14ac:dyDescent="0.2">
      <c r="G414" s="2"/>
    </row>
    <row r="415" spans="7:7" x14ac:dyDescent="0.2">
      <c r="G415" s="2"/>
    </row>
    <row r="416" spans="7:7" x14ac:dyDescent="0.2">
      <c r="G416" s="2"/>
    </row>
    <row r="417" spans="7:7" x14ac:dyDescent="0.2">
      <c r="G417" s="2"/>
    </row>
    <row r="418" spans="7:7" x14ac:dyDescent="0.2">
      <c r="G418" s="2"/>
    </row>
    <row r="419" spans="7:7" x14ac:dyDescent="0.2">
      <c r="G419" s="2"/>
    </row>
    <row r="420" spans="7:7" x14ac:dyDescent="0.2">
      <c r="G420" s="2"/>
    </row>
    <row r="421" spans="7:7" x14ac:dyDescent="0.2">
      <c r="G421" s="2"/>
    </row>
    <row r="422" spans="7:7" x14ac:dyDescent="0.2">
      <c r="G422" s="2"/>
    </row>
    <row r="423" spans="7:7" x14ac:dyDescent="0.2">
      <c r="G423" s="2"/>
    </row>
    <row r="424" spans="7:7" x14ac:dyDescent="0.2">
      <c r="G424" s="2"/>
    </row>
    <row r="425" spans="7:7" x14ac:dyDescent="0.2">
      <c r="G425" s="2"/>
    </row>
    <row r="426" spans="7:7" x14ac:dyDescent="0.2">
      <c r="G426" s="2"/>
    </row>
    <row r="427" spans="7:7" x14ac:dyDescent="0.2">
      <c r="G427" s="2"/>
    </row>
    <row r="428" spans="7:7" x14ac:dyDescent="0.2">
      <c r="G428" s="2"/>
    </row>
    <row r="429" spans="7:7" x14ac:dyDescent="0.2">
      <c r="G429" s="2"/>
    </row>
    <row r="430" spans="7:7" x14ac:dyDescent="0.2">
      <c r="G430" s="2"/>
    </row>
    <row r="431" spans="7:7" x14ac:dyDescent="0.2">
      <c r="G431" s="2"/>
    </row>
    <row r="432" spans="7:7" x14ac:dyDescent="0.2">
      <c r="G432" s="2"/>
    </row>
    <row r="433" spans="7:7" x14ac:dyDescent="0.2">
      <c r="G433" s="2"/>
    </row>
    <row r="434" spans="7:7" x14ac:dyDescent="0.2">
      <c r="G434" s="2"/>
    </row>
    <row r="435" spans="7:7" x14ac:dyDescent="0.2">
      <c r="G435" s="2"/>
    </row>
    <row r="436" spans="7:7" x14ac:dyDescent="0.2">
      <c r="G436" s="2"/>
    </row>
    <row r="437" spans="7:7" x14ac:dyDescent="0.2">
      <c r="G437" s="2"/>
    </row>
    <row r="438" spans="7:7" x14ac:dyDescent="0.2">
      <c r="G438" s="2"/>
    </row>
    <row r="439" spans="7:7" x14ac:dyDescent="0.2">
      <c r="G439" s="2"/>
    </row>
    <row r="440" spans="7:7" x14ac:dyDescent="0.2">
      <c r="G440" s="2"/>
    </row>
    <row r="441" spans="7:7" x14ac:dyDescent="0.2">
      <c r="G441" s="2"/>
    </row>
    <row r="442" spans="7:7" x14ac:dyDescent="0.2">
      <c r="G442" s="2"/>
    </row>
    <row r="443" spans="7:7" x14ac:dyDescent="0.2">
      <c r="G443" s="2"/>
    </row>
    <row r="444" spans="7:7" x14ac:dyDescent="0.2">
      <c r="G444" s="2"/>
    </row>
    <row r="445" spans="7:7" x14ac:dyDescent="0.2">
      <c r="G445" s="2"/>
    </row>
    <row r="446" spans="7:7" x14ac:dyDescent="0.2">
      <c r="G446" s="2"/>
    </row>
    <row r="447" spans="7:7" x14ac:dyDescent="0.2">
      <c r="G447" s="2"/>
    </row>
    <row r="448" spans="7:7" x14ac:dyDescent="0.2">
      <c r="G448" s="2"/>
    </row>
    <row r="449" spans="7:7" x14ac:dyDescent="0.2">
      <c r="G449" s="2"/>
    </row>
    <row r="450" spans="7:7" x14ac:dyDescent="0.2">
      <c r="G450" s="2"/>
    </row>
    <row r="451" spans="7:7" x14ac:dyDescent="0.2">
      <c r="G451" s="2"/>
    </row>
    <row r="452" spans="7:7" x14ac:dyDescent="0.2">
      <c r="G452" s="2"/>
    </row>
    <row r="453" spans="7:7" x14ac:dyDescent="0.2">
      <c r="G453" s="2"/>
    </row>
    <row r="454" spans="7:7" x14ac:dyDescent="0.2">
      <c r="G454" s="2"/>
    </row>
    <row r="455" spans="7:7" x14ac:dyDescent="0.2">
      <c r="G455" s="2"/>
    </row>
    <row r="456" spans="7:7" x14ac:dyDescent="0.2">
      <c r="G456" s="2"/>
    </row>
    <row r="457" spans="7:7" x14ac:dyDescent="0.2">
      <c r="G457" s="2"/>
    </row>
    <row r="458" spans="7:7" x14ac:dyDescent="0.2">
      <c r="G458" s="2"/>
    </row>
    <row r="459" spans="7:7" x14ac:dyDescent="0.2">
      <c r="G459" s="2"/>
    </row>
    <row r="460" spans="7:7" x14ac:dyDescent="0.2">
      <c r="G460" s="2"/>
    </row>
    <row r="461" spans="7:7" x14ac:dyDescent="0.2">
      <c r="G461" s="2"/>
    </row>
    <row r="462" spans="7:7" x14ac:dyDescent="0.2">
      <c r="G462" s="2"/>
    </row>
    <row r="463" spans="7:7" x14ac:dyDescent="0.2">
      <c r="G463" s="2"/>
    </row>
    <row r="464" spans="7:7" x14ac:dyDescent="0.2">
      <c r="G464" s="2"/>
    </row>
    <row r="465" spans="7:7" x14ac:dyDescent="0.2">
      <c r="G465" s="2"/>
    </row>
    <row r="466" spans="7:7" x14ac:dyDescent="0.2">
      <c r="G466" s="2"/>
    </row>
    <row r="467" spans="7:7" x14ac:dyDescent="0.2">
      <c r="G467" s="2"/>
    </row>
    <row r="468" spans="7:7" x14ac:dyDescent="0.2">
      <c r="G468" s="2"/>
    </row>
    <row r="469" spans="7:7" x14ac:dyDescent="0.2">
      <c r="G469" s="2"/>
    </row>
    <row r="470" spans="7:7" x14ac:dyDescent="0.2">
      <c r="G470" s="2"/>
    </row>
    <row r="471" spans="7:7" x14ac:dyDescent="0.2">
      <c r="G471" s="2"/>
    </row>
    <row r="472" spans="7:7" x14ac:dyDescent="0.2">
      <c r="G472" s="2"/>
    </row>
    <row r="473" spans="7:7" x14ac:dyDescent="0.2">
      <c r="G473" s="2"/>
    </row>
    <row r="474" spans="7:7" x14ac:dyDescent="0.2">
      <c r="G474" s="2"/>
    </row>
    <row r="475" spans="7:7" x14ac:dyDescent="0.2">
      <c r="G475" s="2"/>
    </row>
    <row r="476" spans="7:7" x14ac:dyDescent="0.2">
      <c r="G476" s="2"/>
    </row>
    <row r="477" spans="7:7" x14ac:dyDescent="0.2">
      <c r="G477" s="2"/>
    </row>
    <row r="478" spans="7:7" x14ac:dyDescent="0.2">
      <c r="G478" s="2"/>
    </row>
    <row r="479" spans="7:7" x14ac:dyDescent="0.2">
      <c r="G479" s="2"/>
    </row>
    <row r="480" spans="7:7" x14ac:dyDescent="0.2">
      <c r="G480" s="2"/>
    </row>
    <row r="481" spans="7:7" x14ac:dyDescent="0.2">
      <c r="G481" s="2"/>
    </row>
    <row r="482" spans="7:7" x14ac:dyDescent="0.2">
      <c r="G482" s="2"/>
    </row>
    <row r="483" spans="7:7" x14ac:dyDescent="0.2">
      <c r="G483" s="2"/>
    </row>
    <row r="484" spans="7:7" x14ac:dyDescent="0.2">
      <c r="G484" s="2"/>
    </row>
    <row r="485" spans="7:7" x14ac:dyDescent="0.2">
      <c r="G485" s="2"/>
    </row>
    <row r="486" spans="7:7" x14ac:dyDescent="0.2">
      <c r="G486" s="2"/>
    </row>
    <row r="487" spans="7:7" x14ac:dyDescent="0.2">
      <c r="G487" s="2"/>
    </row>
    <row r="488" spans="7:7" x14ac:dyDescent="0.2">
      <c r="G488" s="2"/>
    </row>
    <row r="489" spans="7:7" x14ac:dyDescent="0.2">
      <c r="G489" s="2"/>
    </row>
    <row r="490" spans="7:7" x14ac:dyDescent="0.2">
      <c r="G490" s="2"/>
    </row>
    <row r="491" spans="7:7" x14ac:dyDescent="0.2">
      <c r="G491" s="2"/>
    </row>
    <row r="492" spans="7:7" x14ac:dyDescent="0.2">
      <c r="G492" s="2"/>
    </row>
    <row r="493" spans="7:7" x14ac:dyDescent="0.2">
      <c r="G493" s="2"/>
    </row>
    <row r="494" spans="7:7" x14ac:dyDescent="0.2">
      <c r="G494" s="2"/>
    </row>
    <row r="495" spans="7:7" x14ac:dyDescent="0.2">
      <c r="G495" s="2"/>
    </row>
    <row r="496" spans="7:7" x14ac:dyDescent="0.2">
      <c r="G496" s="2"/>
    </row>
    <row r="497" spans="7:7" x14ac:dyDescent="0.2">
      <c r="G497" s="2"/>
    </row>
    <row r="498" spans="7:7" x14ac:dyDescent="0.2">
      <c r="G498" s="2"/>
    </row>
    <row r="499" spans="7:7" x14ac:dyDescent="0.2">
      <c r="G499" s="2"/>
    </row>
    <row r="500" spans="7:7" x14ac:dyDescent="0.2">
      <c r="G500" s="2"/>
    </row>
    <row r="501" spans="7:7" x14ac:dyDescent="0.2">
      <c r="G501" s="2"/>
    </row>
    <row r="502" spans="7:7" x14ac:dyDescent="0.2">
      <c r="G502" s="2"/>
    </row>
    <row r="503" spans="7:7" x14ac:dyDescent="0.2">
      <c r="G503" s="2"/>
    </row>
    <row r="504" spans="7:7" x14ac:dyDescent="0.2">
      <c r="G504" s="2"/>
    </row>
    <row r="505" spans="7:7" x14ac:dyDescent="0.2">
      <c r="G505" s="2"/>
    </row>
    <row r="506" spans="7:7" x14ac:dyDescent="0.2">
      <c r="G506" s="2"/>
    </row>
    <row r="507" spans="7:7" x14ac:dyDescent="0.2">
      <c r="G507" s="2"/>
    </row>
    <row r="508" spans="7:7" x14ac:dyDescent="0.2">
      <c r="G508" s="2"/>
    </row>
    <row r="509" spans="7:7" x14ac:dyDescent="0.2">
      <c r="G509" s="2"/>
    </row>
    <row r="510" spans="7:7" x14ac:dyDescent="0.2">
      <c r="G510" s="2"/>
    </row>
    <row r="511" spans="7:7" x14ac:dyDescent="0.2">
      <c r="G511" s="2"/>
    </row>
    <row r="512" spans="7:7" x14ac:dyDescent="0.2">
      <c r="G512" s="2"/>
    </row>
    <row r="513" spans="7:7" x14ac:dyDescent="0.2">
      <c r="G513" s="2"/>
    </row>
    <row r="514" spans="7:7" x14ac:dyDescent="0.2">
      <c r="G514" s="2"/>
    </row>
    <row r="515" spans="7:7" x14ac:dyDescent="0.2">
      <c r="G515" s="2"/>
    </row>
    <row r="516" spans="7:7" x14ac:dyDescent="0.2">
      <c r="G516" s="2"/>
    </row>
    <row r="517" spans="7:7" x14ac:dyDescent="0.2">
      <c r="G517" s="2"/>
    </row>
    <row r="518" spans="7:7" x14ac:dyDescent="0.2">
      <c r="G518" s="2"/>
    </row>
    <row r="519" spans="7:7" x14ac:dyDescent="0.2">
      <c r="G519" s="2"/>
    </row>
    <row r="520" spans="7:7" x14ac:dyDescent="0.2">
      <c r="G520" s="2"/>
    </row>
    <row r="521" spans="7:7" x14ac:dyDescent="0.2">
      <c r="G521" s="2"/>
    </row>
    <row r="522" spans="7:7" x14ac:dyDescent="0.2">
      <c r="G522" s="2"/>
    </row>
    <row r="523" spans="7:7" x14ac:dyDescent="0.2">
      <c r="G523" s="2"/>
    </row>
    <row r="524" spans="7:7" x14ac:dyDescent="0.2">
      <c r="G524" s="2"/>
    </row>
    <row r="525" spans="7:7" x14ac:dyDescent="0.2">
      <c r="G525" s="2"/>
    </row>
    <row r="526" spans="7:7" x14ac:dyDescent="0.2">
      <c r="G526" s="2"/>
    </row>
    <row r="527" spans="7:7" x14ac:dyDescent="0.2">
      <c r="G527" s="2"/>
    </row>
    <row r="528" spans="7:7" x14ac:dyDescent="0.2">
      <c r="G528" s="2"/>
    </row>
    <row r="529" spans="7:7" x14ac:dyDescent="0.2">
      <c r="G529" s="2"/>
    </row>
    <row r="530" spans="7:7" x14ac:dyDescent="0.2">
      <c r="G530" s="2"/>
    </row>
    <row r="531" spans="7:7" x14ac:dyDescent="0.2">
      <c r="G531" s="2"/>
    </row>
    <row r="532" spans="7:7" x14ac:dyDescent="0.2">
      <c r="G532" s="2"/>
    </row>
    <row r="533" spans="7:7" x14ac:dyDescent="0.2">
      <c r="G533" s="2"/>
    </row>
    <row r="534" spans="7:7" x14ac:dyDescent="0.2">
      <c r="G534" s="2"/>
    </row>
    <row r="535" spans="7:7" x14ac:dyDescent="0.2">
      <c r="G535" s="2"/>
    </row>
    <row r="536" spans="7:7" x14ac:dyDescent="0.2">
      <c r="G536" s="2"/>
    </row>
    <row r="537" spans="7:7" x14ac:dyDescent="0.2">
      <c r="G537" s="2"/>
    </row>
    <row r="538" spans="7:7" x14ac:dyDescent="0.2">
      <c r="G538" s="2"/>
    </row>
    <row r="539" spans="7:7" x14ac:dyDescent="0.2">
      <c r="G539" s="2"/>
    </row>
    <row r="540" spans="7:7" x14ac:dyDescent="0.2">
      <c r="G540" s="2"/>
    </row>
    <row r="541" spans="7:7" x14ac:dyDescent="0.2">
      <c r="G541" s="2"/>
    </row>
    <row r="542" spans="7:7" x14ac:dyDescent="0.2">
      <c r="G542" s="2"/>
    </row>
    <row r="543" spans="7:7" x14ac:dyDescent="0.2">
      <c r="G543" s="2"/>
    </row>
    <row r="544" spans="7:7" x14ac:dyDescent="0.2">
      <c r="G544" s="2"/>
    </row>
    <row r="545" spans="7:7" x14ac:dyDescent="0.2">
      <c r="G545" s="2"/>
    </row>
    <row r="546" spans="7:7" x14ac:dyDescent="0.2">
      <c r="G546" s="2"/>
    </row>
    <row r="547" spans="7:7" x14ac:dyDescent="0.2">
      <c r="G547" s="2"/>
    </row>
    <row r="548" spans="7:7" x14ac:dyDescent="0.2">
      <c r="G548" s="2"/>
    </row>
    <row r="549" spans="7:7" x14ac:dyDescent="0.2">
      <c r="G549" s="2"/>
    </row>
    <row r="550" spans="7:7" x14ac:dyDescent="0.2">
      <c r="G550" s="2"/>
    </row>
    <row r="551" spans="7:7" x14ac:dyDescent="0.2">
      <c r="G551" s="2"/>
    </row>
    <row r="552" spans="7:7" x14ac:dyDescent="0.2">
      <c r="G552" s="2"/>
    </row>
    <row r="553" spans="7:7" x14ac:dyDescent="0.2">
      <c r="G553" s="2"/>
    </row>
    <row r="554" spans="7:7" x14ac:dyDescent="0.2">
      <c r="G554" s="2"/>
    </row>
    <row r="555" spans="7:7" x14ac:dyDescent="0.2">
      <c r="G555" s="2"/>
    </row>
    <row r="556" spans="7:7" x14ac:dyDescent="0.2">
      <c r="G556" s="2"/>
    </row>
    <row r="557" spans="7:7" x14ac:dyDescent="0.2">
      <c r="G557" s="2"/>
    </row>
    <row r="558" spans="7:7" x14ac:dyDescent="0.2">
      <c r="G558" s="2"/>
    </row>
    <row r="559" spans="7:7" x14ac:dyDescent="0.2">
      <c r="G559" s="2"/>
    </row>
    <row r="560" spans="7:7" x14ac:dyDescent="0.2">
      <c r="G560" s="2"/>
    </row>
    <row r="561" spans="7:7" x14ac:dyDescent="0.2">
      <c r="G561" s="2"/>
    </row>
    <row r="562" spans="7:7" x14ac:dyDescent="0.2">
      <c r="G562" s="2"/>
    </row>
    <row r="563" spans="7:7" x14ac:dyDescent="0.2">
      <c r="G563" s="2"/>
    </row>
    <row r="564" spans="7:7" x14ac:dyDescent="0.2">
      <c r="G564" s="2"/>
    </row>
    <row r="565" spans="7:7" x14ac:dyDescent="0.2">
      <c r="G565" s="2"/>
    </row>
    <row r="566" spans="7:7" x14ac:dyDescent="0.2">
      <c r="G566" s="2"/>
    </row>
    <row r="567" spans="7:7" x14ac:dyDescent="0.2">
      <c r="G567" s="2"/>
    </row>
    <row r="568" spans="7:7" x14ac:dyDescent="0.2">
      <c r="G568" s="2"/>
    </row>
    <row r="569" spans="7:7" x14ac:dyDescent="0.2">
      <c r="G569" s="2"/>
    </row>
    <row r="570" spans="7:7" x14ac:dyDescent="0.2">
      <c r="G570" s="2"/>
    </row>
    <row r="571" spans="7:7" x14ac:dyDescent="0.2">
      <c r="G571" s="2"/>
    </row>
    <row r="572" spans="7:7" x14ac:dyDescent="0.2">
      <c r="G572" s="2"/>
    </row>
    <row r="573" spans="7:7" x14ac:dyDescent="0.2">
      <c r="G573" s="2"/>
    </row>
    <row r="574" spans="7:7" x14ac:dyDescent="0.2">
      <c r="G574" s="2"/>
    </row>
    <row r="575" spans="7:7" x14ac:dyDescent="0.2">
      <c r="G575" s="2"/>
    </row>
    <row r="576" spans="7:7" x14ac:dyDescent="0.2">
      <c r="G576" s="2"/>
    </row>
    <row r="577" spans="7:7" x14ac:dyDescent="0.2">
      <c r="G577" s="2"/>
    </row>
    <row r="578" spans="7:7" x14ac:dyDescent="0.2">
      <c r="G578" s="2"/>
    </row>
    <row r="579" spans="7:7" x14ac:dyDescent="0.2">
      <c r="G579" s="2"/>
    </row>
    <row r="580" spans="7:7" x14ac:dyDescent="0.2">
      <c r="G580" s="2"/>
    </row>
    <row r="581" spans="7:7" x14ac:dyDescent="0.2">
      <c r="G581" s="2"/>
    </row>
    <row r="582" spans="7:7" x14ac:dyDescent="0.2">
      <c r="G582" s="2"/>
    </row>
    <row r="583" spans="7:7" x14ac:dyDescent="0.2">
      <c r="G583" s="2"/>
    </row>
    <row r="584" spans="7:7" x14ac:dyDescent="0.2">
      <c r="G584" s="2"/>
    </row>
    <row r="585" spans="7:7" x14ac:dyDescent="0.2">
      <c r="G585" s="2"/>
    </row>
    <row r="586" spans="7:7" x14ac:dyDescent="0.2">
      <c r="G586" s="2"/>
    </row>
    <row r="587" spans="7:7" x14ac:dyDescent="0.2">
      <c r="G587" s="2"/>
    </row>
    <row r="588" spans="7:7" x14ac:dyDescent="0.2">
      <c r="G588" s="2"/>
    </row>
    <row r="589" spans="7:7" x14ac:dyDescent="0.2">
      <c r="G589" s="2"/>
    </row>
    <row r="590" spans="7:7" x14ac:dyDescent="0.2">
      <c r="G590" s="2"/>
    </row>
    <row r="591" spans="7:7" x14ac:dyDescent="0.2">
      <c r="G591" s="2"/>
    </row>
    <row r="592" spans="7:7" x14ac:dyDescent="0.2">
      <c r="G592" s="2"/>
    </row>
    <row r="593" spans="7:7" x14ac:dyDescent="0.2">
      <c r="G593" s="2"/>
    </row>
    <row r="594" spans="7:7" x14ac:dyDescent="0.2">
      <c r="G594" s="2"/>
    </row>
    <row r="595" spans="7:7" x14ac:dyDescent="0.2">
      <c r="G595" s="2"/>
    </row>
    <row r="596" spans="7:7" x14ac:dyDescent="0.2">
      <c r="G596" s="2"/>
    </row>
    <row r="597" spans="7:7" x14ac:dyDescent="0.2">
      <c r="G597" s="2"/>
    </row>
    <row r="598" spans="7:7" x14ac:dyDescent="0.2">
      <c r="G598" s="2"/>
    </row>
    <row r="599" spans="7:7" x14ac:dyDescent="0.2">
      <c r="G599" s="2"/>
    </row>
    <row r="600" spans="7:7" x14ac:dyDescent="0.2">
      <c r="G600" s="2"/>
    </row>
    <row r="601" spans="7:7" x14ac:dyDescent="0.2">
      <c r="G601" s="2"/>
    </row>
    <row r="602" spans="7:7" x14ac:dyDescent="0.2">
      <c r="G602" s="2"/>
    </row>
    <row r="603" spans="7:7" x14ac:dyDescent="0.2">
      <c r="G603" s="2"/>
    </row>
    <row r="604" spans="7:7" x14ac:dyDescent="0.2">
      <c r="G604" s="2"/>
    </row>
    <row r="605" spans="7:7" x14ac:dyDescent="0.2">
      <c r="G605" s="2"/>
    </row>
    <row r="606" spans="7:7" x14ac:dyDescent="0.2">
      <c r="G606" s="2"/>
    </row>
    <row r="607" spans="7:7" x14ac:dyDescent="0.2">
      <c r="G607" s="2"/>
    </row>
    <row r="608" spans="7:7" x14ac:dyDescent="0.2">
      <c r="G608" s="2"/>
    </row>
    <row r="609" spans="7:7" x14ac:dyDescent="0.2">
      <c r="G609" s="2"/>
    </row>
    <row r="610" spans="7:7" x14ac:dyDescent="0.2">
      <c r="G610" s="2"/>
    </row>
    <row r="611" spans="7:7" x14ac:dyDescent="0.2">
      <c r="G611" s="2"/>
    </row>
    <row r="612" spans="7:7" x14ac:dyDescent="0.2">
      <c r="G612" s="2"/>
    </row>
    <row r="613" spans="7:7" x14ac:dyDescent="0.2">
      <c r="G613" s="2"/>
    </row>
    <row r="614" spans="7:7" x14ac:dyDescent="0.2">
      <c r="G614" s="2"/>
    </row>
    <row r="615" spans="7:7" x14ac:dyDescent="0.2">
      <c r="G615" s="2"/>
    </row>
    <row r="616" spans="7:7" x14ac:dyDescent="0.2">
      <c r="G616" s="2"/>
    </row>
    <row r="617" spans="7:7" x14ac:dyDescent="0.2">
      <c r="G617" s="2"/>
    </row>
    <row r="618" spans="7:7" x14ac:dyDescent="0.2">
      <c r="G618" s="2"/>
    </row>
    <row r="619" spans="7:7" x14ac:dyDescent="0.2">
      <c r="G619" s="2"/>
    </row>
    <row r="620" spans="7:7" x14ac:dyDescent="0.2">
      <c r="G620" s="2"/>
    </row>
    <row r="621" spans="7:7" x14ac:dyDescent="0.2">
      <c r="G621" s="2"/>
    </row>
    <row r="622" spans="7:7" x14ac:dyDescent="0.2">
      <c r="G622" s="2"/>
    </row>
    <row r="623" spans="7:7" x14ac:dyDescent="0.2">
      <c r="G623" s="2"/>
    </row>
    <row r="624" spans="7:7" x14ac:dyDescent="0.2">
      <c r="G624" s="2"/>
    </row>
    <row r="625" spans="7:7" x14ac:dyDescent="0.2">
      <c r="G625" s="2"/>
    </row>
    <row r="626" spans="7:7" x14ac:dyDescent="0.2">
      <c r="G626" s="2"/>
    </row>
    <row r="627" spans="7:7" x14ac:dyDescent="0.2">
      <c r="G627" s="2"/>
    </row>
    <row r="628" spans="7:7" x14ac:dyDescent="0.2">
      <c r="G628" s="2"/>
    </row>
    <row r="629" spans="7:7" x14ac:dyDescent="0.2">
      <c r="G629" s="2"/>
    </row>
    <row r="630" spans="7:7" x14ac:dyDescent="0.2">
      <c r="G630" s="2"/>
    </row>
    <row r="631" spans="7:7" x14ac:dyDescent="0.2">
      <c r="G631" s="2"/>
    </row>
    <row r="632" spans="7:7" x14ac:dyDescent="0.2">
      <c r="G632" s="2"/>
    </row>
    <row r="633" spans="7:7" x14ac:dyDescent="0.2">
      <c r="G633" s="2"/>
    </row>
    <row r="634" spans="7:7" x14ac:dyDescent="0.2">
      <c r="G634" s="2"/>
    </row>
    <row r="635" spans="7:7" x14ac:dyDescent="0.2">
      <c r="G635" s="2"/>
    </row>
    <row r="636" spans="7:7" x14ac:dyDescent="0.2">
      <c r="G636" s="2"/>
    </row>
    <row r="637" spans="7:7" x14ac:dyDescent="0.2">
      <c r="G637" s="2"/>
    </row>
    <row r="638" spans="7:7" x14ac:dyDescent="0.2">
      <c r="G638" s="2"/>
    </row>
    <row r="639" spans="7:7" x14ac:dyDescent="0.2">
      <c r="G639" s="2"/>
    </row>
    <row r="640" spans="7:7" x14ac:dyDescent="0.2">
      <c r="G640" s="2"/>
    </row>
    <row r="641" spans="7:7" x14ac:dyDescent="0.2">
      <c r="G641" s="2"/>
    </row>
    <row r="642" spans="7:7" x14ac:dyDescent="0.2">
      <c r="G642" s="2"/>
    </row>
    <row r="643" spans="7:7" x14ac:dyDescent="0.2">
      <c r="G643" s="2"/>
    </row>
    <row r="644" spans="7:7" x14ac:dyDescent="0.2">
      <c r="G644" s="2"/>
    </row>
    <row r="645" spans="7:7" x14ac:dyDescent="0.2">
      <c r="G645" s="2"/>
    </row>
    <row r="646" spans="7:7" x14ac:dyDescent="0.2">
      <c r="G646" s="2"/>
    </row>
    <row r="647" spans="7:7" x14ac:dyDescent="0.2">
      <c r="G647" s="2"/>
    </row>
    <row r="648" spans="7:7" x14ac:dyDescent="0.2">
      <c r="G648" s="2"/>
    </row>
    <row r="649" spans="7:7" x14ac:dyDescent="0.2">
      <c r="G649" s="2"/>
    </row>
    <row r="650" spans="7:7" x14ac:dyDescent="0.2">
      <c r="G650" s="2"/>
    </row>
    <row r="651" spans="7:7" x14ac:dyDescent="0.2">
      <c r="G651" s="2"/>
    </row>
    <row r="652" spans="7:7" x14ac:dyDescent="0.2">
      <c r="G652" s="2"/>
    </row>
    <row r="653" spans="7:7" x14ac:dyDescent="0.2">
      <c r="G653" s="2"/>
    </row>
    <row r="654" spans="7:7" x14ac:dyDescent="0.2">
      <c r="G654" s="2"/>
    </row>
    <row r="655" spans="7:7" x14ac:dyDescent="0.2">
      <c r="G655" s="2"/>
    </row>
    <row r="656" spans="7:7" x14ac:dyDescent="0.2">
      <c r="G656" s="2"/>
    </row>
    <row r="657" spans="7:7" x14ac:dyDescent="0.2">
      <c r="G657" s="2"/>
    </row>
    <row r="658" spans="7:7" x14ac:dyDescent="0.2">
      <c r="G658" s="2"/>
    </row>
    <row r="659" spans="7:7" x14ac:dyDescent="0.2">
      <c r="G659" s="2"/>
    </row>
    <row r="660" spans="7:7" x14ac:dyDescent="0.2">
      <c r="G660" s="2"/>
    </row>
    <row r="661" spans="7:7" x14ac:dyDescent="0.2">
      <c r="G661" s="2"/>
    </row>
    <row r="662" spans="7:7" x14ac:dyDescent="0.2">
      <c r="G662" s="2"/>
    </row>
    <row r="663" spans="7:7" x14ac:dyDescent="0.2">
      <c r="G663" s="2"/>
    </row>
    <row r="664" spans="7:7" x14ac:dyDescent="0.2">
      <c r="G664" s="2"/>
    </row>
    <row r="665" spans="7:7" x14ac:dyDescent="0.2">
      <c r="G665" s="2"/>
    </row>
    <row r="666" spans="7:7" x14ac:dyDescent="0.2">
      <c r="G666" s="2"/>
    </row>
    <row r="667" spans="7:7" x14ac:dyDescent="0.2">
      <c r="G667" s="2"/>
    </row>
    <row r="668" spans="7:7" x14ac:dyDescent="0.2">
      <c r="G668" s="2"/>
    </row>
    <row r="669" spans="7:7" x14ac:dyDescent="0.2">
      <c r="G669" s="2"/>
    </row>
    <row r="670" spans="7:7" x14ac:dyDescent="0.2">
      <c r="G670" s="2"/>
    </row>
    <row r="671" spans="7:7" x14ac:dyDescent="0.2">
      <c r="G671" s="2"/>
    </row>
    <row r="672" spans="7:7" x14ac:dyDescent="0.2">
      <c r="G672" s="2"/>
    </row>
    <row r="673" spans="7:7" x14ac:dyDescent="0.2">
      <c r="G673" s="2"/>
    </row>
    <row r="674" spans="7:7" x14ac:dyDescent="0.2">
      <c r="G674" s="2"/>
    </row>
    <row r="675" spans="7:7" x14ac:dyDescent="0.2">
      <c r="G675" s="2"/>
    </row>
    <row r="676" spans="7:7" x14ac:dyDescent="0.2">
      <c r="G676" s="2"/>
    </row>
    <row r="677" spans="7:7" x14ac:dyDescent="0.2">
      <c r="G677" s="2"/>
    </row>
    <row r="678" spans="7:7" x14ac:dyDescent="0.2">
      <c r="G678" s="2"/>
    </row>
    <row r="679" spans="7:7" x14ac:dyDescent="0.2">
      <c r="G679" s="2"/>
    </row>
    <row r="680" spans="7:7" x14ac:dyDescent="0.2">
      <c r="G680" s="2"/>
    </row>
    <row r="681" spans="7:7" x14ac:dyDescent="0.2">
      <c r="G681" s="2"/>
    </row>
    <row r="682" spans="7:7" x14ac:dyDescent="0.2">
      <c r="G682" s="2"/>
    </row>
    <row r="683" spans="7:7" x14ac:dyDescent="0.2">
      <c r="G683" s="2"/>
    </row>
    <row r="684" spans="7:7" x14ac:dyDescent="0.2">
      <c r="G684" s="2"/>
    </row>
    <row r="685" spans="7:7" x14ac:dyDescent="0.2">
      <c r="G685" s="2"/>
    </row>
    <row r="686" spans="7:7" x14ac:dyDescent="0.2">
      <c r="G686" s="2"/>
    </row>
    <row r="687" spans="7:7" x14ac:dyDescent="0.2">
      <c r="G687" s="2"/>
    </row>
    <row r="688" spans="7:7" x14ac:dyDescent="0.2">
      <c r="G688" s="2"/>
    </row>
    <row r="689" spans="7:7" x14ac:dyDescent="0.2">
      <c r="G689" s="2"/>
    </row>
    <row r="690" spans="7:7" x14ac:dyDescent="0.2">
      <c r="G690" s="2"/>
    </row>
    <row r="691" spans="7:7" x14ac:dyDescent="0.2">
      <c r="G691" s="2"/>
    </row>
    <row r="692" spans="7:7" x14ac:dyDescent="0.2">
      <c r="G692" s="2"/>
    </row>
    <row r="693" spans="7:7" x14ac:dyDescent="0.2">
      <c r="G693" s="2"/>
    </row>
    <row r="694" spans="7:7" x14ac:dyDescent="0.2">
      <c r="G694" s="2"/>
    </row>
    <row r="695" spans="7:7" x14ac:dyDescent="0.2">
      <c r="G695" s="2"/>
    </row>
    <row r="696" spans="7:7" x14ac:dyDescent="0.2">
      <c r="G696" s="2"/>
    </row>
    <row r="697" spans="7:7" x14ac:dyDescent="0.2">
      <c r="G697" s="2"/>
    </row>
    <row r="698" spans="7:7" x14ac:dyDescent="0.2">
      <c r="G698" s="2"/>
    </row>
    <row r="699" spans="7:7" x14ac:dyDescent="0.2">
      <c r="G699" s="2"/>
    </row>
    <row r="700" spans="7:7" x14ac:dyDescent="0.2">
      <c r="G700" s="2"/>
    </row>
    <row r="701" spans="7:7" x14ac:dyDescent="0.2">
      <c r="G701" s="2"/>
    </row>
    <row r="702" spans="7:7" x14ac:dyDescent="0.2">
      <c r="G702" s="2"/>
    </row>
    <row r="703" spans="7:7" x14ac:dyDescent="0.2">
      <c r="G703" s="2"/>
    </row>
    <row r="704" spans="7:7" x14ac:dyDescent="0.2">
      <c r="G704" s="2"/>
    </row>
    <row r="705" spans="7:7" x14ac:dyDescent="0.2">
      <c r="G705" s="2"/>
    </row>
    <row r="706" spans="7:7" x14ac:dyDescent="0.2">
      <c r="G706" s="2"/>
    </row>
    <row r="707" spans="7:7" x14ac:dyDescent="0.2">
      <c r="G707" s="2"/>
    </row>
    <row r="708" spans="7:7" x14ac:dyDescent="0.2">
      <c r="G708" s="2"/>
    </row>
    <row r="709" spans="7:7" x14ac:dyDescent="0.2">
      <c r="G709" s="2"/>
    </row>
    <row r="710" spans="7:7" x14ac:dyDescent="0.2">
      <c r="G710" s="2"/>
    </row>
    <row r="711" spans="7:7" x14ac:dyDescent="0.2">
      <c r="G711" s="2"/>
    </row>
    <row r="712" spans="7:7" x14ac:dyDescent="0.2">
      <c r="G712" s="2"/>
    </row>
    <row r="713" spans="7:7" x14ac:dyDescent="0.2">
      <c r="G713" s="2"/>
    </row>
    <row r="714" spans="7:7" x14ac:dyDescent="0.2">
      <c r="G714" s="2"/>
    </row>
    <row r="715" spans="7:7" x14ac:dyDescent="0.2">
      <c r="G715" s="2"/>
    </row>
    <row r="716" spans="7:7" x14ac:dyDescent="0.2">
      <c r="G716" s="2"/>
    </row>
    <row r="717" spans="7:7" x14ac:dyDescent="0.2">
      <c r="G717" s="2"/>
    </row>
    <row r="718" spans="7:7" x14ac:dyDescent="0.2">
      <c r="G718" s="2"/>
    </row>
    <row r="719" spans="7:7" x14ac:dyDescent="0.2">
      <c r="G719" s="2"/>
    </row>
    <row r="720" spans="7:7" x14ac:dyDescent="0.2">
      <c r="G720" s="2"/>
    </row>
    <row r="721" spans="7:7" x14ac:dyDescent="0.2">
      <c r="G721" s="2"/>
    </row>
    <row r="722" spans="7:7" x14ac:dyDescent="0.2">
      <c r="G722" s="2"/>
    </row>
    <row r="723" spans="7:7" x14ac:dyDescent="0.2">
      <c r="G723" s="2"/>
    </row>
    <row r="724" spans="7:7" x14ac:dyDescent="0.2">
      <c r="G724" s="2"/>
    </row>
    <row r="725" spans="7:7" x14ac:dyDescent="0.2">
      <c r="G725" s="2"/>
    </row>
    <row r="726" spans="7:7" x14ac:dyDescent="0.2">
      <c r="G726" s="2"/>
    </row>
    <row r="727" spans="7:7" x14ac:dyDescent="0.2">
      <c r="G727" s="2"/>
    </row>
    <row r="728" spans="7:7" x14ac:dyDescent="0.2">
      <c r="G728" s="2"/>
    </row>
    <row r="729" spans="7:7" x14ac:dyDescent="0.2">
      <c r="G729" s="2"/>
    </row>
    <row r="730" spans="7:7" x14ac:dyDescent="0.2">
      <c r="G730" s="2"/>
    </row>
    <row r="731" spans="7:7" x14ac:dyDescent="0.2">
      <c r="G731" s="2"/>
    </row>
    <row r="732" spans="7:7" x14ac:dyDescent="0.2">
      <c r="G732" s="2"/>
    </row>
    <row r="733" spans="7:7" x14ac:dyDescent="0.2">
      <c r="G733" s="2"/>
    </row>
    <row r="734" spans="7:7" x14ac:dyDescent="0.2">
      <c r="G734" s="2"/>
    </row>
    <row r="735" spans="7:7" x14ac:dyDescent="0.2">
      <c r="G735" s="2"/>
    </row>
    <row r="736" spans="7:7" x14ac:dyDescent="0.2">
      <c r="G736" s="2"/>
    </row>
    <row r="737" spans="7:7" x14ac:dyDescent="0.2">
      <c r="G737" s="2"/>
    </row>
    <row r="738" spans="7:7" x14ac:dyDescent="0.2">
      <c r="G738" s="2"/>
    </row>
    <row r="739" spans="7:7" x14ac:dyDescent="0.2">
      <c r="G739" s="2"/>
    </row>
    <row r="740" spans="7:7" x14ac:dyDescent="0.2">
      <c r="G740" s="2"/>
    </row>
    <row r="741" spans="7:7" x14ac:dyDescent="0.2">
      <c r="G741" s="2"/>
    </row>
    <row r="742" spans="7:7" x14ac:dyDescent="0.2">
      <c r="G742" s="2"/>
    </row>
    <row r="743" spans="7:7" x14ac:dyDescent="0.2">
      <c r="G743" s="2"/>
    </row>
    <row r="744" spans="7:7" x14ac:dyDescent="0.2">
      <c r="G744" s="2"/>
    </row>
    <row r="745" spans="7:7" x14ac:dyDescent="0.2">
      <c r="G745" s="2"/>
    </row>
    <row r="746" spans="7:7" x14ac:dyDescent="0.2">
      <c r="G746" s="2"/>
    </row>
    <row r="747" spans="7:7" x14ac:dyDescent="0.2">
      <c r="G747" s="2"/>
    </row>
    <row r="748" spans="7:7" x14ac:dyDescent="0.2">
      <c r="G748" s="2"/>
    </row>
    <row r="749" spans="7:7" x14ac:dyDescent="0.2">
      <c r="G749" s="2"/>
    </row>
    <row r="750" spans="7:7" x14ac:dyDescent="0.2">
      <c r="G750" s="2"/>
    </row>
    <row r="751" spans="7:7" x14ac:dyDescent="0.2">
      <c r="G751" s="2"/>
    </row>
    <row r="752" spans="7:7" x14ac:dyDescent="0.2">
      <c r="G752" s="2"/>
    </row>
    <row r="753" spans="7:7" x14ac:dyDescent="0.2">
      <c r="G753" s="2"/>
    </row>
    <row r="754" spans="7:7" x14ac:dyDescent="0.2">
      <c r="G754" s="2"/>
    </row>
    <row r="755" spans="7:7" x14ac:dyDescent="0.2">
      <c r="G755" s="2"/>
    </row>
    <row r="756" spans="7:7" x14ac:dyDescent="0.2">
      <c r="G756" s="2"/>
    </row>
    <row r="757" spans="7:7" x14ac:dyDescent="0.2">
      <c r="G757" s="2"/>
    </row>
    <row r="758" spans="7:7" x14ac:dyDescent="0.2">
      <c r="G758" s="2"/>
    </row>
    <row r="759" spans="7:7" x14ac:dyDescent="0.2">
      <c r="G759" s="2"/>
    </row>
    <row r="760" spans="7:7" x14ac:dyDescent="0.2">
      <c r="G760" s="2"/>
    </row>
    <row r="761" spans="7:7" x14ac:dyDescent="0.2">
      <c r="G761" s="2"/>
    </row>
    <row r="762" spans="7:7" x14ac:dyDescent="0.2">
      <c r="G762" s="2"/>
    </row>
    <row r="763" spans="7:7" x14ac:dyDescent="0.2">
      <c r="G763" s="2"/>
    </row>
    <row r="764" spans="7:7" x14ac:dyDescent="0.2">
      <c r="G764" s="2"/>
    </row>
    <row r="765" spans="7:7" x14ac:dyDescent="0.2">
      <c r="G765" s="2"/>
    </row>
    <row r="766" spans="7:7" x14ac:dyDescent="0.2">
      <c r="G766" s="2"/>
    </row>
    <row r="767" spans="7:7" x14ac:dyDescent="0.2">
      <c r="G767" s="2"/>
    </row>
    <row r="768" spans="7:7" x14ac:dyDescent="0.2">
      <c r="G768" s="2"/>
    </row>
    <row r="769" spans="7:7" x14ac:dyDescent="0.2">
      <c r="G769" s="2"/>
    </row>
    <row r="770" spans="7:7" x14ac:dyDescent="0.2">
      <c r="G770" s="2"/>
    </row>
    <row r="771" spans="7:7" x14ac:dyDescent="0.2">
      <c r="G771" s="2"/>
    </row>
    <row r="772" spans="7:7" x14ac:dyDescent="0.2">
      <c r="G772" s="2"/>
    </row>
    <row r="773" spans="7:7" x14ac:dyDescent="0.2">
      <c r="G773" s="2"/>
    </row>
    <row r="774" spans="7:7" x14ac:dyDescent="0.2">
      <c r="G774" s="2"/>
    </row>
    <row r="775" spans="7:7" x14ac:dyDescent="0.2">
      <c r="G775" s="2"/>
    </row>
    <row r="776" spans="7:7" x14ac:dyDescent="0.2">
      <c r="G776" s="2"/>
    </row>
    <row r="777" spans="7:7" x14ac:dyDescent="0.2">
      <c r="G777" s="2"/>
    </row>
    <row r="778" spans="7:7" x14ac:dyDescent="0.2">
      <c r="G778" s="2"/>
    </row>
    <row r="779" spans="7:7" x14ac:dyDescent="0.2">
      <c r="G779" s="2"/>
    </row>
    <row r="780" spans="7:7" x14ac:dyDescent="0.2">
      <c r="G780" s="2"/>
    </row>
    <row r="781" spans="7:7" x14ac:dyDescent="0.2">
      <c r="G781" s="2"/>
    </row>
    <row r="782" spans="7:7" x14ac:dyDescent="0.2">
      <c r="G782" s="2"/>
    </row>
    <row r="783" spans="7:7" x14ac:dyDescent="0.2">
      <c r="G783" s="2"/>
    </row>
    <row r="784" spans="7:7" x14ac:dyDescent="0.2">
      <c r="G784" s="2"/>
    </row>
    <row r="785" spans="7:7" x14ac:dyDescent="0.2">
      <c r="G785" s="2"/>
    </row>
    <row r="786" spans="7:7" x14ac:dyDescent="0.2">
      <c r="G786" s="2"/>
    </row>
    <row r="787" spans="7:7" x14ac:dyDescent="0.2">
      <c r="G787" s="2"/>
    </row>
    <row r="788" spans="7:7" x14ac:dyDescent="0.2">
      <c r="G788" s="2"/>
    </row>
    <row r="789" spans="7:7" x14ac:dyDescent="0.2">
      <c r="G789" s="2"/>
    </row>
    <row r="790" spans="7:7" x14ac:dyDescent="0.2">
      <c r="G790" s="2"/>
    </row>
    <row r="791" spans="7:7" x14ac:dyDescent="0.2">
      <c r="G791" s="2"/>
    </row>
    <row r="792" spans="7:7" x14ac:dyDescent="0.2">
      <c r="G792" s="2"/>
    </row>
    <row r="793" spans="7:7" x14ac:dyDescent="0.2">
      <c r="G793" s="2"/>
    </row>
    <row r="794" spans="7:7" x14ac:dyDescent="0.2">
      <c r="G794" s="2"/>
    </row>
    <row r="795" spans="7:7" x14ac:dyDescent="0.2">
      <c r="G795" s="2"/>
    </row>
    <row r="796" spans="7:7" x14ac:dyDescent="0.2">
      <c r="G796" s="2"/>
    </row>
    <row r="797" spans="7:7" x14ac:dyDescent="0.2">
      <c r="G797" s="2"/>
    </row>
    <row r="798" spans="7:7" x14ac:dyDescent="0.2">
      <c r="G798" s="2"/>
    </row>
    <row r="799" spans="7:7" x14ac:dyDescent="0.2">
      <c r="G799" s="2"/>
    </row>
    <row r="800" spans="7:7" x14ac:dyDescent="0.2">
      <c r="G800" s="2"/>
    </row>
    <row r="801" spans="7:7" x14ac:dyDescent="0.2">
      <c r="G801" s="2"/>
    </row>
    <row r="802" spans="7:7" x14ac:dyDescent="0.2">
      <c r="G802" s="2"/>
    </row>
    <row r="803" spans="7:7" x14ac:dyDescent="0.2">
      <c r="G803" s="2"/>
    </row>
    <row r="804" spans="7:7" x14ac:dyDescent="0.2">
      <c r="G804" s="2"/>
    </row>
    <row r="805" spans="7:7" x14ac:dyDescent="0.2">
      <c r="G805" s="2"/>
    </row>
    <row r="806" spans="7:7" x14ac:dyDescent="0.2">
      <c r="G806" s="2"/>
    </row>
    <row r="807" spans="7:7" x14ac:dyDescent="0.2">
      <c r="G807" s="2"/>
    </row>
    <row r="808" spans="7:7" x14ac:dyDescent="0.2">
      <c r="G808" s="2"/>
    </row>
    <row r="809" spans="7:7" x14ac:dyDescent="0.2">
      <c r="G809" s="2"/>
    </row>
    <row r="810" spans="7:7" x14ac:dyDescent="0.2">
      <c r="G810" s="2"/>
    </row>
    <row r="811" spans="7:7" x14ac:dyDescent="0.2">
      <c r="G811" s="2"/>
    </row>
    <row r="812" spans="7:7" x14ac:dyDescent="0.2">
      <c r="G812" s="2"/>
    </row>
    <row r="813" spans="7:7" x14ac:dyDescent="0.2">
      <c r="G813" s="2"/>
    </row>
    <row r="814" spans="7:7" x14ac:dyDescent="0.2">
      <c r="G814" s="2"/>
    </row>
    <row r="815" spans="7:7" x14ac:dyDescent="0.2">
      <c r="G815" s="2"/>
    </row>
    <row r="816" spans="7:7" x14ac:dyDescent="0.2">
      <c r="G816" s="2"/>
    </row>
    <row r="817" spans="7:7" x14ac:dyDescent="0.2">
      <c r="G817" s="2"/>
    </row>
    <row r="818" spans="7:7" x14ac:dyDescent="0.2">
      <c r="G818" s="2"/>
    </row>
    <row r="819" spans="7:7" x14ac:dyDescent="0.2">
      <c r="G819" s="2"/>
    </row>
    <row r="820" spans="7:7" x14ac:dyDescent="0.2">
      <c r="G820" s="2"/>
    </row>
    <row r="821" spans="7:7" x14ac:dyDescent="0.2">
      <c r="G821" s="2"/>
    </row>
    <row r="822" spans="7:7" x14ac:dyDescent="0.2">
      <c r="G822" s="2"/>
    </row>
    <row r="823" spans="7:7" x14ac:dyDescent="0.2">
      <c r="G823" s="2"/>
    </row>
    <row r="824" spans="7:7" x14ac:dyDescent="0.2">
      <c r="G824" s="2"/>
    </row>
    <row r="825" spans="7:7" x14ac:dyDescent="0.2">
      <c r="G825" s="2"/>
    </row>
    <row r="826" spans="7:7" x14ac:dyDescent="0.2">
      <c r="G826" s="2"/>
    </row>
    <row r="827" spans="7:7" x14ac:dyDescent="0.2">
      <c r="G827" s="2"/>
    </row>
    <row r="828" spans="7:7" x14ac:dyDescent="0.2">
      <c r="G828" s="2"/>
    </row>
    <row r="829" spans="7:7" x14ac:dyDescent="0.2">
      <c r="G829" s="2"/>
    </row>
    <row r="830" spans="7:7" x14ac:dyDescent="0.2">
      <c r="G830" s="2"/>
    </row>
    <row r="831" spans="7:7" x14ac:dyDescent="0.2">
      <c r="G831" s="2"/>
    </row>
    <row r="832" spans="7:7" x14ac:dyDescent="0.2">
      <c r="G832" s="2"/>
    </row>
    <row r="833" spans="7:7" x14ac:dyDescent="0.2">
      <c r="G833" s="2"/>
    </row>
    <row r="834" spans="7:7" x14ac:dyDescent="0.2">
      <c r="G834" s="2"/>
    </row>
    <row r="835" spans="7:7" x14ac:dyDescent="0.2">
      <c r="G835" s="2"/>
    </row>
    <row r="836" spans="7:7" x14ac:dyDescent="0.2">
      <c r="G836" s="2"/>
    </row>
    <row r="837" spans="7:7" x14ac:dyDescent="0.2">
      <c r="G837" s="2"/>
    </row>
    <row r="838" spans="7:7" x14ac:dyDescent="0.2">
      <c r="G838" s="2"/>
    </row>
    <row r="839" spans="7:7" x14ac:dyDescent="0.2">
      <c r="G839" s="2"/>
    </row>
    <row r="840" spans="7:7" x14ac:dyDescent="0.2">
      <c r="G840" s="2"/>
    </row>
    <row r="841" spans="7:7" x14ac:dyDescent="0.2">
      <c r="G841" s="2"/>
    </row>
    <row r="842" spans="7:7" x14ac:dyDescent="0.2">
      <c r="G842" s="2"/>
    </row>
    <row r="843" spans="7:7" x14ac:dyDescent="0.2">
      <c r="G843" s="2"/>
    </row>
    <row r="844" spans="7:7" x14ac:dyDescent="0.2">
      <c r="G844" s="2"/>
    </row>
    <row r="845" spans="7:7" x14ac:dyDescent="0.2">
      <c r="G845" s="2"/>
    </row>
    <row r="846" spans="7:7" x14ac:dyDescent="0.2">
      <c r="G846" s="2"/>
    </row>
    <row r="847" spans="7:7" x14ac:dyDescent="0.2">
      <c r="G847" s="2"/>
    </row>
    <row r="848" spans="7:7" x14ac:dyDescent="0.2">
      <c r="G848" s="2"/>
    </row>
    <row r="849" spans="7:7" x14ac:dyDescent="0.2">
      <c r="G849" s="2"/>
    </row>
    <row r="850" spans="7:7" x14ac:dyDescent="0.2">
      <c r="G850" s="2"/>
    </row>
    <row r="851" spans="7:7" x14ac:dyDescent="0.2">
      <c r="G851" s="2"/>
    </row>
    <row r="852" spans="7:7" x14ac:dyDescent="0.2">
      <c r="G852" s="2"/>
    </row>
    <row r="853" spans="7:7" x14ac:dyDescent="0.2">
      <c r="G853" s="2"/>
    </row>
    <row r="854" spans="7:7" x14ac:dyDescent="0.2">
      <c r="G854" s="2"/>
    </row>
    <row r="855" spans="7:7" x14ac:dyDescent="0.2">
      <c r="G855" s="2"/>
    </row>
    <row r="856" spans="7:7" x14ac:dyDescent="0.2">
      <c r="G856" s="2"/>
    </row>
    <row r="857" spans="7:7" x14ac:dyDescent="0.2">
      <c r="G857" s="2"/>
    </row>
    <row r="858" spans="7:7" x14ac:dyDescent="0.2">
      <c r="G858" s="2"/>
    </row>
    <row r="859" spans="7:7" x14ac:dyDescent="0.2">
      <c r="G859" s="2"/>
    </row>
    <row r="860" spans="7:7" x14ac:dyDescent="0.2">
      <c r="G860" s="2"/>
    </row>
    <row r="861" spans="7:7" x14ac:dyDescent="0.2">
      <c r="G861" s="2"/>
    </row>
    <row r="862" spans="7:7" x14ac:dyDescent="0.2">
      <c r="G862" s="2"/>
    </row>
    <row r="863" spans="7:7" x14ac:dyDescent="0.2">
      <c r="G863" s="2"/>
    </row>
    <row r="864" spans="7:7" x14ac:dyDescent="0.2">
      <c r="G864" s="2"/>
    </row>
    <row r="865" spans="7:7" x14ac:dyDescent="0.2">
      <c r="G865" s="2"/>
    </row>
    <row r="866" spans="7:7" x14ac:dyDescent="0.2">
      <c r="G866" s="2"/>
    </row>
    <row r="867" spans="7:7" x14ac:dyDescent="0.2">
      <c r="G867" s="2"/>
    </row>
    <row r="868" spans="7:7" x14ac:dyDescent="0.2">
      <c r="G868" s="2"/>
    </row>
    <row r="869" spans="7:7" x14ac:dyDescent="0.2">
      <c r="G869" s="2"/>
    </row>
    <row r="870" spans="7:7" x14ac:dyDescent="0.2">
      <c r="G870" s="2"/>
    </row>
    <row r="871" spans="7:7" x14ac:dyDescent="0.2">
      <c r="G871" s="2"/>
    </row>
    <row r="872" spans="7:7" x14ac:dyDescent="0.2">
      <c r="G872" s="2"/>
    </row>
    <row r="873" spans="7:7" x14ac:dyDescent="0.2">
      <c r="G873" s="2"/>
    </row>
    <row r="874" spans="7:7" x14ac:dyDescent="0.2">
      <c r="G874" s="2"/>
    </row>
    <row r="875" spans="7:7" x14ac:dyDescent="0.2">
      <c r="G875" s="2"/>
    </row>
    <row r="876" spans="7:7" x14ac:dyDescent="0.2">
      <c r="G876" s="2"/>
    </row>
    <row r="877" spans="7:7" x14ac:dyDescent="0.2">
      <c r="G877" s="2"/>
    </row>
    <row r="878" spans="7:7" x14ac:dyDescent="0.2">
      <c r="G878" s="2"/>
    </row>
    <row r="879" spans="7:7" x14ac:dyDescent="0.2">
      <c r="G879" s="2"/>
    </row>
    <row r="880" spans="7:7" x14ac:dyDescent="0.2">
      <c r="G880" s="2"/>
    </row>
    <row r="881" spans="7:7" x14ac:dyDescent="0.2">
      <c r="G881" s="2"/>
    </row>
    <row r="882" spans="7:7" x14ac:dyDescent="0.2">
      <c r="G882" s="2"/>
    </row>
    <row r="883" spans="7:7" x14ac:dyDescent="0.2">
      <c r="G883" s="2"/>
    </row>
    <row r="884" spans="7:7" x14ac:dyDescent="0.2">
      <c r="G884" s="2"/>
    </row>
    <row r="885" spans="7:7" x14ac:dyDescent="0.2">
      <c r="G885" s="2"/>
    </row>
    <row r="886" spans="7:7" x14ac:dyDescent="0.2">
      <c r="G886" s="2"/>
    </row>
    <row r="887" spans="7:7" x14ac:dyDescent="0.2">
      <c r="G887" s="2"/>
    </row>
    <row r="888" spans="7:7" x14ac:dyDescent="0.2">
      <c r="G888" s="2"/>
    </row>
    <row r="889" spans="7:7" x14ac:dyDescent="0.2">
      <c r="G889" s="2"/>
    </row>
    <row r="890" spans="7:7" x14ac:dyDescent="0.2">
      <c r="G890" s="2"/>
    </row>
    <row r="891" spans="7:7" x14ac:dyDescent="0.2">
      <c r="G891" s="2"/>
    </row>
    <row r="892" spans="7:7" x14ac:dyDescent="0.2">
      <c r="G892" s="2"/>
    </row>
    <row r="893" spans="7:7" x14ac:dyDescent="0.2">
      <c r="G893" s="2"/>
    </row>
    <row r="894" spans="7:7" x14ac:dyDescent="0.2">
      <c r="G894" s="2"/>
    </row>
    <row r="895" spans="7:7" x14ac:dyDescent="0.2">
      <c r="G895" s="2"/>
    </row>
    <row r="896" spans="7:7" x14ac:dyDescent="0.2">
      <c r="G896" s="2"/>
    </row>
    <row r="897" spans="7:7" x14ac:dyDescent="0.2">
      <c r="G897" s="2"/>
    </row>
    <row r="898" spans="7:7" x14ac:dyDescent="0.2">
      <c r="G898" s="2"/>
    </row>
    <row r="899" spans="7:7" x14ac:dyDescent="0.2">
      <c r="G899" s="2"/>
    </row>
    <row r="900" spans="7:7" x14ac:dyDescent="0.2">
      <c r="G900" s="2"/>
    </row>
    <row r="901" spans="7:7" x14ac:dyDescent="0.2">
      <c r="G901" s="2"/>
    </row>
    <row r="902" spans="7:7" x14ac:dyDescent="0.2">
      <c r="G902" s="2"/>
    </row>
    <row r="903" spans="7:7" x14ac:dyDescent="0.2">
      <c r="G903" s="2"/>
    </row>
    <row r="904" spans="7:7" x14ac:dyDescent="0.2">
      <c r="G904" s="2"/>
    </row>
    <row r="905" spans="7:7" x14ac:dyDescent="0.2">
      <c r="G905" s="2"/>
    </row>
    <row r="906" spans="7:7" x14ac:dyDescent="0.2">
      <c r="G906" s="2"/>
    </row>
    <row r="907" spans="7:7" x14ac:dyDescent="0.2">
      <c r="G907" s="2"/>
    </row>
    <row r="908" spans="7:7" x14ac:dyDescent="0.2">
      <c r="G908" s="2"/>
    </row>
    <row r="909" spans="7:7" x14ac:dyDescent="0.2">
      <c r="G909" s="2"/>
    </row>
    <row r="910" spans="7:7" x14ac:dyDescent="0.2">
      <c r="G910" s="2"/>
    </row>
    <row r="911" spans="7:7" x14ac:dyDescent="0.2">
      <c r="G911" s="2"/>
    </row>
    <row r="912" spans="7:7" x14ac:dyDescent="0.2">
      <c r="G912" s="2"/>
    </row>
    <row r="913" spans="7:7" x14ac:dyDescent="0.2">
      <c r="G913" s="2"/>
    </row>
    <row r="914" spans="7:7" x14ac:dyDescent="0.2">
      <c r="G914" s="2"/>
    </row>
    <row r="915" spans="7:7" x14ac:dyDescent="0.2">
      <c r="G915" s="2"/>
    </row>
    <row r="916" spans="7:7" x14ac:dyDescent="0.2">
      <c r="G916" s="2"/>
    </row>
    <row r="917" spans="7:7" x14ac:dyDescent="0.2">
      <c r="G917" s="2"/>
    </row>
    <row r="918" spans="7:7" x14ac:dyDescent="0.2">
      <c r="G918" s="2"/>
    </row>
    <row r="919" spans="7:7" x14ac:dyDescent="0.2">
      <c r="G919" s="2"/>
    </row>
    <row r="920" spans="7:7" x14ac:dyDescent="0.2">
      <c r="G920" s="2"/>
    </row>
    <row r="921" spans="7:7" x14ac:dyDescent="0.2">
      <c r="G921" s="2"/>
    </row>
    <row r="922" spans="7:7" x14ac:dyDescent="0.2">
      <c r="G922" s="2"/>
    </row>
    <row r="923" spans="7:7" x14ac:dyDescent="0.2">
      <c r="G923" s="2"/>
    </row>
    <row r="924" spans="7:7" x14ac:dyDescent="0.2">
      <c r="G924" s="2"/>
    </row>
    <row r="925" spans="7:7" x14ac:dyDescent="0.2">
      <c r="G925" s="2"/>
    </row>
    <row r="926" spans="7:7" x14ac:dyDescent="0.2">
      <c r="G926" s="2"/>
    </row>
    <row r="927" spans="7:7" x14ac:dyDescent="0.2">
      <c r="G927" s="2"/>
    </row>
    <row r="928" spans="7:7" x14ac:dyDescent="0.2">
      <c r="G928" s="2"/>
    </row>
    <row r="929" spans="7:7" x14ac:dyDescent="0.2">
      <c r="G929" s="2"/>
    </row>
    <row r="930" spans="7:7" x14ac:dyDescent="0.2">
      <c r="G930" s="2"/>
    </row>
    <row r="931" spans="7:7" x14ac:dyDescent="0.2">
      <c r="G931" s="2"/>
    </row>
    <row r="932" spans="7:7" x14ac:dyDescent="0.2">
      <c r="G932" s="2"/>
    </row>
    <row r="933" spans="7:7" x14ac:dyDescent="0.2">
      <c r="G933" s="2"/>
    </row>
    <row r="934" spans="7:7" x14ac:dyDescent="0.2">
      <c r="G934" s="2"/>
    </row>
    <row r="935" spans="7:7" x14ac:dyDescent="0.2">
      <c r="G935" s="2"/>
    </row>
    <row r="936" spans="7:7" x14ac:dyDescent="0.2">
      <c r="G936" s="2"/>
    </row>
    <row r="937" spans="7:7" x14ac:dyDescent="0.2">
      <c r="G937" s="2"/>
    </row>
    <row r="938" spans="7:7" x14ac:dyDescent="0.2">
      <c r="G938" s="2"/>
    </row>
    <row r="939" spans="7:7" x14ac:dyDescent="0.2">
      <c r="G939" s="2"/>
    </row>
    <row r="940" spans="7:7" x14ac:dyDescent="0.2">
      <c r="G940" s="2"/>
    </row>
    <row r="941" spans="7:7" x14ac:dyDescent="0.2">
      <c r="G941" s="2"/>
    </row>
    <row r="942" spans="7:7" x14ac:dyDescent="0.2">
      <c r="G942" s="2"/>
    </row>
    <row r="943" spans="7:7" x14ac:dyDescent="0.2">
      <c r="G943" s="2"/>
    </row>
    <row r="944" spans="7:7" x14ac:dyDescent="0.2">
      <c r="G944" s="2"/>
    </row>
    <row r="945" spans="7:7" x14ac:dyDescent="0.2">
      <c r="G945" s="2"/>
    </row>
    <row r="946" spans="7:7" x14ac:dyDescent="0.2">
      <c r="G946" s="2"/>
    </row>
    <row r="947" spans="7:7" x14ac:dyDescent="0.2">
      <c r="G947" s="2"/>
    </row>
    <row r="948" spans="7:7" x14ac:dyDescent="0.2">
      <c r="G948" s="2"/>
    </row>
    <row r="949" spans="7:7" x14ac:dyDescent="0.2">
      <c r="G949" s="2"/>
    </row>
    <row r="950" spans="7:7" x14ac:dyDescent="0.2">
      <c r="G950" s="2"/>
    </row>
    <row r="951" spans="7:7" x14ac:dyDescent="0.2">
      <c r="G951" s="2"/>
    </row>
    <row r="952" spans="7:7" x14ac:dyDescent="0.2">
      <c r="G952" s="2"/>
    </row>
    <row r="953" spans="7:7" x14ac:dyDescent="0.2">
      <c r="G953" s="2"/>
    </row>
    <row r="954" spans="7:7" x14ac:dyDescent="0.2">
      <c r="G954" s="2"/>
    </row>
    <row r="955" spans="7:7" x14ac:dyDescent="0.2">
      <c r="G955" s="2"/>
    </row>
    <row r="956" spans="7:7" x14ac:dyDescent="0.2">
      <c r="G956" s="2"/>
    </row>
    <row r="957" spans="7:7" x14ac:dyDescent="0.2">
      <c r="G957" s="2"/>
    </row>
    <row r="958" spans="7:7" x14ac:dyDescent="0.2">
      <c r="G958" s="2"/>
    </row>
    <row r="959" spans="7:7" x14ac:dyDescent="0.2">
      <c r="G959" s="2"/>
    </row>
    <row r="960" spans="7:7" x14ac:dyDescent="0.2">
      <c r="G960" s="2"/>
    </row>
    <row r="961" spans="7:7" x14ac:dyDescent="0.2">
      <c r="G961" s="2"/>
    </row>
    <row r="962" spans="7:7" x14ac:dyDescent="0.2">
      <c r="G962" s="2"/>
    </row>
    <row r="963" spans="7:7" x14ac:dyDescent="0.2">
      <c r="G963" s="2"/>
    </row>
    <row r="964" spans="7:7" x14ac:dyDescent="0.2">
      <c r="G964" s="2"/>
    </row>
    <row r="965" spans="7:7" x14ac:dyDescent="0.2">
      <c r="G965" s="2"/>
    </row>
    <row r="966" spans="7:7" x14ac:dyDescent="0.2">
      <c r="G966" s="2"/>
    </row>
    <row r="967" spans="7:7" x14ac:dyDescent="0.2">
      <c r="G967" s="2"/>
    </row>
    <row r="968" spans="7:7" x14ac:dyDescent="0.2">
      <c r="G968" s="2"/>
    </row>
    <row r="969" spans="7:7" x14ac:dyDescent="0.2">
      <c r="G969" s="2"/>
    </row>
    <row r="970" spans="7:7" x14ac:dyDescent="0.2">
      <c r="G970" s="2"/>
    </row>
    <row r="971" spans="7:7" x14ac:dyDescent="0.2">
      <c r="G971" s="2"/>
    </row>
    <row r="972" spans="7:7" x14ac:dyDescent="0.2">
      <c r="G972" s="2"/>
    </row>
    <row r="973" spans="7:7" x14ac:dyDescent="0.2">
      <c r="G973" s="2"/>
    </row>
    <row r="974" spans="7:7" x14ac:dyDescent="0.2">
      <c r="G974" s="2"/>
    </row>
    <row r="975" spans="7:7" x14ac:dyDescent="0.2">
      <c r="G975" s="2"/>
    </row>
    <row r="976" spans="7:7" x14ac:dyDescent="0.2">
      <c r="G976" s="2"/>
    </row>
    <row r="977" spans="7:7" x14ac:dyDescent="0.2">
      <c r="G977" s="2"/>
    </row>
    <row r="978" spans="7:7" x14ac:dyDescent="0.2">
      <c r="G978" s="2"/>
    </row>
    <row r="979" spans="7:7" x14ac:dyDescent="0.2">
      <c r="G979" s="2"/>
    </row>
    <row r="980" spans="7:7" x14ac:dyDescent="0.2">
      <c r="G980" s="2"/>
    </row>
    <row r="981" spans="7:7" x14ac:dyDescent="0.2">
      <c r="G981" s="2"/>
    </row>
    <row r="982" spans="7:7" x14ac:dyDescent="0.2">
      <c r="G982" s="2"/>
    </row>
    <row r="983" spans="7:7" x14ac:dyDescent="0.2">
      <c r="G983" s="2"/>
    </row>
    <row r="984" spans="7:7" x14ac:dyDescent="0.2">
      <c r="G984" s="2"/>
    </row>
    <row r="985" spans="7:7" x14ac:dyDescent="0.2">
      <c r="G985" s="2"/>
    </row>
    <row r="986" spans="7:7" x14ac:dyDescent="0.2">
      <c r="G986" s="2"/>
    </row>
    <row r="987" spans="7:7" x14ac:dyDescent="0.2">
      <c r="G987" s="2"/>
    </row>
    <row r="988" spans="7:7" x14ac:dyDescent="0.2">
      <c r="G988" s="2"/>
    </row>
    <row r="989" spans="7:7" x14ac:dyDescent="0.2">
      <c r="G989" s="2"/>
    </row>
    <row r="990" spans="7:7" x14ac:dyDescent="0.2">
      <c r="G990" s="2"/>
    </row>
    <row r="991" spans="7:7" x14ac:dyDescent="0.2">
      <c r="G991" s="2"/>
    </row>
    <row r="992" spans="7:7" x14ac:dyDescent="0.2">
      <c r="G992" s="2"/>
    </row>
    <row r="993" spans="7:7" x14ac:dyDescent="0.2">
      <c r="G993" s="2"/>
    </row>
    <row r="994" spans="7:7" x14ac:dyDescent="0.2">
      <c r="G994" s="2"/>
    </row>
    <row r="995" spans="7:7" x14ac:dyDescent="0.2">
      <c r="G995" s="2"/>
    </row>
    <row r="996" spans="7:7" x14ac:dyDescent="0.2">
      <c r="G996" s="2"/>
    </row>
    <row r="997" spans="7:7" x14ac:dyDescent="0.2">
      <c r="G997" s="2"/>
    </row>
    <row r="998" spans="7:7" x14ac:dyDescent="0.2">
      <c r="G998" s="2"/>
    </row>
    <row r="999" spans="7:7" x14ac:dyDescent="0.2">
      <c r="G999" s="2"/>
    </row>
    <row r="1000" spans="7:7" x14ac:dyDescent="0.2">
      <c r="G1000" s="2"/>
    </row>
    <row r="1001" spans="7:7" x14ac:dyDescent="0.2">
      <c r="G1001" s="2"/>
    </row>
    <row r="1002" spans="7:7" x14ac:dyDescent="0.2">
      <c r="G1002" s="2"/>
    </row>
    <row r="1003" spans="7:7" x14ac:dyDescent="0.2">
      <c r="G1003" s="2"/>
    </row>
    <row r="1004" spans="7:7" x14ac:dyDescent="0.2">
      <c r="G1004" s="2"/>
    </row>
    <row r="1005" spans="7:7" x14ac:dyDescent="0.2">
      <c r="G1005" s="2"/>
    </row>
    <row r="1006" spans="7:7" x14ac:dyDescent="0.2">
      <c r="G1006" s="2"/>
    </row>
    <row r="1007" spans="7:7" x14ac:dyDescent="0.2">
      <c r="G1007" s="2"/>
    </row>
    <row r="1008" spans="7:7" x14ac:dyDescent="0.2">
      <c r="G1008" s="2"/>
    </row>
    <row r="1009" spans="7:7" x14ac:dyDescent="0.2">
      <c r="G1009" s="2"/>
    </row>
    <row r="1010" spans="7:7" x14ac:dyDescent="0.2">
      <c r="G1010" s="2"/>
    </row>
    <row r="1011" spans="7:7" x14ac:dyDescent="0.2">
      <c r="G1011" s="2"/>
    </row>
    <row r="1012" spans="7:7" x14ac:dyDescent="0.2">
      <c r="G1012" s="2"/>
    </row>
    <row r="1013" spans="7:7" x14ac:dyDescent="0.2">
      <c r="G1013" s="2"/>
    </row>
    <row r="1014" spans="7:7" x14ac:dyDescent="0.2">
      <c r="G1014" s="2"/>
    </row>
    <row r="1015" spans="7:7" x14ac:dyDescent="0.2">
      <c r="G1015" s="2"/>
    </row>
    <row r="1016" spans="7:7" x14ac:dyDescent="0.2">
      <c r="G1016" s="2"/>
    </row>
    <row r="1017" spans="7:7" x14ac:dyDescent="0.2">
      <c r="G1017" s="2"/>
    </row>
    <row r="1018" spans="7:7" x14ac:dyDescent="0.2">
      <c r="G1018" s="2"/>
    </row>
    <row r="1019" spans="7:7" x14ac:dyDescent="0.2">
      <c r="G1019" s="2"/>
    </row>
    <row r="1020" spans="7:7" x14ac:dyDescent="0.2">
      <c r="G1020" s="2"/>
    </row>
    <row r="1021" spans="7:7" x14ac:dyDescent="0.2">
      <c r="G1021" s="2"/>
    </row>
    <row r="1022" spans="7:7" x14ac:dyDescent="0.2">
      <c r="G1022" s="2"/>
    </row>
    <row r="1023" spans="7:7" x14ac:dyDescent="0.2">
      <c r="G1023" s="2"/>
    </row>
    <row r="1024" spans="7:7" x14ac:dyDescent="0.2">
      <c r="G1024" s="2"/>
    </row>
    <row r="1025" spans="7:7" x14ac:dyDescent="0.2">
      <c r="G1025" s="2"/>
    </row>
    <row r="1026" spans="7:7" x14ac:dyDescent="0.2">
      <c r="G1026" s="2"/>
    </row>
    <row r="1027" spans="7:7" x14ac:dyDescent="0.2">
      <c r="G1027" s="2"/>
    </row>
    <row r="1028" spans="7:7" x14ac:dyDescent="0.2">
      <c r="G1028" s="2"/>
    </row>
    <row r="1029" spans="7:7" x14ac:dyDescent="0.2">
      <c r="G1029" s="2"/>
    </row>
    <row r="1030" spans="7:7" x14ac:dyDescent="0.2">
      <c r="G1030" s="2"/>
    </row>
    <row r="1031" spans="7:7" x14ac:dyDescent="0.2">
      <c r="G1031" s="2"/>
    </row>
    <row r="1032" spans="7:7" x14ac:dyDescent="0.2">
      <c r="G1032" s="2"/>
    </row>
    <row r="1033" spans="7:7" x14ac:dyDescent="0.2">
      <c r="G1033" s="2"/>
    </row>
    <row r="1034" spans="7:7" x14ac:dyDescent="0.2">
      <c r="G1034" s="2"/>
    </row>
    <row r="1035" spans="7:7" x14ac:dyDescent="0.2">
      <c r="G1035" s="2"/>
    </row>
    <row r="1036" spans="7:7" x14ac:dyDescent="0.2">
      <c r="G1036" s="2"/>
    </row>
    <row r="1037" spans="7:7" x14ac:dyDescent="0.2">
      <c r="G1037" s="2"/>
    </row>
    <row r="1038" spans="7:7" x14ac:dyDescent="0.2">
      <c r="G1038" s="2"/>
    </row>
    <row r="1039" spans="7:7" x14ac:dyDescent="0.2">
      <c r="G1039" s="2"/>
    </row>
    <row r="1040" spans="7:7" x14ac:dyDescent="0.2">
      <c r="G1040" s="2"/>
    </row>
    <row r="1041" spans="7:7" x14ac:dyDescent="0.2">
      <c r="G1041" s="2"/>
    </row>
    <row r="1042" spans="7:7" x14ac:dyDescent="0.2">
      <c r="G1042" s="2"/>
    </row>
    <row r="1043" spans="7:7" x14ac:dyDescent="0.2">
      <c r="G1043" s="2"/>
    </row>
    <row r="1044" spans="7:7" x14ac:dyDescent="0.2">
      <c r="G1044" s="2"/>
    </row>
    <row r="1045" spans="7:7" x14ac:dyDescent="0.2">
      <c r="G1045" s="2"/>
    </row>
    <row r="1046" spans="7:7" x14ac:dyDescent="0.2">
      <c r="G1046" s="2"/>
    </row>
    <row r="1047" spans="7:7" x14ac:dyDescent="0.2">
      <c r="G1047" s="2"/>
    </row>
    <row r="1048" spans="7:7" x14ac:dyDescent="0.2">
      <c r="G1048" s="2"/>
    </row>
    <row r="1049" spans="7:7" x14ac:dyDescent="0.2">
      <c r="G1049" s="2"/>
    </row>
    <row r="1050" spans="7:7" x14ac:dyDescent="0.2">
      <c r="G1050" s="2"/>
    </row>
    <row r="1051" spans="7:7" x14ac:dyDescent="0.2">
      <c r="G1051" s="2"/>
    </row>
    <row r="1052" spans="7:7" x14ac:dyDescent="0.2">
      <c r="G1052" s="2"/>
    </row>
    <row r="1053" spans="7:7" x14ac:dyDescent="0.2">
      <c r="G1053" s="2"/>
    </row>
    <row r="1054" spans="7:7" x14ac:dyDescent="0.2">
      <c r="G1054" s="2"/>
    </row>
    <row r="1055" spans="7:7" x14ac:dyDescent="0.2">
      <c r="G1055" s="2"/>
    </row>
    <row r="1056" spans="7:7" x14ac:dyDescent="0.2">
      <c r="G1056" s="2"/>
    </row>
    <row r="1057" spans="7:7" x14ac:dyDescent="0.2">
      <c r="G1057" s="2"/>
    </row>
    <row r="1058" spans="7:7" x14ac:dyDescent="0.2">
      <c r="G1058" s="2"/>
    </row>
    <row r="1059" spans="7:7" x14ac:dyDescent="0.2">
      <c r="G1059" s="2"/>
    </row>
    <row r="1060" spans="7:7" x14ac:dyDescent="0.2">
      <c r="G1060" s="2"/>
    </row>
    <row r="1061" spans="7:7" x14ac:dyDescent="0.2">
      <c r="G1061" s="2"/>
    </row>
    <row r="1062" spans="7:7" x14ac:dyDescent="0.2">
      <c r="G1062" s="2"/>
    </row>
  </sheetData>
  <conditionalFormatting sqref="T1:T1048576 V1:V1048576">
    <cfRule type="colorScale" priority="140">
      <colorScale>
        <cfvo type="min"/>
        <cfvo type="max"/>
        <color rgb="FFFF7128"/>
        <color rgb="FFFFEF9C"/>
      </colorScale>
    </cfRule>
  </conditionalFormatting>
  <conditionalFormatting sqref="U1:U1048576">
    <cfRule type="colorScale" priority="139">
      <colorScale>
        <cfvo type="min"/>
        <cfvo type="max"/>
        <color rgb="FFFF7128"/>
        <color rgb="FFFFEF9C"/>
      </colorScale>
    </cfRule>
  </conditionalFormatting>
  <conditionalFormatting sqref="G1:G1048576">
    <cfRule type="containsText" dxfId="407" priority="137" operator="containsText" text="True">
      <formula>NOT(ISERROR(SEARCH("True",G1)))</formula>
    </cfRule>
    <cfRule type="containsText" dxfId="406" priority="138" operator="containsText" text="FALSE">
      <formula>NOT(ISERROR(SEARCH("FALSE",G1)))</formula>
    </cfRule>
  </conditionalFormatting>
  <conditionalFormatting sqref="X3:X1048576 X1">
    <cfRule type="top10" dxfId="405" priority="135" rank="10"/>
    <cfRule type="dataBar" priority="136">
      <dataBar>
        <cfvo type="min"/>
        <cfvo type="max"/>
        <color theme="9"/>
      </dataBar>
      <extLst>
        <ext xmlns:x14="http://schemas.microsoft.com/office/spreadsheetml/2009/9/main" uri="{B025F937-C7B1-47D3-B67F-A62EFF666E3E}">
          <x14:id>{DE327855-76D3-9C48-B659-B56356871F98}</x14:id>
        </ext>
      </extLst>
    </cfRule>
  </conditionalFormatting>
  <conditionalFormatting sqref="AB3:AB1048576 AB1">
    <cfRule type="top10" dxfId="404" priority="133" rank="10"/>
    <cfRule type="dataBar" priority="134">
      <dataBar>
        <cfvo type="min"/>
        <cfvo type="max"/>
        <color theme="9"/>
      </dataBar>
      <extLst>
        <ext xmlns:x14="http://schemas.microsoft.com/office/spreadsheetml/2009/9/main" uri="{B025F937-C7B1-47D3-B67F-A62EFF666E3E}">
          <x14:id>{2BD17928-AE35-B749-90D2-8F1B23BDCA81}</x14:id>
        </ext>
      </extLst>
    </cfRule>
  </conditionalFormatting>
  <conditionalFormatting sqref="Y3:Y1048576 Y1">
    <cfRule type="top10" dxfId="403" priority="131" bottom="1" rank="10"/>
    <cfRule type="dataBar" priority="132">
      <dataBar>
        <cfvo type="min"/>
        <cfvo type="max"/>
        <color rgb="FFFF0000"/>
      </dataBar>
      <extLst>
        <ext xmlns:x14="http://schemas.microsoft.com/office/spreadsheetml/2009/9/main" uri="{B025F937-C7B1-47D3-B67F-A62EFF666E3E}">
          <x14:id>{53E5A4E0-11A0-0645-B252-A9639C73119B}</x14:id>
        </ext>
      </extLst>
    </cfRule>
  </conditionalFormatting>
  <conditionalFormatting sqref="Z3:Z1048576 Z1">
    <cfRule type="top10" dxfId="402" priority="129" rank="10"/>
    <cfRule type="dataBar" priority="130">
      <dataBar>
        <cfvo type="min"/>
        <cfvo type="max"/>
        <color theme="9"/>
      </dataBar>
      <extLst>
        <ext xmlns:x14="http://schemas.microsoft.com/office/spreadsheetml/2009/9/main" uri="{B025F937-C7B1-47D3-B67F-A62EFF666E3E}">
          <x14:id>{F19050C6-6C79-2646-9CCB-539ACA7081B1}</x14:id>
        </ext>
      </extLst>
    </cfRule>
  </conditionalFormatting>
  <conditionalFormatting sqref="AC3:AC1048576 AC1">
    <cfRule type="top10" dxfId="401" priority="127" rank="10"/>
    <cfRule type="dataBar" priority="128">
      <dataBar>
        <cfvo type="min"/>
        <cfvo type="max"/>
        <color theme="9"/>
      </dataBar>
      <extLst>
        <ext xmlns:x14="http://schemas.microsoft.com/office/spreadsheetml/2009/9/main" uri="{B025F937-C7B1-47D3-B67F-A62EFF666E3E}">
          <x14:id>{481AF11E-607F-FF44-8F87-563CDC752827}</x14:id>
        </ext>
      </extLst>
    </cfRule>
  </conditionalFormatting>
  <conditionalFormatting sqref="AD3:AD1048576 AD1">
    <cfRule type="top10" dxfId="400" priority="125" rank="10"/>
    <cfRule type="dataBar" priority="126">
      <dataBar>
        <cfvo type="min"/>
        <cfvo type="max"/>
        <color theme="9"/>
      </dataBar>
      <extLst>
        <ext xmlns:x14="http://schemas.microsoft.com/office/spreadsheetml/2009/9/main" uri="{B025F937-C7B1-47D3-B67F-A62EFF666E3E}">
          <x14:id>{78C65A68-4AB5-E841-8725-5C05BF8EDEAB}</x14:id>
        </ext>
      </extLst>
    </cfRule>
  </conditionalFormatting>
  <conditionalFormatting sqref="AE3:AE1048576 AE1">
    <cfRule type="top10" dxfId="399" priority="123" rank="10"/>
    <cfRule type="dataBar" priority="124">
      <dataBar>
        <cfvo type="min"/>
        <cfvo type="max"/>
        <color theme="9"/>
      </dataBar>
      <extLst>
        <ext xmlns:x14="http://schemas.microsoft.com/office/spreadsheetml/2009/9/main" uri="{B025F937-C7B1-47D3-B67F-A62EFF666E3E}">
          <x14:id>{2C8617B9-06A1-6741-8AB7-0541C9C29D80}</x14:id>
        </ext>
      </extLst>
    </cfRule>
  </conditionalFormatting>
  <conditionalFormatting sqref="AF3:AF1048576 AF1">
    <cfRule type="top10" dxfId="398" priority="121" rank="10"/>
    <cfRule type="dataBar" priority="122">
      <dataBar>
        <cfvo type="min"/>
        <cfvo type="max"/>
        <color theme="9"/>
      </dataBar>
      <extLst>
        <ext xmlns:x14="http://schemas.microsoft.com/office/spreadsheetml/2009/9/main" uri="{B025F937-C7B1-47D3-B67F-A62EFF666E3E}">
          <x14:id>{3EAA0DE4-2A8E-4045-A6CB-E6F15582A816}</x14:id>
        </ext>
      </extLst>
    </cfRule>
  </conditionalFormatting>
  <conditionalFormatting sqref="AG3:AG1048576 AG1">
    <cfRule type="top10" dxfId="397" priority="119" rank="10"/>
    <cfRule type="dataBar" priority="120">
      <dataBar>
        <cfvo type="min"/>
        <cfvo type="max"/>
        <color theme="9"/>
      </dataBar>
      <extLst>
        <ext xmlns:x14="http://schemas.microsoft.com/office/spreadsheetml/2009/9/main" uri="{B025F937-C7B1-47D3-B67F-A62EFF666E3E}">
          <x14:id>{8FC996CC-8B3E-8346-8ED4-C04DA47E7921}</x14:id>
        </ext>
      </extLst>
    </cfRule>
  </conditionalFormatting>
  <conditionalFormatting sqref="AH3:AH1048576 AH1">
    <cfRule type="top10" dxfId="396" priority="117" rank="10"/>
    <cfRule type="dataBar" priority="118">
      <dataBar>
        <cfvo type="min"/>
        <cfvo type="max"/>
        <color theme="9"/>
      </dataBar>
      <extLst>
        <ext xmlns:x14="http://schemas.microsoft.com/office/spreadsheetml/2009/9/main" uri="{B025F937-C7B1-47D3-B67F-A62EFF666E3E}">
          <x14:id>{EAE5551F-BA87-4845-AD97-5311ABD5C620}</x14:id>
        </ext>
      </extLst>
    </cfRule>
  </conditionalFormatting>
  <conditionalFormatting sqref="AJ3:AJ1048576 AJ1">
    <cfRule type="top10" dxfId="395" priority="115" rank="10"/>
    <cfRule type="dataBar" priority="116">
      <dataBar>
        <cfvo type="min"/>
        <cfvo type="max"/>
        <color theme="9"/>
      </dataBar>
      <extLst>
        <ext xmlns:x14="http://schemas.microsoft.com/office/spreadsheetml/2009/9/main" uri="{B025F937-C7B1-47D3-B67F-A62EFF666E3E}">
          <x14:id>{DDE7903C-9C75-514A-BFF1-087C346CC088}</x14:id>
        </ext>
      </extLst>
    </cfRule>
  </conditionalFormatting>
  <conditionalFormatting sqref="AK3:AK1048576 AK1">
    <cfRule type="top10" dxfId="394" priority="113" rank="10"/>
    <cfRule type="dataBar" priority="114">
      <dataBar>
        <cfvo type="min"/>
        <cfvo type="max"/>
        <color theme="9"/>
      </dataBar>
      <extLst>
        <ext xmlns:x14="http://schemas.microsoft.com/office/spreadsheetml/2009/9/main" uri="{B025F937-C7B1-47D3-B67F-A62EFF666E3E}">
          <x14:id>{A46CAC61-9E5F-424B-A0A4-7F248303D141}</x14:id>
        </ext>
      </extLst>
    </cfRule>
  </conditionalFormatting>
  <conditionalFormatting sqref="AL3:AL1048576 AL1">
    <cfRule type="top10" dxfId="393" priority="111" rank="10"/>
    <cfRule type="dataBar" priority="112">
      <dataBar>
        <cfvo type="min"/>
        <cfvo type="max"/>
        <color theme="9"/>
      </dataBar>
      <extLst>
        <ext xmlns:x14="http://schemas.microsoft.com/office/spreadsheetml/2009/9/main" uri="{B025F937-C7B1-47D3-B67F-A62EFF666E3E}">
          <x14:id>{D65F67F1-D469-2B41-8ECF-D6548DDA5562}</x14:id>
        </ext>
      </extLst>
    </cfRule>
  </conditionalFormatting>
  <conditionalFormatting sqref="AM3:AM1048576 AM1">
    <cfRule type="top10" dxfId="392" priority="109" rank="10"/>
    <cfRule type="dataBar" priority="110">
      <dataBar>
        <cfvo type="min"/>
        <cfvo type="max"/>
        <color theme="9"/>
      </dataBar>
      <extLst>
        <ext xmlns:x14="http://schemas.microsoft.com/office/spreadsheetml/2009/9/main" uri="{B025F937-C7B1-47D3-B67F-A62EFF666E3E}">
          <x14:id>{2C4F7516-1E88-5340-A99E-4FFA726E2077}</x14:id>
        </ext>
      </extLst>
    </cfRule>
  </conditionalFormatting>
  <conditionalFormatting sqref="AN3:AN1048576 AN1">
    <cfRule type="top10" dxfId="391" priority="107" rank="10"/>
    <cfRule type="dataBar" priority="108">
      <dataBar>
        <cfvo type="min"/>
        <cfvo type="max"/>
        <color theme="9"/>
      </dataBar>
      <extLst>
        <ext xmlns:x14="http://schemas.microsoft.com/office/spreadsheetml/2009/9/main" uri="{B025F937-C7B1-47D3-B67F-A62EFF666E3E}">
          <x14:id>{19AF7F7A-E51C-484C-8A40-1C6AB6A4A14D}</x14:id>
        </ext>
      </extLst>
    </cfRule>
  </conditionalFormatting>
  <conditionalFormatting sqref="AO1:BE1 AO3:AO1048576">
    <cfRule type="top10" dxfId="390" priority="105" rank="10"/>
    <cfRule type="dataBar" priority="106">
      <dataBar>
        <cfvo type="min"/>
        <cfvo type="max"/>
        <color theme="9"/>
      </dataBar>
      <extLst>
        <ext xmlns:x14="http://schemas.microsoft.com/office/spreadsheetml/2009/9/main" uri="{B025F937-C7B1-47D3-B67F-A62EFF666E3E}">
          <x14:id>{D62F74C2-B313-AF4A-974C-A8BFB9FDDB87}</x14:id>
        </ext>
      </extLst>
    </cfRule>
  </conditionalFormatting>
  <conditionalFormatting sqref="AA3:AA1048576 AA1">
    <cfRule type="top10" dxfId="389" priority="103" bottom="1" rank="10"/>
    <cfRule type="dataBar" priority="104">
      <dataBar>
        <cfvo type="min"/>
        <cfvo type="max"/>
        <color rgb="FFFF0000"/>
      </dataBar>
      <extLst>
        <ext xmlns:x14="http://schemas.microsoft.com/office/spreadsheetml/2009/9/main" uri="{B025F937-C7B1-47D3-B67F-A62EFF666E3E}">
          <x14:id>{83A8199F-4B60-794D-A41A-4FF827A20827}</x14:id>
        </ext>
      </extLst>
    </cfRule>
  </conditionalFormatting>
  <conditionalFormatting sqref="AI3:AI1048576 AI1">
    <cfRule type="top10" dxfId="388" priority="101" bottom="1" rank="10"/>
    <cfRule type="dataBar" priority="102">
      <dataBar>
        <cfvo type="min"/>
        <cfvo type="max"/>
        <color rgb="FFFF0000"/>
      </dataBar>
      <extLst>
        <ext xmlns:x14="http://schemas.microsoft.com/office/spreadsheetml/2009/9/main" uri="{B025F937-C7B1-47D3-B67F-A62EFF666E3E}">
          <x14:id>{A894C44B-919A-CE4C-ADB2-A3001B4B3123}</x14:id>
        </ext>
      </extLst>
    </cfRule>
  </conditionalFormatting>
  <conditionalFormatting sqref="AP3:AP1048576">
    <cfRule type="top10" dxfId="387" priority="99" rank="10"/>
    <cfRule type="dataBar" priority="100">
      <dataBar>
        <cfvo type="min"/>
        <cfvo type="max"/>
        <color theme="9"/>
      </dataBar>
      <extLst>
        <ext xmlns:x14="http://schemas.microsoft.com/office/spreadsheetml/2009/9/main" uri="{B025F937-C7B1-47D3-B67F-A62EFF666E3E}">
          <x14:id>{8BFF1925-B5BC-E74C-AC26-2FC96234F896}</x14:id>
        </ext>
      </extLst>
    </cfRule>
  </conditionalFormatting>
  <conditionalFormatting sqref="AQ3:AQ1048576">
    <cfRule type="top10" dxfId="386" priority="97" rank="10"/>
    <cfRule type="dataBar" priority="98">
      <dataBar>
        <cfvo type="min"/>
        <cfvo type="max"/>
        <color theme="9"/>
      </dataBar>
      <extLst>
        <ext xmlns:x14="http://schemas.microsoft.com/office/spreadsheetml/2009/9/main" uri="{B025F937-C7B1-47D3-B67F-A62EFF666E3E}">
          <x14:id>{85E8D9D4-40D5-DD4E-B0F9-5979BDF86478}</x14:id>
        </ext>
      </extLst>
    </cfRule>
  </conditionalFormatting>
  <conditionalFormatting sqref="AR3:AR1048576">
    <cfRule type="top10" dxfId="385" priority="95" rank="10"/>
    <cfRule type="dataBar" priority="96">
      <dataBar>
        <cfvo type="min"/>
        <cfvo type="max"/>
        <color theme="9"/>
      </dataBar>
      <extLst>
        <ext xmlns:x14="http://schemas.microsoft.com/office/spreadsheetml/2009/9/main" uri="{B025F937-C7B1-47D3-B67F-A62EFF666E3E}">
          <x14:id>{14E084CB-B69C-C746-89D5-79D6A62BA83F}</x14:id>
        </ext>
      </extLst>
    </cfRule>
  </conditionalFormatting>
  <conditionalFormatting sqref="AS3:AS1048576">
    <cfRule type="top10" dxfId="384" priority="93" rank="10"/>
    <cfRule type="dataBar" priority="94">
      <dataBar>
        <cfvo type="min"/>
        <cfvo type="max"/>
        <color theme="9"/>
      </dataBar>
      <extLst>
        <ext xmlns:x14="http://schemas.microsoft.com/office/spreadsheetml/2009/9/main" uri="{B025F937-C7B1-47D3-B67F-A62EFF666E3E}">
          <x14:id>{E358826B-B958-D54C-8944-A43A684FB7F2}</x14:id>
        </ext>
      </extLst>
    </cfRule>
  </conditionalFormatting>
  <conditionalFormatting sqref="AT3:AT1048576">
    <cfRule type="top10" dxfId="383" priority="91" rank="10"/>
    <cfRule type="dataBar" priority="92">
      <dataBar>
        <cfvo type="min"/>
        <cfvo type="max"/>
        <color theme="9"/>
      </dataBar>
      <extLst>
        <ext xmlns:x14="http://schemas.microsoft.com/office/spreadsheetml/2009/9/main" uri="{B025F937-C7B1-47D3-B67F-A62EFF666E3E}">
          <x14:id>{A429092C-24F2-524B-A16A-0F4F709A8219}</x14:id>
        </ext>
      </extLst>
    </cfRule>
  </conditionalFormatting>
  <conditionalFormatting sqref="AU3:AU1048576">
    <cfRule type="top10" dxfId="382" priority="89" rank="10"/>
    <cfRule type="dataBar" priority="90">
      <dataBar>
        <cfvo type="min"/>
        <cfvo type="max"/>
        <color theme="9"/>
      </dataBar>
      <extLst>
        <ext xmlns:x14="http://schemas.microsoft.com/office/spreadsheetml/2009/9/main" uri="{B025F937-C7B1-47D3-B67F-A62EFF666E3E}">
          <x14:id>{9BF3E5EC-8A14-DA45-B7E2-DFD4E35B1406}</x14:id>
        </ext>
      </extLst>
    </cfRule>
  </conditionalFormatting>
  <conditionalFormatting sqref="AV3:AV1048576">
    <cfRule type="top10" dxfId="381" priority="87" rank="10"/>
    <cfRule type="dataBar" priority="88">
      <dataBar>
        <cfvo type="min"/>
        <cfvo type="max"/>
        <color theme="9"/>
      </dataBar>
      <extLst>
        <ext xmlns:x14="http://schemas.microsoft.com/office/spreadsheetml/2009/9/main" uri="{B025F937-C7B1-47D3-B67F-A62EFF666E3E}">
          <x14:id>{8AA9FCB6-FB4A-FD41-8827-40E0891B2C20}</x14:id>
        </ext>
      </extLst>
    </cfRule>
  </conditionalFormatting>
  <conditionalFormatting sqref="AW3:AW1048576">
    <cfRule type="top10" dxfId="380" priority="85" rank="10"/>
    <cfRule type="dataBar" priority="86">
      <dataBar>
        <cfvo type="min"/>
        <cfvo type="max"/>
        <color theme="9"/>
      </dataBar>
      <extLst>
        <ext xmlns:x14="http://schemas.microsoft.com/office/spreadsheetml/2009/9/main" uri="{B025F937-C7B1-47D3-B67F-A62EFF666E3E}">
          <x14:id>{DB8DA8AD-0B64-B541-A30C-7FD025EF4813}</x14:id>
        </ext>
      </extLst>
    </cfRule>
  </conditionalFormatting>
  <conditionalFormatting sqref="AX3:AX1048576">
    <cfRule type="top10" dxfId="379" priority="83" rank="10"/>
    <cfRule type="dataBar" priority="84">
      <dataBar>
        <cfvo type="min"/>
        <cfvo type="max"/>
        <color theme="9"/>
      </dataBar>
      <extLst>
        <ext xmlns:x14="http://schemas.microsoft.com/office/spreadsheetml/2009/9/main" uri="{B025F937-C7B1-47D3-B67F-A62EFF666E3E}">
          <x14:id>{86D0AACE-8E44-B54B-A2A7-497D73B14AF7}</x14:id>
        </ext>
      </extLst>
    </cfRule>
  </conditionalFormatting>
  <conditionalFormatting sqref="AY3:AY1048576">
    <cfRule type="top10" dxfId="378" priority="81" rank="10"/>
    <cfRule type="dataBar" priority="82">
      <dataBar>
        <cfvo type="min"/>
        <cfvo type="max"/>
        <color theme="9"/>
      </dataBar>
      <extLst>
        <ext xmlns:x14="http://schemas.microsoft.com/office/spreadsheetml/2009/9/main" uri="{B025F937-C7B1-47D3-B67F-A62EFF666E3E}">
          <x14:id>{24B203E0-3AAA-7047-8995-CFBA7B22484B}</x14:id>
        </ext>
      </extLst>
    </cfRule>
  </conditionalFormatting>
  <conditionalFormatting sqref="AZ3:AZ1048576">
    <cfRule type="top10" dxfId="377" priority="79" rank="10"/>
    <cfRule type="dataBar" priority="80">
      <dataBar>
        <cfvo type="min"/>
        <cfvo type="max"/>
        <color theme="9"/>
      </dataBar>
      <extLst>
        <ext xmlns:x14="http://schemas.microsoft.com/office/spreadsheetml/2009/9/main" uri="{B025F937-C7B1-47D3-B67F-A62EFF666E3E}">
          <x14:id>{3029ED96-9037-554A-8FC1-225DCA536504}</x14:id>
        </ext>
      </extLst>
    </cfRule>
  </conditionalFormatting>
  <conditionalFormatting sqref="BA3:BA1048576">
    <cfRule type="top10" dxfId="376" priority="77" rank="10"/>
    <cfRule type="dataBar" priority="78">
      <dataBar>
        <cfvo type="min"/>
        <cfvo type="max"/>
        <color theme="9"/>
      </dataBar>
      <extLst>
        <ext xmlns:x14="http://schemas.microsoft.com/office/spreadsheetml/2009/9/main" uri="{B025F937-C7B1-47D3-B67F-A62EFF666E3E}">
          <x14:id>{92CA7BF6-6A88-2442-B8AC-1286E70A4113}</x14:id>
        </ext>
      </extLst>
    </cfRule>
  </conditionalFormatting>
  <conditionalFormatting sqref="BB3:BB1048576">
    <cfRule type="top10" dxfId="375" priority="75" rank="10"/>
    <cfRule type="dataBar" priority="76">
      <dataBar>
        <cfvo type="min"/>
        <cfvo type="max"/>
        <color theme="9"/>
      </dataBar>
      <extLst>
        <ext xmlns:x14="http://schemas.microsoft.com/office/spreadsheetml/2009/9/main" uri="{B025F937-C7B1-47D3-B67F-A62EFF666E3E}">
          <x14:id>{5A572CFF-DB91-EF40-9119-04659A1EB860}</x14:id>
        </ext>
      </extLst>
    </cfRule>
  </conditionalFormatting>
  <conditionalFormatting sqref="BC3:BC1048576">
    <cfRule type="top10" dxfId="374" priority="73" rank="10"/>
    <cfRule type="dataBar" priority="74">
      <dataBar>
        <cfvo type="min"/>
        <cfvo type="max"/>
        <color theme="9"/>
      </dataBar>
      <extLst>
        <ext xmlns:x14="http://schemas.microsoft.com/office/spreadsheetml/2009/9/main" uri="{B025F937-C7B1-47D3-B67F-A62EFF666E3E}">
          <x14:id>{7C458AB0-D29E-A547-8B59-EF3F54349D96}</x14:id>
        </ext>
      </extLst>
    </cfRule>
  </conditionalFormatting>
  <conditionalFormatting sqref="BD3:BD1048576">
    <cfRule type="top10" dxfId="373" priority="71" rank="10"/>
    <cfRule type="dataBar" priority="72">
      <dataBar>
        <cfvo type="min"/>
        <cfvo type="max"/>
        <color theme="9"/>
      </dataBar>
      <extLst>
        <ext xmlns:x14="http://schemas.microsoft.com/office/spreadsheetml/2009/9/main" uri="{B025F937-C7B1-47D3-B67F-A62EFF666E3E}">
          <x14:id>{D54EFF97-D9F5-F34F-AC0B-35D33C319752}</x14:id>
        </ext>
      </extLst>
    </cfRule>
  </conditionalFormatting>
  <conditionalFormatting sqref="BE3:BE1048576">
    <cfRule type="top10" dxfId="372" priority="69" rank="10"/>
    <cfRule type="dataBar" priority="70">
      <dataBar>
        <cfvo type="min"/>
        <cfvo type="max"/>
        <color theme="9"/>
      </dataBar>
      <extLst>
        <ext xmlns:x14="http://schemas.microsoft.com/office/spreadsheetml/2009/9/main" uri="{B025F937-C7B1-47D3-B67F-A62EFF666E3E}">
          <x14:id>{00130D8F-3C0D-7540-9834-C025AB49E26C}</x14:id>
        </ext>
      </extLst>
    </cfRule>
  </conditionalFormatting>
  <conditionalFormatting sqref="X2">
    <cfRule type="top10" dxfId="371" priority="67" rank="10"/>
    <cfRule type="dataBar" priority="68">
      <dataBar>
        <cfvo type="min"/>
        <cfvo type="max"/>
        <color theme="9"/>
      </dataBar>
      <extLst>
        <ext xmlns:x14="http://schemas.microsoft.com/office/spreadsheetml/2009/9/main" uri="{B025F937-C7B1-47D3-B67F-A62EFF666E3E}">
          <x14:id>{5DE3D112-C4FD-8D42-B857-888BE91B18F8}</x14:id>
        </ext>
      </extLst>
    </cfRule>
  </conditionalFormatting>
  <conditionalFormatting sqref="AB2">
    <cfRule type="top10" dxfId="370" priority="65" rank="10"/>
    <cfRule type="dataBar" priority="66">
      <dataBar>
        <cfvo type="min"/>
        <cfvo type="max"/>
        <color theme="9"/>
      </dataBar>
      <extLst>
        <ext xmlns:x14="http://schemas.microsoft.com/office/spreadsheetml/2009/9/main" uri="{B025F937-C7B1-47D3-B67F-A62EFF666E3E}">
          <x14:id>{FE251248-8A4C-3B4D-A2F1-2CA7C28B88AA}</x14:id>
        </ext>
      </extLst>
    </cfRule>
  </conditionalFormatting>
  <conditionalFormatting sqref="Y2">
    <cfRule type="top10" dxfId="369" priority="63" bottom="1" rank="10"/>
    <cfRule type="dataBar" priority="64">
      <dataBar>
        <cfvo type="min"/>
        <cfvo type="max"/>
        <color rgb="FFFF0000"/>
      </dataBar>
      <extLst>
        <ext xmlns:x14="http://schemas.microsoft.com/office/spreadsheetml/2009/9/main" uri="{B025F937-C7B1-47D3-B67F-A62EFF666E3E}">
          <x14:id>{D97D430B-54D0-EF4B-BBCD-3092EB6E59ED}</x14:id>
        </ext>
      </extLst>
    </cfRule>
  </conditionalFormatting>
  <conditionalFormatting sqref="Z2">
    <cfRule type="top10" dxfId="368" priority="61" rank="10"/>
    <cfRule type="dataBar" priority="62">
      <dataBar>
        <cfvo type="min"/>
        <cfvo type="max"/>
        <color theme="9"/>
      </dataBar>
      <extLst>
        <ext xmlns:x14="http://schemas.microsoft.com/office/spreadsheetml/2009/9/main" uri="{B025F937-C7B1-47D3-B67F-A62EFF666E3E}">
          <x14:id>{B6385CB6-BF5D-274D-B4CF-2454302929B1}</x14:id>
        </ext>
      </extLst>
    </cfRule>
  </conditionalFormatting>
  <conditionalFormatting sqref="AC2">
    <cfRule type="top10" dxfId="367" priority="59" rank="10"/>
    <cfRule type="dataBar" priority="60">
      <dataBar>
        <cfvo type="min"/>
        <cfvo type="max"/>
        <color theme="9"/>
      </dataBar>
      <extLst>
        <ext xmlns:x14="http://schemas.microsoft.com/office/spreadsheetml/2009/9/main" uri="{B025F937-C7B1-47D3-B67F-A62EFF666E3E}">
          <x14:id>{F04D594D-2D1A-3D44-85BD-5CA13B133204}</x14:id>
        </ext>
      </extLst>
    </cfRule>
  </conditionalFormatting>
  <conditionalFormatting sqref="AD2">
    <cfRule type="top10" dxfId="366" priority="57" rank="10"/>
    <cfRule type="dataBar" priority="58">
      <dataBar>
        <cfvo type="min"/>
        <cfvo type="max"/>
        <color theme="9"/>
      </dataBar>
      <extLst>
        <ext xmlns:x14="http://schemas.microsoft.com/office/spreadsheetml/2009/9/main" uri="{B025F937-C7B1-47D3-B67F-A62EFF666E3E}">
          <x14:id>{FBA17944-DE77-DF47-AC45-A27D682C19AF}</x14:id>
        </ext>
      </extLst>
    </cfRule>
  </conditionalFormatting>
  <conditionalFormatting sqref="AE2">
    <cfRule type="top10" dxfId="365" priority="55" rank="10"/>
    <cfRule type="dataBar" priority="56">
      <dataBar>
        <cfvo type="min"/>
        <cfvo type="max"/>
        <color theme="9"/>
      </dataBar>
      <extLst>
        <ext xmlns:x14="http://schemas.microsoft.com/office/spreadsheetml/2009/9/main" uri="{B025F937-C7B1-47D3-B67F-A62EFF666E3E}">
          <x14:id>{96B9AC16-3645-3A4A-8718-CA6F6BF6579B}</x14:id>
        </ext>
      </extLst>
    </cfRule>
  </conditionalFormatting>
  <conditionalFormatting sqref="AF2">
    <cfRule type="top10" dxfId="364" priority="53" rank="10"/>
    <cfRule type="dataBar" priority="54">
      <dataBar>
        <cfvo type="min"/>
        <cfvo type="max"/>
        <color theme="9"/>
      </dataBar>
      <extLst>
        <ext xmlns:x14="http://schemas.microsoft.com/office/spreadsheetml/2009/9/main" uri="{B025F937-C7B1-47D3-B67F-A62EFF666E3E}">
          <x14:id>{0776A4C3-AA1D-354C-B389-4A5A4EE5CEA8}</x14:id>
        </ext>
      </extLst>
    </cfRule>
  </conditionalFormatting>
  <conditionalFormatting sqref="AG2">
    <cfRule type="top10" dxfId="363" priority="51" rank="10"/>
    <cfRule type="dataBar" priority="52">
      <dataBar>
        <cfvo type="min"/>
        <cfvo type="max"/>
        <color theme="9"/>
      </dataBar>
      <extLst>
        <ext xmlns:x14="http://schemas.microsoft.com/office/spreadsheetml/2009/9/main" uri="{B025F937-C7B1-47D3-B67F-A62EFF666E3E}">
          <x14:id>{A9BB2401-1ABE-CA44-A7A3-157BD5EB0B6E}</x14:id>
        </ext>
      </extLst>
    </cfRule>
  </conditionalFormatting>
  <conditionalFormatting sqref="AH2">
    <cfRule type="top10" dxfId="362" priority="49" rank="10"/>
    <cfRule type="dataBar" priority="50">
      <dataBar>
        <cfvo type="min"/>
        <cfvo type="max"/>
        <color theme="9"/>
      </dataBar>
      <extLst>
        <ext xmlns:x14="http://schemas.microsoft.com/office/spreadsheetml/2009/9/main" uri="{B025F937-C7B1-47D3-B67F-A62EFF666E3E}">
          <x14:id>{B5C431DA-7DED-1D40-857D-9DB713100058}</x14:id>
        </ext>
      </extLst>
    </cfRule>
  </conditionalFormatting>
  <conditionalFormatting sqref="AJ2">
    <cfRule type="top10" dxfId="361" priority="47" rank="10"/>
    <cfRule type="dataBar" priority="48">
      <dataBar>
        <cfvo type="min"/>
        <cfvo type="max"/>
        <color theme="9"/>
      </dataBar>
      <extLst>
        <ext xmlns:x14="http://schemas.microsoft.com/office/spreadsheetml/2009/9/main" uri="{B025F937-C7B1-47D3-B67F-A62EFF666E3E}">
          <x14:id>{225EC187-2BAA-4147-8155-386745FB6C4D}</x14:id>
        </ext>
      </extLst>
    </cfRule>
  </conditionalFormatting>
  <conditionalFormatting sqref="AK2">
    <cfRule type="top10" dxfId="360" priority="45" rank="10"/>
    <cfRule type="dataBar" priority="46">
      <dataBar>
        <cfvo type="min"/>
        <cfvo type="max"/>
        <color theme="9"/>
      </dataBar>
      <extLst>
        <ext xmlns:x14="http://schemas.microsoft.com/office/spreadsheetml/2009/9/main" uri="{B025F937-C7B1-47D3-B67F-A62EFF666E3E}">
          <x14:id>{F8CC958F-E80A-3642-BC06-C147EFFCBF12}</x14:id>
        </ext>
      </extLst>
    </cfRule>
  </conditionalFormatting>
  <conditionalFormatting sqref="AL2">
    <cfRule type="top10" dxfId="359" priority="43" rank="10"/>
    <cfRule type="dataBar" priority="44">
      <dataBar>
        <cfvo type="min"/>
        <cfvo type="max"/>
        <color theme="9"/>
      </dataBar>
      <extLst>
        <ext xmlns:x14="http://schemas.microsoft.com/office/spreadsheetml/2009/9/main" uri="{B025F937-C7B1-47D3-B67F-A62EFF666E3E}">
          <x14:id>{6A504816-468A-A84C-BCE7-3B9DDED3C888}</x14:id>
        </ext>
      </extLst>
    </cfRule>
  </conditionalFormatting>
  <conditionalFormatting sqref="AM2">
    <cfRule type="top10" dxfId="358" priority="41" rank="10"/>
    <cfRule type="dataBar" priority="42">
      <dataBar>
        <cfvo type="min"/>
        <cfvo type="max"/>
        <color theme="9"/>
      </dataBar>
      <extLst>
        <ext xmlns:x14="http://schemas.microsoft.com/office/spreadsheetml/2009/9/main" uri="{B025F937-C7B1-47D3-B67F-A62EFF666E3E}">
          <x14:id>{F9D87D93-C35A-394D-8D1A-794189C902AE}</x14:id>
        </ext>
      </extLst>
    </cfRule>
  </conditionalFormatting>
  <conditionalFormatting sqref="AN2">
    <cfRule type="top10" dxfId="357" priority="39" rank="10"/>
    <cfRule type="dataBar" priority="40">
      <dataBar>
        <cfvo type="min"/>
        <cfvo type="max"/>
        <color theme="9"/>
      </dataBar>
      <extLst>
        <ext xmlns:x14="http://schemas.microsoft.com/office/spreadsheetml/2009/9/main" uri="{B025F937-C7B1-47D3-B67F-A62EFF666E3E}">
          <x14:id>{072DEBC8-13FD-F640-B5BB-77D7837CB3EB}</x14:id>
        </ext>
      </extLst>
    </cfRule>
  </conditionalFormatting>
  <conditionalFormatting sqref="AO2">
    <cfRule type="top10" dxfId="356" priority="37" rank="10"/>
    <cfRule type="dataBar" priority="38">
      <dataBar>
        <cfvo type="min"/>
        <cfvo type="max"/>
        <color theme="9"/>
      </dataBar>
      <extLst>
        <ext xmlns:x14="http://schemas.microsoft.com/office/spreadsheetml/2009/9/main" uri="{B025F937-C7B1-47D3-B67F-A62EFF666E3E}">
          <x14:id>{96F15674-52A4-8542-A17B-AF3D8FFF2729}</x14:id>
        </ext>
      </extLst>
    </cfRule>
  </conditionalFormatting>
  <conditionalFormatting sqref="AA2">
    <cfRule type="top10" dxfId="355" priority="35" bottom="1" rank="10"/>
    <cfRule type="dataBar" priority="36">
      <dataBar>
        <cfvo type="min"/>
        <cfvo type="max"/>
        <color rgb="FFFF0000"/>
      </dataBar>
      <extLst>
        <ext xmlns:x14="http://schemas.microsoft.com/office/spreadsheetml/2009/9/main" uri="{B025F937-C7B1-47D3-B67F-A62EFF666E3E}">
          <x14:id>{D4C8CD28-86B6-7840-A802-6A9423082A0C}</x14:id>
        </ext>
      </extLst>
    </cfRule>
  </conditionalFormatting>
  <conditionalFormatting sqref="AI2">
    <cfRule type="top10" dxfId="354" priority="33" bottom="1" rank="10"/>
    <cfRule type="dataBar" priority="34">
      <dataBar>
        <cfvo type="min"/>
        <cfvo type="max"/>
        <color rgb="FFFF0000"/>
      </dataBar>
      <extLst>
        <ext xmlns:x14="http://schemas.microsoft.com/office/spreadsheetml/2009/9/main" uri="{B025F937-C7B1-47D3-B67F-A62EFF666E3E}">
          <x14:id>{62BD9759-7F72-034A-97E0-F99AF1280168}</x14:id>
        </ext>
      </extLst>
    </cfRule>
  </conditionalFormatting>
  <conditionalFormatting sqref="AP2">
    <cfRule type="top10" dxfId="353" priority="31" rank="10"/>
    <cfRule type="dataBar" priority="32">
      <dataBar>
        <cfvo type="min"/>
        <cfvo type="max"/>
        <color theme="9"/>
      </dataBar>
      <extLst>
        <ext xmlns:x14="http://schemas.microsoft.com/office/spreadsheetml/2009/9/main" uri="{B025F937-C7B1-47D3-B67F-A62EFF666E3E}">
          <x14:id>{F4656DA0-2104-EB44-B0AA-6D7D54F838F7}</x14:id>
        </ext>
      </extLst>
    </cfRule>
  </conditionalFormatting>
  <conditionalFormatting sqref="AQ2">
    <cfRule type="top10" dxfId="352" priority="29" rank="10"/>
    <cfRule type="dataBar" priority="30">
      <dataBar>
        <cfvo type="min"/>
        <cfvo type="max"/>
        <color theme="9"/>
      </dataBar>
      <extLst>
        <ext xmlns:x14="http://schemas.microsoft.com/office/spreadsheetml/2009/9/main" uri="{B025F937-C7B1-47D3-B67F-A62EFF666E3E}">
          <x14:id>{5770F876-7504-3840-9DDE-1DF1725D0334}</x14:id>
        </ext>
      </extLst>
    </cfRule>
  </conditionalFormatting>
  <conditionalFormatting sqref="AR2">
    <cfRule type="top10" dxfId="351" priority="27" rank="10"/>
    <cfRule type="dataBar" priority="28">
      <dataBar>
        <cfvo type="min"/>
        <cfvo type="max"/>
        <color theme="9"/>
      </dataBar>
      <extLst>
        <ext xmlns:x14="http://schemas.microsoft.com/office/spreadsheetml/2009/9/main" uri="{B025F937-C7B1-47D3-B67F-A62EFF666E3E}">
          <x14:id>{83F4DCFD-FCB3-A446-BACC-AD0E3B594732}</x14:id>
        </ext>
      </extLst>
    </cfRule>
  </conditionalFormatting>
  <conditionalFormatting sqref="AS2">
    <cfRule type="top10" dxfId="350" priority="25" rank="10"/>
    <cfRule type="dataBar" priority="26">
      <dataBar>
        <cfvo type="min"/>
        <cfvo type="max"/>
        <color theme="9"/>
      </dataBar>
      <extLst>
        <ext xmlns:x14="http://schemas.microsoft.com/office/spreadsheetml/2009/9/main" uri="{B025F937-C7B1-47D3-B67F-A62EFF666E3E}">
          <x14:id>{03731513-C7D4-7A4E-8F70-7AEE85B58121}</x14:id>
        </ext>
      </extLst>
    </cfRule>
  </conditionalFormatting>
  <conditionalFormatting sqref="AT2">
    <cfRule type="top10" dxfId="349" priority="23" rank="10"/>
    <cfRule type="dataBar" priority="24">
      <dataBar>
        <cfvo type="min"/>
        <cfvo type="max"/>
        <color theme="9"/>
      </dataBar>
      <extLst>
        <ext xmlns:x14="http://schemas.microsoft.com/office/spreadsheetml/2009/9/main" uri="{B025F937-C7B1-47D3-B67F-A62EFF666E3E}">
          <x14:id>{0436051C-30F9-134F-B788-74C20B4A3104}</x14:id>
        </ext>
      </extLst>
    </cfRule>
  </conditionalFormatting>
  <conditionalFormatting sqref="AU2">
    <cfRule type="top10" dxfId="348" priority="21" rank="10"/>
    <cfRule type="dataBar" priority="22">
      <dataBar>
        <cfvo type="min"/>
        <cfvo type="max"/>
        <color theme="9"/>
      </dataBar>
      <extLst>
        <ext xmlns:x14="http://schemas.microsoft.com/office/spreadsheetml/2009/9/main" uri="{B025F937-C7B1-47D3-B67F-A62EFF666E3E}">
          <x14:id>{60CB021B-A56F-7449-83BE-EDFDBAC85AEA}</x14:id>
        </ext>
      </extLst>
    </cfRule>
  </conditionalFormatting>
  <conditionalFormatting sqref="AV2">
    <cfRule type="top10" dxfId="347" priority="19" rank="10"/>
    <cfRule type="dataBar" priority="20">
      <dataBar>
        <cfvo type="min"/>
        <cfvo type="max"/>
        <color theme="9"/>
      </dataBar>
      <extLst>
        <ext xmlns:x14="http://schemas.microsoft.com/office/spreadsheetml/2009/9/main" uri="{B025F937-C7B1-47D3-B67F-A62EFF666E3E}">
          <x14:id>{3A8AC060-C1F9-F141-AFCA-E733D66B6D2E}</x14:id>
        </ext>
      </extLst>
    </cfRule>
  </conditionalFormatting>
  <conditionalFormatting sqref="AW2">
    <cfRule type="top10" dxfId="346" priority="17" rank="10"/>
    <cfRule type="dataBar" priority="18">
      <dataBar>
        <cfvo type="min"/>
        <cfvo type="max"/>
        <color theme="9"/>
      </dataBar>
      <extLst>
        <ext xmlns:x14="http://schemas.microsoft.com/office/spreadsheetml/2009/9/main" uri="{B025F937-C7B1-47D3-B67F-A62EFF666E3E}">
          <x14:id>{C6BC89BC-9044-BD4D-895B-964DA2F013A6}</x14:id>
        </ext>
      </extLst>
    </cfRule>
  </conditionalFormatting>
  <conditionalFormatting sqref="AX2">
    <cfRule type="top10" dxfId="345" priority="15" rank="10"/>
    <cfRule type="dataBar" priority="16">
      <dataBar>
        <cfvo type="min"/>
        <cfvo type="max"/>
        <color theme="9"/>
      </dataBar>
      <extLst>
        <ext xmlns:x14="http://schemas.microsoft.com/office/spreadsheetml/2009/9/main" uri="{B025F937-C7B1-47D3-B67F-A62EFF666E3E}">
          <x14:id>{7E6FFE67-6FAE-6349-A77C-B292D902397B}</x14:id>
        </ext>
      </extLst>
    </cfRule>
  </conditionalFormatting>
  <conditionalFormatting sqref="AY2">
    <cfRule type="top10" dxfId="344" priority="13" rank="10"/>
    <cfRule type="dataBar" priority="14">
      <dataBar>
        <cfvo type="min"/>
        <cfvo type="max"/>
        <color theme="9"/>
      </dataBar>
      <extLst>
        <ext xmlns:x14="http://schemas.microsoft.com/office/spreadsheetml/2009/9/main" uri="{B025F937-C7B1-47D3-B67F-A62EFF666E3E}">
          <x14:id>{A7330728-E92C-D043-9EF6-5681D1975A54}</x14:id>
        </ext>
      </extLst>
    </cfRule>
  </conditionalFormatting>
  <conditionalFormatting sqref="AZ2">
    <cfRule type="top10" dxfId="343" priority="11" rank="10"/>
    <cfRule type="dataBar" priority="12">
      <dataBar>
        <cfvo type="min"/>
        <cfvo type="max"/>
        <color theme="9"/>
      </dataBar>
      <extLst>
        <ext xmlns:x14="http://schemas.microsoft.com/office/spreadsheetml/2009/9/main" uri="{B025F937-C7B1-47D3-B67F-A62EFF666E3E}">
          <x14:id>{DA60FBBC-7BBB-2C4C-AFF5-DE4DF855E9E9}</x14:id>
        </ext>
      </extLst>
    </cfRule>
  </conditionalFormatting>
  <conditionalFormatting sqref="BA2">
    <cfRule type="top10" dxfId="342" priority="9" rank="10"/>
    <cfRule type="dataBar" priority="10">
      <dataBar>
        <cfvo type="min"/>
        <cfvo type="max"/>
        <color theme="9"/>
      </dataBar>
      <extLst>
        <ext xmlns:x14="http://schemas.microsoft.com/office/spreadsheetml/2009/9/main" uri="{B025F937-C7B1-47D3-B67F-A62EFF666E3E}">
          <x14:id>{F081F26F-FE0A-784B-960C-C228A65EE9B6}</x14:id>
        </ext>
      </extLst>
    </cfRule>
  </conditionalFormatting>
  <conditionalFormatting sqref="BB2">
    <cfRule type="top10" dxfId="341" priority="7" rank="10"/>
    <cfRule type="dataBar" priority="8">
      <dataBar>
        <cfvo type="min"/>
        <cfvo type="max"/>
        <color theme="9"/>
      </dataBar>
      <extLst>
        <ext xmlns:x14="http://schemas.microsoft.com/office/spreadsheetml/2009/9/main" uri="{B025F937-C7B1-47D3-B67F-A62EFF666E3E}">
          <x14:id>{2EDBA8A9-384A-4D4B-93CD-D151DA023E91}</x14:id>
        </ext>
      </extLst>
    </cfRule>
  </conditionalFormatting>
  <conditionalFormatting sqref="BC2">
    <cfRule type="top10" dxfId="340" priority="5" rank="10"/>
    <cfRule type="dataBar" priority="6">
      <dataBar>
        <cfvo type="min"/>
        <cfvo type="max"/>
        <color theme="9"/>
      </dataBar>
      <extLst>
        <ext xmlns:x14="http://schemas.microsoft.com/office/spreadsheetml/2009/9/main" uri="{B025F937-C7B1-47D3-B67F-A62EFF666E3E}">
          <x14:id>{EBDC59A1-A9DD-1C49-A2C0-92836B858021}</x14:id>
        </ext>
      </extLst>
    </cfRule>
  </conditionalFormatting>
  <conditionalFormatting sqref="BD2">
    <cfRule type="top10" dxfId="339" priority="3" rank="10"/>
    <cfRule type="dataBar" priority="4">
      <dataBar>
        <cfvo type="min"/>
        <cfvo type="max"/>
        <color theme="9"/>
      </dataBar>
      <extLst>
        <ext xmlns:x14="http://schemas.microsoft.com/office/spreadsheetml/2009/9/main" uri="{B025F937-C7B1-47D3-B67F-A62EFF666E3E}">
          <x14:id>{DF263BC6-CE30-D14E-8E49-59AA7533303A}</x14:id>
        </ext>
      </extLst>
    </cfRule>
  </conditionalFormatting>
  <conditionalFormatting sqref="BE2">
    <cfRule type="top10" dxfId="338" priority="1" rank="10"/>
    <cfRule type="dataBar" priority="2">
      <dataBar>
        <cfvo type="min"/>
        <cfvo type="max"/>
        <color theme="9"/>
      </dataBar>
      <extLst>
        <ext xmlns:x14="http://schemas.microsoft.com/office/spreadsheetml/2009/9/main" uri="{B025F937-C7B1-47D3-B67F-A62EFF666E3E}">
          <x14:id>{034C5E1F-FE44-7C4A-A439-CC1B79347AC0}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E327855-76D3-9C48-B659-B56356871F98}">
            <x14:dataBar minLength="0" maxLength="100" gradient="0" direction="leftToRight">
              <x14:cfvo type="min"/>
              <x14:cfvo type="max"/>
              <x14:negativeFillColor rgb="FFFF0000"/>
              <x14:axisColor rgb="FF000000"/>
            </x14:dataBar>
          </x14:cfRule>
          <xm:sqref>X3:X1048576 X1</xm:sqref>
        </x14:conditionalFormatting>
        <x14:conditionalFormatting xmlns:xm="http://schemas.microsoft.com/office/excel/2006/main">
          <x14:cfRule type="dataBar" id="{2BD17928-AE35-B749-90D2-8F1B23BDCA81}">
            <x14:dataBar minLength="0" maxLength="100" gradient="0" direction="leftToRight">
              <x14:cfvo type="min"/>
              <x14:cfvo type="max"/>
              <x14:negativeFillColor rgb="FFFF0000"/>
              <x14:axisColor rgb="FF000000"/>
            </x14:dataBar>
          </x14:cfRule>
          <xm:sqref>AB3:AB1048576 AB1</xm:sqref>
        </x14:conditionalFormatting>
        <x14:conditionalFormatting xmlns:xm="http://schemas.microsoft.com/office/excel/2006/main">
          <x14:cfRule type="dataBar" id="{53E5A4E0-11A0-0645-B252-A9639C73119B}">
            <x14:dataBar minLength="0" maxLength="100" gradient="0" direction="leftToRight">
              <x14:cfvo type="min"/>
              <x14:cfvo type="max"/>
              <x14:negativeFillColor rgb="FFFF0000"/>
              <x14:axisColor rgb="FF000000"/>
            </x14:dataBar>
          </x14:cfRule>
          <xm:sqref>Y3:Y1048576 Y1</xm:sqref>
        </x14:conditionalFormatting>
        <x14:conditionalFormatting xmlns:xm="http://schemas.microsoft.com/office/excel/2006/main">
          <x14:cfRule type="dataBar" id="{F19050C6-6C79-2646-9CCB-539ACA7081B1}">
            <x14:dataBar minLength="0" maxLength="100" gradient="0" direction="leftToRight">
              <x14:cfvo type="min"/>
              <x14:cfvo type="max"/>
              <x14:negativeFillColor rgb="FFFF0000"/>
              <x14:axisColor rgb="FF000000"/>
            </x14:dataBar>
          </x14:cfRule>
          <xm:sqref>Z3:Z1048576 Z1</xm:sqref>
        </x14:conditionalFormatting>
        <x14:conditionalFormatting xmlns:xm="http://schemas.microsoft.com/office/excel/2006/main">
          <x14:cfRule type="dataBar" id="{481AF11E-607F-FF44-8F87-563CDC752827}">
            <x14:dataBar minLength="0" maxLength="100" gradient="0" direction="leftToRight">
              <x14:cfvo type="min"/>
              <x14:cfvo type="max"/>
              <x14:negativeFillColor rgb="FFFF0000"/>
              <x14:axisColor rgb="FF000000"/>
            </x14:dataBar>
          </x14:cfRule>
          <xm:sqref>AC3:AC1048576 AC1</xm:sqref>
        </x14:conditionalFormatting>
        <x14:conditionalFormatting xmlns:xm="http://schemas.microsoft.com/office/excel/2006/main">
          <x14:cfRule type="dataBar" id="{78C65A68-4AB5-E841-8725-5C05BF8EDEAB}">
            <x14:dataBar minLength="0" maxLength="100" gradient="0" direction="leftToRight">
              <x14:cfvo type="min"/>
              <x14:cfvo type="max"/>
              <x14:negativeFillColor rgb="FFFF0000"/>
              <x14:axisColor rgb="FF000000"/>
            </x14:dataBar>
          </x14:cfRule>
          <xm:sqref>AD3:AD1048576 AD1</xm:sqref>
        </x14:conditionalFormatting>
        <x14:conditionalFormatting xmlns:xm="http://schemas.microsoft.com/office/excel/2006/main">
          <x14:cfRule type="dataBar" id="{2C8617B9-06A1-6741-8AB7-0541C9C29D80}">
            <x14:dataBar minLength="0" maxLength="100" gradient="0" direction="leftToRight">
              <x14:cfvo type="min"/>
              <x14:cfvo type="max"/>
              <x14:negativeFillColor rgb="FFFF0000"/>
              <x14:axisColor rgb="FF000000"/>
            </x14:dataBar>
          </x14:cfRule>
          <xm:sqref>AE3:AE1048576 AE1</xm:sqref>
        </x14:conditionalFormatting>
        <x14:conditionalFormatting xmlns:xm="http://schemas.microsoft.com/office/excel/2006/main">
          <x14:cfRule type="dataBar" id="{3EAA0DE4-2A8E-4045-A6CB-E6F15582A816}">
            <x14:dataBar minLength="0" maxLength="100" gradient="0" direction="leftToRight">
              <x14:cfvo type="min"/>
              <x14:cfvo type="max"/>
              <x14:negativeFillColor rgb="FFFF0000"/>
              <x14:axisColor rgb="FF000000"/>
            </x14:dataBar>
          </x14:cfRule>
          <xm:sqref>AF3:AF1048576 AF1</xm:sqref>
        </x14:conditionalFormatting>
        <x14:conditionalFormatting xmlns:xm="http://schemas.microsoft.com/office/excel/2006/main">
          <x14:cfRule type="dataBar" id="{8FC996CC-8B3E-8346-8ED4-C04DA47E7921}">
            <x14:dataBar minLength="0" maxLength="100" gradient="0" direction="leftToRight">
              <x14:cfvo type="min"/>
              <x14:cfvo type="max"/>
              <x14:negativeFillColor rgb="FFFF0000"/>
              <x14:axisColor rgb="FF000000"/>
            </x14:dataBar>
          </x14:cfRule>
          <xm:sqref>AG3:AG1048576 AG1</xm:sqref>
        </x14:conditionalFormatting>
        <x14:conditionalFormatting xmlns:xm="http://schemas.microsoft.com/office/excel/2006/main">
          <x14:cfRule type="dataBar" id="{EAE5551F-BA87-4845-AD97-5311ABD5C620}">
            <x14:dataBar minLength="0" maxLength="100" gradient="0" direction="leftToRight">
              <x14:cfvo type="min"/>
              <x14:cfvo type="max"/>
              <x14:negativeFillColor rgb="FFFF0000"/>
              <x14:axisColor rgb="FF000000"/>
            </x14:dataBar>
          </x14:cfRule>
          <xm:sqref>AH3:AH1048576 AH1</xm:sqref>
        </x14:conditionalFormatting>
        <x14:conditionalFormatting xmlns:xm="http://schemas.microsoft.com/office/excel/2006/main">
          <x14:cfRule type="dataBar" id="{DDE7903C-9C75-514A-BFF1-087C346CC088}">
            <x14:dataBar minLength="0" maxLength="100" gradient="0" direction="leftToRight">
              <x14:cfvo type="min"/>
              <x14:cfvo type="max"/>
              <x14:negativeFillColor rgb="FFFF0000"/>
              <x14:axisColor rgb="FF000000"/>
            </x14:dataBar>
          </x14:cfRule>
          <xm:sqref>AJ3:AJ1048576 AJ1</xm:sqref>
        </x14:conditionalFormatting>
        <x14:conditionalFormatting xmlns:xm="http://schemas.microsoft.com/office/excel/2006/main">
          <x14:cfRule type="dataBar" id="{A46CAC61-9E5F-424B-A0A4-7F248303D141}">
            <x14:dataBar minLength="0" maxLength="100" gradient="0" direction="leftToRight">
              <x14:cfvo type="min"/>
              <x14:cfvo type="max"/>
              <x14:negativeFillColor rgb="FFFF0000"/>
              <x14:axisColor rgb="FF000000"/>
            </x14:dataBar>
          </x14:cfRule>
          <xm:sqref>AK3:AK1048576 AK1</xm:sqref>
        </x14:conditionalFormatting>
        <x14:conditionalFormatting xmlns:xm="http://schemas.microsoft.com/office/excel/2006/main">
          <x14:cfRule type="dataBar" id="{D65F67F1-D469-2B41-8ECF-D6548DDA5562}">
            <x14:dataBar minLength="0" maxLength="100" gradient="0" direction="leftToRight">
              <x14:cfvo type="min"/>
              <x14:cfvo type="max"/>
              <x14:negativeFillColor rgb="FFFF0000"/>
              <x14:axisColor rgb="FF000000"/>
            </x14:dataBar>
          </x14:cfRule>
          <xm:sqref>AL3:AL1048576 AL1</xm:sqref>
        </x14:conditionalFormatting>
        <x14:conditionalFormatting xmlns:xm="http://schemas.microsoft.com/office/excel/2006/main">
          <x14:cfRule type="dataBar" id="{2C4F7516-1E88-5340-A99E-4FFA726E2077}">
            <x14:dataBar minLength="0" maxLength="100" gradient="0" direction="leftToRight">
              <x14:cfvo type="min"/>
              <x14:cfvo type="max"/>
              <x14:negativeFillColor rgb="FFFF0000"/>
              <x14:axisColor rgb="FF000000"/>
            </x14:dataBar>
          </x14:cfRule>
          <xm:sqref>AM3:AM1048576 AM1</xm:sqref>
        </x14:conditionalFormatting>
        <x14:conditionalFormatting xmlns:xm="http://schemas.microsoft.com/office/excel/2006/main">
          <x14:cfRule type="dataBar" id="{19AF7F7A-E51C-484C-8A40-1C6AB6A4A14D}">
            <x14:dataBar minLength="0" maxLength="100" gradient="0" direction="leftToRight">
              <x14:cfvo type="min"/>
              <x14:cfvo type="max"/>
              <x14:negativeFillColor rgb="FFFF0000"/>
              <x14:axisColor rgb="FF000000"/>
            </x14:dataBar>
          </x14:cfRule>
          <xm:sqref>AN3:AN1048576 AN1</xm:sqref>
        </x14:conditionalFormatting>
        <x14:conditionalFormatting xmlns:xm="http://schemas.microsoft.com/office/excel/2006/main">
          <x14:cfRule type="dataBar" id="{D62F74C2-B313-AF4A-974C-A8BFB9FDDB87}">
            <x14:dataBar minLength="0" maxLength="100" gradient="0" direction="leftToRight">
              <x14:cfvo type="min"/>
              <x14:cfvo type="max"/>
              <x14:negativeFillColor rgb="FFFF0000"/>
              <x14:axisColor rgb="FF000000"/>
            </x14:dataBar>
          </x14:cfRule>
          <xm:sqref>AO1:BE1 AO3:AO1048576</xm:sqref>
        </x14:conditionalFormatting>
        <x14:conditionalFormatting xmlns:xm="http://schemas.microsoft.com/office/excel/2006/main">
          <x14:cfRule type="dataBar" id="{83A8199F-4B60-794D-A41A-4FF827A20827}">
            <x14:dataBar minLength="0" maxLength="100" gradient="0" direction="leftToRight">
              <x14:cfvo type="min"/>
              <x14:cfvo type="max"/>
              <x14:negativeFillColor rgb="FFFF0000"/>
              <x14:axisColor rgb="FF000000"/>
            </x14:dataBar>
          </x14:cfRule>
          <xm:sqref>AA3:AA1048576 AA1</xm:sqref>
        </x14:conditionalFormatting>
        <x14:conditionalFormatting xmlns:xm="http://schemas.microsoft.com/office/excel/2006/main">
          <x14:cfRule type="dataBar" id="{A894C44B-919A-CE4C-ADB2-A3001B4B3123}">
            <x14:dataBar minLength="0" maxLength="100" gradient="0" direction="leftToRight">
              <x14:cfvo type="min"/>
              <x14:cfvo type="max"/>
              <x14:negativeFillColor rgb="FFFF0000"/>
              <x14:axisColor rgb="FF000000"/>
            </x14:dataBar>
          </x14:cfRule>
          <xm:sqref>AI3:AI1048576 AI1</xm:sqref>
        </x14:conditionalFormatting>
        <x14:conditionalFormatting xmlns:xm="http://schemas.microsoft.com/office/excel/2006/main">
          <x14:cfRule type="dataBar" id="{8BFF1925-B5BC-E74C-AC26-2FC96234F896}">
            <x14:dataBar minLength="0" maxLength="100" gradient="0" direction="leftToRight">
              <x14:cfvo type="min"/>
              <x14:cfvo type="max"/>
              <x14:negativeFillColor rgb="FFFF0000"/>
              <x14:axisColor rgb="FF000000"/>
            </x14:dataBar>
          </x14:cfRule>
          <xm:sqref>AP3:AP1048576</xm:sqref>
        </x14:conditionalFormatting>
        <x14:conditionalFormatting xmlns:xm="http://schemas.microsoft.com/office/excel/2006/main">
          <x14:cfRule type="dataBar" id="{85E8D9D4-40D5-DD4E-B0F9-5979BDF86478}">
            <x14:dataBar minLength="0" maxLength="100" gradient="0" direction="leftToRight">
              <x14:cfvo type="min"/>
              <x14:cfvo type="max"/>
              <x14:negativeFillColor rgb="FFFF0000"/>
              <x14:axisColor rgb="FF000000"/>
            </x14:dataBar>
          </x14:cfRule>
          <xm:sqref>AQ3:AQ1048576</xm:sqref>
        </x14:conditionalFormatting>
        <x14:conditionalFormatting xmlns:xm="http://schemas.microsoft.com/office/excel/2006/main">
          <x14:cfRule type="dataBar" id="{14E084CB-B69C-C746-89D5-79D6A62BA83F}">
            <x14:dataBar minLength="0" maxLength="100" gradient="0" direction="leftToRight">
              <x14:cfvo type="min"/>
              <x14:cfvo type="max"/>
              <x14:negativeFillColor rgb="FFFF0000"/>
              <x14:axisColor rgb="FF000000"/>
            </x14:dataBar>
          </x14:cfRule>
          <xm:sqref>AR3:AR1048576</xm:sqref>
        </x14:conditionalFormatting>
        <x14:conditionalFormatting xmlns:xm="http://schemas.microsoft.com/office/excel/2006/main">
          <x14:cfRule type="dataBar" id="{E358826B-B958-D54C-8944-A43A684FB7F2}">
            <x14:dataBar minLength="0" maxLength="100" gradient="0" direction="leftToRight">
              <x14:cfvo type="min"/>
              <x14:cfvo type="max"/>
              <x14:negativeFillColor rgb="FFFF0000"/>
              <x14:axisColor rgb="FF000000"/>
            </x14:dataBar>
          </x14:cfRule>
          <xm:sqref>AS3:AS1048576</xm:sqref>
        </x14:conditionalFormatting>
        <x14:conditionalFormatting xmlns:xm="http://schemas.microsoft.com/office/excel/2006/main">
          <x14:cfRule type="dataBar" id="{A429092C-24F2-524B-A16A-0F4F709A8219}">
            <x14:dataBar minLength="0" maxLength="100" gradient="0" direction="leftToRight">
              <x14:cfvo type="min"/>
              <x14:cfvo type="max"/>
              <x14:negativeFillColor rgb="FFFF0000"/>
              <x14:axisColor rgb="FF000000"/>
            </x14:dataBar>
          </x14:cfRule>
          <xm:sqref>AT3:AT1048576</xm:sqref>
        </x14:conditionalFormatting>
        <x14:conditionalFormatting xmlns:xm="http://schemas.microsoft.com/office/excel/2006/main">
          <x14:cfRule type="dataBar" id="{9BF3E5EC-8A14-DA45-B7E2-DFD4E35B1406}">
            <x14:dataBar minLength="0" maxLength="100" gradient="0" direction="leftToRight">
              <x14:cfvo type="min"/>
              <x14:cfvo type="max"/>
              <x14:negativeFillColor rgb="FFFF0000"/>
              <x14:axisColor rgb="FF000000"/>
            </x14:dataBar>
          </x14:cfRule>
          <xm:sqref>AU3:AU1048576</xm:sqref>
        </x14:conditionalFormatting>
        <x14:conditionalFormatting xmlns:xm="http://schemas.microsoft.com/office/excel/2006/main">
          <x14:cfRule type="dataBar" id="{8AA9FCB6-FB4A-FD41-8827-40E0891B2C20}">
            <x14:dataBar minLength="0" maxLength="100" gradient="0" direction="leftToRight">
              <x14:cfvo type="min"/>
              <x14:cfvo type="max"/>
              <x14:negativeFillColor rgb="FFFF0000"/>
              <x14:axisColor rgb="FF000000"/>
            </x14:dataBar>
          </x14:cfRule>
          <xm:sqref>AV3:AV1048576</xm:sqref>
        </x14:conditionalFormatting>
        <x14:conditionalFormatting xmlns:xm="http://schemas.microsoft.com/office/excel/2006/main">
          <x14:cfRule type="dataBar" id="{DB8DA8AD-0B64-B541-A30C-7FD025EF4813}">
            <x14:dataBar minLength="0" maxLength="100" gradient="0" direction="leftToRight">
              <x14:cfvo type="min"/>
              <x14:cfvo type="max"/>
              <x14:negativeFillColor rgb="FFFF0000"/>
              <x14:axisColor rgb="FF000000"/>
            </x14:dataBar>
          </x14:cfRule>
          <xm:sqref>AW3:AW1048576</xm:sqref>
        </x14:conditionalFormatting>
        <x14:conditionalFormatting xmlns:xm="http://schemas.microsoft.com/office/excel/2006/main">
          <x14:cfRule type="dataBar" id="{86D0AACE-8E44-B54B-A2A7-497D73B14AF7}">
            <x14:dataBar minLength="0" maxLength="100" gradient="0" direction="leftToRight">
              <x14:cfvo type="min"/>
              <x14:cfvo type="max"/>
              <x14:negativeFillColor rgb="FFFF0000"/>
              <x14:axisColor rgb="FF000000"/>
            </x14:dataBar>
          </x14:cfRule>
          <xm:sqref>AX3:AX1048576</xm:sqref>
        </x14:conditionalFormatting>
        <x14:conditionalFormatting xmlns:xm="http://schemas.microsoft.com/office/excel/2006/main">
          <x14:cfRule type="dataBar" id="{24B203E0-3AAA-7047-8995-CFBA7B22484B}">
            <x14:dataBar minLength="0" maxLength="100" gradient="0" direction="leftToRight">
              <x14:cfvo type="min"/>
              <x14:cfvo type="max"/>
              <x14:negativeFillColor rgb="FFFF0000"/>
              <x14:axisColor rgb="FF000000"/>
            </x14:dataBar>
          </x14:cfRule>
          <xm:sqref>AY3:AY1048576</xm:sqref>
        </x14:conditionalFormatting>
        <x14:conditionalFormatting xmlns:xm="http://schemas.microsoft.com/office/excel/2006/main">
          <x14:cfRule type="dataBar" id="{3029ED96-9037-554A-8FC1-225DCA536504}">
            <x14:dataBar minLength="0" maxLength="100" gradient="0" direction="leftToRight">
              <x14:cfvo type="min"/>
              <x14:cfvo type="max"/>
              <x14:negativeFillColor rgb="FFFF0000"/>
              <x14:axisColor rgb="FF000000"/>
            </x14:dataBar>
          </x14:cfRule>
          <xm:sqref>AZ3:AZ1048576</xm:sqref>
        </x14:conditionalFormatting>
        <x14:conditionalFormatting xmlns:xm="http://schemas.microsoft.com/office/excel/2006/main">
          <x14:cfRule type="dataBar" id="{92CA7BF6-6A88-2442-B8AC-1286E70A4113}">
            <x14:dataBar minLength="0" maxLength="100" gradient="0" direction="leftToRight">
              <x14:cfvo type="min"/>
              <x14:cfvo type="max"/>
              <x14:negativeFillColor rgb="FFFF0000"/>
              <x14:axisColor rgb="FF000000"/>
            </x14:dataBar>
          </x14:cfRule>
          <xm:sqref>BA3:BA1048576</xm:sqref>
        </x14:conditionalFormatting>
        <x14:conditionalFormatting xmlns:xm="http://schemas.microsoft.com/office/excel/2006/main">
          <x14:cfRule type="dataBar" id="{5A572CFF-DB91-EF40-9119-04659A1EB860}">
            <x14:dataBar minLength="0" maxLength="100" gradient="0" direction="leftToRight">
              <x14:cfvo type="min"/>
              <x14:cfvo type="max"/>
              <x14:negativeFillColor rgb="FFFF0000"/>
              <x14:axisColor rgb="FF000000"/>
            </x14:dataBar>
          </x14:cfRule>
          <xm:sqref>BB3:BB1048576</xm:sqref>
        </x14:conditionalFormatting>
        <x14:conditionalFormatting xmlns:xm="http://schemas.microsoft.com/office/excel/2006/main">
          <x14:cfRule type="dataBar" id="{7C458AB0-D29E-A547-8B59-EF3F54349D96}">
            <x14:dataBar minLength="0" maxLength="100" gradient="0" direction="leftToRight">
              <x14:cfvo type="min"/>
              <x14:cfvo type="max"/>
              <x14:negativeFillColor rgb="FFFF0000"/>
              <x14:axisColor rgb="FF000000"/>
            </x14:dataBar>
          </x14:cfRule>
          <xm:sqref>BC3:BC1048576</xm:sqref>
        </x14:conditionalFormatting>
        <x14:conditionalFormatting xmlns:xm="http://schemas.microsoft.com/office/excel/2006/main">
          <x14:cfRule type="dataBar" id="{D54EFF97-D9F5-F34F-AC0B-35D33C319752}">
            <x14:dataBar minLength="0" maxLength="100" gradient="0" direction="leftToRight">
              <x14:cfvo type="min"/>
              <x14:cfvo type="max"/>
              <x14:negativeFillColor rgb="FFFF0000"/>
              <x14:axisColor rgb="FF000000"/>
            </x14:dataBar>
          </x14:cfRule>
          <xm:sqref>BD3:BD1048576</xm:sqref>
        </x14:conditionalFormatting>
        <x14:conditionalFormatting xmlns:xm="http://schemas.microsoft.com/office/excel/2006/main">
          <x14:cfRule type="dataBar" id="{00130D8F-3C0D-7540-9834-C025AB49E26C}">
            <x14:dataBar minLength="0" maxLength="100" gradient="0" direction="leftToRight">
              <x14:cfvo type="min"/>
              <x14:cfvo type="max"/>
              <x14:negativeFillColor rgb="FFFF0000"/>
              <x14:axisColor rgb="FF000000"/>
            </x14:dataBar>
          </x14:cfRule>
          <xm:sqref>BE3:BE1048576</xm:sqref>
        </x14:conditionalFormatting>
        <x14:conditionalFormatting xmlns:xm="http://schemas.microsoft.com/office/excel/2006/main">
          <x14:cfRule type="dataBar" id="{5DE3D112-C4FD-8D42-B857-888BE91B18F8}">
            <x14:dataBar minLength="0" maxLength="100" gradient="0" direction="leftToRight">
              <x14:cfvo type="min"/>
              <x14:cfvo type="max"/>
              <x14:negativeFillColor rgb="FFFF0000"/>
              <x14:axisColor rgb="FF000000"/>
            </x14:dataBar>
          </x14:cfRule>
          <xm:sqref>X2</xm:sqref>
        </x14:conditionalFormatting>
        <x14:conditionalFormatting xmlns:xm="http://schemas.microsoft.com/office/excel/2006/main">
          <x14:cfRule type="dataBar" id="{FE251248-8A4C-3B4D-A2F1-2CA7C28B88AA}">
            <x14:dataBar minLength="0" maxLength="100" gradient="0" direction="leftToRight">
              <x14:cfvo type="min"/>
              <x14:cfvo type="max"/>
              <x14:negativeFillColor rgb="FFFF0000"/>
              <x14:axisColor rgb="FF000000"/>
            </x14:dataBar>
          </x14:cfRule>
          <xm:sqref>AB2</xm:sqref>
        </x14:conditionalFormatting>
        <x14:conditionalFormatting xmlns:xm="http://schemas.microsoft.com/office/excel/2006/main">
          <x14:cfRule type="dataBar" id="{D97D430B-54D0-EF4B-BBCD-3092EB6E59ED}">
            <x14:dataBar minLength="0" maxLength="100" gradient="0" direction="leftToRight">
              <x14:cfvo type="min"/>
              <x14:cfvo type="max"/>
              <x14:negativeFillColor rgb="FFFF0000"/>
              <x14:axisColor rgb="FF000000"/>
            </x14:dataBar>
          </x14:cfRule>
          <xm:sqref>Y2</xm:sqref>
        </x14:conditionalFormatting>
        <x14:conditionalFormatting xmlns:xm="http://schemas.microsoft.com/office/excel/2006/main">
          <x14:cfRule type="dataBar" id="{B6385CB6-BF5D-274D-B4CF-2454302929B1}">
            <x14:dataBar minLength="0" maxLength="100" gradient="0" direction="leftToRight">
              <x14:cfvo type="min"/>
              <x14:cfvo type="max"/>
              <x14:negativeFillColor rgb="FFFF0000"/>
              <x14:axisColor rgb="FF000000"/>
            </x14:dataBar>
          </x14:cfRule>
          <xm:sqref>Z2</xm:sqref>
        </x14:conditionalFormatting>
        <x14:conditionalFormatting xmlns:xm="http://schemas.microsoft.com/office/excel/2006/main">
          <x14:cfRule type="dataBar" id="{F04D594D-2D1A-3D44-85BD-5CA13B133204}">
            <x14:dataBar minLength="0" maxLength="100" gradient="0" direction="leftToRight">
              <x14:cfvo type="min"/>
              <x14:cfvo type="max"/>
              <x14:negativeFillColor rgb="FFFF0000"/>
              <x14:axisColor rgb="FF000000"/>
            </x14:dataBar>
          </x14:cfRule>
          <xm:sqref>AC2</xm:sqref>
        </x14:conditionalFormatting>
        <x14:conditionalFormatting xmlns:xm="http://schemas.microsoft.com/office/excel/2006/main">
          <x14:cfRule type="dataBar" id="{FBA17944-DE77-DF47-AC45-A27D682C19AF}">
            <x14:dataBar minLength="0" maxLength="100" gradient="0" direction="leftToRight">
              <x14:cfvo type="min"/>
              <x14:cfvo type="max"/>
              <x14:negativeFillColor rgb="FFFF0000"/>
              <x14:axisColor rgb="FF000000"/>
            </x14:dataBar>
          </x14:cfRule>
          <xm:sqref>AD2</xm:sqref>
        </x14:conditionalFormatting>
        <x14:conditionalFormatting xmlns:xm="http://schemas.microsoft.com/office/excel/2006/main">
          <x14:cfRule type="dataBar" id="{96B9AC16-3645-3A4A-8718-CA6F6BF6579B}">
            <x14:dataBar minLength="0" maxLength="100" gradient="0" direction="leftToRight">
              <x14:cfvo type="min"/>
              <x14:cfvo type="max"/>
              <x14:negativeFillColor rgb="FFFF0000"/>
              <x14:axisColor rgb="FF000000"/>
            </x14:dataBar>
          </x14:cfRule>
          <xm:sqref>AE2</xm:sqref>
        </x14:conditionalFormatting>
        <x14:conditionalFormatting xmlns:xm="http://schemas.microsoft.com/office/excel/2006/main">
          <x14:cfRule type="dataBar" id="{0776A4C3-AA1D-354C-B389-4A5A4EE5CEA8}">
            <x14:dataBar minLength="0" maxLength="100" gradient="0" direction="leftToRight">
              <x14:cfvo type="min"/>
              <x14:cfvo type="max"/>
              <x14:negativeFillColor rgb="FFFF0000"/>
              <x14:axisColor rgb="FF000000"/>
            </x14:dataBar>
          </x14:cfRule>
          <xm:sqref>AF2</xm:sqref>
        </x14:conditionalFormatting>
        <x14:conditionalFormatting xmlns:xm="http://schemas.microsoft.com/office/excel/2006/main">
          <x14:cfRule type="dataBar" id="{A9BB2401-1ABE-CA44-A7A3-157BD5EB0B6E}">
            <x14:dataBar minLength="0" maxLength="100" gradient="0" direction="leftToRight">
              <x14:cfvo type="min"/>
              <x14:cfvo type="max"/>
              <x14:negativeFillColor rgb="FFFF0000"/>
              <x14:axisColor rgb="FF000000"/>
            </x14:dataBar>
          </x14:cfRule>
          <xm:sqref>AG2</xm:sqref>
        </x14:conditionalFormatting>
        <x14:conditionalFormatting xmlns:xm="http://schemas.microsoft.com/office/excel/2006/main">
          <x14:cfRule type="dataBar" id="{B5C431DA-7DED-1D40-857D-9DB713100058}">
            <x14:dataBar minLength="0" maxLength="100" gradient="0" direction="leftToRight">
              <x14:cfvo type="min"/>
              <x14:cfvo type="max"/>
              <x14:negativeFillColor rgb="FFFF0000"/>
              <x14:axisColor rgb="FF000000"/>
            </x14:dataBar>
          </x14:cfRule>
          <xm:sqref>AH2</xm:sqref>
        </x14:conditionalFormatting>
        <x14:conditionalFormatting xmlns:xm="http://schemas.microsoft.com/office/excel/2006/main">
          <x14:cfRule type="dataBar" id="{225EC187-2BAA-4147-8155-386745FB6C4D}">
            <x14:dataBar minLength="0" maxLength="100" gradient="0" direction="leftToRight">
              <x14:cfvo type="min"/>
              <x14:cfvo type="max"/>
              <x14:negativeFillColor rgb="FFFF0000"/>
              <x14:axisColor rgb="FF000000"/>
            </x14:dataBar>
          </x14:cfRule>
          <xm:sqref>AJ2</xm:sqref>
        </x14:conditionalFormatting>
        <x14:conditionalFormatting xmlns:xm="http://schemas.microsoft.com/office/excel/2006/main">
          <x14:cfRule type="dataBar" id="{F8CC958F-E80A-3642-BC06-C147EFFCBF12}">
            <x14:dataBar minLength="0" maxLength="100" gradient="0" direction="leftToRight">
              <x14:cfvo type="min"/>
              <x14:cfvo type="max"/>
              <x14:negativeFillColor rgb="FFFF0000"/>
              <x14:axisColor rgb="FF000000"/>
            </x14:dataBar>
          </x14:cfRule>
          <xm:sqref>AK2</xm:sqref>
        </x14:conditionalFormatting>
        <x14:conditionalFormatting xmlns:xm="http://schemas.microsoft.com/office/excel/2006/main">
          <x14:cfRule type="dataBar" id="{6A504816-468A-A84C-BCE7-3B9DDED3C888}">
            <x14:dataBar minLength="0" maxLength="100" gradient="0" direction="leftToRight">
              <x14:cfvo type="min"/>
              <x14:cfvo type="max"/>
              <x14:negativeFillColor rgb="FFFF0000"/>
              <x14:axisColor rgb="FF000000"/>
            </x14:dataBar>
          </x14:cfRule>
          <xm:sqref>AL2</xm:sqref>
        </x14:conditionalFormatting>
        <x14:conditionalFormatting xmlns:xm="http://schemas.microsoft.com/office/excel/2006/main">
          <x14:cfRule type="dataBar" id="{F9D87D93-C35A-394D-8D1A-794189C902AE}">
            <x14:dataBar minLength="0" maxLength="100" gradient="0" direction="leftToRight">
              <x14:cfvo type="min"/>
              <x14:cfvo type="max"/>
              <x14:negativeFillColor rgb="FFFF0000"/>
              <x14:axisColor rgb="FF000000"/>
            </x14:dataBar>
          </x14:cfRule>
          <xm:sqref>AM2</xm:sqref>
        </x14:conditionalFormatting>
        <x14:conditionalFormatting xmlns:xm="http://schemas.microsoft.com/office/excel/2006/main">
          <x14:cfRule type="dataBar" id="{072DEBC8-13FD-F640-B5BB-77D7837CB3EB}">
            <x14:dataBar minLength="0" maxLength="100" gradient="0" direction="leftToRight">
              <x14:cfvo type="min"/>
              <x14:cfvo type="max"/>
              <x14:negativeFillColor rgb="FFFF0000"/>
              <x14:axisColor rgb="FF000000"/>
            </x14:dataBar>
          </x14:cfRule>
          <xm:sqref>AN2</xm:sqref>
        </x14:conditionalFormatting>
        <x14:conditionalFormatting xmlns:xm="http://schemas.microsoft.com/office/excel/2006/main">
          <x14:cfRule type="dataBar" id="{96F15674-52A4-8542-A17B-AF3D8FFF2729}">
            <x14:dataBar minLength="0" maxLength="100" gradient="0" direction="leftToRight">
              <x14:cfvo type="min"/>
              <x14:cfvo type="max"/>
              <x14:negativeFillColor rgb="FFFF0000"/>
              <x14:axisColor rgb="FF000000"/>
            </x14:dataBar>
          </x14:cfRule>
          <xm:sqref>AO2</xm:sqref>
        </x14:conditionalFormatting>
        <x14:conditionalFormatting xmlns:xm="http://schemas.microsoft.com/office/excel/2006/main">
          <x14:cfRule type="dataBar" id="{D4C8CD28-86B6-7840-A802-6A9423082A0C}">
            <x14:dataBar minLength="0" maxLength="100" gradient="0" direction="leftToRight">
              <x14:cfvo type="min"/>
              <x14:cfvo type="max"/>
              <x14:negativeFillColor rgb="FFFF0000"/>
              <x14:axisColor rgb="FF000000"/>
            </x14:dataBar>
          </x14:cfRule>
          <xm:sqref>AA2</xm:sqref>
        </x14:conditionalFormatting>
        <x14:conditionalFormatting xmlns:xm="http://schemas.microsoft.com/office/excel/2006/main">
          <x14:cfRule type="dataBar" id="{62BD9759-7F72-034A-97E0-F99AF1280168}">
            <x14:dataBar minLength="0" maxLength="100" gradient="0" direction="leftToRight">
              <x14:cfvo type="min"/>
              <x14:cfvo type="max"/>
              <x14:negativeFillColor rgb="FFFF0000"/>
              <x14:axisColor rgb="FF000000"/>
            </x14:dataBar>
          </x14:cfRule>
          <xm:sqref>AI2</xm:sqref>
        </x14:conditionalFormatting>
        <x14:conditionalFormatting xmlns:xm="http://schemas.microsoft.com/office/excel/2006/main">
          <x14:cfRule type="dataBar" id="{F4656DA0-2104-EB44-B0AA-6D7D54F838F7}">
            <x14:dataBar minLength="0" maxLength="100" gradient="0" direction="leftToRight">
              <x14:cfvo type="min"/>
              <x14:cfvo type="max"/>
              <x14:negativeFillColor rgb="FFFF0000"/>
              <x14:axisColor rgb="FF000000"/>
            </x14:dataBar>
          </x14:cfRule>
          <xm:sqref>AP2</xm:sqref>
        </x14:conditionalFormatting>
        <x14:conditionalFormatting xmlns:xm="http://schemas.microsoft.com/office/excel/2006/main">
          <x14:cfRule type="dataBar" id="{5770F876-7504-3840-9DDE-1DF1725D0334}">
            <x14:dataBar minLength="0" maxLength="100" gradient="0" direction="leftToRight">
              <x14:cfvo type="min"/>
              <x14:cfvo type="max"/>
              <x14:negativeFillColor rgb="FFFF0000"/>
              <x14:axisColor rgb="FF000000"/>
            </x14:dataBar>
          </x14:cfRule>
          <xm:sqref>AQ2</xm:sqref>
        </x14:conditionalFormatting>
        <x14:conditionalFormatting xmlns:xm="http://schemas.microsoft.com/office/excel/2006/main">
          <x14:cfRule type="dataBar" id="{83F4DCFD-FCB3-A446-BACC-AD0E3B594732}">
            <x14:dataBar minLength="0" maxLength="100" gradient="0" direction="leftToRight">
              <x14:cfvo type="min"/>
              <x14:cfvo type="max"/>
              <x14:negativeFillColor rgb="FFFF0000"/>
              <x14:axisColor rgb="FF000000"/>
            </x14:dataBar>
          </x14:cfRule>
          <xm:sqref>AR2</xm:sqref>
        </x14:conditionalFormatting>
        <x14:conditionalFormatting xmlns:xm="http://schemas.microsoft.com/office/excel/2006/main">
          <x14:cfRule type="dataBar" id="{03731513-C7D4-7A4E-8F70-7AEE85B58121}">
            <x14:dataBar minLength="0" maxLength="100" gradient="0" direction="leftToRight">
              <x14:cfvo type="min"/>
              <x14:cfvo type="max"/>
              <x14:negativeFillColor rgb="FFFF0000"/>
              <x14:axisColor rgb="FF000000"/>
            </x14:dataBar>
          </x14:cfRule>
          <xm:sqref>AS2</xm:sqref>
        </x14:conditionalFormatting>
        <x14:conditionalFormatting xmlns:xm="http://schemas.microsoft.com/office/excel/2006/main">
          <x14:cfRule type="dataBar" id="{0436051C-30F9-134F-B788-74C20B4A3104}">
            <x14:dataBar minLength="0" maxLength="100" gradient="0" direction="leftToRight">
              <x14:cfvo type="min"/>
              <x14:cfvo type="max"/>
              <x14:negativeFillColor rgb="FFFF0000"/>
              <x14:axisColor rgb="FF000000"/>
            </x14:dataBar>
          </x14:cfRule>
          <xm:sqref>AT2</xm:sqref>
        </x14:conditionalFormatting>
        <x14:conditionalFormatting xmlns:xm="http://schemas.microsoft.com/office/excel/2006/main">
          <x14:cfRule type="dataBar" id="{60CB021B-A56F-7449-83BE-EDFDBAC85AEA}">
            <x14:dataBar minLength="0" maxLength="100" gradient="0" direction="leftToRight">
              <x14:cfvo type="min"/>
              <x14:cfvo type="max"/>
              <x14:negativeFillColor rgb="FFFF0000"/>
              <x14:axisColor rgb="FF000000"/>
            </x14:dataBar>
          </x14:cfRule>
          <xm:sqref>AU2</xm:sqref>
        </x14:conditionalFormatting>
        <x14:conditionalFormatting xmlns:xm="http://schemas.microsoft.com/office/excel/2006/main">
          <x14:cfRule type="dataBar" id="{3A8AC060-C1F9-F141-AFCA-E733D66B6D2E}">
            <x14:dataBar minLength="0" maxLength="100" gradient="0" direction="leftToRight">
              <x14:cfvo type="min"/>
              <x14:cfvo type="max"/>
              <x14:negativeFillColor rgb="FFFF0000"/>
              <x14:axisColor rgb="FF000000"/>
            </x14:dataBar>
          </x14:cfRule>
          <xm:sqref>AV2</xm:sqref>
        </x14:conditionalFormatting>
        <x14:conditionalFormatting xmlns:xm="http://schemas.microsoft.com/office/excel/2006/main">
          <x14:cfRule type="dataBar" id="{C6BC89BC-9044-BD4D-895B-964DA2F013A6}">
            <x14:dataBar minLength="0" maxLength="100" gradient="0" direction="leftToRight">
              <x14:cfvo type="min"/>
              <x14:cfvo type="max"/>
              <x14:negativeFillColor rgb="FFFF0000"/>
              <x14:axisColor rgb="FF000000"/>
            </x14:dataBar>
          </x14:cfRule>
          <xm:sqref>AW2</xm:sqref>
        </x14:conditionalFormatting>
        <x14:conditionalFormatting xmlns:xm="http://schemas.microsoft.com/office/excel/2006/main">
          <x14:cfRule type="dataBar" id="{7E6FFE67-6FAE-6349-A77C-B292D902397B}">
            <x14:dataBar minLength="0" maxLength="100" gradient="0" direction="leftToRight">
              <x14:cfvo type="min"/>
              <x14:cfvo type="max"/>
              <x14:negativeFillColor rgb="FFFF0000"/>
              <x14:axisColor rgb="FF000000"/>
            </x14:dataBar>
          </x14:cfRule>
          <xm:sqref>AX2</xm:sqref>
        </x14:conditionalFormatting>
        <x14:conditionalFormatting xmlns:xm="http://schemas.microsoft.com/office/excel/2006/main">
          <x14:cfRule type="dataBar" id="{A7330728-E92C-D043-9EF6-5681D1975A54}">
            <x14:dataBar minLength="0" maxLength="100" gradient="0" direction="leftToRight">
              <x14:cfvo type="min"/>
              <x14:cfvo type="max"/>
              <x14:negativeFillColor rgb="FFFF0000"/>
              <x14:axisColor rgb="FF000000"/>
            </x14:dataBar>
          </x14:cfRule>
          <xm:sqref>AY2</xm:sqref>
        </x14:conditionalFormatting>
        <x14:conditionalFormatting xmlns:xm="http://schemas.microsoft.com/office/excel/2006/main">
          <x14:cfRule type="dataBar" id="{DA60FBBC-7BBB-2C4C-AFF5-DE4DF855E9E9}">
            <x14:dataBar minLength="0" maxLength="100" gradient="0" direction="leftToRight">
              <x14:cfvo type="min"/>
              <x14:cfvo type="max"/>
              <x14:negativeFillColor rgb="FFFF0000"/>
              <x14:axisColor rgb="FF000000"/>
            </x14:dataBar>
          </x14:cfRule>
          <xm:sqref>AZ2</xm:sqref>
        </x14:conditionalFormatting>
        <x14:conditionalFormatting xmlns:xm="http://schemas.microsoft.com/office/excel/2006/main">
          <x14:cfRule type="dataBar" id="{F081F26F-FE0A-784B-960C-C228A65EE9B6}">
            <x14:dataBar minLength="0" maxLength="100" gradient="0" direction="leftToRight">
              <x14:cfvo type="min"/>
              <x14:cfvo type="max"/>
              <x14:negativeFillColor rgb="FFFF0000"/>
              <x14:axisColor rgb="FF000000"/>
            </x14:dataBar>
          </x14:cfRule>
          <xm:sqref>BA2</xm:sqref>
        </x14:conditionalFormatting>
        <x14:conditionalFormatting xmlns:xm="http://schemas.microsoft.com/office/excel/2006/main">
          <x14:cfRule type="dataBar" id="{2EDBA8A9-384A-4D4B-93CD-D151DA023E91}">
            <x14:dataBar minLength="0" maxLength="100" gradient="0" direction="leftToRight">
              <x14:cfvo type="min"/>
              <x14:cfvo type="max"/>
              <x14:negativeFillColor rgb="FFFF0000"/>
              <x14:axisColor rgb="FF000000"/>
            </x14:dataBar>
          </x14:cfRule>
          <xm:sqref>BB2</xm:sqref>
        </x14:conditionalFormatting>
        <x14:conditionalFormatting xmlns:xm="http://schemas.microsoft.com/office/excel/2006/main">
          <x14:cfRule type="dataBar" id="{EBDC59A1-A9DD-1C49-A2C0-92836B858021}">
            <x14:dataBar minLength="0" maxLength="100" gradient="0" direction="leftToRight">
              <x14:cfvo type="min"/>
              <x14:cfvo type="max"/>
              <x14:negativeFillColor rgb="FFFF0000"/>
              <x14:axisColor rgb="FF000000"/>
            </x14:dataBar>
          </x14:cfRule>
          <xm:sqref>BC2</xm:sqref>
        </x14:conditionalFormatting>
        <x14:conditionalFormatting xmlns:xm="http://schemas.microsoft.com/office/excel/2006/main">
          <x14:cfRule type="dataBar" id="{DF263BC6-CE30-D14E-8E49-59AA7533303A}">
            <x14:dataBar minLength="0" maxLength="100" gradient="0" direction="leftToRight">
              <x14:cfvo type="min"/>
              <x14:cfvo type="max"/>
              <x14:negativeFillColor rgb="FFFF0000"/>
              <x14:axisColor rgb="FF000000"/>
            </x14:dataBar>
          </x14:cfRule>
          <xm:sqref>BD2</xm:sqref>
        </x14:conditionalFormatting>
        <x14:conditionalFormatting xmlns:xm="http://schemas.microsoft.com/office/excel/2006/main">
          <x14:cfRule type="dataBar" id="{034C5E1F-FE44-7C4A-A439-CC1B79347AC0}">
            <x14:dataBar minLength="0" maxLength="100" gradient="0" direction="leftToRight">
              <x14:cfvo type="min"/>
              <x14:cfvo type="max"/>
              <x14:negativeFillColor rgb="FFFF0000"/>
              <x14:axisColor rgb="FF000000"/>
            </x14:dataBar>
          </x14:cfRule>
          <xm:sqref>BE2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2B798-68C1-1C44-B84B-FA1CF0FB55F6}">
  <dimension ref="A1:BD403"/>
  <sheetViews>
    <sheetView workbookViewId="0">
      <selection activeCell="B3" sqref="B3:BD71"/>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customWidth="1"/>
    <col min="23" max="56" width="15.83203125" customWidth="1"/>
  </cols>
  <sheetData>
    <row r="1" spans="1:56" x14ac:dyDescent="0.2">
      <c r="W1">
        <f>MAX(W2:INDEX(W:W, ROWS(W:W)))</f>
        <v>0.70158630952380896</v>
      </c>
      <c r="X1">
        <f>MIN(X2:INDEX(X:X, ROWS(X:X)))</f>
        <v>0.78865323424339295</v>
      </c>
      <c r="Y1">
        <f>MAX(Y2:INDEX(Y:Y, ROWS(Y:Y)))</f>
        <v>0.474446739130434</v>
      </c>
      <c r="Z1">
        <f>MIN(Z2:INDEX(Z:Z, ROWS(Z:Z)))</f>
        <v>1.20779546082019</v>
      </c>
      <c r="AA1">
        <f>MAX(AA2:INDEX(AA:AA, ROWS(AA:AA)))</f>
        <v>0.41471944872483502</v>
      </c>
      <c r="AB1">
        <f>MAX(AB2:INDEX(AB:AB, ROWS(AB:AB)))</f>
        <v>0.41471944872483502</v>
      </c>
      <c r="AC1">
        <f>MAX(AC2:INDEX(AC:AC, ROWS(AC:AC)))</f>
        <v>0.63512349920932198</v>
      </c>
      <c r="AD1">
        <f>MAX(AD2:INDEX(AD:AD, ROWS(AD:AD)))</f>
        <v>0.63512349920932198</v>
      </c>
      <c r="AE1">
        <f>MAX(AE2:INDEX(AE:AE, ROWS(AE:AE)))</f>
        <v>0.474446739130434</v>
      </c>
      <c r="AF1">
        <f>MAX(AF2:INDEX(AF:AF, ROWS(AF:AF)))</f>
        <v>0.474446739130434</v>
      </c>
      <c r="AG1">
        <f>MAX(AG2:INDEX(AG:AG, ROWS(AG:AG)))</f>
        <v>0.56818181818181801</v>
      </c>
      <c r="AH1">
        <f>MIN(AH2:INDEX(AH:AH, ROWS(AH:AH)))</f>
        <v>1.2643669843673699</v>
      </c>
      <c r="AI1">
        <f>MAX(AI2:INDEX(AI:AI, ROWS(AI:AI)))</f>
        <v>0.54846341692802203</v>
      </c>
      <c r="AJ1">
        <f>MAX(AJ2:INDEX(AJ:AJ, ROWS(AJ:AJ)))</f>
        <v>0.54846341692802203</v>
      </c>
      <c r="AK1">
        <f>MAX(AK2:INDEX(AK:AK, ROWS(AK:AK)))</f>
        <v>0.60650012821518096</v>
      </c>
      <c r="AL1">
        <f>MAX(AL2:INDEX(AL:AL, ROWS(AL:AL)))</f>
        <v>0.60650012821518196</v>
      </c>
      <c r="AM1">
        <f>MAX(AM2:INDEX(AM:AM, ROWS(AM:AM)))</f>
        <v>0.56818181818181801</v>
      </c>
      <c r="AN1">
        <f>MAX(AN2:INDEX(AN:AN, ROWS(AN:AN)))</f>
        <v>0.56818181818181801</v>
      </c>
      <c r="AO1">
        <f>MAX(AO2:INDEX(AO:AO, ROWS(AO:AO)))</f>
        <v>0.50843316492025903</v>
      </c>
      <c r="AP1">
        <f>MAX(AP2:INDEX(AP:AP, ROWS(AP:AP)))</f>
        <v>0.33794770847844402</v>
      </c>
      <c r="AQ1">
        <f>MAX(AQ2:INDEX(AQ:AQ, ROWS(AQ:AQ)))</f>
        <v>0.56670601681174204</v>
      </c>
      <c r="AR1">
        <f>MAX(AR2:INDEX(AR:AR, ROWS(AR:AR)))</f>
        <v>0.45431985167837002</v>
      </c>
      <c r="AS1">
        <f>MAX(AS2:INDEX(AS:AS, ROWS(AS:AS)))</f>
        <v>0.338983050847457</v>
      </c>
      <c r="AT1">
        <f>MAX(AT2:INDEX(AT:AT, ROWS(AT:AT)))</f>
        <v>0.73732718894009197</v>
      </c>
      <c r="AU1">
        <f>MAX(AU2:INDEX(AU:AU, ROWS(AU:AU)))</f>
        <v>0.79999999999999905</v>
      </c>
      <c r="AV1">
        <f>MAX(AV2:INDEX(AV:AV, ROWS(AV:AV)))</f>
        <v>0.96932515337423297</v>
      </c>
      <c r="AW1">
        <f>MAX(AW2:INDEX(AW:AW, ROWS(AW:AW)))</f>
        <v>0.80597014925373101</v>
      </c>
      <c r="AX1">
        <f>MAX(AX2:INDEX(AX:AX, ROWS(AX:AX)))</f>
        <v>0.88749999999999996</v>
      </c>
      <c r="AY1">
        <f>MAX(AY2:INDEX(AY:AY, ROWS(AY:AY)))</f>
        <v>0.81372549019607798</v>
      </c>
      <c r="AZ1">
        <f>MAX(AZ2:INDEX(AZ:AZ, ROWS(AZ:AZ)))</f>
        <v>0.59310344827586203</v>
      </c>
      <c r="BA1">
        <f>MAX(BA2:INDEX(BA:BA, ROWS(BA:BA)))</f>
        <v>0.54597701149425204</v>
      </c>
      <c r="BB1">
        <f>MAX(BB2:INDEX(BB:BB, ROWS(BB:BB)))</f>
        <v>0.63934426229508101</v>
      </c>
      <c r="BC1">
        <f>MAX(BC2:INDEX(BC:BC, ROWS(BC:BC)))</f>
        <v>0.59283387622149797</v>
      </c>
      <c r="BD1">
        <f>MAX(BD2:INDEX(BD:BD, ROWS(BD:BD)))</f>
        <v>0.66964285714285698</v>
      </c>
    </row>
    <row r="2" spans="1:56"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c r="AO2" s="7" t="s">
        <v>1702</v>
      </c>
      <c r="AP2" s="7" t="s">
        <v>1884</v>
      </c>
      <c r="AQ2" s="7" t="s">
        <v>1885</v>
      </c>
      <c r="AR2" s="7" t="s">
        <v>1886</v>
      </c>
      <c r="AS2" s="7" t="s">
        <v>1706</v>
      </c>
      <c r="AT2" s="7" t="s">
        <v>1707</v>
      </c>
      <c r="AU2" s="7" t="s">
        <v>1708</v>
      </c>
      <c r="AV2" s="7" t="s">
        <v>1709</v>
      </c>
      <c r="AW2" s="7" t="s">
        <v>1710</v>
      </c>
      <c r="AX2" s="7" t="s">
        <v>1711</v>
      </c>
      <c r="AY2" s="7" t="s">
        <v>1712</v>
      </c>
      <c r="AZ2" s="7" t="s">
        <v>1713</v>
      </c>
      <c r="BA2" s="7" t="s">
        <v>1714</v>
      </c>
      <c r="BB2" s="7" t="s">
        <v>1715</v>
      </c>
      <c r="BC2" s="7" t="s">
        <v>1716</v>
      </c>
      <c r="BD2" s="7" t="s">
        <v>1717</v>
      </c>
    </row>
    <row r="3" spans="1:56" x14ac:dyDescent="0.2">
      <c r="B3" t="s">
        <v>2617</v>
      </c>
      <c r="C3">
        <v>1E-3</v>
      </c>
      <c r="D3">
        <v>0.1</v>
      </c>
      <c r="E3">
        <v>10</v>
      </c>
      <c r="F3">
        <v>10</v>
      </c>
      <c r="G3" s="2" t="b">
        <v>0</v>
      </c>
      <c r="H3">
        <v>8</v>
      </c>
      <c r="I3">
        <v>5</v>
      </c>
      <c r="J3">
        <v>5</v>
      </c>
      <c r="K3">
        <v>1000</v>
      </c>
      <c r="L3">
        <v>4</v>
      </c>
      <c r="M3">
        <v>10</v>
      </c>
      <c r="N3">
        <v>460</v>
      </c>
      <c r="O3">
        <v>12</v>
      </c>
      <c r="P3">
        <v>10</v>
      </c>
      <c r="Q3">
        <v>120</v>
      </c>
      <c r="R3">
        <v>1</v>
      </c>
      <c r="S3">
        <v>78</v>
      </c>
      <c r="T3" s="2">
        <v>128</v>
      </c>
      <c r="U3" s="2">
        <v>128</v>
      </c>
      <c r="V3" t="s">
        <v>2180</v>
      </c>
      <c r="W3">
        <v>0.24</v>
      </c>
      <c r="X3">
        <v>3.3210537672042801</v>
      </c>
      <c r="Y3">
        <v>0.474446739130434</v>
      </c>
      <c r="Z3">
        <v>1.31558587872982</v>
      </c>
      <c r="AA3">
        <v>0.41471944872483502</v>
      </c>
      <c r="AB3">
        <v>0.41471944872483502</v>
      </c>
      <c r="AC3">
        <v>0.57755575701569395</v>
      </c>
      <c r="AD3">
        <v>0.57755575701569395</v>
      </c>
      <c r="AE3">
        <v>0.474446739130434</v>
      </c>
      <c r="AF3">
        <v>0.474446739130434</v>
      </c>
      <c r="AG3">
        <v>0.376388888888888</v>
      </c>
      <c r="AH3">
        <v>2.39314532279968</v>
      </c>
      <c r="AI3">
        <v>0.32823092294299</v>
      </c>
      <c r="AJ3">
        <v>0.32823092294299</v>
      </c>
      <c r="AK3">
        <v>0.425365267027836</v>
      </c>
      <c r="AL3">
        <v>0.425365267027836</v>
      </c>
      <c r="AM3">
        <v>0.376388888888888</v>
      </c>
      <c r="AN3">
        <v>0.376388888888888</v>
      </c>
      <c r="AO3">
        <v>0.462347080902129</v>
      </c>
      <c r="AP3">
        <v>0.31139960911253101</v>
      </c>
      <c r="AQ3">
        <v>0.53525521886777905</v>
      </c>
      <c r="AR3">
        <v>0.34987588601690101</v>
      </c>
      <c r="AS3">
        <v>0</v>
      </c>
      <c r="AT3">
        <v>0.36470588235294099</v>
      </c>
      <c r="AU3">
        <v>0.39743589743589702</v>
      </c>
      <c r="AV3">
        <v>0.65198237885462496</v>
      </c>
      <c r="AW3">
        <v>0.60317460317460303</v>
      </c>
      <c r="AX3">
        <v>0.49438202247190999</v>
      </c>
      <c r="AY3">
        <v>0.24817518248175099</v>
      </c>
      <c r="AZ3">
        <v>0.13793103448275801</v>
      </c>
      <c r="BA3">
        <v>0.39800995024875602</v>
      </c>
      <c r="BB3">
        <v>0</v>
      </c>
      <c r="BC3">
        <v>2.3255813953488299E-2</v>
      </c>
      <c r="BD3">
        <v>0.61971830985915499</v>
      </c>
    </row>
    <row r="4" spans="1:56" x14ac:dyDescent="0.2">
      <c r="B4" t="s">
        <v>2445</v>
      </c>
      <c r="C4">
        <v>1E-3</v>
      </c>
      <c r="D4">
        <v>0.1</v>
      </c>
      <c r="E4">
        <v>10</v>
      </c>
      <c r="F4">
        <v>10</v>
      </c>
      <c r="G4" s="2" t="b">
        <v>0</v>
      </c>
      <c r="H4">
        <v>8</v>
      </c>
      <c r="I4">
        <v>5</v>
      </c>
      <c r="J4">
        <v>5</v>
      </c>
      <c r="K4">
        <v>1000</v>
      </c>
      <c r="L4">
        <v>4</v>
      </c>
      <c r="M4">
        <v>50</v>
      </c>
      <c r="N4">
        <v>420</v>
      </c>
      <c r="O4">
        <v>12</v>
      </c>
      <c r="P4">
        <v>50</v>
      </c>
      <c r="Q4">
        <v>80</v>
      </c>
      <c r="R4">
        <v>1</v>
      </c>
      <c r="S4">
        <v>78</v>
      </c>
      <c r="T4" s="2">
        <v>128</v>
      </c>
      <c r="U4" s="2">
        <v>128</v>
      </c>
      <c r="V4" t="s">
        <v>2180</v>
      </c>
      <c r="W4">
        <v>0.255</v>
      </c>
      <c r="X4">
        <v>3.5729842185974099</v>
      </c>
      <c r="Y4">
        <v>0.47107380952381001</v>
      </c>
      <c r="Z4">
        <v>1.3319131747484201</v>
      </c>
      <c r="AA4">
        <v>0.410834076929948</v>
      </c>
      <c r="AB4">
        <v>0.410834076929948</v>
      </c>
      <c r="AC4">
        <v>0.63512349920932198</v>
      </c>
      <c r="AD4">
        <v>0.63512349920932198</v>
      </c>
      <c r="AE4">
        <v>0.47107380952381001</v>
      </c>
      <c r="AF4">
        <v>0.47107380952381001</v>
      </c>
      <c r="AG4">
        <v>0.39583333333333298</v>
      </c>
      <c r="AH4">
        <v>2.4130275249481201</v>
      </c>
      <c r="AI4">
        <v>0.33989103176544699</v>
      </c>
      <c r="AJ4">
        <v>0.33989103176544699</v>
      </c>
      <c r="AK4">
        <v>0.51490353693066504</v>
      </c>
      <c r="AL4">
        <v>0.51490353693066504</v>
      </c>
      <c r="AM4">
        <v>0.39583333333333298</v>
      </c>
      <c r="AN4">
        <v>0.39583333333333298</v>
      </c>
      <c r="AO4">
        <v>0.446227102478571</v>
      </c>
      <c r="AP4">
        <v>0.22871169702878</v>
      </c>
      <c r="AQ4">
        <v>0.54084683199916705</v>
      </c>
      <c r="AR4">
        <v>0.42755067621327902</v>
      </c>
      <c r="AS4">
        <v>0</v>
      </c>
      <c r="AT4">
        <v>0.36363636363636298</v>
      </c>
      <c r="AU4">
        <v>2.4691358024691301E-2</v>
      </c>
      <c r="AV4">
        <v>0.65806451612903205</v>
      </c>
      <c r="AW4">
        <v>0.60992907801418395</v>
      </c>
      <c r="AX4">
        <v>0.55782312925169997</v>
      </c>
      <c r="AY4">
        <v>0.45528455284552799</v>
      </c>
      <c r="AZ4">
        <v>0.37320574162679399</v>
      </c>
      <c r="BA4">
        <v>0.37383177570093401</v>
      </c>
      <c r="BB4">
        <v>4.8780487804878002E-2</v>
      </c>
      <c r="BC4">
        <v>0</v>
      </c>
      <c r="BD4">
        <v>0.61344537815125999</v>
      </c>
    </row>
    <row r="5" spans="1:56" x14ac:dyDescent="0.2">
      <c r="B5" t="s">
        <v>2618</v>
      </c>
      <c r="C5">
        <v>1E-3</v>
      </c>
      <c r="D5">
        <v>0.1</v>
      </c>
      <c r="E5">
        <v>256</v>
      </c>
      <c r="F5">
        <v>100</v>
      </c>
      <c r="G5" s="2" t="b">
        <v>0</v>
      </c>
      <c r="H5">
        <v>8</v>
      </c>
      <c r="I5">
        <v>20</v>
      </c>
      <c r="J5">
        <v>420</v>
      </c>
      <c r="K5">
        <v>1000</v>
      </c>
      <c r="L5">
        <v>4</v>
      </c>
      <c r="M5">
        <v>5</v>
      </c>
      <c r="N5">
        <v>465</v>
      </c>
      <c r="O5">
        <v>12</v>
      </c>
      <c r="P5">
        <v>5</v>
      </c>
      <c r="Q5">
        <v>125</v>
      </c>
      <c r="R5">
        <v>1</v>
      </c>
      <c r="S5">
        <v>78</v>
      </c>
      <c r="T5" s="2">
        <v>128</v>
      </c>
      <c r="U5" s="2">
        <v>128</v>
      </c>
      <c r="V5" t="s">
        <v>2180</v>
      </c>
      <c r="W5">
        <v>0.598434523809523</v>
      </c>
      <c r="X5">
        <v>1.07169991135597</v>
      </c>
      <c r="Y5">
        <v>0.47076827956988898</v>
      </c>
      <c r="Z5">
        <v>1.3691673076152799</v>
      </c>
      <c r="AA5">
        <v>0.40130502025135201</v>
      </c>
      <c r="AB5">
        <v>0.40130502025135201</v>
      </c>
      <c r="AC5">
        <v>0.47717766836453601</v>
      </c>
      <c r="AD5">
        <v>0.47717766836453601</v>
      </c>
      <c r="AE5">
        <v>0.47076827956988898</v>
      </c>
      <c r="AF5">
        <v>0.47076827956988898</v>
      </c>
      <c r="AG5">
        <v>0.43466666666666598</v>
      </c>
      <c r="AH5">
        <v>1.6041165590286199</v>
      </c>
      <c r="AI5">
        <v>0.38570668801216201</v>
      </c>
      <c r="AJ5">
        <v>0.38570668801216201</v>
      </c>
      <c r="AK5">
        <v>0.40910261800126202</v>
      </c>
      <c r="AL5">
        <v>0.40910261800126202</v>
      </c>
      <c r="AM5">
        <v>0.43466666666666598</v>
      </c>
      <c r="AN5">
        <v>0.43466666666666598</v>
      </c>
      <c r="AO5">
        <v>0.45003010040180902</v>
      </c>
      <c r="AP5">
        <v>0.32259740205982201</v>
      </c>
      <c r="AQ5">
        <v>0.54731582785031796</v>
      </c>
      <c r="AR5">
        <v>0.28527675069346098</v>
      </c>
      <c r="AS5">
        <v>1.5625E-2</v>
      </c>
      <c r="AT5">
        <v>0.37931034482758602</v>
      </c>
      <c r="AU5">
        <v>0.65656565656565602</v>
      </c>
      <c r="AV5">
        <v>0.93798449612403101</v>
      </c>
      <c r="AW5">
        <v>0.69868995633187703</v>
      </c>
      <c r="AX5">
        <v>0.71186440677966101</v>
      </c>
      <c r="AY5">
        <v>0</v>
      </c>
      <c r="AZ5">
        <v>0</v>
      </c>
      <c r="BA5">
        <v>0.43065693430656898</v>
      </c>
      <c r="BB5">
        <v>0</v>
      </c>
      <c r="BC5">
        <v>0.55072463768115898</v>
      </c>
      <c r="BD5">
        <v>0.247058823529411</v>
      </c>
    </row>
    <row r="6" spans="1:56" x14ac:dyDescent="0.2">
      <c r="B6" t="s">
        <v>2619</v>
      </c>
      <c r="C6">
        <v>1E-3</v>
      </c>
      <c r="D6">
        <v>0.1</v>
      </c>
      <c r="E6">
        <v>256</v>
      </c>
      <c r="F6">
        <v>100</v>
      </c>
      <c r="G6" s="2" t="b">
        <v>0</v>
      </c>
      <c r="H6">
        <v>8</v>
      </c>
      <c r="I6">
        <v>5</v>
      </c>
      <c r="J6">
        <v>420</v>
      </c>
      <c r="K6">
        <v>1000</v>
      </c>
      <c r="L6">
        <v>4</v>
      </c>
      <c r="M6">
        <v>50</v>
      </c>
      <c r="N6">
        <v>420</v>
      </c>
      <c r="O6">
        <v>12</v>
      </c>
      <c r="P6">
        <v>50</v>
      </c>
      <c r="Q6">
        <v>80</v>
      </c>
      <c r="R6">
        <v>1</v>
      </c>
      <c r="S6">
        <v>78</v>
      </c>
      <c r="T6" s="2">
        <v>128</v>
      </c>
      <c r="U6" s="2">
        <v>128</v>
      </c>
      <c r="V6" t="s">
        <v>2180</v>
      </c>
      <c r="W6">
        <v>0.47894345238095198</v>
      </c>
      <c r="X6">
        <v>1.45984703540802</v>
      </c>
      <c r="Y6">
        <v>0.47076547619047598</v>
      </c>
      <c r="Z6">
        <v>1.20779546082019</v>
      </c>
      <c r="AA6">
        <v>0.40564503198851498</v>
      </c>
      <c r="AB6">
        <v>0.40564503198851498</v>
      </c>
      <c r="AC6">
        <v>0.52274692859718896</v>
      </c>
      <c r="AD6">
        <v>0.52274692859718896</v>
      </c>
      <c r="AE6">
        <v>0.47076547619047598</v>
      </c>
      <c r="AF6">
        <v>0.47076547619047598</v>
      </c>
      <c r="AG6">
        <v>0.40625</v>
      </c>
      <c r="AH6">
        <v>1.67066586017608</v>
      </c>
      <c r="AI6">
        <v>0.37074316575491101</v>
      </c>
      <c r="AJ6">
        <v>0.37074316575491101</v>
      </c>
      <c r="AK6">
        <v>0.43240318914987103</v>
      </c>
      <c r="AL6">
        <v>0.43240318914987103</v>
      </c>
      <c r="AM6">
        <v>0.40625</v>
      </c>
      <c r="AN6">
        <v>0.40625</v>
      </c>
      <c r="AO6">
        <v>0.47755361726652401</v>
      </c>
      <c r="AP6">
        <v>0.26463258261362799</v>
      </c>
      <c r="AQ6">
        <v>0.56386583821912994</v>
      </c>
      <c r="AR6">
        <v>0.31652808985477698</v>
      </c>
      <c r="AS6">
        <v>5.5555555555555497E-2</v>
      </c>
      <c r="AT6">
        <v>0.33333333333333298</v>
      </c>
      <c r="AU6">
        <v>0.32</v>
      </c>
      <c r="AV6">
        <v>0.810126582278481</v>
      </c>
      <c r="AW6">
        <v>0.60240963855421603</v>
      </c>
      <c r="AX6">
        <v>0.61538461538461497</v>
      </c>
      <c r="AY6">
        <v>0.55932203389830504</v>
      </c>
      <c r="AZ6">
        <v>2.0833333333333301E-2</v>
      </c>
      <c r="BA6">
        <v>0.41711229946523998</v>
      </c>
      <c r="BB6">
        <v>0</v>
      </c>
      <c r="BC6">
        <v>4.5197740112994302E-2</v>
      </c>
      <c r="BD6">
        <v>0.66964285714285698</v>
      </c>
    </row>
    <row r="7" spans="1:56" x14ac:dyDescent="0.2">
      <c r="B7" t="s">
        <v>2446</v>
      </c>
      <c r="C7">
        <v>1E-3</v>
      </c>
      <c r="D7">
        <v>0.1</v>
      </c>
      <c r="E7">
        <v>10</v>
      </c>
      <c r="F7">
        <v>10</v>
      </c>
      <c r="G7" s="2" t="b">
        <v>0</v>
      </c>
      <c r="H7">
        <v>8</v>
      </c>
      <c r="I7">
        <v>5</v>
      </c>
      <c r="J7">
        <v>5</v>
      </c>
      <c r="K7">
        <v>1000</v>
      </c>
      <c r="L7">
        <v>4</v>
      </c>
      <c r="M7">
        <v>15</v>
      </c>
      <c r="N7">
        <v>455</v>
      </c>
      <c r="O7">
        <v>12</v>
      </c>
      <c r="P7">
        <v>15</v>
      </c>
      <c r="Q7">
        <v>115</v>
      </c>
      <c r="R7">
        <v>1</v>
      </c>
      <c r="S7">
        <v>78</v>
      </c>
      <c r="T7" s="2">
        <v>128</v>
      </c>
      <c r="U7" s="2">
        <v>128</v>
      </c>
      <c r="V7" t="s">
        <v>2180</v>
      </c>
      <c r="W7">
        <v>0.27250000000000002</v>
      </c>
      <c r="X7">
        <v>3.6506867051124501</v>
      </c>
      <c r="Y7">
        <v>0.47036703296703197</v>
      </c>
      <c r="Z7">
        <v>1.2824041671752899</v>
      </c>
      <c r="AA7">
        <v>0.40892979722598499</v>
      </c>
      <c r="AB7">
        <v>0.40892979722598499</v>
      </c>
      <c r="AC7">
        <v>0.55474226385591097</v>
      </c>
      <c r="AD7">
        <v>0.55474226385591097</v>
      </c>
      <c r="AE7">
        <v>0.47036703296703197</v>
      </c>
      <c r="AF7">
        <v>0.47036703296703197</v>
      </c>
      <c r="AG7">
        <v>0.41159420289854998</v>
      </c>
      <c r="AH7">
        <v>2.3316907882690399</v>
      </c>
      <c r="AI7">
        <v>0.352009516997422</v>
      </c>
      <c r="AJ7">
        <v>0.352009516997422</v>
      </c>
      <c r="AK7">
        <v>0.36496251390713602</v>
      </c>
      <c r="AL7">
        <v>0.36496251390713602</v>
      </c>
      <c r="AM7">
        <v>0.41159420289854998</v>
      </c>
      <c r="AN7">
        <v>0.41159420289854998</v>
      </c>
      <c r="AO7">
        <v>0.45476283673982998</v>
      </c>
      <c r="AP7">
        <v>0.28238898254438</v>
      </c>
      <c r="AQ7">
        <v>0.53167567608792099</v>
      </c>
      <c r="AR7">
        <v>0.36689169353180601</v>
      </c>
      <c r="AS7">
        <v>0</v>
      </c>
      <c r="AT7">
        <v>0.38434163701067597</v>
      </c>
      <c r="AU7">
        <v>1.5625E-2</v>
      </c>
      <c r="AV7">
        <v>0.679245283018868</v>
      </c>
      <c r="AW7">
        <v>0.61666666666666603</v>
      </c>
      <c r="AX7">
        <v>0.55769230769230704</v>
      </c>
      <c r="AY7">
        <v>0.55555555555555503</v>
      </c>
      <c r="AZ7">
        <v>0.43262411347517699</v>
      </c>
      <c r="BA7">
        <v>0.42023346303501902</v>
      </c>
      <c r="BB7">
        <v>0</v>
      </c>
      <c r="BC7">
        <v>0.562130177514792</v>
      </c>
      <c r="BD7">
        <v>0</v>
      </c>
    </row>
    <row r="8" spans="1:56" x14ac:dyDescent="0.2">
      <c r="B8" t="s">
        <v>2620</v>
      </c>
      <c r="C8">
        <v>1E-3</v>
      </c>
      <c r="D8">
        <v>0.1</v>
      </c>
      <c r="E8">
        <v>256</v>
      </c>
      <c r="F8">
        <v>100</v>
      </c>
      <c r="G8" s="2" t="b">
        <v>0</v>
      </c>
      <c r="H8">
        <v>8</v>
      </c>
      <c r="I8">
        <v>10</v>
      </c>
      <c r="J8">
        <v>420</v>
      </c>
      <c r="K8">
        <v>1000</v>
      </c>
      <c r="L8">
        <v>4</v>
      </c>
      <c r="M8">
        <v>10</v>
      </c>
      <c r="N8">
        <v>460</v>
      </c>
      <c r="O8">
        <v>12</v>
      </c>
      <c r="P8">
        <v>10</v>
      </c>
      <c r="Q8">
        <v>120</v>
      </c>
      <c r="R8">
        <v>1</v>
      </c>
      <c r="S8">
        <v>78</v>
      </c>
      <c r="T8" s="2">
        <v>128</v>
      </c>
      <c r="U8" s="2">
        <v>128</v>
      </c>
      <c r="V8" t="s">
        <v>2180</v>
      </c>
      <c r="W8">
        <v>0.519053571428571</v>
      </c>
      <c r="X8">
        <v>1.3509795820713</v>
      </c>
      <c r="Y8">
        <v>0.469557608695652</v>
      </c>
      <c r="Z8">
        <v>1.2513863085508301</v>
      </c>
      <c r="AA8">
        <v>0.40182532147356198</v>
      </c>
      <c r="AB8">
        <v>0.40182532147356198</v>
      </c>
      <c r="AC8">
        <v>0.48716744440036103</v>
      </c>
      <c r="AD8">
        <v>0.48716744440036103</v>
      </c>
      <c r="AE8">
        <v>0.469557608695652</v>
      </c>
      <c r="AF8">
        <v>0.469557608695652</v>
      </c>
      <c r="AG8">
        <v>0.44652777777777702</v>
      </c>
      <c r="AH8">
        <v>1.7048752307891799</v>
      </c>
      <c r="AI8">
        <v>0.39459961933481402</v>
      </c>
      <c r="AJ8">
        <v>0.39459961933481402</v>
      </c>
      <c r="AK8">
        <v>0.430143635148582</v>
      </c>
      <c r="AL8">
        <v>0.430143635148582</v>
      </c>
      <c r="AM8">
        <v>0.44652777777777702</v>
      </c>
      <c r="AN8">
        <v>0.44652777777777702</v>
      </c>
      <c r="AO8">
        <v>0.463049848281056</v>
      </c>
      <c r="AP8">
        <v>0.31315207782156101</v>
      </c>
      <c r="AQ8">
        <v>0.55361233260620302</v>
      </c>
      <c r="AR8">
        <v>0.277487027185427</v>
      </c>
      <c r="AS8">
        <v>0</v>
      </c>
      <c r="AT8">
        <v>0.36363636363636298</v>
      </c>
      <c r="AU8">
        <v>0.41340782122905001</v>
      </c>
      <c r="AV8">
        <v>0.63190184049079701</v>
      </c>
      <c r="AW8">
        <v>0.64835164835164805</v>
      </c>
      <c r="AX8">
        <v>0.75744680851063795</v>
      </c>
      <c r="AY8">
        <v>0.54945054945054905</v>
      </c>
      <c r="AZ8">
        <v>0.284482758620689</v>
      </c>
      <c r="BA8">
        <v>0.421792618629174</v>
      </c>
      <c r="BB8">
        <v>1.3698630136986301E-2</v>
      </c>
      <c r="BC8">
        <v>0</v>
      </c>
      <c r="BD8">
        <v>0.65102639296187603</v>
      </c>
    </row>
    <row r="9" spans="1:56" x14ac:dyDescent="0.2">
      <c r="B9" t="s">
        <v>2447</v>
      </c>
      <c r="C9">
        <v>1E-3</v>
      </c>
      <c r="D9">
        <v>0.1</v>
      </c>
      <c r="E9">
        <v>10</v>
      </c>
      <c r="F9">
        <v>10</v>
      </c>
      <c r="G9" s="2" t="b">
        <v>0</v>
      </c>
      <c r="H9">
        <v>8</v>
      </c>
      <c r="I9">
        <v>5</v>
      </c>
      <c r="J9">
        <v>5</v>
      </c>
      <c r="K9">
        <v>1000</v>
      </c>
      <c r="L9">
        <v>4</v>
      </c>
      <c r="M9">
        <v>15</v>
      </c>
      <c r="N9">
        <v>455</v>
      </c>
      <c r="O9">
        <v>12</v>
      </c>
      <c r="P9">
        <v>15</v>
      </c>
      <c r="Q9">
        <v>115</v>
      </c>
      <c r="R9">
        <v>1</v>
      </c>
      <c r="S9">
        <v>78</v>
      </c>
      <c r="T9" s="2">
        <v>128</v>
      </c>
      <c r="U9" s="2">
        <v>128</v>
      </c>
      <c r="V9" t="s">
        <v>2180</v>
      </c>
      <c r="W9">
        <v>0.2475</v>
      </c>
      <c r="X9">
        <v>3.9112719774246201</v>
      </c>
      <c r="Y9">
        <v>0.46930219780219701</v>
      </c>
      <c r="Z9">
        <v>1.28080350601673</v>
      </c>
      <c r="AA9">
        <v>0.40748734343232701</v>
      </c>
      <c r="AB9">
        <v>0.40748734343232701</v>
      </c>
      <c r="AC9">
        <v>0.54404581025468401</v>
      </c>
      <c r="AD9">
        <v>0.54404581025468401</v>
      </c>
      <c r="AE9">
        <v>0.46930219780219701</v>
      </c>
      <c r="AF9">
        <v>0.46930219780219701</v>
      </c>
      <c r="AG9">
        <v>0.422463768115942</v>
      </c>
      <c r="AH9">
        <v>2.23919582366943</v>
      </c>
      <c r="AI9">
        <v>0.372482908894812</v>
      </c>
      <c r="AJ9">
        <v>0.372482908894812</v>
      </c>
      <c r="AK9">
        <v>0.43650297797663101</v>
      </c>
      <c r="AL9">
        <v>0.43650297797663101</v>
      </c>
      <c r="AM9">
        <v>0.422463768115942</v>
      </c>
      <c r="AN9">
        <v>0.422463768115942</v>
      </c>
      <c r="AO9">
        <v>0.463370963979163</v>
      </c>
      <c r="AP9">
        <v>0.22537458602740801</v>
      </c>
      <c r="AQ9">
        <v>0.53575402310805498</v>
      </c>
      <c r="AR9">
        <v>0.405449800614682</v>
      </c>
      <c r="AS9">
        <v>0</v>
      </c>
      <c r="AT9">
        <v>0.29223744292237402</v>
      </c>
      <c r="AU9">
        <v>1.6528925619834701E-2</v>
      </c>
      <c r="AV9">
        <v>0.57992565055762002</v>
      </c>
      <c r="AW9">
        <v>0.54358974358974299</v>
      </c>
      <c r="AX9">
        <v>0.66935483870967705</v>
      </c>
      <c r="AY9">
        <v>0.49450549450549403</v>
      </c>
      <c r="AZ9">
        <v>0.49723756906077299</v>
      </c>
      <c r="BA9">
        <v>0.401396160558464</v>
      </c>
      <c r="BB9">
        <v>0.34965034965034902</v>
      </c>
      <c r="BC9">
        <v>0</v>
      </c>
      <c r="BD9">
        <v>0.62536873156342099</v>
      </c>
    </row>
    <row r="10" spans="1:56" x14ac:dyDescent="0.2">
      <c r="B10" t="s">
        <v>2621</v>
      </c>
      <c r="C10">
        <v>1E-3</v>
      </c>
      <c r="D10">
        <v>0.1</v>
      </c>
      <c r="E10">
        <v>256</v>
      </c>
      <c r="F10">
        <v>100</v>
      </c>
      <c r="G10" s="2" t="b">
        <v>0</v>
      </c>
      <c r="H10">
        <v>8</v>
      </c>
      <c r="I10">
        <v>10</v>
      </c>
      <c r="J10">
        <v>420</v>
      </c>
      <c r="K10">
        <v>1000</v>
      </c>
      <c r="L10">
        <v>4</v>
      </c>
      <c r="M10">
        <v>25</v>
      </c>
      <c r="N10">
        <v>445</v>
      </c>
      <c r="O10">
        <v>12</v>
      </c>
      <c r="P10">
        <v>25</v>
      </c>
      <c r="Q10">
        <v>105</v>
      </c>
      <c r="R10">
        <v>1</v>
      </c>
      <c r="S10">
        <v>78</v>
      </c>
      <c r="T10" s="2">
        <v>128</v>
      </c>
      <c r="U10" s="2">
        <v>128</v>
      </c>
      <c r="V10" t="s">
        <v>2180</v>
      </c>
      <c r="W10">
        <v>0.545446428571428</v>
      </c>
      <c r="X10">
        <v>1.27118358850479</v>
      </c>
      <c r="Y10">
        <v>0.46878483146067201</v>
      </c>
      <c r="Z10">
        <v>1.2269922461509699</v>
      </c>
      <c r="AA10">
        <v>0.39615613709258202</v>
      </c>
      <c r="AB10">
        <v>0.39615613709258202</v>
      </c>
      <c r="AC10">
        <v>0.45347321605760599</v>
      </c>
      <c r="AD10">
        <v>0.45347321605760599</v>
      </c>
      <c r="AE10">
        <v>0.46878483146067201</v>
      </c>
      <c r="AF10">
        <v>0.46878483146067201</v>
      </c>
      <c r="AG10">
        <v>0.44523809523809499</v>
      </c>
      <c r="AH10">
        <v>1.6227841377258301</v>
      </c>
      <c r="AI10">
        <v>0.41514870404576998</v>
      </c>
      <c r="AJ10">
        <v>0.41514870404576998</v>
      </c>
      <c r="AK10">
        <v>0.54693807526722804</v>
      </c>
      <c r="AL10">
        <v>0.54693807526722804</v>
      </c>
      <c r="AM10">
        <v>0.44523809523809499</v>
      </c>
      <c r="AN10">
        <v>0.44523809523809499</v>
      </c>
      <c r="AO10">
        <v>0.50486382059009505</v>
      </c>
      <c r="AP10">
        <v>0.221179016136584</v>
      </c>
      <c r="AQ10">
        <v>0.56670601681174204</v>
      </c>
      <c r="AR10">
        <v>0.29187569483190801</v>
      </c>
      <c r="AS10">
        <v>9.0909090909090898E-2</v>
      </c>
      <c r="AT10">
        <v>0.55609756097560903</v>
      </c>
      <c r="AU10">
        <v>0.48275862068965503</v>
      </c>
      <c r="AV10">
        <v>0.85024154589371903</v>
      </c>
      <c r="AW10">
        <v>0.61261261261261202</v>
      </c>
      <c r="AX10">
        <v>0.67857142857142805</v>
      </c>
      <c r="AY10">
        <v>0.61437908496731997</v>
      </c>
      <c r="AZ10">
        <v>0</v>
      </c>
      <c r="BA10">
        <v>0.42944785276073599</v>
      </c>
      <c r="BB10">
        <v>0</v>
      </c>
      <c r="BC10">
        <v>1.79372197309417E-2</v>
      </c>
      <c r="BD10">
        <v>0.64882943143812699</v>
      </c>
    </row>
    <row r="11" spans="1:56" x14ac:dyDescent="0.2">
      <c r="B11" t="s">
        <v>2622</v>
      </c>
      <c r="C11">
        <v>1E-3</v>
      </c>
      <c r="D11">
        <v>0.1</v>
      </c>
      <c r="E11">
        <v>102</v>
      </c>
      <c r="F11">
        <v>100</v>
      </c>
      <c r="G11" s="2" t="b">
        <v>1</v>
      </c>
      <c r="H11">
        <v>8</v>
      </c>
      <c r="I11">
        <v>25</v>
      </c>
      <c r="J11">
        <v>420</v>
      </c>
      <c r="K11">
        <v>1000</v>
      </c>
      <c r="L11">
        <v>4</v>
      </c>
      <c r="M11">
        <v>5</v>
      </c>
      <c r="N11">
        <v>465</v>
      </c>
      <c r="O11">
        <v>12</v>
      </c>
      <c r="P11">
        <v>5</v>
      </c>
      <c r="Q11">
        <v>125</v>
      </c>
      <c r="R11">
        <v>1</v>
      </c>
      <c r="S11">
        <v>78</v>
      </c>
      <c r="T11" s="2">
        <v>128</v>
      </c>
      <c r="U11" s="2">
        <v>128</v>
      </c>
      <c r="V11" t="s">
        <v>2180</v>
      </c>
      <c r="W11">
        <v>0.68064583333333295</v>
      </c>
      <c r="X11">
        <v>0.83026645481586403</v>
      </c>
      <c r="Y11">
        <v>0.46734139784945899</v>
      </c>
      <c r="Z11">
        <v>1.3296749933958001</v>
      </c>
      <c r="AA11">
        <v>0.40486310984546398</v>
      </c>
      <c r="AB11">
        <v>0.40486310984546398</v>
      </c>
      <c r="AC11">
        <v>0.52008405259475698</v>
      </c>
      <c r="AD11">
        <v>0.52008405259475698</v>
      </c>
      <c r="AE11">
        <v>0.46734139784945899</v>
      </c>
      <c r="AF11">
        <v>0.46734139784945899</v>
      </c>
      <c r="AG11">
        <v>0.543333333333333</v>
      </c>
      <c r="AH11">
        <v>1.4825412034988401</v>
      </c>
      <c r="AI11">
        <v>0.49756243204343298</v>
      </c>
      <c r="AJ11">
        <v>0.49756243204343298</v>
      </c>
      <c r="AK11">
        <v>0.58773110109238103</v>
      </c>
      <c r="AL11">
        <v>0.58773110109238103</v>
      </c>
      <c r="AM11">
        <v>0.543333333333333</v>
      </c>
      <c r="AN11">
        <v>0.543333333333333</v>
      </c>
      <c r="AO11">
        <v>0.426266110830131</v>
      </c>
      <c r="AP11">
        <v>0.318738097741047</v>
      </c>
      <c r="AQ11">
        <v>0.53526466047977606</v>
      </c>
      <c r="AR11">
        <v>0.33918357033090302</v>
      </c>
      <c r="AS11">
        <v>0.10606060606060599</v>
      </c>
      <c r="AT11">
        <v>0.377142857142857</v>
      </c>
      <c r="AU11">
        <v>0.76444444444444404</v>
      </c>
      <c r="AV11">
        <v>0.94861660079051302</v>
      </c>
      <c r="AW11">
        <v>0.76793248945147596</v>
      </c>
      <c r="AX11">
        <v>0.79638009049773695</v>
      </c>
      <c r="AY11">
        <v>0.71372549019607801</v>
      </c>
      <c r="AZ11">
        <v>0</v>
      </c>
      <c r="BA11">
        <v>0.40518638573743898</v>
      </c>
      <c r="BB11">
        <v>0.43223443223443198</v>
      </c>
      <c r="BC11">
        <v>0</v>
      </c>
      <c r="BD11">
        <v>0.65902578796561595</v>
      </c>
    </row>
    <row r="12" spans="1:56" x14ac:dyDescent="0.2">
      <c r="B12" t="s">
        <v>2448</v>
      </c>
      <c r="C12">
        <v>1E-3</v>
      </c>
      <c r="D12">
        <v>0.1</v>
      </c>
      <c r="E12">
        <v>10</v>
      </c>
      <c r="F12">
        <v>10</v>
      </c>
      <c r="G12" s="2" t="b">
        <v>0</v>
      </c>
      <c r="H12">
        <v>8</v>
      </c>
      <c r="I12">
        <v>5</v>
      </c>
      <c r="J12">
        <v>5</v>
      </c>
      <c r="K12">
        <v>1000</v>
      </c>
      <c r="L12">
        <v>4</v>
      </c>
      <c r="M12">
        <v>50</v>
      </c>
      <c r="N12">
        <v>420</v>
      </c>
      <c r="O12">
        <v>12</v>
      </c>
      <c r="P12">
        <v>50</v>
      </c>
      <c r="Q12">
        <v>80</v>
      </c>
      <c r="R12">
        <v>1</v>
      </c>
      <c r="S12">
        <v>78</v>
      </c>
      <c r="T12" s="2">
        <v>128</v>
      </c>
      <c r="U12" s="2">
        <v>128</v>
      </c>
      <c r="V12" t="s">
        <v>2180</v>
      </c>
      <c r="W12">
        <v>0.215</v>
      </c>
      <c r="X12">
        <v>4.0555531978607098</v>
      </c>
      <c r="Y12">
        <v>0.46697440476190499</v>
      </c>
      <c r="Z12">
        <v>1.30159064722061</v>
      </c>
      <c r="AA12">
        <v>0.40302066111646201</v>
      </c>
      <c r="AB12">
        <v>0.40302066111646201</v>
      </c>
      <c r="AC12">
        <v>0.59918929010200705</v>
      </c>
      <c r="AD12">
        <v>0.59918929010200705</v>
      </c>
      <c r="AE12">
        <v>0.46697440476190499</v>
      </c>
      <c r="AF12">
        <v>0.46697440476190499</v>
      </c>
      <c r="AG12">
        <v>0.46145833333333303</v>
      </c>
      <c r="AH12">
        <v>2.0599334239959699</v>
      </c>
      <c r="AI12">
        <v>0.432115813487567</v>
      </c>
      <c r="AJ12">
        <v>0.432115813487567</v>
      </c>
      <c r="AK12">
        <v>0.532093834567404</v>
      </c>
      <c r="AL12">
        <v>0.532093834567404</v>
      </c>
      <c r="AM12">
        <v>0.46145833333333303</v>
      </c>
      <c r="AN12">
        <v>0.46145833333333303</v>
      </c>
      <c r="AO12">
        <v>0.47407732697931498</v>
      </c>
      <c r="AP12">
        <v>0.15326223667084199</v>
      </c>
      <c r="AQ12">
        <v>0.54066599528297199</v>
      </c>
      <c r="AR12">
        <v>0.44407708553271502</v>
      </c>
      <c r="AS12">
        <v>0</v>
      </c>
      <c r="AT12">
        <v>0.394736842105263</v>
      </c>
      <c r="AU12">
        <v>0.26086956521739102</v>
      </c>
      <c r="AV12">
        <v>0.81528662420382103</v>
      </c>
      <c r="AW12">
        <v>0.52112676056338003</v>
      </c>
      <c r="AX12">
        <v>0.60992907801418395</v>
      </c>
      <c r="AY12">
        <v>0.48322147651006703</v>
      </c>
      <c r="AZ12">
        <v>0.56000000000000005</v>
      </c>
      <c r="BA12">
        <v>0.399002493765586</v>
      </c>
      <c r="BB12">
        <v>0.63934426229508101</v>
      </c>
      <c r="BC12">
        <v>0.50187265917602997</v>
      </c>
      <c r="BD12">
        <v>0</v>
      </c>
    </row>
    <row r="13" spans="1:56" x14ac:dyDescent="0.2">
      <c r="B13" t="s">
        <v>2449</v>
      </c>
      <c r="C13">
        <v>1E-3</v>
      </c>
      <c r="D13">
        <v>0.1</v>
      </c>
      <c r="E13">
        <v>10</v>
      </c>
      <c r="F13">
        <v>10</v>
      </c>
      <c r="G13" s="2" t="b">
        <v>0</v>
      </c>
      <c r="H13">
        <v>8</v>
      </c>
      <c r="I13">
        <v>5</v>
      </c>
      <c r="J13">
        <v>5</v>
      </c>
      <c r="K13">
        <v>1000</v>
      </c>
      <c r="L13">
        <v>4</v>
      </c>
      <c r="M13">
        <v>20</v>
      </c>
      <c r="N13">
        <v>450</v>
      </c>
      <c r="O13">
        <v>12</v>
      </c>
      <c r="P13">
        <v>20</v>
      </c>
      <c r="Q13">
        <v>110</v>
      </c>
      <c r="R13">
        <v>1</v>
      </c>
      <c r="S13">
        <v>78</v>
      </c>
      <c r="T13" s="2">
        <v>128</v>
      </c>
      <c r="U13" s="2">
        <v>128</v>
      </c>
      <c r="V13" t="s">
        <v>2180</v>
      </c>
      <c r="W13">
        <v>0.25</v>
      </c>
      <c r="X13">
        <v>3.4035371303558302</v>
      </c>
      <c r="Y13">
        <v>0.46633055555555503</v>
      </c>
      <c r="Z13">
        <v>1.2946334373950901</v>
      </c>
      <c r="AA13">
        <v>0.403393358735118</v>
      </c>
      <c r="AB13">
        <v>0.403393358735118</v>
      </c>
      <c r="AC13">
        <v>0.57876083833001901</v>
      </c>
      <c r="AD13">
        <v>0.57876083833001801</v>
      </c>
      <c r="AE13">
        <v>0.46633055555555503</v>
      </c>
      <c r="AF13">
        <v>0.46633055555555503</v>
      </c>
      <c r="AG13">
        <v>0.42196969696969699</v>
      </c>
      <c r="AH13">
        <v>2.1920568943023602</v>
      </c>
      <c r="AI13">
        <v>0.37468540023635799</v>
      </c>
      <c r="AJ13">
        <v>0.37468540023635799</v>
      </c>
      <c r="AK13">
        <v>0.47875335121551299</v>
      </c>
      <c r="AL13">
        <v>0.47875335121551299</v>
      </c>
      <c r="AM13">
        <v>0.421969696969696</v>
      </c>
      <c r="AN13">
        <v>0.42196969696969699</v>
      </c>
      <c r="AO13">
        <v>0.44027043213782202</v>
      </c>
      <c r="AP13">
        <v>0.25637602047423103</v>
      </c>
      <c r="AQ13">
        <v>0.53631654481887603</v>
      </c>
      <c r="AR13">
        <v>0.38061043750953999</v>
      </c>
      <c r="AS13">
        <v>0</v>
      </c>
      <c r="AT13">
        <v>0.26431718061673998</v>
      </c>
      <c r="AU13">
        <v>5.30973451327433E-2</v>
      </c>
      <c r="AV13">
        <v>0.77</v>
      </c>
      <c r="AW13">
        <v>0.53551912568306004</v>
      </c>
      <c r="AX13">
        <v>0.66141732283464505</v>
      </c>
      <c r="AY13">
        <v>0.37179487179487097</v>
      </c>
      <c r="AZ13">
        <v>5.8823529411764698E-2</v>
      </c>
      <c r="BA13">
        <v>0.41121495327102803</v>
      </c>
      <c r="BB13">
        <v>0.44541484716157198</v>
      </c>
      <c r="BC13">
        <v>0.36871508379888202</v>
      </c>
      <c r="BD13">
        <v>0.55591054313098998</v>
      </c>
    </row>
    <row r="14" spans="1:56" x14ac:dyDescent="0.2">
      <c r="B14" t="s">
        <v>2450</v>
      </c>
      <c r="C14">
        <v>1E-3</v>
      </c>
      <c r="D14">
        <v>0.1</v>
      </c>
      <c r="E14">
        <v>10</v>
      </c>
      <c r="F14">
        <v>10</v>
      </c>
      <c r="G14" s="2" t="b">
        <v>0</v>
      </c>
      <c r="H14">
        <v>8</v>
      </c>
      <c r="I14">
        <v>5</v>
      </c>
      <c r="J14">
        <v>5</v>
      </c>
      <c r="K14">
        <v>1000</v>
      </c>
      <c r="L14">
        <v>4</v>
      </c>
      <c r="M14">
        <v>25</v>
      </c>
      <c r="N14">
        <v>445</v>
      </c>
      <c r="O14">
        <v>12</v>
      </c>
      <c r="P14">
        <v>25</v>
      </c>
      <c r="Q14">
        <v>105</v>
      </c>
      <c r="R14">
        <v>1</v>
      </c>
      <c r="S14">
        <v>78</v>
      </c>
      <c r="T14" s="2">
        <v>128</v>
      </c>
      <c r="U14" s="2">
        <v>128</v>
      </c>
      <c r="V14" t="s">
        <v>2180</v>
      </c>
      <c r="W14">
        <v>0.26500000000000001</v>
      </c>
      <c r="X14">
        <v>3.4979756116866998</v>
      </c>
      <c r="Y14">
        <v>0.46543764044943597</v>
      </c>
      <c r="Z14">
        <v>1.28086243391036</v>
      </c>
      <c r="AA14">
        <v>0.40267138781269601</v>
      </c>
      <c r="AB14">
        <v>0.40267138781269601</v>
      </c>
      <c r="AC14">
        <v>0.54456028321984395</v>
      </c>
      <c r="AD14">
        <v>0.54456028321984395</v>
      </c>
      <c r="AE14">
        <v>0.46543764044943597</v>
      </c>
      <c r="AF14">
        <v>0.46543764044943597</v>
      </c>
      <c r="AG14">
        <v>0.37777777777777699</v>
      </c>
      <c r="AH14">
        <v>2.19060826301574</v>
      </c>
      <c r="AI14">
        <v>0.29472428057413202</v>
      </c>
      <c r="AJ14">
        <v>0.29472428057413202</v>
      </c>
      <c r="AK14">
        <v>0.36760780661359399</v>
      </c>
      <c r="AL14">
        <v>0.36760780661359399</v>
      </c>
      <c r="AM14">
        <v>0.37777777777777699</v>
      </c>
      <c r="AN14">
        <v>0.37777777777777699</v>
      </c>
      <c r="AO14">
        <v>0.443399798706617</v>
      </c>
      <c r="AP14">
        <v>0.20659597015475301</v>
      </c>
      <c r="AQ14">
        <v>0.53754439331586701</v>
      </c>
      <c r="AR14">
        <v>0.42314538907354698</v>
      </c>
      <c r="AS14">
        <v>0</v>
      </c>
      <c r="AT14">
        <v>0.25742574257425699</v>
      </c>
      <c r="AU14">
        <v>1.8867924528301799E-2</v>
      </c>
      <c r="AV14">
        <v>0.61971830985915499</v>
      </c>
      <c r="AW14">
        <v>0.53409090909090895</v>
      </c>
      <c r="AX14">
        <v>0.55516014234875399</v>
      </c>
      <c r="AY14">
        <v>1.8018018018018001E-2</v>
      </c>
      <c r="AZ14">
        <v>0.45528455284552799</v>
      </c>
      <c r="BA14">
        <v>0.41666666666666602</v>
      </c>
      <c r="BB14">
        <v>0</v>
      </c>
      <c r="BC14">
        <v>1.7391304347826E-2</v>
      </c>
      <c r="BD14">
        <v>0.644067796610169</v>
      </c>
    </row>
    <row r="15" spans="1:56" x14ac:dyDescent="0.2">
      <c r="B15" t="s">
        <v>2623</v>
      </c>
      <c r="C15">
        <v>1E-3</v>
      </c>
      <c r="D15">
        <v>0.1</v>
      </c>
      <c r="E15">
        <v>256</v>
      </c>
      <c r="F15">
        <v>100</v>
      </c>
      <c r="G15" s="2" t="b">
        <v>0</v>
      </c>
      <c r="H15">
        <v>8</v>
      </c>
      <c r="I15">
        <v>5</v>
      </c>
      <c r="J15">
        <v>420</v>
      </c>
      <c r="K15">
        <v>1000</v>
      </c>
      <c r="L15">
        <v>4</v>
      </c>
      <c r="M15">
        <v>5</v>
      </c>
      <c r="N15">
        <v>465</v>
      </c>
      <c r="O15">
        <v>12</v>
      </c>
      <c r="P15">
        <v>5</v>
      </c>
      <c r="Q15">
        <v>125</v>
      </c>
      <c r="R15">
        <v>1</v>
      </c>
      <c r="S15">
        <v>78</v>
      </c>
      <c r="T15" s="2">
        <v>128</v>
      </c>
      <c r="U15" s="2">
        <v>128</v>
      </c>
      <c r="V15" t="s">
        <v>2180</v>
      </c>
      <c r="W15">
        <v>0.53895238095238096</v>
      </c>
      <c r="X15">
        <v>1.2490736234188</v>
      </c>
      <c r="Y15">
        <v>0.46539623655913698</v>
      </c>
      <c r="Z15">
        <v>1.2708001286983399</v>
      </c>
      <c r="AA15">
        <v>0.401434523872369</v>
      </c>
      <c r="AB15">
        <v>0.401434523872369</v>
      </c>
      <c r="AC15">
        <v>0.55161166826576502</v>
      </c>
      <c r="AD15">
        <v>0.55161166826576502</v>
      </c>
      <c r="AE15">
        <v>0.46539623655913698</v>
      </c>
      <c r="AF15">
        <v>0.46539623655913698</v>
      </c>
      <c r="AG15">
        <v>0.53133333333333299</v>
      </c>
      <c r="AH15">
        <v>1.70056056976318</v>
      </c>
      <c r="AI15">
        <v>0.51711608390615305</v>
      </c>
      <c r="AJ15">
        <v>0.51711608390615305</v>
      </c>
      <c r="AK15">
        <v>0.55884674003865398</v>
      </c>
      <c r="AL15">
        <v>0.55884674003865398</v>
      </c>
      <c r="AM15">
        <v>0.53133333333333299</v>
      </c>
      <c r="AN15">
        <v>0.53133333333333299</v>
      </c>
      <c r="AO15">
        <v>0.43939588590087397</v>
      </c>
      <c r="AP15">
        <v>0.33247369699492901</v>
      </c>
      <c r="AQ15">
        <v>0.53436679084799399</v>
      </c>
      <c r="AR15">
        <v>0.29950172174567802</v>
      </c>
      <c r="AS15">
        <v>0</v>
      </c>
      <c r="AT15">
        <v>0.593639575971731</v>
      </c>
      <c r="AU15">
        <v>0.47659574468085097</v>
      </c>
      <c r="AV15">
        <v>0.85483870967741904</v>
      </c>
      <c r="AW15">
        <v>0.65853658536585302</v>
      </c>
      <c r="AX15">
        <v>0.80519480519480502</v>
      </c>
      <c r="AY15">
        <v>0.56666666666666599</v>
      </c>
      <c r="AZ15">
        <v>0.57407407407407396</v>
      </c>
      <c r="BA15">
        <v>0.46125461254612499</v>
      </c>
      <c r="BB15">
        <v>0.53211009174311896</v>
      </c>
      <c r="BC15">
        <v>0.33734939759036098</v>
      </c>
      <c r="BD15">
        <v>0.34513274336283101</v>
      </c>
    </row>
    <row r="16" spans="1:56" x14ac:dyDescent="0.2">
      <c r="B16" t="s">
        <v>2624</v>
      </c>
      <c r="C16">
        <v>1E-3</v>
      </c>
      <c r="D16">
        <v>0.1</v>
      </c>
      <c r="E16">
        <v>256</v>
      </c>
      <c r="F16">
        <v>100</v>
      </c>
      <c r="G16" s="2" t="b">
        <v>0</v>
      </c>
      <c r="H16">
        <v>8</v>
      </c>
      <c r="I16">
        <v>5</v>
      </c>
      <c r="J16">
        <v>420</v>
      </c>
      <c r="K16">
        <v>1000</v>
      </c>
      <c r="L16">
        <v>4</v>
      </c>
      <c r="M16">
        <v>25</v>
      </c>
      <c r="N16">
        <v>445</v>
      </c>
      <c r="O16">
        <v>12</v>
      </c>
      <c r="P16">
        <v>25</v>
      </c>
      <c r="Q16">
        <v>105</v>
      </c>
      <c r="R16">
        <v>1</v>
      </c>
      <c r="S16">
        <v>78</v>
      </c>
      <c r="T16" s="2">
        <v>128</v>
      </c>
      <c r="U16" s="2">
        <v>128</v>
      </c>
      <c r="V16" t="s">
        <v>2180</v>
      </c>
      <c r="W16">
        <v>0.49283333333333301</v>
      </c>
      <c r="X16">
        <v>1.3916584801673799</v>
      </c>
      <c r="Y16">
        <v>0.46506966292134699</v>
      </c>
      <c r="Z16">
        <v>1.2201240016221999</v>
      </c>
      <c r="AA16">
        <v>0.398597693204991</v>
      </c>
      <c r="AB16">
        <v>0.398597693204991</v>
      </c>
      <c r="AC16">
        <v>0.55631876156495297</v>
      </c>
      <c r="AD16">
        <v>0.55631876156495297</v>
      </c>
      <c r="AE16">
        <v>0.46506966292134699</v>
      </c>
      <c r="AF16">
        <v>0.46506966292134699</v>
      </c>
      <c r="AG16">
        <v>0.411904761904761</v>
      </c>
      <c r="AH16">
        <v>1.68686139583587</v>
      </c>
      <c r="AI16">
        <v>0.36124886227587699</v>
      </c>
      <c r="AJ16">
        <v>0.36124886227587699</v>
      </c>
      <c r="AK16">
        <v>0.42949564587585698</v>
      </c>
      <c r="AL16">
        <v>0.42949564587585698</v>
      </c>
      <c r="AM16">
        <v>0.411904761904761</v>
      </c>
      <c r="AN16">
        <v>0.411904761904761</v>
      </c>
      <c r="AO16">
        <v>0.48162063658251503</v>
      </c>
      <c r="AP16">
        <v>0.29062955246809502</v>
      </c>
      <c r="AQ16">
        <v>0.53432839615669503</v>
      </c>
      <c r="AR16">
        <v>0.28781218761265598</v>
      </c>
      <c r="AS16">
        <v>3.4482758620689599E-2</v>
      </c>
      <c r="AT16">
        <v>0.43181818181818099</v>
      </c>
      <c r="AU16">
        <v>7.1428571428571397E-2</v>
      </c>
      <c r="AV16">
        <v>0.75630252100840301</v>
      </c>
      <c r="AW16">
        <v>0.63207547169811296</v>
      </c>
      <c r="AX16">
        <v>0.65193370165745801</v>
      </c>
      <c r="AY16">
        <v>0.52229299363057302</v>
      </c>
      <c r="AZ16">
        <v>0.17582417582417501</v>
      </c>
      <c r="BA16">
        <v>0.37906137184115501</v>
      </c>
      <c r="BB16">
        <v>0</v>
      </c>
      <c r="BC16">
        <v>2.68456375838926E-2</v>
      </c>
      <c r="BD16">
        <v>0.65292096219931195</v>
      </c>
    </row>
    <row r="17" spans="2:56" x14ac:dyDescent="0.2">
      <c r="B17" t="s">
        <v>2625</v>
      </c>
      <c r="C17">
        <v>1E-3</v>
      </c>
      <c r="D17">
        <v>0.1</v>
      </c>
      <c r="E17">
        <v>157</v>
      </c>
      <c r="F17">
        <v>100</v>
      </c>
      <c r="G17" s="2" t="b">
        <v>1</v>
      </c>
      <c r="H17">
        <v>8</v>
      </c>
      <c r="I17">
        <v>50</v>
      </c>
      <c r="J17">
        <v>420</v>
      </c>
      <c r="K17">
        <v>1000</v>
      </c>
      <c r="L17">
        <v>4</v>
      </c>
      <c r="M17">
        <v>20</v>
      </c>
      <c r="N17">
        <v>450</v>
      </c>
      <c r="O17">
        <v>12</v>
      </c>
      <c r="P17">
        <v>20</v>
      </c>
      <c r="Q17">
        <v>110</v>
      </c>
      <c r="R17">
        <v>1</v>
      </c>
      <c r="S17">
        <v>78</v>
      </c>
      <c r="T17" s="2">
        <v>128</v>
      </c>
      <c r="U17" s="2">
        <v>128</v>
      </c>
      <c r="V17" t="s">
        <v>2180</v>
      </c>
      <c r="W17">
        <v>0.69323511904761903</v>
      </c>
      <c r="X17">
        <v>0.80843204319477002</v>
      </c>
      <c r="Y17">
        <v>0.46497277777777701</v>
      </c>
      <c r="Z17">
        <v>1.2630219469070401</v>
      </c>
      <c r="AA17">
        <v>0.39704653004585799</v>
      </c>
      <c r="AB17">
        <v>0.39704653004585799</v>
      </c>
      <c r="AC17">
        <v>0.48120181511882498</v>
      </c>
      <c r="AD17">
        <v>0.48120181511882498</v>
      </c>
      <c r="AE17">
        <v>0.46497277777777701</v>
      </c>
      <c r="AF17">
        <v>0.46497277777777701</v>
      </c>
      <c r="AG17">
        <v>0.55227272727272703</v>
      </c>
      <c r="AH17">
        <v>1.30029213428497</v>
      </c>
      <c r="AI17">
        <v>0.51984593140350699</v>
      </c>
      <c r="AJ17">
        <v>0.51984593140350799</v>
      </c>
      <c r="AK17">
        <v>0.56081474791804697</v>
      </c>
      <c r="AL17">
        <v>0.56081474791804697</v>
      </c>
      <c r="AM17">
        <v>0.55227272727272703</v>
      </c>
      <c r="AN17">
        <v>0.55227272727272703</v>
      </c>
      <c r="AO17">
        <v>0.45573715800852099</v>
      </c>
      <c r="AP17">
        <v>0.295937163821065</v>
      </c>
      <c r="AQ17">
        <v>0.5452296645668</v>
      </c>
      <c r="AR17">
        <v>0.29128213378704698</v>
      </c>
      <c r="AS17">
        <v>0.11111111111111099</v>
      </c>
      <c r="AT17">
        <v>0.33526011560693603</v>
      </c>
      <c r="AU17">
        <v>0.79797979797979801</v>
      </c>
      <c r="AV17">
        <v>0.95535714285714302</v>
      </c>
      <c r="AW17">
        <v>0.77832512315270896</v>
      </c>
      <c r="AX17">
        <v>0.87804878048780399</v>
      </c>
      <c r="AY17">
        <v>0.809756097560975</v>
      </c>
      <c r="AZ17">
        <v>0</v>
      </c>
      <c r="BA17">
        <v>0.42412451361867698</v>
      </c>
      <c r="BB17">
        <v>0.43153526970954298</v>
      </c>
      <c r="BC17">
        <v>0.58131487889273303</v>
      </c>
      <c r="BD17">
        <v>0.13533834586466101</v>
      </c>
    </row>
    <row r="18" spans="2:56" x14ac:dyDescent="0.2">
      <c r="B18" t="s">
        <v>2451</v>
      </c>
      <c r="C18">
        <v>1E-3</v>
      </c>
      <c r="D18">
        <v>0.1</v>
      </c>
      <c r="E18">
        <v>10</v>
      </c>
      <c r="F18">
        <v>10</v>
      </c>
      <c r="G18" s="2" t="b">
        <v>0</v>
      </c>
      <c r="H18">
        <v>8</v>
      </c>
      <c r="I18">
        <v>5</v>
      </c>
      <c r="J18">
        <v>5</v>
      </c>
      <c r="K18">
        <v>1000</v>
      </c>
      <c r="L18">
        <v>4</v>
      </c>
      <c r="M18">
        <v>20</v>
      </c>
      <c r="N18">
        <v>450</v>
      </c>
      <c r="O18">
        <v>12</v>
      </c>
      <c r="P18">
        <v>20</v>
      </c>
      <c r="Q18">
        <v>110</v>
      </c>
      <c r="R18">
        <v>1</v>
      </c>
      <c r="S18">
        <v>78</v>
      </c>
      <c r="T18" s="2">
        <v>128</v>
      </c>
      <c r="U18" s="2">
        <v>128</v>
      </c>
      <c r="V18" t="s">
        <v>2180</v>
      </c>
      <c r="W18">
        <v>0.2525</v>
      </c>
      <c r="X18">
        <v>3.7901655673980699</v>
      </c>
      <c r="Y18">
        <v>0.46468166666666599</v>
      </c>
      <c r="Z18">
        <v>1.28716372609138</v>
      </c>
      <c r="AA18">
        <v>0.39942896751545298</v>
      </c>
      <c r="AB18">
        <v>0.39942896751545298</v>
      </c>
      <c r="AC18">
        <v>0.58011445589311805</v>
      </c>
      <c r="AD18">
        <v>0.58011445589311805</v>
      </c>
      <c r="AE18">
        <v>0.46468166666666599</v>
      </c>
      <c r="AF18">
        <v>0.46468166666666599</v>
      </c>
      <c r="AG18">
        <v>0.42424242424242398</v>
      </c>
      <c r="AH18">
        <v>2.2565414905547998</v>
      </c>
      <c r="AI18">
        <v>0.38211476766117802</v>
      </c>
      <c r="AJ18">
        <v>0.38211476766117802</v>
      </c>
      <c r="AK18">
        <v>0.48270710942726403</v>
      </c>
      <c r="AL18">
        <v>0.48270710942726403</v>
      </c>
      <c r="AM18">
        <v>0.42424242424242398</v>
      </c>
      <c r="AN18">
        <v>0.42424242424242398</v>
      </c>
      <c r="AO18">
        <v>0.44881575465393703</v>
      </c>
      <c r="AP18">
        <v>0.19900337551821501</v>
      </c>
      <c r="AQ18">
        <v>0.53365876679955204</v>
      </c>
      <c r="AR18">
        <v>0.41623797309011001</v>
      </c>
      <c r="AS18">
        <v>0</v>
      </c>
      <c r="AT18">
        <v>0.36756756756756698</v>
      </c>
      <c r="AU18">
        <v>0.328358208955223</v>
      </c>
      <c r="AV18">
        <v>0.75935828877005296</v>
      </c>
      <c r="AW18">
        <v>0.57028112449799195</v>
      </c>
      <c r="AX18">
        <v>0.69714285714285695</v>
      </c>
      <c r="AY18">
        <v>0.51461988304093498</v>
      </c>
      <c r="AZ18">
        <v>0.42914979757084998</v>
      </c>
      <c r="BA18">
        <v>0.38596491228070101</v>
      </c>
      <c r="BB18">
        <v>1.7699115044247701E-2</v>
      </c>
      <c r="BC18">
        <v>0.51523545706371199</v>
      </c>
      <c r="BD18">
        <v>0</v>
      </c>
    </row>
    <row r="19" spans="2:56" x14ac:dyDescent="0.2">
      <c r="B19" t="s">
        <v>2626</v>
      </c>
      <c r="C19">
        <v>1E-3</v>
      </c>
      <c r="D19">
        <v>0.1</v>
      </c>
      <c r="E19">
        <v>256</v>
      </c>
      <c r="F19">
        <v>100</v>
      </c>
      <c r="G19" s="2" t="b">
        <v>0</v>
      </c>
      <c r="H19">
        <v>8</v>
      </c>
      <c r="I19">
        <v>50</v>
      </c>
      <c r="J19">
        <v>420</v>
      </c>
      <c r="K19">
        <v>1000</v>
      </c>
      <c r="L19">
        <v>4</v>
      </c>
      <c r="M19">
        <v>50</v>
      </c>
      <c r="N19">
        <v>420</v>
      </c>
      <c r="O19">
        <v>12</v>
      </c>
      <c r="P19">
        <v>50</v>
      </c>
      <c r="Q19">
        <v>80</v>
      </c>
      <c r="R19">
        <v>1</v>
      </c>
      <c r="S19">
        <v>78</v>
      </c>
      <c r="T19" s="2">
        <v>128</v>
      </c>
      <c r="U19" s="2">
        <v>128</v>
      </c>
      <c r="V19" t="s">
        <v>2180</v>
      </c>
      <c r="W19">
        <v>0.69336309523809503</v>
      </c>
      <c r="X19">
        <v>0.79873538672924005</v>
      </c>
      <c r="Y19">
        <v>0.46467083333333298</v>
      </c>
      <c r="Z19">
        <v>1.21124200856685</v>
      </c>
      <c r="AA19">
        <v>0.39862021237976603</v>
      </c>
      <c r="AB19">
        <v>0.39862021237976603</v>
      </c>
      <c r="AC19">
        <v>0.498994671074594</v>
      </c>
      <c r="AD19">
        <v>0.498994671074594</v>
      </c>
      <c r="AE19">
        <v>0.46467083333333298</v>
      </c>
      <c r="AF19">
        <v>0.46467083333333298</v>
      </c>
      <c r="AG19">
        <v>0.52395833333333297</v>
      </c>
      <c r="AH19">
        <v>1.2643669843673699</v>
      </c>
      <c r="AI19">
        <v>0.48324268940741999</v>
      </c>
      <c r="AJ19">
        <v>0.48324268940741999</v>
      </c>
      <c r="AK19">
        <v>0.516733706169755</v>
      </c>
      <c r="AL19">
        <v>0.516733706169755</v>
      </c>
      <c r="AM19">
        <v>0.52395833333333297</v>
      </c>
      <c r="AN19">
        <v>0.52395833333333297</v>
      </c>
      <c r="AO19">
        <v>0.44273235991913301</v>
      </c>
      <c r="AP19">
        <v>0.33794770847844402</v>
      </c>
      <c r="AQ19">
        <v>0.54805077854891004</v>
      </c>
      <c r="AR19">
        <v>0.26575000257257497</v>
      </c>
      <c r="AS19">
        <v>6.6666666666666596E-2</v>
      </c>
      <c r="AT19">
        <v>0.365079365079365</v>
      </c>
      <c r="AU19">
        <v>0.76388888888888795</v>
      </c>
      <c r="AV19">
        <v>0.95705521472392596</v>
      </c>
      <c r="AW19">
        <v>0.70344827586206804</v>
      </c>
      <c r="AX19">
        <v>0.88749999999999996</v>
      </c>
      <c r="AY19">
        <v>0.499999999999999</v>
      </c>
      <c r="AZ19">
        <v>0.48447204968944002</v>
      </c>
      <c r="BA19">
        <v>0.40712468193384199</v>
      </c>
      <c r="BB19">
        <v>0</v>
      </c>
      <c r="BC19">
        <v>0</v>
      </c>
      <c r="BD19">
        <v>0.66367713004484297</v>
      </c>
    </row>
    <row r="20" spans="2:56" x14ac:dyDescent="0.2">
      <c r="B20" t="s">
        <v>2452</v>
      </c>
      <c r="C20">
        <v>1E-3</v>
      </c>
      <c r="D20">
        <v>0.1</v>
      </c>
      <c r="E20">
        <v>10</v>
      </c>
      <c r="F20">
        <v>10</v>
      </c>
      <c r="G20" s="2" t="b">
        <v>0</v>
      </c>
      <c r="H20">
        <v>8</v>
      </c>
      <c r="I20">
        <v>5</v>
      </c>
      <c r="J20">
        <v>5</v>
      </c>
      <c r="K20">
        <v>1000</v>
      </c>
      <c r="L20">
        <v>4</v>
      </c>
      <c r="M20">
        <v>50</v>
      </c>
      <c r="N20">
        <v>420</v>
      </c>
      <c r="O20">
        <v>12</v>
      </c>
      <c r="P20">
        <v>50</v>
      </c>
      <c r="Q20">
        <v>80</v>
      </c>
      <c r="R20">
        <v>1</v>
      </c>
      <c r="S20">
        <v>78</v>
      </c>
      <c r="T20" s="2">
        <v>128</v>
      </c>
      <c r="U20" s="2">
        <v>128</v>
      </c>
      <c r="V20" t="s">
        <v>2180</v>
      </c>
      <c r="W20">
        <v>0.25</v>
      </c>
      <c r="X20">
        <v>3.4514342069625799</v>
      </c>
      <c r="Y20">
        <v>0.46441309523809399</v>
      </c>
      <c r="Z20">
        <v>1.2904759885072701</v>
      </c>
      <c r="AA20">
        <v>0.39877546337546799</v>
      </c>
      <c r="AB20">
        <v>0.39877546337546799</v>
      </c>
      <c r="AC20">
        <v>0.50414132419637403</v>
      </c>
      <c r="AD20">
        <v>0.50414132419637403</v>
      </c>
      <c r="AE20">
        <v>0.46441309523809399</v>
      </c>
      <c r="AF20">
        <v>0.46441309523809399</v>
      </c>
      <c r="AG20">
        <v>0.41666666666666602</v>
      </c>
      <c r="AH20">
        <v>2.0897555351257302</v>
      </c>
      <c r="AI20">
        <v>0.36873803005754702</v>
      </c>
      <c r="AJ20">
        <v>0.36873803005754702</v>
      </c>
      <c r="AK20">
        <v>0.42612354215292197</v>
      </c>
      <c r="AL20">
        <v>0.42612354215292197</v>
      </c>
      <c r="AM20">
        <v>0.41666666666666602</v>
      </c>
      <c r="AN20">
        <v>0.41666666666666602</v>
      </c>
      <c r="AO20">
        <v>0.43399154751187902</v>
      </c>
      <c r="AP20">
        <v>0.20769959966662799</v>
      </c>
      <c r="AQ20">
        <v>0.54839317481116601</v>
      </c>
      <c r="AR20">
        <v>0.40501753151219599</v>
      </c>
      <c r="AS20">
        <v>0</v>
      </c>
      <c r="AT20">
        <v>0.29189189189189102</v>
      </c>
      <c r="AU20">
        <v>0.29787234042553101</v>
      </c>
      <c r="AV20">
        <v>0.83783783783783705</v>
      </c>
      <c r="AW20">
        <v>0.625766871165644</v>
      </c>
      <c r="AX20">
        <v>0.56209150326797297</v>
      </c>
      <c r="AY20">
        <v>0.40677966101694901</v>
      </c>
      <c r="AZ20">
        <v>0.41176470588235298</v>
      </c>
      <c r="BA20">
        <v>0.41489361702127597</v>
      </c>
      <c r="BB20">
        <v>1.8018018018018001E-2</v>
      </c>
      <c r="BC20">
        <v>0.55793991416308997</v>
      </c>
      <c r="BD20">
        <v>0</v>
      </c>
    </row>
    <row r="21" spans="2:56" x14ac:dyDescent="0.2">
      <c r="B21" t="s">
        <v>2627</v>
      </c>
      <c r="C21">
        <v>1E-3</v>
      </c>
      <c r="D21">
        <v>0.1</v>
      </c>
      <c r="E21">
        <v>53</v>
      </c>
      <c r="F21">
        <v>100</v>
      </c>
      <c r="G21" s="2" t="b">
        <v>1</v>
      </c>
      <c r="H21">
        <v>8</v>
      </c>
      <c r="I21">
        <v>20</v>
      </c>
      <c r="J21">
        <v>420</v>
      </c>
      <c r="K21">
        <v>1000</v>
      </c>
      <c r="L21">
        <v>4</v>
      </c>
      <c r="M21">
        <v>50</v>
      </c>
      <c r="N21">
        <v>420</v>
      </c>
      <c r="O21">
        <v>12</v>
      </c>
      <c r="P21">
        <v>50</v>
      </c>
      <c r="Q21">
        <v>80</v>
      </c>
      <c r="R21">
        <v>1</v>
      </c>
      <c r="S21">
        <v>78</v>
      </c>
      <c r="T21" s="2">
        <v>128</v>
      </c>
      <c r="U21" s="2">
        <v>128</v>
      </c>
      <c r="V21" t="s">
        <v>2180</v>
      </c>
      <c r="W21">
        <v>0.65364285714285697</v>
      </c>
      <c r="X21">
        <v>0.90767220497131296</v>
      </c>
      <c r="Y21">
        <v>0.46372023809523799</v>
      </c>
      <c r="Z21">
        <v>1.22072278642654</v>
      </c>
      <c r="AA21">
        <v>0.39829249185623999</v>
      </c>
      <c r="AB21">
        <v>0.39829249185623999</v>
      </c>
      <c r="AC21">
        <v>0.51572262163725302</v>
      </c>
      <c r="AD21">
        <v>0.51572262163725302</v>
      </c>
      <c r="AE21">
        <v>0.46372023809523799</v>
      </c>
      <c r="AF21">
        <v>0.46372023809523799</v>
      </c>
      <c r="AG21">
        <v>0.52500000000000002</v>
      </c>
      <c r="AH21">
        <v>1.3406407833099301</v>
      </c>
      <c r="AI21">
        <v>0.49392392984098898</v>
      </c>
      <c r="AJ21">
        <v>0.49392392984098898</v>
      </c>
      <c r="AK21">
        <v>0.56125273502686901</v>
      </c>
      <c r="AL21">
        <v>0.56125273502686901</v>
      </c>
      <c r="AM21">
        <v>0.52500000000000002</v>
      </c>
      <c r="AN21">
        <v>0.52500000000000002</v>
      </c>
      <c r="AO21">
        <v>0.47402161322710501</v>
      </c>
      <c r="AP21">
        <v>0.29983931235237499</v>
      </c>
      <c r="AQ21">
        <v>0.54261432553368105</v>
      </c>
      <c r="AR21">
        <v>0.27669471631179898</v>
      </c>
      <c r="AS21">
        <v>2.4390243902439001E-2</v>
      </c>
      <c r="AT21">
        <v>0.402877697841726</v>
      </c>
      <c r="AU21">
        <v>0.76923076923076905</v>
      </c>
      <c r="AV21">
        <v>0.96932515337423297</v>
      </c>
      <c r="AW21">
        <v>0.72222222222222199</v>
      </c>
      <c r="AX21">
        <v>0.82269503546099298</v>
      </c>
      <c r="AY21">
        <v>0.488188976377952</v>
      </c>
      <c r="AZ21">
        <v>0.59310344827586203</v>
      </c>
      <c r="BA21">
        <v>0.43360433604336002</v>
      </c>
      <c r="BB21">
        <v>0</v>
      </c>
      <c r="BC21">
        <v>3.4782608695652098E-2</v>
      </c>
      <c r="BD21">
        <v>0.66666666666666596</v>
      </c>
    </row>
    <row r="22" spans="2:56" x14ac:dyDescent="0.2">
      <c r="B22" t="s">
        <v>2628</v>
      </c>
      <c r="C22">
        <v>1E-3</v>
      </c>
      <c r="D22">
        <v>0.1</v>
      </c>
      <c r="E22">
        <v>256</v>
      </c>
      <c r="F22">
        <v>100</v>
      </c>
      <c r="G22" s="2" t="b">
        <v>0</v>
      </c>
      <c r="H22">
        <v>8</v>
      </c>
      <c r="I22">
        <v>5</v>
      </c>
      <c r="J22">
        <v>420</v>
      </c>
      <c r="K22">
        <v>1000</v>
      </c>
      <c r="L22">
        <v>4</v>
      </c>
      <c r="M22">
        <v>15</v>
      </c>
      <c r="N22">
        <v>455</v>
      </c>
      <c r="O22">
        <v>12</v>
      </c>
      <c r="P22">
        <v>15</v>
      </c>
      <c r="Q22">
        <v>115</v>
      </c>
      <c r="R22">
        <v>1</v>
      </c>
      <c r="S22">
        <v>78</v>
      </c>
      <c r="T22" s="2">
        <v>128</v>
      </c>
      <c r="U22" s="2">
        <v>128</v>
      </c>
      <c r="V22" t="s">
        <v>2180</v>
      </c>
      <c r="W22">
        <v>0.52576190476190399</v>
      </c>
      <c r="X22">
        <v>1.28074751138687</v>
      </c>
      <c r="Y22">
        <v>0.46337527472527401</v>
      </c>
      <c r="Z22">
        <v>1.2372076513767201</v>
      </c>
      <c r="AA22">
        <v>0.39231815684342602</v>
      </c>
      <c r="AB22">
        <v>0.39231815684342602</v>
      </c>
      <c r="AC22">
        <v>0.469859985099643</v>
      </c>
      <c r="AD22">
        <v>0.469859985099642</v>
      </c>
      <c r="AE22">
        <v>0.46337527472527401</v>
      </c>
      <c r="AF22">
        <v>0.46337527472527401</v>
      </c>
      <c r="AG22">
        <v>0.418115942028985</v>
      </c>
      <c r="AH22">
        <v>1.6485849618911701</v>
      </c>
      <c r="AI22">
        <v>0.37918612246139999</v>
      </c>
      <c r="AJ22">
        <v>0.37918612246139999</v>
      </c>
      <c r="AK22">
        <v>0.44940990688051702</v>
      </c>
      <c r="AL22">
        <v>0.44940990688051702</v>
      </c>
      <c r="AM22">
        <v>0.418115942028985</v>
      </c>
      <c r="AN22">
        <v>0.418115942028985</v>
      </c>
      <c r="AO22">
        <v>0.50843316492025903</v>
      </c>
      <c r="AP22">
        <v>0.243046944393327</v>
      </c>
      <c r="AQ22">
        <v>0.53673782911407197</v>
      </c>
      <c r="AR22">
        <v>0.28105468894604702</v>
      </c>
      <c r="AS22">
        <v>0</v>
      </c>
      <c r="AT22">
        <v>0.36781609195402298</v>
      </c>
      <c r="AU22">
        <v>0.33093525179856098</v>
      </c>
      <c r="AV22">
        <v>0.83606557377049096</v>
      </c>
      <c r="AW22">
        <v>0.68202764976958496</v>
      </c>
      <c r="AX22">
        <v>0.69387755102040805</v>
      </c>
      <c r="AY22">
        <v>0.502564102564102</v>
      </c>
      <c r="AZ22">
        <v>6.7114093959731502E-2</v>
      </c>
      <c r="BA22">
        <v>0.38397328881469101</v>
      </c>
      <c r="BB22">
        <v>0</v>
      </c>
      <c r="BC22">
        <v>2.5423728813559299E-2</v>
      </c>
      <c r="BD22">
        <v>0.66043613707165105</v>
      </c>
    </row>
    <row r="23" spans="2:56" x14ac:dyDescent="0.2">
      <c r="B23" t="s">
        <v>2453</v>
      </c>
      <c r="C23">
        <v>1E-3</v>
      </c>
      <c r="D23">
        <v>0.1</v>
      </c>
      <c r="E23">
        <v>10</v>
      </c>
      <c r="F23">
        <v>10</v>
      </c>
      <c r="G23" s="2" t="b">
        <v>0</v>
      </c>
      <c r="H23">
        <v>8</v>
      </c>
      <c r="I23">
        <v>5</v>
      </c>
      <c r="J23">
        <v>5</v>
      </c>
      <c r="K23">
        <v>1000</v>
      </c>
      <c r="L23">
        <v>4</v>
      </c>
      <c r="M23">
        <v>15</v>
      </c>
      <c r="N23">
        <v>455</v>
      </c>
      <c r="O23">
        <v>12</v>
      </c>
      <c r="P23">
        <v>15</v>
      </c>
      <c r="Q23">
        <v>115</v>
      </c>
      <c r="R23">
        <v>1</v>
      </c>
      <c r="S23">
        <v>78</v>
      </c>
      <c r="T23" s="2">
        <v>128</v>
      </c>
      <c r="U23" s="2">
        <v>128</v>
      </c>
      <c r="V23" t="s">
        <v>2180</v>
      </c>
      <c r="W23">
        <v>0.29249999999999998</v>
      </c>
      <c r="X23">
        <v>2.7815353751182501</v>
      </c>
      <c r="Y23">
        <v>0.46320219780219701</v>
      </c>
      <c r="Z23">
        <v>1.2562528331279701</v>
      </c>
      <c r="AA23">
        <v>0.39688719518833798</v>
      </c>
      <c r="AB23">
        <v>0.39688719518833798</v>
      </c>
      <c r="AC23">
        <v>0.56000094312233994</v>
      </c>
      <c r="AD23">
        <v>0.56000094312233994</v>
      </c>
      <c r="AE23">
        <v>0.46320219780219701</v>
      </c>
      <c r="AF23">
        <v>0.46320219780219701</v>
      </c>
      <c r="AG23">
        <v>0.389130434782608</v>
      </c>
      <c r="AH23">
        <v>2.1680893898010201</v>
      </c>
      <c r="AI23">
        <v>0.34235186193955802</v>
      </c>
      <c r="AJ23">
        <v>0.34235186193955802</v>
      </c>
      <c r="AK23">
        <v>0.39201558723905</v>
      </c>
      <c r="AL23">
        <v>0.39201558723905</v>
      </c>
      <c r="AM23">
        <v>0.389130434782608</v>
      </c>
      <c r="AN23">
        <v>0.389130434782608</v>
      </c>
      <c r="AO23">
        <v>0.458690667483452</v>
      </c>
      <c r="AP23">
        <v>0.225793847053578</v>
      </c>
      <c r="AQ23">
        <v>0.53795113653295301</v>
      </c>
      <c r="AR23">
        <v>0.36511312968336601</v>
      </c>
      <c r="AS23">
        <v>9.5238095238095205E-2</v>
      </c>
      <c r="AT23">
        <v>0.31730769230769201</v>
      </c>
      <c r="AU23">
        <v>0.19847328244274801</v>
      </c>
      <c r="AV23">
        <v>0.68493150684931503</v>
      </c>
      <c r="AW23">
        <v>0.65753424657534199</v>
      </c>
      <c r="AX23">
        <v>0.60301507537688404</v>
      </c>
      <c r="AY23">
        <v>0.457399103139013</v>
      </c>
      <c r="AZ23">
        <v>1.50375939849624E-2</v>
      </c>
      <c r="BA23">
        <v>0.41404805914972198</v>
      </c>
      <c r="BB23">
        <v>0</v>
      </c>
      <c r="BC23">
        <v>2.6431718061673999E-2</v>
      </c>
      <c r="BD23">
        <v>0.638805970149253</v>
      </c>
    </row>
    <row r="24" spans="2:56" x14ac:dyDescent="0.2">
      <c r="B24" t="s">
        <v>2454</v>
      </c>
      <c r="C24">
        <v>1E-3</v>
      </c>
      <c r="D24">
        <v>0.1</v>
      </c>
      <c r="E24">
        <v>10</v>
      </c>
      <c r="F24">
        <v>10</v>
      </c>
      <c r="G24" s="2" t="b">
        <v>0</v>
      </c>
      <c r="H24">
        <v>8</v>
      </c>
      <c r="I24">
        <v>5</v>
      </c>
      <c r="J24">
        <v>5</v>
      </c>
      <c r="K24">
        <v>1000</v>
      </c>
      <c r="L24">
        <v>4</v>
      </c>
      <c r="M24">
        <v>50</v>
      </c>
      <c r="N24">
        <v>420</v>
      </c>
      <c r="O24">
        <v>12</v>
      </c>
      <c r="P24">
        <v>50</v>
      </c>
      <c r="Q24">
        <v>80</v>
      </c>
      <c r="R24">
        <v>1</v>
      </c>
      <c r="S24">
        <v>78</v>
      </c>
      <c r="T24" s="2">
        <v>128</v>
      </c>
      <c r="U24" s="2">
        <v>128</v>
      </c>
      <c r="V24" t="s">
        <v>2180</v>
      </c>
      <c r="W24">
        <v>0.23249999999999901</v>
      </c>
      <c r="X24">
        <v>4.4668429851531899</v>
      </c>
      <c r="Y24">
        <v>0.46287083333333301</v>
      </c>
      <c r="Z24">
        <v>1.23197306489944</v>
      </c>
      <c r="AA24">
        <v>0.39636967122612199</v>
      </c>
      <c r="AB24">
        <v>0.39636967122612199</v>
      </c>
      <c r="AC24">
        <v>0.55738724251688099</v>
      </c>
      <c r="AD24">
        <v>0.55738724251688099</v>
      </c>
      <c r="AE24">
        <v>0.46287083333333301</v>
      </c>
      <c r="AF24">
        <v>0.46287083333333301</v>
      </c>
      <c r="AG24">
        <v>0.358333333333333</v>
      </c>
      <c r="AH24">
        <v>2.19360303878784</v>
      </c>
      <c r="AI24">
        <v>0.29545953658105101</v>
      </c>
      <c r="AJ24">
        <v>0.29545953658105101</v>
      </c>
      <c r="AK24">
        <v>0.410558218569333</v>
      </c>
      <c r="AL24">
        <v>0.410558218569333</v>
      </c>
      <c r="AM24">
        <v>0.358333333333333</v>
      </c>
      <c r="AN24">
        <v>0.358333333333333</v>
      </c>
      <c r="AO24">
        <v>0.478867151127639</v>
      </c>
      <c r="AP24">
        <v>0.116670873862719</v>
      </c>
      <c r="AQ24">
        <v>0.53658900831434098</v>
      </c>
      <c r="AR24">
        <v>0.45335165159978802</v>
      </c>
      <c r="AS24">
        <v>0</v>
      </c>
      <c r="AT24">
        <v>0.30666666666666598</v>
      </c>
      <c r="AU24">
        <v>2.4691358024691301E-2</v>
      </c>
      <c r="AV24">
        <v>0.65806451612903205</v>
      </c>
      <c r="AW24">
        <v>0.56451612903225801</v>
      </c>
      <c r="AX24">
        <v>0.53953488372092995</v>
      </c>
      <c r="AY24">
        <v>0.41176470588235298</v>
      </c>
      <c r="AZ24">
        <v>0</v>
      </c>
      <c r="BA24">
        <v>0.4</v>
      </c>
      <c r="BB24">
        <v>0</v>
      </c>
      <c r="BC24">
        <v>2.4242424242424201E-2</v>
      </c>
      <c r="BD24">
        <v>0.61603375527426096</v>
      </c>
    </row>
    <row r="25" spans="2:56" x14ac:dyDescent="0.2">
      <c r="B25" t="s">
        <v>2455</v>
      </c>
      <c r="C25">
        <v>1E-3</v>
      </c>
      <c r="D25">
        <v>0.1</v>
      </c>
      <c r="E25">
        <v>10</v>
      </c>
      <c r="F25">
        <v>10</v>
      </c>
      <c r="G25" s="2" t="b">
        <v>0</v>
      </c>
      <c r="H25">
        <v>8</v>
      </c>
      <c r="I25">
        <v>5</v>
      </c>
      <c r="J25">
        <v>5</v>
      </c>
      <c r="K25">
        <v>1000</v>
      </c>
      <c r="L25">
        <v>4</v>
      </c>
      <c r="M25">
        <v>20</v>
      </c>
      <c r="N25">
        <v>450</v>
      </c>
      <c r="O25">
        <v>12</v>
      </c>
      <c r="P25">
        <v>20</v>
      </c>
      <c r="Q25">
        <v>110</v>
      </c>
      <c r="R25">
        <v>1</v>
      </c>
      <c r="S25">
        <v>78</v>
      </c>
      <c r="T25" s="2">
        <v>128</v>
      </c>
      <c r="U25" s="2">
        <v>128</v>
      </c>
      <c r="V25" t="s">
        <v>2180</v>
      </c>
      <c r="W25">
        <v>0.27</v>
      </c>
      <c r="X25">
        <v>3.1403811931610099</v>
      </c>
      <c r="Y25">
        <v>0.46238833333333201</v>
      </c>
      <c r="Z25">
        <v>1.2783465875387101</v>
      </c>
      <c r="AA25">
        <v>0.39667975567284303</v>
      </c>
      <c r="AB25">
        <v>0.39667975567284303</v>
      </c>
      <c r="AC25">
        <v>0.57353331041341804</v>
      </c>
      <c r="AD25">
        <v>0.57353331041341804</v>
      </c>
      <c r="AE25">
        <v>0.46238833333333201</v>
      </c>
      <c r="AF25">
        <v>0.46238833333333301</v>
      </c>
      <c r="AG25">
        <v>0.39469696969696899</v>
      </c>
      <c r="AH25">
        <v>2.1978571414947501</v>
      </c>
      <c r="AI25">
        <v>0.34608290397924202</v>
      </c>
      <c r="AJ25">
        <v>0.34608290397924202</v>
      </c>
      <c r="AK25">
        <v>0.40811207852354803</v>
      </c>
      <c r="AL25">
        <v>0.40811207852354803</v>
      </c>
      <c r="AM25">
        <v>0.39469696969696899</v>
      </c>
      <c r="AN25">
        <v>0.39469696969696899</v>
      </c>
      <c r="AO25">
        <v>0.44077489020258398</v>
      </c>
      <c r="AP25">
        <v>0.25101224472521499</v>
      </c>
      <c r="AQ25">
        <v>0.52680480312324596</v>
      </c>
      <c r="AR25">
        <v>0.36812708464032601</v>
      </c>
      <c r="AS25">
        <v>0</v>
      </c>
      <c r="AT25">
        <v>0.36206896551724099</v>
      </c>
      <c r="AU25">
        <v>0.13114754098360601</v>
      </c>
      <c r="AV25">
        <v>0.71921182266009798</v>
      </c>
      <c r="AW25">
        <v>0.55813953488372003</v>
      </c>
      <c r="AX25">
        <v>0.63636363636363602</v>
      </c>
      <c r="AY25">
        <v>0.51190476190476197</v>
      </c>
      <c r="AZ25">
        <v>4.2105263157894701E-2</v>
      </c>
      <c r="BA25">
        <v>0.40075614366729601</v>
      </c>
      <c r="BB25">
        <v>0.11612903225806399</v>
      </c>
      <c r="BC25">
        <v>3.38983050847457E-2</v>
      </c>
      <c r="BD25">
        <v>0.64126984126984099</v>
      </c>
    </row>
    <row r="26" spans="2:56" x14ac:dyDescent="0.2">
      <c r="B26" t="s">
        <v>2629</v>
      </c>
      <c r="C26">
        <v>1E-3</v>
      </c>
      <c r="D26">
        <v>0.1</v>
      </c>
      <c r="E26">
        <v>54</v>
      </c>
      <c r="F26">
        <v>100</v>
      </c>
      <c r="G26" s="2" t="b">
        <v>1</v>
      </c>
      <c r="H26">
        <v>8</v>
      </c>
      <c r="I26">
        <v>20</v>
      </c>
      <c r="J26">
        <v>420</v>
      </c>
      <c r="K26">
        <v>1000</v>
      </c>
      <c r="L26">
        <v>4</v>
      </c>
      <c r="M26">
        <v>25</v>
      </c>
      <c r="N26">
        <v>445</v>
      </c>
      <c r="O26">
        <v>12</v>
      </c>
      <c r="P26">
        <v>25</v>
      </c>
      <c r="Q26">
        <v>105</v>
      </c>
      <c r="R26">
        <v>1</v>
      </c>
      <c r="S26">
        <v>78</v>
      </c>
      <c r="T26" s="2">
        <v>128</v>
      </c>
      <c r="U26" s="2">
        <v>128</v>
      </c>
      <c r="V26" t="s">
        <v>2180</v>
      </c>
      <c r="W26">
        <v>0.67680654761904702</v>
      </c>
      <c r="X26">
        <v>0.857505558729171</v>
      </c>
      <c r="Y26">
        <v>0.46153314606741402</v>
      </c>
      <c r="Z26">
        <v>1.2495397576093601</v>
      </c>
      <c r="AA26">
        <v>0.39377838220664602</v>
      </c>
      <c r="AB26">
        <v>0.39377838220664602</v>
      </c>
      <c r="AC26">
        <v>0.49945041491110898</v>
      </c>
      <c r="AD26">
        <v>0.49945041491110898</v>
      </c>
      <c r="AE26">
        <v>0.46153314606741402</v>
      </c>
      <c r="AF26">
        <v>0.46153314606741402</v>
      </c>
      <c r="AG26">
        <v>0.52777777777777701</v>
      </c>
      <c r="AH26">
        <v>1.3463174104690501</v>
      </c>
      <c r="AI26">
        <v>0.49853370800609798</v>
      </c>
      <c r="AJ26">
        <v>0.49853370800609798</v>
      </c>
      <c r="AK26">
        <v>0.60650012821518096</v>
      </c>
      <c r="AL26">
        <v>0.60650012821518196</v>
      </c>
      <c r="AM26">
        <v>0.52777777777777701</v>
      </c>
      <c r="AN26">
        <v>0.52777777777777701</v>
      </c>
      <c r="AO26">
        <v>0.44791434629889199</v>
      </c>
      <c r="AP26">
        <v>0.300249058808643</v>
      </c>
      <c r="AQ26">
        <v>0.54095755346869701</v>
      </c>
      <c r="AR26">
        <v>0.28599257025035302</v>
      </c>
      <c r="AS26">
        <v>9.0909090909090898E-2</v>
      </c>
      <c r="AT26">
        <v>0.55681818181818099</v>
      </c>
      <c r="AU26">
        <v>0.74594594594594599</v>
      </c>
      <c r="AV26">
        <v>0.96261682242990598</v>
      </c>
      <c r="AW26">
        <v>0.72826086956521696</v>
      </c>
      <c r="AX26">
        <v>0.84536082474226804</v>
      </c>
      <c r="AY26">
        <v>0.53749999999999998</v>
      </c>
      <c r="AZ26">
        <v>0.50704225352112597</v>
      </c>
      <c r="BA26">
        <v>0.40776699029126201</v>
      </c>
      <c r="BB26">
        <v>1.23456790123456E-2</v>
      </c>
      <c r="BC26">
        <v>0.58783783783783705</v>
      </c>
      <c r="BD26">
        <v>0</v>
      </c>
    </row>
    <row r="27" spans="2:56" x14ac:dyDescent="0.2">
      <c r="B27" t="s">
        <v>2630</v>
      </c>
      <c r="C27">
        <v>1E-3</v>
      </c>
      <c r="D27">
        <v>0.1</v>
      </c>
      <c r="E27">
        <v>256</v>
      </c>
      <c r="F27">
        <v>100</v>
      </c>
      <c r="G27" s="2" t="b">
        <v>0</v>
      </c>
      <c r="H27">
        <v>8</v>
      </c>
      <c r="I27">
        <v>20</v>
      </c>
      <c r="J27">
        <v>420</v>
      </c>
      <c r="K27">
        <v>1000</v>
      </c>
      <c r="L27">
        <v>4</v>
      </c>
      <c r="M27">
        <v>5</v>
      </c>
      <c r="N27">
        <v>465</v>
      </c>
      <c r="O27">
        <v>12</v>
      </c>
      <c r="P27">
        <v>5</v>
      </c>
      <c r="Q27">
        <v>125</v>
      </c>
      <c r="R27">
        <v>1</v>
      </c>
      <c r="S27">
        <v>78</v>
      </c>
      <c r="T27" s="2">
        <v>128</v>
      </c>
      <c r="U27" s="2">
        <v>128</v>
      </c>
      <c r="V27" t="s">
        <v>2180</v>
      </c>
      <c r="W27">
        <v>0.66128869047618999</v>
      </c>
      <c r="X27">
        <v>0.89527500867843601</v>
      </c>
      <c r="Y27">
        <v>0.46145322580644899</v>
      </c>
      <c r="Z27">
        <v>1.34298422777652</v>
      </c>
      <c r="AA27">
        <v>0.396186170128625</v>
      </c>
      <c r="AB27">
        <v>0.396186170128625</v>
      </c>
      <c r="AC27">
        <v>0.50560790085052199</v>
      </c>
      <c r="AD27">
        <v>0.50560790085052199</v>
      </c>
      <c r="AE27">
        <v>0.46145322580644899</v>
      </c>
      <c r="AF27">
        <v>0.46145322580644899</v>
      </c>
      <c r="AG27">
        <v>0.54066666666666596</v>
      </c>
      <c r="AH27">
        <v>1.6123738288879299</v>
      </c>
      <c r="AI27">
        <v>0.54846341692802203</v>
      </c>
      <c r="AJ27">
        <v>0.54846341692802203</v>
      </c>
      <c r="AK27">
        <v>0.59009173882780697</v>
      </c>
      <c r="AL27">
        <v>0.59009173882780697</v>
      </c>
      <c r="AM27">
        <v>0.54066666666666596</v>
      </c>
      <c r="AN27">
        <v>0.54066666666666596</v>
      </c>
      <c r="AO27">
        <v>0.42696080249069002</v>
      </c>
      <c r="AP27">
        <v>0.30407768908223398</v>
      </c>
      <c r="AQ27">
        <v>0.52467670069927996</v>
      </c>
      <c r="AR27">
        <v>0.32902948824230099</v>
      </c>
      <c r="AS27">
        <v>0.338983050847457</v>
      </c>
      <c r="AT27">
        <v>0.24505928853754899</v>
      </c>
      <c r="AU27">
        <v>0.75454545454545396</v>
      </c>
      <c r="AV27">
        <v>0.938271604938271</v>
      </c>
      <c r="AW27">
        <v>0.71493212669683204</v>
      </c>
      <c r="AX27">
        <v>0.87288135593220295</v>
      </c>
      <c r="AY27">
        <v>0.55865921787709505</v>
      </c>
      <c r="AZ27">
        <v>0.441281138790035</v>
      </c>
      <c r="BA27">
        <v>0.53977272727272696</v>
      </c>
      <c r="BB27">
        <v>0.412162162162162</v>
      </c>
      <c r="BC27">
        <v>0.30901287553647999</v>
      </c>
      <c r="BD27">
        <v>0.45600000000000002</v>
      </c>
    </row>
    <row r="28" spans="2:56" x14ac:dyDescent="0.2">
      <c r="B28" t="s">
        <v>2456</v>
      </c>
      <c r="C28">
        <v>1E-3</v>
      </c>
      <c r="D28">
        <v>0.1</v>
      </c>
      <c r="E28">
        <v>10</v>
      </c>
      <c r="F28">
        <v>10</v>
      </c>
      <c r="G28" s="2" t="b">
        <v>0</v>
      </c>
      <c r="H28">
        <v>8</v>
      </c>
      <c r="I28">
        <v>5</v>
      </c>
      <c r="J28">
        <v>5</v>
      </c>
      <c r="K28">
        <v>1000</v>
      </c>
      <c r="L28">
        <v>4</v>
      </c>
      <c r="M28">
        <v>20</v>
      </c>
      <c r="N28">
        <v>450</v>
      </c>
      <c r="O28">
        <v>12</v>
      </c>
      <c r="P28">
        <v>20</v>
      </c>
      <c r="Q28">
        <v>110</v>
      </c>
      <c r="R28">
        <v>1</v>
      </c>
      <c r="S28">
        <v>78</v>
      </c>
      <c r="T28" s="2">
        <v>128</v>
      </c>
      <c r="U28" s="2">
        <v>128</v>
      </c>
      <c r="V28" t="s">
        <v>2180</v>
      </c>
      <c r="W28">
        <v>0.23749999999999999</v>
      </c>
      <c r="X28">
        <v>4.33254425525665</v>
      </c>
      <c r="Y28">
        <v>0.46119888888888899</v>
      </c>
      <c r="Z28">
        <v>1.2903305633068001</v>
      </c>
      <c r="AA28">
        <v>0.39260012471140798</v>
      </c>
      <c r="AB28">
        <v>0.39260012471140798</v>
      </c>
      <c r="AC28">
        <v>0.52083459551556099</v>
      </c>
      <c r="AD28">
        <v>0.52083459551556099</v>
      </c>
      <c r="AE28">
        <v>0.46119888888888899</v>
      </c>
      <c r="AF28">
        <v>0.46119888888888899</v>
      </c>
      <c r="AG28">
        <v>0.40984848484848402</v>
      </c>
      <c r="AH28">
        <v>2.26923274993896</v>
      </c>
      <c r="AI28">
        <v>0.35527469486596402</v>
      </c>
      <c r="AJ28">
        <v>0.35527469486596402</v>
      </c>
      <c r="AK28">
        <v>0.38480944470856299</v>
      </c>
      <c r="AL28">
        <v>0.38480944470856299</v>
      </c>
      <c r="AM28">
        <v>0.40984848484848402</v>
      </c>
      <c r="AN28">
        <v>0.40984848484848402</v>
      </c>
      <c r="AO28">
        <v>0.48435807870699399</v>
      </c>
      <c r="AP28">
        <v>0.198118895059264</v>
      </c>
      <c r="AQ28">
        <v>0.52719982307131197</v>
      </c>
      <c r="AR28">
        <v>0.36072370200806397</v>
      </c>
      <c r="AS28">
        <v>0</v>
      </c>
      <c r="AT28">
        <v>0.34234234234234201</v>
      </c>
      <c r="AU28">
        <v>5.1282051282051197E-2</v>
      </c>
      <c r="AV28">
        <v>0.71698113207547098</v>
      </c>
      <c r="AW28">
        <v>0.62831858407079599</v>
      </c>
      <c r="AX28">
        <v>0.58031088082901505</v>
      </c>
      <c r="AY28">
        <v>0.502857142857142</v>
      </c>
      <c r="AZ28">
        <v>0</v>
      </c>
      <c r="BA28">
        <v>0.40892193308550101</v>
      </c>
      <c r="BB28">
        <v>0.45814977973568199</v>
      </c>
      <c r="BC28">
        <v>0.57413249211356399</v>
      </c>
      <c r="BD28">
        <v>0</v>
      </c>
    </row>
    <row r="29" spans="2:56" x14ac:dyDescent="0.2">
      <c r="B29" t="s">
        <v>2457</v>
      </c>
      <c r="C29">
        <v>1E-3</v>
      </c>
      <c r="D29">
        <v>0.1</v>
      </c>
      <c r="E29">
        <v>10</v>
      </c>
      <c r="F29">
        <v>10</v>
      </c>
      <c r="G29" s="2" t="b">
        <v>0</v>
      </c>
      <c r="H29">
        <v>8</v>
      </c>
      <c r="I29">
        <v>5</v>
      </c>
      <c r="J29">
        <v>5</v>
      </c>
      <c r="K29">
        <v>1000</v>
      </c>
      <c r="L29">
        <v>4</v>
      </c>
      <c r="M29">
        <v>5</v>
      </c>
      <c r="N29">
        <v>465</v>
      </c>
      <c r="O29">
        <v>12</v>
      </c>
      <c r="P29">
        <v>5</v>
      </c>
      <c r="Q29">
        <v>125</v>
      </c>
      <c r="R29">
        <v>1</v>
      </c>
      <c r="S29">
        <v>78</v>
      </c>
      <c r="T29" s="2">
        <v>128</v>
      </c>
      <c r="U29" s="2">
        <v>128</v>
      </c>
      <c r="V29" t="s">
        <v>2180</v>
      </c>
      <c r="W29">
        <v>0.24249999999999999</v>
      </c>
      <c r="X29">
        <v>4.0816593647003101</v>
      </c>
      <c r="Y29">
        <v>0.46081774193548097</v>
      </c>
      <c r="Z29">
        <v>1.3070832794904701</v>
      </c>
      <c r="AA29">
        <v>0.39352986923712002</v>
      </c>
      <c r="AB29">
        <v>0.39352986923712002</v>
      </c>
      <c r="AC29">
        <v>0.52648860687978705</v>
      </c>
      <c r="AD29">
        <v>0.52648860687978705</v>
      </c>
      <c r="AE29">
        <v>0.46081774193548097</v>
      </c>
      <c r="AF29">
        <v>0.46081774193548097</v>
      </c>
      <c r="AG29">
        <v>0.38066666666666599</v>
      </c>
      <c r="AH29">
        <v>2.6533620357513401</v>
      </c>
      <c r="AI29">
        <v>0.36708613696958797</v>
      </c>
      <c r="AJ29">
        <v>0.36708613696958797</v>
      </c>
      <c r="AK29">
        <v>0.46362351314644601</v>
      </c>
      <c r="AL29">
        <v>0.46362351314644701</v>
      </c>
      <c r="AM29">
        <v>0.38066666666666599</v>
      </c>
      <c r="AN29">
        <v>0.38066666666666599</v>
      </c>
      <c r="AO29">
        <v>0.40845521266905599</v>
      </c>
      <c r="AP29">
        <v>0.305550704510546</v>
      </c>
      <c r="AQ29">
        <v>0.54283063800172904</v>
      </c>
      <c r="AR29">
        <v>0.317282921767151</v>
      </c>
      <c r="AS29">
        <v>0.136054421768707</v>
      </c>
      <c r="AT29">
        <v>0.359649122807017</v>
      </c>
      <c r="AU29">
        <v>0.22999999999999901</v>
      </c>
      <c r="AV29">
        <v>0.337662337662337</v>
      </c>
      <c r="AW29">
        <v>0.53731343283582</v>
      </c>
      <c r="AX29">
        <v>0.58064516129032195</v>
      </c>
      <c r="AY29">
        <v>0.44933920704845798</v>
      </c>
      <c r="AZ29">
        <v>1.9323671497584499E-2</v>
      </c>
      <c r="BA29">
        <v>0.38050314465408802</v>
      </c>
      <c r="BB29">
        <v>0.46332046332046301</v>
      </c>
      <c r="BC29">
        <v>0.47176079734219201</v>
      </c>
      <c r="BD29">
        <v>0.43946188340807102</v>
      </c>
    </row>
    <row r="30" spans="2:56" x14ac:dyDescent="0.2">
      <c r="B30" t="s">
        <v>2458</v>
      </c>
      <c r="C30">
        <v>1E-3</v>
      </c>
      <c r="D30">
        <v>0.1</v>
      </c>
      <c r="E30">
        <v>10</v>
      </c>
      <c r="F30">
        <v>10</v>
      </c>
      <c r="G30" s="2" t="b">
        <v>0</v>
      </c>
      <c r="H30">
        <v>8</v>
      </c>
      <c r="I30">
        <v>5</v>
      </c>
      <c r="J30">
        <v>5</v>
      </c>
      <c r="K30">
        <v>1000</v>
      </c>
      <c r="L30">
        <v>4</v>
      </c>
      <c r="M30">
        <v>10</v>
      </c>
      <c r="N30">
        <v>460</v>
      </c>
      <c r="O30">
        <v>12</v>
      </c>
      <c r="P30">
        <v>10</v>
      </c>
      <c r="Q30">
        <v>120</v>
      </c>
      <c r="R30">
        <v>1</v>
      </c>
      <c r="S30">
        <v>78</v>
      </c>
      <c r="T30" s="2">
        <v>128</v>
      </c>
      <c r="U30" s="2">
        <v>128</v>
      </c>
      <c r="V30" t="s">
        <v>2180</v>
      </c>
      <c r="W30">
        <v>0.26999999999999902</v>
      </c>
      <c r="X30">
        <v>3.37907352447509</v>
      </c>
      <c r="Y30">
        <v>0.46059836956521699</v>
      </c>
      <c r="Z30">
        <v>1.3157409479618001</v>
      </c>
      <c r="AA30">
        <v>0.39359445456044501</v>
      </c>
      <c r="AB30">
        <v>0.39359445456044501</v>
      </c>
      <c r="AC30">
        <v>0.54710262384110198</v>
      </c>
      <c r="AD30">
        <v>0.54710262384110198</v>
      </c>
      <c r="AE30">
        <v>0.46059836956521699</v>
      </c>
      <c r="AF30">
        <v>0.46059836956521699</v>
      </c>
      <c r="AG30">
        <v>0.374305555555555</v>
      </c>
      <c r="AH30">
        <v>2.5011308193206698</v>
      </c>
      <c r="AI30">
        <v>0.30502754566593598</v>
      </c>
      <c r="AJ30">
        <v>0.30502754566593598</v>
      </c>
      <c r="AK30">
        <v>0.344472718827665</v>
      </c>
      <c r="AL30">
        <v>0.344472718827665</v>
      </c>
      <c r="AM30">
        <v>0.374305555555555</v>
      </c>
      <c r="AN30">
        <v>0.374305555555555</v>
      </c>
      <c r="AO30">
        <v>0.43439874336306</v>
      </c>
      <c r="AP30">
        <v>0.25772862091156301</v>
      </c>
      <c r="AQ30">
        <v>0.54267517821956401</v>
      </c>
      <c r="AR30">
        <v>0.339575275747589</v>
      </c>
      <c r="AS30">
        <v>2.9850746268656699E-2</v>
      </c>
      <c r="AT30">
        <v>0.123595505617977</v>
      </c>
      <c r="AU30">
        <v>0.18978102189780999</v>
      </c>
      <c r="AV30">
        <v>0.6431718061674</v>
      </c>
      <c r="AW30">
        <v>0.68807339449541205</v>
      </c>
      <c r="AX30">
        <v>0.577181208053691</v>
      </c>
      <c r="AY30">
        <v>1.51515151515151E-2</v>
      </c>
      <c r="AZ30">
        <v>1.42857142857142E-2</v>
      </c>
      <c r="BA30">
        <v>0.40823327615780403</v>
      </c>
      <c r="BB30">
        <v>0.46090534979423797</v>
      </c>
      <c r="BC30">
        <v>0.51010101010101006</v>
      </c>
      <c r="BD30">
        <v>0</v>
      </c>
    </row>
    <row r="31" spans="2:56" x14ac:dyDescent="0.2">
      <c r="B31" t="s">
        <v>2631</v>
      </c>
      <c r="C31">
        <v>1E-3</v>
      </c>
      <c r="D31">
        <v>0.1</v>
      </c>
      <c r="E31">
        <v>256</v>
      </c>
      <c r="F31">
        <v>100</v>
      </c>
      <c r="G31" s="2" t="b">
        <v>0</v>
      </c>
      <c r="H31">
        <v>8</v>
      </c>
      <c r="I31">
        <v>10</v>
      </c>
      <c r="J31">
        <v>420</v>
      </c>
      <c r="K31">
        <v>1000</v>
      </c>
      <c r="L31">
        <v>4</v>
      </c>
      <c r="M31">
        <v>15</v>
      </c>
      <c r="N31">
        <v>455</v>
      </c>
      <c r="O31">
        <v>12</v>
      </c>
      <c r="P31">
        <v>15</v>
      </c>
      <c r="Q31">
        <v>115</v>
      </c>
      <c r="R31">
        <v>1</v>
      </c>
      <c r="S31">
        <v>78</v>
      </c>
      <c r="T31" s="2">
        <v>128</v>
      </c>
      <c r="U31" s="2">
        <v>128</v>
      </c>
      <c r="V31" t="s">
        <v>2180</v>
      </c>
      <c r="W31">
        <v>0.60315476190476103</v>
      </c>
      <c r="X31">
        <v>1.0676499950885701</v>
      </c>
      <c r="Y31">
        <v>0.46027692307692197</v>
      </c>
      <c r="Z31">
        <v>1.25701104784011</v>
      </c>
      <c r="AA31">
        <v>0.390593155416674</v>
      </c>
      <c r="AB31">
        <v>0.390593155416674</v>
      </c>
      <c r="AC31">
        <v>0.47474899178919</v>
      </c>
      <c r="AD31">
        <v>0.47474899178919</v>
      </c>
      <c r="AE31">
        <v>0.46027692307692197</v>
      </c>
      <c r="AF31">
        <v>0.46027692307692197</v>
      </c>
      <c r="AG31">
        <v>0.49710144927536198</v>
      </c>
      <c r="AH31">
        <v>1.50511586666107</v>
      </c>
      <c r="AI31">
        <v>0.47028240860208198</v>
      </c>
      <c r="AJ31">
        <v>0.47028240860208198</v>
      </c>
      <c r="AK31">
        <v>0.52364427196926799</v>
      </c>
      <c r="AL31">
        <v>0.52364427196926799</v>
      </c>
      <c r="AM31">
        <v>0.49710144927536198</v>
      </c>
      <c r="AN31">
        <v>0.49710144927536198</v>
      </c>
      <c r="AO31">
        <v>0.462840851900438</v>
      </c>
      <c r="AP31">
        <v>0.270208832239408</v>
      </c>
      <c r="AQ31">
        <v>0.53969501028935896</v>
      </c>
      <c r="AR31">
        <v>0.28962792723749398</v>
      </c>
      <c r="AS31">
        <v>0.15094339622641501</v>
      </c>
      <c r="AT31">
        <v>0.33160621761657999</v>
      </c>
      <c r="AU31">
        <v>0.64772727272727204</v>
      </c>
      <c r="AV31">
        <v>0.91774891774891798</v>
      </c>
      <c r="AW31">
        <v>0.71641791044776104</v>
      </c>
      <c r="AX31">
        <v>0.8</v>
      </c>
      <c r="AY31">
        <v>0.54651162790697605</v>
      </c>
      <c r="AZ31">
        <v>3.4682080924855398E-2</v>
      </c>
      <c r="BA31">
        <v>0.41791044776119302</v>
      </c>
      <c r="BB31">
        <v>0.42145593869731801</v>
      </c>
      <c r="BC31">
        <v>0</v>
      </c>
      <c r="BD31">
        <v>0.658385093167701</v>
      </c>
    </row>
    <row r="32" spans="2:56" x14ac:dyDescent="0.2">
      <c r="B32" t="s">
        <v>2632</v>
      </c>
      <c r="C32">
        <v>1E-3</v>
      </c>
      <c r="D32">
        <v>0.1</v>
      </c>
      <c r="E32">
        <v>136</v>
      </c>
      <c r="F32">
        <v>100</v>
      </c>
      <c r="G32" s="2" t="b">
        <v>1</v>
      </c>
      <c r="H32">
        <v>8</v>
      </c>
      <c r="I32">
        <v>15</v>
      </c>
      <c r="J32">
        <v>420</v>
      </c>
      <c r="K32">
        <v>1000</v>
      </c>
      <c r="L32">
        <v>4</v>
      </c>
      <c r="M32">
        <v>5</v>
      </c>
      <c r="N32">
        <v>465</v>
      </c>
      <c r="O32">
        <v>12</v>
      </c>
      <c r="P32">
        <v>5</v>
      </c>
      <c r="Q32">
        <v>125</v>
      </c>
      <c r="R32">
        <v>1</v>
      </c>
      <c r="S32">
        <v>78</v>
      </c>
      <c r="T32" s="2">
        <v>128</v>
      </c>
      <c r="U32" s="2">
        <v>128</v>
      </c>
      <c r="V32" t="s">
        <v>2180</v>
      </c>
      <c r="W32">
        <v>0.64734523809523803</v>
      </c>
      <c r="X32">
        <v>0.92605478584766399</v>
      </c>
      <c r="Y32">
        <v>0.46008602150537298</v>
      </c>
      <c r="Z32">
        <v>1.3584812469482399</v>
      </c>
      <c r="AA32">
        <v>0.39185742238181998</v>
      </c>
      <c r="AB32">
        <v>0.39185742238181998</v>
      </c>
      <c r="AC32">
        <v>0.48186272195704</v>
      </c>
      <c r="AD32">
        <v>0.48186272195704</v>
      </c>
      <c r="AE32">
        <v>0.46008602150537298</v>
      </c>
      <c r="AF32">
        <v>0.46008602150537298</v>
      </c>
      <c r="AG32">
        <v>0.47266666666666601</v>
      </c>
      <c r="AH32">
        <v>1.44543385505676</v>
      </c>
      <c r="AI32">
        <v>0.44919804154469101</v>
      </c>
      <c r="AJ32">
        <v>0.44919804154469101</v>
      </c>
      <c r="AK32">
        <v>0.49217939146164402</v>
      </c>
      <c r="AL32">
        <v>0.49217939146164402</v>
      </c>
      <c r="AM32">
        <v>0.47266666666666601</v>
      </c>
      <c r="AN32">
        <v>0.47266666666666601</v>
      </c>
      <c r="AO32">
        <v>0.42425977248133701</v>
      </c>
      <c r="AP32">
        <v>0.27973724613727502</v>
      </c>
      <c r="AQ32">
        <v>0.53765630284363997</v>
      </c>
      <c r="AR32">
        <v>0.32577636806503102</v>
      </c>
      <c r="AS32">
        <v>0.18884120171673799</v>
      </c>
      <c r="AT32">
        <v>2.7586206896551699E-2</v>
      </c>
      <c r="AU32">
        <v>0.74074074074074003</v>
      </c>
      <c r="AV32">
        <v>0.73053892215568805</v>
      </c>
      <c r="AW32">
        <v>0.71493212669683204</v>
      </c>
      <c r="AX32">
        <v>0.81415929203539805</v>
      </c>
      <c r="AY32">
        <v>0.52261306532663299</v>
      </c>
      <c r="AZ32">
        <v>0</v>
      </c>
      <c r="BA32">
        <v>0.41608391608391598</v>
      </c>
      <c r="BB32">
        <v>0.46153846153846101</v>
      </c>
      <c r="BC32">
        <v>0.27522935779816499</v>
      </c>
      <c r="BD32">
        <v>0.49811320754716898</v>
      </c>
    </row>
    <row r="33" spans="2:56" x14ac:dyDescent="0.2">
      <c r="B33" t="s">
        <v>2459</v>
      </c>
      <c r="C33">
        <v>1E-3</v>
      </c>
      <c r="D33">
        <v>0.1</v>
      </c>
      <c r="E33">
        <v>10</v>
      </c>
      <c r="F33">
        <v>10</v>
      </c>
      <c r="G33" s="2" t="b">
        <v>0</v>
      </c>
      <c r="H33">
        <v>8</v>
      </c>
      <c r="I33">
        <v>5</v>
      </c>
      <c r="J33">
        <v>5</v>
      </c>
      <c r="K33">
        <v>1000</v>
      </c>
      <c r="L33">
        <v>4</v>
      </c>
      <c r="M33">
        <v>25</v>
      </c>
      <c r="N33">
        <v>445</v>
      </c>
      <c r="O33">
        <v>12</v>
      </c>
      <c r="P33">
        <v>25</v>
      </c>
      <c r="Q33">
        <v>105</v>
      </c>
      <c r="R33">
        <v>1</v>
      </c>
      <c r="S33">
        <v>78</v>
      </c>
      <c r="T33" s="2">
        <v>128</v>
      </c>
      <c r="U33" s="2">
        <v>128</v>
      </c>
      <c r="V33" t="s">
        <v>2180</v>
      </c>
      <c r="W33">
        <v>0.2175</v>
      </c>
      <c r="X33">
        <v>4.5590163946151696</v>
      </c>
      <c r="Y33">
        <v>0.45992303370786197</v>
      </c>
      <c r="Z33">
        <v>1.3013047038316701</v>
      </c>
      <c r="AA33">
        <v>0.39172073449852901</v>
      </c>
      <c r="AB33">
        <v>0.39172073449852901</v>
      </c>
      <c r="AC33">
        <v>0.54243744981727904</v>
      </c>
      <c r="AD33">
        <v>0.54243744981727904</v>
      </c>
      <c r="AE33">
        <v>0.45992303370786303</v>
      </c>
      <c r="AF33">
        <v>0.45992303370786303</v>
      </c>
      <c r="AG33">
        <v>0.41269841269841201</v>
      </c>
      <c r="AH33">
        <v>2.15004158020019</v>
      </c>
      <c r="AI33">
        <v>0.35254442810333098</v>
      </c>
      <c r="AJ33">
        <v>0.35254442810333098</v>
      </c>
      <c r="AK33">
        <v>0.35852817292254802</v>
      </c>
      <c r="AL33">
        <v>0.35852817292254802</v>
      </c>
      <c r="AM33">
        <v>0.41269841269841201</v>
      </c>
      <c r="AN33">
        <v>0.41269841269841201</v>
      </c>
      <c r="AO33">
        <v>0.44118876833654702</v>
      </c>
      <c r="AP33">
        <v>0.181609996871512</v>
      </c>
      <c r="AQ33">
        <v>0.52029117945365699</v>
      </c>
      <c r="AR33">
        <v>0.423792993332402</v>
      </c>
      <c r="AS33">
        <v>0</v>
      </c>
      <c r="AT33">
        <v>0.32669322709163301</v>
      </c>
      <c r="AU33">
        <v>0</v>
      </c>
      <c r="AV33">
        <v>0.62037037037037002</v>
      </c>
      <c r="AW33">
        <v>0.62616822429906505</v>
      </c>
      <c r="AX33">
        <v>0.56999999999999995</v>
      </c>
      <c r="AY33">
        <v>0.54794520547945202</v>
      </c>
      <c r="AZ33">
        <v>0</v>
      </c>
      <c r="BA33">
        <v>0.42323651452282102</v>
      </c>
      <c r="BB33">
        <v>0.460829493087557</v>
      </c>
      <c r="BC33">
        <v>0</v>
      </c>
      <c r="BD33">
        <v>0.65529010238907803</v>
      </c>
    </row>
    <row r="34" spans="2:56" x14ac:dyDescent="0.2">
      <c r="B34" t="s">
        <v>2460</v>
      </c>
      <c r="C34">
        <v>1E-3</v>
      </c>
      <c r="D34">
        <v>0.1</v>
      </c>
      <c r="E34">
        <v>10</v>
      </c>
      <c r="F34">
        <v>10</v>
      </c>
      <c r="G34" s="2" t="b">
        <v>0</v>
      </c>
      <c r="H34">
        <v>8</v>
      </c>
      <c r="I34">
        <v>5</v>
      </c>
      <c r="J34">
        <v>5</v>
      </c>
      <c r="K34">
        <v>1000</v>
      </c>
      <c r="L34">
        <v>4</v>
      </c>
      <c r="M34">
        <v>15</v>
      </c>
      <c r="N34">
        <v>455</v>
      </c>
      <c r="O34">
        <v>12</v>
      </c>
      <c r="P34">
        <v>15</v>
      </c>
      <c r="Q34">
        <v>115</v>
      </c>
      <c r="R34">
        <v>1</v>
      </c>
      <c r="S34">
        <v>78</v>
      </c>
      <c r="T34" s="2">
        <v>128</v>
      </c>
      <c r="U34" s="2">
        <v>128</v>
      </c>
      <c r="V34" t="s">
        <v>2180</v>
      </c>
      <c r="W34">
        <v>0.217499999999999</v>
      </c>
      <c r="X34">
        <v>3.65297429561614</v>
      </c>
      <c r="Y34">
        <v>0.45888681318681301</v>
      </c>
      <c r="Z34">
        <v>1.27963587749004</v>
      </c>
      <c r="AA34">
        <v>0.38876187503481102</v>
      </c>
      <c r="AB34">
        <v>0.38876187503481102</v>
      </c>
      <c r="AC34">
        <v>0.51583478171671504</v>
      </c>
      <c r="AD34">
        <v>0.51583478171671504</v>
      </c>
      <c r="AE34">
        <v>0.45888681318681301</v>
      </c>
      <c r="AF34">
        <v>0.45888681318681301</v>
      </c>
      <c r="AG34">
        <v>0.39202898550724602</v>
      </c>
      <c r="AH34">
        <v>2.12417292594909</v>
      </c>
      <c r="AI34">
        <v>0.34186111887057402</v>
      </c>
      <c r="AJ34">
        <v>0.34186111887057402</v>
      </c>
      <c r="AK34">
        <v>0.35085125352014801</v>
      </c>
      <c r="AL34">
        <v>0.35085125352014801</v>
      </c>
      <c r="AM34">
        <v>0.39202898550724602</v>
      </c>
      <c r="AN34">
        <v>0.39202898550724602</v>
      </c>
      <c r="AO34">
        <v>0.466778659936055</v>
      </c>
      <c r="AP34">
        <v>0.230801011633328</v>
      </c>
      <c r="AQ34">
        <v>0.53153899232740298</v>
      </c>
      <c r="AR34">
        <v>0.325928836242454</v>
      </c>
      <c r="AS34">
        <v>0</v>
      </c>
      <c r="AT34">
        <v>0.31275720164609</v>
      </c>
      <c r="AU34">
        <v>0</v>
      </c>
      <c r="AV34">
        <v>0.66171003717472099</v>
      </c>
      <c r="AW34">
        <v>0.630252100840336</v>
      </c>
      <c r="AX34">
        <v>0.59893048128342197</v>
      </c>
      <c r="AY34">
        <v>0.50526315789473597</v>
      </c>
      <c r="AZ34">
        <v>0</v>
      </c>
      <c r="BA34">
        <v>0.413919413919413</v>
      </c>
      <c r="BB34">
        <v>0.16574585635359099</v>
      </c>
      <c r="BC34">
        <v>0.49681528662420299</v>
      </c>
      <c r="BD34">
        <v>0.31693989071038198</v>
      </c>
    </row>
    <row r="35" spans="2:56" x14ac:dyDescent="0.2">
      <c r="B35" t="s">
        <v>2633</v>
      </c>
      <c r="C35">
        <v>1E-3</v>
      </c>
      <c r="D35">
        <v>0.1</v>
      </c>
      <c r="E35">
        <v>188</v>
      </c>
      <c r="F35">
        <v>100</v>
      </c>
      <c r="G35" s="2" t="b">
        <v>1</v>
      </c>
      <c r="H35">
        <v>8</v>
      </c>
      <c r="I35">
        <v>25</v>
      </c>
      <c r="J35">
        <v>420</v>
      </c>
      <c r="K35">
        <v>1000</v>
      </c>
      <c r="L35">
        <v>4</v>
      </c>
      <c r="M35">
        <v>15</v>
      </c>
      <c r="N35">
        <v>455</v>
      </c>
      <c r="O35">
        <v>12</v>
      </c>
      <c r="P35">
        <v>15</v>
      </c>
      <c r="Q35">
        <v>115</v>
      </c>
      <c r="R35">
        <v>1</v>
      </c>
      <c r="S35">
        <v>78</v>
      </c>
      <c r="T35" s="2">
        <v>128</v>
      </c>
      <c r="U35" s="2">
        <v>128</v>
      </c>
      <c r="V35" t="s">
        <v>2180</v>
      </c>
      <c r="W35">
        <v>0.66939880952380904</v>
      </c>
      <c r="X35">
        <v>0.86512940824031803</v>
      </c>
      <c r="Y35">
        <v>0.45859670329670299</v>
      </c>
      <c r="Z35">
        <v>1.28030597960948</v>
      </c>
      <c r="AA35">
        <v>0.38852694987657499</v>
      </c>
      <c r="AB35">
        <v>0.38852694987657499</v>
      </c>
      <c r="AC35">
        <v>0.50381610557006595</v>
      </c>
      <c r="AD35">
        <v>0.50381610557006595</v>
      </c>
      <c r="AE35">
        <v>0.45859670329670299</v>
      </c>
      <c r="AF35">
        <v>0.45859670329670299</v>
      </c>
      <c r="AG35">
        <v>0.56086956521739095</v>
      </c>
      <c r="AH35">
        <v>1.39662969112396</v>
      </c>
      <c r="AI35">
        <v>0.51968758356262401</v>
      </c>
      <c r="AJ35">
        <v>0.51968758356262301</v>
      </c>
      <c r="AK35">
        <v>0.58126305336556205</v>
      </c>
      <c r="AL35">
        <v>0.58126305336556205</v>
      </c>
      <c r="AM35">
        <v>0.56086956521739095</v>
      </c>
      <c r="AN35">
        <v>0.56086956521739095</v>
      </c>
      <c r="AO35">
        <v>0.420242631519815</v>
      </c>
      <c r="AP35">
        <v>0.31216892763956899</v>
      </c>
      <c r="AQ35">
        <v>0.53265672044116197</v>
      </c>
      <c r="AR35">
        <v>0.28903951990575599</v>
      </c>
      <c r="AS35">
        <v>8.1967213114753995E-2</v>
      </c>
      <c r="AT35">
        <v>0.52380952380952295</v>
      </c>
      <c r="AU35">
        <v>0.79227053140096604</v>
      </c>
      <c r="AV35">
        <v>0.95652173913043403</v>
      </c>
      <c r="AW35">
        <v>0.69902912621359203</v>
      </c>
      <c r="AX35">
        <v>0.82857142857142796</v>
      </c>
      <c r="AY35">
        <v>0.79999999999999905</v>
      </c>
      <c r="AZ35">
        <v>0.45528455284552799</v>
      </c>
      <c r="BA35">
        <v>0.427509293680297</v>
      </c>
      <c r="BB35">
        <v>1.50375939849624E-2</v>
      </c>
      <c r="BC35">
        <v>0</v>
      </c>
      <c r="BD35">
        <v>0.656249999999999</v>
      </c>
    </row>
    <row r="36" spans="2:56" x14ac:dyDescent="0.2">
      <c r="B36" t="s">
        <v>2634</v>
      </c>
      <c r="C36">
        <v>1E-3</v>
      </c>
      <c r="D36">
        <v>0.1</v>
      </c>
      <c r="E36">
        <v>62</v>
      </c>
      <c r="F36">
        <v>100</v>
      </c>
      <c r="G36" s="2" t="b">
        <v>1</v>
      </c>
      <c r="H36">
        <v>8</v>
      </c>
      <c r="I36">
        <v>10</v>
      </c>
      <c r="J36">
        <v>420</v>
      </c>
      <c r="K36">
        <v>1000</v>
      </c>
      <c r="L36">
        <v>4</v>
      </c>
      <c r="M36">
        <v>50</v>
      </c>
      <c r="N36">
        <v>420</v>
      </c>
      <c r="O36">
        <v>12</v>
      </c>
      <c r="P36">
        <v>50</v>
      </c>
      <c r="Q36">
        <v>80</v>
      </c>
      <c r="R36">
        <v>1</v>
      </c>
      <c r="S36">
        <v>78</v>
      </c>
      <c r="T36" s="2">
        <v>128</v>
      </c>
      <c r="U36" s="2">
        <v>128</v>
      </c>
      <c r="V36" t="s">
        <v>2180</v>
      </c>
      <c r="W36">
        <v>0.62677083333333306</v>
      </c>
      <c r="X36">
        <v>1.0113083326816501</v>
      </c>
      <c r="Y36">
        <v>0.45843452380952399</v>
      </c>
      <c r="Z36">
        <v>1.2546966997385001</v>
      </c>
      <c r="AA36">
        <v>0.39017140316760501</v>
      </c>
      <c r="AB36">
        <v>0.39017140316760501</v>
      </c>
      <c r="AC36">
        <v>0.49581120826501301</v>
      </c>
      <c r="AD36">
        <v>0.49581120826501301</v>
      </c>
      <c r="AE36">
        <v>0.45843452380952399</v>
      </c>
      <c r="AF36">
        <v>0.45843452380952399</v>
      </c>
      <c r="AG36">
        <v>0.50937500000000002</v>
      </c>
      <c r="AH36">
        <v>1.4308675527572601</v>
      </c>
      <c r="AI36">
        <v>0.49212236947452598</v>
      </c>
      <c r="AJ36">
        <v>0.49212236947452598</v>
      </c>
      <c r="AK36">
        <v>0.58680615726379604</v>
      </c>
      <c r="AL36">
        <v>0.58680615726379604</v>
      </c>
      <c r="AM36">
        <v>0.50937500000000002</v>
      </c>
      <c r="AN36">
        <v>0.50937500000000002</v>
      </c>
      <c r="AO36">
        <v>0.46426737020960201</v>
      </c>
      <c r="AP36">
        <v>0.28378219066562199</v>
      </c>
      <c r="AQ36">
        <v>0.54098990860861096</v>
      </c>
      <c r="AR36">
        <v>0.27164614318658498</v>
      </c>
      <c r="AS36">
        <v>7.69230769230769E-2</v>
      </c>
      <c r="AT36">
        <v>0.34234234234234201</v>
      </c>
      <c r="AU36">
        <v>0.69172932330826997</v>
      </c>
      <c r="AV36">
        <v>0.94545454545454499</v>
      </c>
      <c r="AW36">
        <v>0.72222222222222199</v>
      </c>
      <c r="AX36">
        <v>0.82432432432432401</v>
      </c>
      <c r="AY36">
        <v>0.52100840336134402</v>
      </c>
      <c r="AZ36">
        <v>0.38620689655172402</v>
      </c>
      <c r="BA36">
        <v>0.40302267002518799</v>
      </c>
      <c r="BB36">
        <v>0.33027522935779802</v>
      </c>
      <c r="BC36">
        <v>0.116504854368932</v>
      </c>
      <c r="BD36">
        <v>0.54545454545454497</v>
      </c>
    </row>
    <row r="37" spans="2:56" x14ac:dyDescent="0.2">
      <c r="B37" t="s">
        <v>2461</v>
      </c>
      <c r="C37">
        <v>1E-3</v>
      </c>
      <c r="D37">
        <v>0.1</v>
      </c>
      <c r="E37">
        <v>10</v>
      </c>
      <c r="F37">
        <v>10</v>
      </c>
      <c r="G37" s="2" t="b">
        <v>0</v>
      </c>
      <c r="H37">
        <v>8</v>
      </c>
      <c r="I37">
        <v>5</v>
      </c>
      <c r="J37">
        <v>5</v>
      </c>
      <c r="K37">
        <v>1000</v>
      </c>
      <c r="L37">
        <v>4</v>
      </c>
      <c r="M37">
        <v>5</v>
      </c>
      <c r="N37">
        <v>465</v>
      </c>
      <c r="O37">
        <v>12</v>
      </c>
      <c r="P37">
        <v>5</v>
      </c>
      <c r="Q37">
        <v>125</v>
      </c>
      <c r="R37">
        <v>1</v>
      </c>
      <c r="S37">
        <v>78</v>
      </c>
      <c r="T37" s="2">
        <v>128</v>
      </c>
      <c r="U37" s="2">
        <v>128</v>
      </c>
      <c r="V37" t="s">
        <v>2180</v>
      </c>
      <c r="W37">
        <v>0.28249999999999997</v>
      </c>
      <c r="X37">
        <v>3.30694422721862</v>
      </c>
      <c r="Y37">
        <v>0.45788387096773803</v>
      </c>
      <c r="Z37">
        <v>1.2781539516448901</v>
      </c>
      <c r="AA37">
        <v>0.38993874023392699</v>
      </c>
      <c r="AB37">
        <v>0.38993874023392699</v>
      </c>
      <c r="AC37">
        <v>0.53432146032550298</v>
      </c>
      <c r="AD37">
        <v>0.53432146032550298</v>
      </c>
      <c r="AE37">
        <v>0.45788387096773803</v>
      </c>
      <c r="AF37">
        <v>0.45788387096773803</v>
      </c>
      <c r="AG37">
        <v>0.40333333333333299</v>
      </c>
      <c r="AH37">
        <v>2.3773210048675502</v>
      </c>
      <c r="AI37">
        <v>0.37918591600187102</v>
      </c>
      <c r="AJ37">
        <v>0.37918591600187102</v>
      </c>
      <c r="AK37">
        <v>0.46421942266342398</v>
      </c>
      <c r="AL37">
        <v>0.46421942266342497</v>
      </c>
      <c r="AM37">
        <v>0.40333333333333299</v>
      </c>
      <c r="AN37">
        <v>0.40333333333333299</v>
      </c>
      <c r="AO37">
        <v>0.43651347076285602</v>
      </c>
      <c r="AP37">
        <v>0.25069221752098397</v>
      </c>
      <c r="AQ37">
        <v>0.54499086157837395</v>
      </c>
      <c r="AR37">
        <v>0.32755841107349398</v>
      </c>
      <c r="AS37">
        <v>0</v>
      </c>
      <c r="AT37">
        <v>0.27941176470588203</v>
      </c>
      <c r="AU37">
        <v>0.31788079470198599</v>
      </c>
      <c r="AV37">
        <v>0.41081081081081</v>
      </c>
      <c r="AW37">
        <v>0.64285714285714202</v>
      </c>
      <c r="AX37">
        <v>0.60784313725490102</v>
      </c>
      <c r="AY37">
        <v>0.52083333333333304</v>
      </c>
      <c r="AZ37">
        <v>2.61437908496732E-2</v>
      </c>
      <c r="BA37">
        <v>0.39679999999999999</v>
      </c>
      <c r="BB37">
        <v>0.36923076923076897</v>
      </c>
      <c r="BC37">
        <v>0.48056537102473501</v>
      </c>
      <c r="BD37">
        <v>0.49785407725321801</v>
      </c>
    </row>
    <row r="38" spans="2:56" x14ac:dyDescent="0.2">
      <c r="B38" t="s">
        <v>2462</v>
      </c>
      <c r="C38">
        <v>1E-3</v>
      </c>
      <c r="D38">
        <v>0.1</v>
      </c>
      <c r="E38">
        <v>10</v>
      </c>
      <c r="F38">
        <v>10</v>
      </c>
      <c r="G38" s="2" t="b">
        <v>0</v>
      </c>
      <c r="H38">
        <v>8</v>
      </c>
      <c r="I38">
        <v>5</v>
      </c>
      <c r="J38">
        <v>5</v>
      </c>
      <c r="K38">
        <v>1000</v>
      </c>
      <c r="L38">
        <v>4</v>
      </c>
      <c r="M38">
        <v>5</v>
      </c>
      <c r="N38">
        <v>465</v>
      </c>
      <c r="O38">
        <v>12</v>
      </c>
      <c r="P38">
        <v>5</v>
      </c>
      <c r="Q38">
        <v>125</v>
      </c>
      <c r="R38">
        <v>1</v>
      </c>
      <c r="S38">
        <v>78</v>
      </c>
      <c r="T38" s="2">
        <v>128</v>
      </c>
      <c r="U38" s="2">
        <v>128</v>
      </c>
      <c r="V38" t="s">
        <v>2180</v>
      </c>
      <c r="W38">
        <v>0.26500000000000001</v>
      </c>
      <c r="X38">
        <v>2.8396764755249002</v>
      </c>
      <c r="Y38">
        <v>0.45753709677419002</v>
      </c>
      <c r="Z38">
        <v>1.29501380980014</v>
      </c>
      <c r="AA38">
        <v>0.39362165609528299</v>
      </c>
      <c r="AB38">
        <v>0.39362165609528299</v>
      </c>
      <c r="AC38">
        <v>0.52870155145998099</v>
      </c>
      <c r="AD38">
        <v>0.52870155145998099</v>
      </c>
      <c r="AE38">
        <v>0.45753709677419002</v>
      </c>
      <c r="AF38">
        <v>0.45753709677419002</v>
      </c>
      <c r="AG38">
        <v>0.36666666666666597</v>
      </c>
      <c r="AH38">
        <v>2.9755253791809002</v>
      </c>
      <c r="AI38">
        <v>0.31319771934205298</v>
      </c>
      <c r="AJ38">
        <v>0.31319771934205298</v>
      </c>
      <c r="AK38">
        <v>0.334284429533383</v>
      </c>
      <c r="AL38">
        <v>0.334284429533383</v>
      </c>
      <c r="AM38">
        <v>0.36666666666666597</v>
      </c>
      <c r="AN38">
        <v>0.36666666666666597</v>
      </c>
      <c r="AO38">
        <v>0.43038973407637798</v>
      </c>
      <c r="AP38">
        <v>0.26446927765841399</v>
      </c>
      <c r="AQ38">
        <v>0.53809403312735304</v>
      </c>
      <c r="AR38">
        <v>0.341533579518987</v>
      </c>
      <c r="AS38">
        <v>0</v>
      </c>
      <c r="AT38">
        <v>0.324561403508771</v>
      </c>
      <c r="AU38">
        <v>0.37735849056603699</v>
      </c>
      <c r="AV38">
        <v>0.18713450292397599</v>
      </c>
      <c r="AW38">
        <v>0.54922279792746098</v>
      </c>
      <c r="AX38">
        <v>0.53941908713692899</v>
      </c>
      <c r="AY38">
        <v>0.44635193133047202</v>
      </c>
      <c r="AZ38">
        <v>1.3986013986013899E-2</v>
      </c>
      <c r="BA38">
        <v>0.40522875816993398</v>
      </c>
      <c r="BB38">
        <v>0.37060702875399298</v>
      </c>
      <c r="BC38">
        <v>0.54450261780104703</v>
      </c>
      <c r="BD38">
        <v>0</v>
      </c>
    </row>
    <row r="39" spans="2:56" x14ac:dyDescent="0.2">
      <c r="B39" t="s">
        <v>2463</v>
      </c>
      <c r="C39">
        <v>1E-3</v>
      </c>
      <c r="D39">
        <v>0.1</v>
      </c>
      <c r="E39">
        <v>10</v>
      </c>
      <c r="F39">
        <v>10</v>
      </c>
      <c r="G39" s="2" t="b">
        <v>0</v>
      </c>
      <c r="H39">
        <v>8</v>
      </c>
      <c r="I39">
        <v>5</v>
      </c>
      <c r="J39">
        <v>5</v>
      </c>
      <c r="K39">
        <v>1000</v>
      </c>
      <c r="L39">
        <v>4</v>
      </c>
      <c r="M39">
        <v>25</v>
      </c>
      <c r="N39">
        <v>445</v>
      </c>
      <c r="O39">
        <v>12</v>
      </c>
      <c r="P39">
        <v>25</v>
      </c>
      <c r="Q39">
        <v>105</v>
      </c>
      <c r="R39">
        <v>1</v>
      </c>
      <c r="S39">
        <v>78</v>
      </c>
      <c r="T39" s="2">
        <v>128</v>
      </c>
      <c r="U39" s="2">
        <v>128</v>
      </c>
      <c r="V39" t="s">
        <v>2180</v>
      </c>
      <c r="W39">
        <v>0.26500000000000001</v>
      </c>
      <c r="X39">
        <v>3.5276928663253702</v>
      </c>
      <c r="Y39">
        <v>0.45738539325842498</v>
      </c>
      <c r="Z39">
        <v>1.28813429391384</v>
      </c>
      <c r="AA39">
        <v>0.38823704498002698</v>
      </c>
      <c r="AB39">
        <v>0.38823704498002698</v>
      </c>
      <c r="AC39">
        <v>0.51562456373646604</v>
      </c>
      <c r="AD39">
        <v>0.51562456373646604</v>
      </c>
      <c r="AE39">
        <v>0.45738539325842498</v>
      </c>
      <c r="AF39">
        <v>0.45738539325842498</v>
      </c>
      <c r="AG39">
        <v>0.38809523809523799</v>
      </c>
      <c r="AH39">
        <v>2.3517162799835201</v>
      </c>
      <c r="AI39">
        <v>0.36945159925500598</v>
      </c>
      <c r="AJ39">
        <v>0.36945159925500598</v>
      </c>
      <c r="AK39">
        <v>0.557875550120561</v>
      </c>
      <c r="AL39">
        <v>0.557875550120561</v>
      </c>
      <c r="AM39">
        <v>0.38809523809523799</v>
      </c>
      <c r="AN39">
        <v>0.38809523809523799</v>
      </c>
      <c r="AO39">
        <v>0.46300460759581702</v>
      </c>
      <c r="AP39">
        <v>0.18057555439852699</v>
      </c>
      <c r="AQ39">
        <v>0.51776147283513296</v>
      </c>
      <c r="AR39">
        <v>0.39160654509063098</v>
      </c>
      <c r="AS39">
        <v>1.8867924528301799E-2</v>
      </c>
      <c r="AT39">
        <v>0.33</v>
      </c>
      <c r="AU39">
        <v>0.22033898305084701</v>
      </c>
      <c r="AV39">
        <v>0.58426966292134797</v>
      </c>
      <c r="AW39">
        <v>0.623529411764705</v>
      </c>
      <c r="AX39">
        <v>0.64912280701754299</v>
      </c>
      <c r="AY39">
        <v>0.586666666666666</v>
      </c>
      <c r="AZ39">
        <v>0</v>
      </c>
      <c r="BA39">
        <v>0.384328358208955</v>
      </c>
      <c r="BB39">
        <v>0.38524590163934402</v>
      </c>
      <c r="BC39">
        <v>0.37931034482758602</v>
      </c>
      <c r="BD39">
        <v>0.27173913043478198</v>
      </c>
    </row>
    <row r="40" spans="2:56" x14ac:dyDescent="0.2">
      <c r="B40" t="s">
        <v>2464</v>
      </c>
      <c r="C40">
        <v>1E-3</v>
      </c>
      <c r="D40">
        <v>0.1</v>
      </c>
      <c r="E40">
        <v>10</v>
      </c>
      <c r="F40">
        <v>10</v>
      </c>
      <c r="G40" s="2" t="b">
        <v>0</v>
      </c>
      <c r="H40">
        <v>8</v>
      </c>
      <c r="I40">
        <v>5</v>
      </c>
      <c r="J40">
        <v>5</v>
      </c>
      <c r="K40">
        <v>1000</v>
      </c>
      <c r="L40">
        <v>4</v>
      </c>
      <c r="M40">
        <v>25</v>
      </c>
      <c r="N40">
        <v>445</v>
      </c>
      <c r="O40">
        <v>12</v>
      </c>
      <c r="P40">
        <v>25</v>
      </c>
      <c r="Q40">
        <v>105</v>
      </c>
      <c r="R40">
        <v>1</v>
      </c>
      <c r="S40">
        <v>78</v>
      </c>
      <c r="T40" s="2">
        <v>128</v>
      </c>
      <c r="U40" s="2">
        <v>128</v>
      </c>
      <c r="V40" t="s">
        <v>2180</v>
      </c>
      <c r="W40">
        <v>0.2175</v>
      </c>
      <c r="X40">
        <v>4.7252314805984499</v>
      </c>
      <c r="Y40">
        <v>0.45720449438202099</v>
      </c>
      <c r="Z40">
        <v>1.28585372090339</v>
      </c>
      <c r="AA40">
        <v>0.38881039850413801</v>
      </c>
      <c r="AB40">
        <v>0.38881039850413801</v>
      </c>
      <c r="AC40">
        <v>0.57171451847053201</v>
      </c>
      <c r="AD40">
        <v>0.57171451847053201</v>
      </c>
      <c r="AE40">
        <v>0.45720449438202099</v>
      </c>
      <c r="AF40">
        <v>0.45720449438202099</v>
      </c>
      <c r="AG40">
        <v>0.41666666666666602</v>
      </c>
      <c r="AH40">
        <v>2.1987621784210201</v>
      </c>
      <c r="AI40">
        <v>0.359133378870864</v>
      </c>
      <c r="AJ40">
        <v>0.359133378870864</v>
      </c>
      <c r="AK40">
        <v>0.36496248615507998</v>
      </c>
      <c r="AL40">
        <v>0.36496248615507998</v>
      </c>
      <c r="AM40">
        <v>0.41666666666666602</v>
      </c>
      <c r="AN40">
        <v>0.41666666666666602</v>
      </c>
      <c r="AO40">
        <v>0.45298967265044499</v>
      </c>
      <c r="AP40">
        <v>0.19437878598063801</v>
      </c>
      <c r="AQ40">
        <v>0.51936932496198096</v>
      </c>
      <c r="AR40">
        <v>0.38850381042348903</v>
      </c>
      <c r="AS40">
        <v>0</v>
      </c>
      <c r="AT40">
        <v>0.291338582677165</v>
      </c>
      <c r="AU40">
        <v>0</v>
      </c>
      <c r="AV40">
        <v>0.74111675126903498</v>
      </c>
      <c r="AW40">
        <v>0.60360360360360299</v>
      </c>
      <c r="AX40">
        <v>0.62068965517241304</v>
      </c>
      <c r="AY40">
        <v>0.556962025316455</v>
      </c>
      <c r="AZ40">
        <v>0.436213991769547</v>
      </c>
      <c r="BA40">
        <v>0.42348008385744201</v>
      </c>
      <c r="BB40">
        <v>1.32450331125827E-2</v>
      </c>
      <c r="BC40">
        <v>0</v>
      </c>
      <c r="BD40">
        <v>0.62295081967213095</v>
      </c>
    </row>
    <row r="41" spans="2:56" x14ac:dyDescent="0.2">
      <c r="B41" t="s">
        <v>2635</v>
      </c>
      <c r="C41">
        <v>1E-3</v>
      </c>
      <c r="D41">
        <v>0.1</v>
      </c>
      <c r="E41">
        <v>99</v>
      </c>
      <c r="F41">
        <v>100</v>
      </c>
      <c r="G41" s="2" t="b">
        <v>1</v>
      </c>
      <c r="H41">
        <v>8</v>
      </c>
      <c r="I41">
        <v>25</v>
      </c>
      <c r="J41">
        <v>420</v>
      </c>
      <c r="K41">
        <v>1000</v>
      </c>
      <c r="L41">
        <v>4</v>
      </c>
      <c r="M41">
        <v>50</v>
      </c>
      <c r="N41">
        <v>420</v>
      </c>
      <c r="O41">
        <v>12</v>
      </c>
      <c r="P41">
        <v>50</v>
      </c>
      <c r="Q41">
        <v>80</v>
      </c>
      <c r="R41">
        <v>1</v>
      </c>
      <c r="S41">
        <v>78</v>
      </c>
      <c r="T41" s="2">
        <v>128</v>
      </c>
      <c r="U41" s="2">
        <v>128</v>
      </c>
      <c r="V41" t="s">
        <v>2180</v>
      </c>
      <c r="W41">
        <v>0.659964285714285</v>
      </c>
      <c r="X41">
        <v>0.87839655220508495</v>
      </c>
      <c r="Y41">
        <v>0.45714642857142801</v>
      </c>
      <c r="Z41">
        <v>1.23268904364109</v>
      </c>
      <c r="AA41">
        <v>0.38799981849281301</v>
      </c>
      <c r="AB41">
        <v>0.38799981849281301</v>
      </c>
      <c r="AC41">
        <v>0.49709592331214197</v>
      </c>
      <c r="AD41">
        <v>0.49709592331214197</v>
      </c>
      <c r="AE41">
        <v>0.45714642857142801</v>
      </c>
      <c r="AF41">
        <v>0.45714642857142801</v>
      </c>
      <c r="AG41">
        <v>0.50729166666666603</v>
      </c>
      <c r="AH41">
        <v>1.31987416744232</v>
      </c>
      <c r="AI41">
        <v>0.46701658429827198</v>
      </c>
      <c r="AJ41">
        <v>0.46701658429827198</v>
      </c>
      <c r="AK41">
        <v>0.49112970693729902</v>
      </c>
      <c r="AL41">
        <v>0.49112970693729902</v>
      </c>
      <c r="AM41">
        <v>0.50729166666666603</v>
      </c>
      <c r="AN41">
        <v>0.50729166666666603</v>
      </c>
      <c r="AO41">
        <v>0.44847103453815901</v>
      </c>
      <c r="AP41">
        <v>0.28775710915992297</v>
      </c>
      <c r="AQ41">
        <v>0.54105292224751</v>
      </c>
      <c r="AR41">
        <v>0.274718208025658</v>
      </c>
      <c r="AS41">
        <v>0</v>
      </c>
      <c r="AT41">
        <v>0.27586206896551702</v>
      </c>
      <c r="AU41">
        <v>0.77464788732394296</v>
      </c>
      <c r="AV41">
        <v>0.96250000000000002</v>
      </c>
      <c r="AW41">
        <v>0.73103448275862004</v>
      </c>
      <c r="AX41">
        <v>0.81379310344827505</v>
      </c>
      <c r="AY41">
        <v>0.57142857142857095</v>
      </c>
      <c r="AZ41">
        <v>0</v>
      </c>
      <c r="BA41">
        <v>0.39024390243902402</v>
      </c>
      <c r="BB41">
        <v>0.42105263157894701</v>
      </c>
      <c r="BC41">
        <v>0</v>
      </c>
      <c r="BD41">
        <v>0.66363636363636302</v>
      </c>
    </row>
    <row r="42" spans="2:56" x14ac:dyDescent="0.2">
      <c r="B42" t="s">
        <v>2636</v>
      </c>
      <c r="C42">
        <v>1E-3</v>
      </c>
      <c r="D42">
        <v>0.1</v>
      </c>
      <c r="E42">
        <v>256</v>
      </c>
      <c r="F42">
        <v>100</v>
      </c>
      <c r="G42" s="2" t="b">
        <v>0</v>
      </c>
      <c r="H42">
        <v>8</v>
      </c>
      <c r="I42">
        <v>15</v>
      </c>
      <c r="J42">
        <v>420</v>
      </c>
      <c r="K42">
        <v>1000</v>
      </c>
      <c r="L42">
        <v>4</v>
      </c>
      <c r="M42">
        <v>25</v>
      </c>
      <c r="N42">
        <v>445</v>
      </c>
      <c r="O42">
        <v>12</v>
      </c>
      <c r="P42">
        <v>25</v>
      </c>
      <c r="Q42">
        <v>105</v>
      </c>
      <c r="R42">
        <v>1</v>
      </c>
      <c r="S42">
        <v>78</v>
      </c>
      <c r="T42" s="2">
        <v>128</v>
      </c>
      <c r="U42" s="2">
        <v>128</v>
      </c>
      <c r="V42" t="s">
        <v>2180</v>
      </c>
      <c r="W42">
        <v>0.66051190476190402</v>
      </c>
      <c r="X42">
        <v>0.89361590206622998</v>
      </c>
      <c r="Y42">
        <v>0.45714550561797601</v>
      </c>
      <c r="Z42">
        <v>1.22891702544689</v>
      </c>
      <c r="AA42">
        <v>0.38749584985976598</v>
      </c>
      <c r="AB42">
        <v>0.38749584985976598</v>
      </c>
      <c r="AC42">
        <v>0.504213187178708</v>
      </c>
      <c r="AD42">
        <v>0.504213187178708</v>
      </c>
      <c r="AE42">
        <v>0.45714550561797601</v>
      </c>
      <c r="AF42">
        <v>0.45714550561797601</v>
      </c>
      <c r="AG42">
        <v>0.50317460317460305</v>
      </c>
      <c r="AH42">
        <v>1.35731220245361</v>
      </c>
      <c r="AI42">
        <v>0.46895317953599502</v>
      </c>
      <c r="AJ42">
        <v>0.46895317953599502</v>
      </c>
      <c r="AK42">
        <v>0.50824653720683299</v>
      </c>
      <c r="AL42">
        <v>0.50824653720683299</v>
      </c>
      <c r="AM42">
        <v>0.50317460317460305</v>
      </c>
      <c r="AN42">
        <v>0.50317460317460305</v>
      </c>
      <c r="AO42">
        <v>0.43414977979486202</v>
      </c>
      <c r="AP42">
        <v>0.29604673605501097</v>
      </c>
      <c r="AQ42">
        <v>0.54017658776202504</v>
      </c>
      <c r="AR42">
        <v>0.27961029582716301</v>
      </c>
      <c r="AS42">
        <v>1.7391304347826E-2</v>
      </c>
      <c r="AT42">
        <v>0.35714285714285698</v>
      </c>
      <c r="AU42">
        <v>0.76595744680850997</v>
      </c>
      <c r="AV42">
        <v>0.94339622641509402</v>
      </c>
      <c r="AW42">
        <v>0.72043010752688097</v>
      </c>
      <c r="AX42">
        <v>0.83333333333333304</v>
      </c>
      <c r="AY42">
        <v>0.53846153846153799</v>
      </c>
      <c r="AZ42">
        <v>0.44247787610619399</v>
      </c>
      <c r="BA42">
        <v>0.40462427745664697</v>
      </c>
      <c r="BB42">
        <v>1.3157894736842099E-2</v>
      </c>
      <c r="BC42">
        <v>0.59106529209621905</v>
      </c>
      <c r="BD42">
        <v>0</v>
      </c>
    </row>
    <row r="43" spans="2:56" x14ac:dyDescent="0.2">
      <c r="B43" t="s">
        <v>2637</v>
      </c>
      <c r="C43">
        <v>1E-3</v>
      </c>
      <c r="D43">
        <v>0.1</v>
      </c>
      <c r="E43">
        <v>150</v>
      </c>
      <c r="F43">
        <v>100</v>
      </c>
      <c r="G43" s="2" t="b">
        <v>1</v>
      </c>
      <c r="H43">
        <v>8</v>
      </c>
      <c r="I43">
        <v>50</v>
      </c>
      <c r="J43">
        <v>420</v>
      </c>
      <c r="K43">
        <v>1000</v>
      </c>
      <c r="L43">
        <v>4</v>
      </c>
      <c r="M43">
        <v>15</v>
      </c>
      <c r="N43">
        <v>455</v>
      </c>
      <c r="O43">
        <v>12</v>
      </c>
      <c r="P43">
        <v>15</v>
      </c>
      <c r="Q43">
        <v>115</v>
      </c>
      <c r="R43">
        <v>1</v>
      </c>
      <c r="S43">
        <v>78</v>
      </c>
      <c r="T43" s="2">
        <v>128</v>
      </c>
      <c r="U43" s="2">
        <v>128</v>
      </c>
      <c r="V43" t="s">
        <v>2180</v>
      </c>
      <c r="W43">
        <v>0.69689285714285698</v>
      </c>
      <c r="X43">
        <v>0.79791018247604295</v>
      </c>
      <c r="Y43">
        <v>0.45704175824175802</v>
      </c>
      <c r="Z43">
        <v>1.27581924450397</v>
      </c>
      <c r="AA43">
        <v>0.38861110780099201</v>
      </c>
      <c r="AB43">
        <v>0.38861110780099201</v>
      </c>
      <c r="AC43">
        <v>0.53071304074150705</v>
      </c>
      <c r="AD43">
        <v>0.53071304074150705</v>
      </c>
      <c r="AE43">
        <v>0.45704175824175802</v>
      </c>
      <c r="AF43">
        <v>0.45704175824175802</v>
      </c>
      <c r="AG43">
        <v>0.56811594202898497</v>
      </c>
      <c r="AH43">
        <v>1.2997581958770701</v>
      </c>
      <c r="AI43">
        <v>0.53000926872366805</v>
      </c>
      <c r="AJ43">
        <v>0.53000926872366805</v>
      </c>
      <c r="AK43">
        <v>0.55683936884327101</v>
      </c>
      <c r="AL43">
        <v>0.55683936884327101</v>
      </c>
      <c r="AM43">
        <v>0.56811594202898497</v>
      </c>
      <c r="AN43">
        <v>0.56811594202898497</v>
      </c>
      <c r="AO43">
        <v>0.42186219972377498</v>
      </c>
      <c r="AP43">
        <v>0.295164523949556</v>
      </c>
      <c r="AQ43">
        <v>0.53007592814182602</v>
      </c>
      <c r="AR43">
        <v>0.30734177938881102</v>
      </c>
      <c r="AS43">
        <v>0.11111111111111099</v>
      </c>
      <c r="AT43">
        <v>0.494623655913978</v>
      </c>
      <c r="AU43">
        <v>0.79024390243902398</v>
      </c>
      <c r="AV43">
        <v>0.95196506550218296</v>
      </c>
      <c r="AW43">
        <v>0.79245283018867896</v>
      </c>
      <c r="AX43">
        <v>0.868778280542986</v>
      </c>
      <c r="AY43">
        <v>0.78095238095238095</v>
      </c>
      <c r="AZ43">
        <v>0.45528455284552799</v>
      </c>
      <c r="BA43">
        <v>0.43977055449330699</v>
      </c>
      <c r="BB43">
        <v>1.4492753623188401E-2</v>
      </c>
      <c r="BC43">
        <v>0</v>
      </c>
      <c r="BD43">
        <v>0.66043613707165105</v>
      </c>
    </row>
    <row r="44" spans="2:56" x14ac:dyDescent="0.2">
      <c r="B44" t="s">
        <v>2638</v>
      </c>
      <c r="C44">
        <v>1E-3</v>
      </c>
      <c r="D44">
        <v>0.1</v>
      </c>
      <c r="E44">
        <v>256</v>
      </c>
      <c r="F44">
        <v>100</v>
      </c>
      <c r="G44" s="2" t="b">
        <v>0</v>
      </c>
      <c r="H44">
        <v>8</v>
      </c>
      <c r="I44">
        <v>10</v>
      </c>
      <c r="J44">
        <v>420</v>
      </c>
      <c r="K44">
        <v>1000</v>
      </c>
      <c r="L44">
        <v>4</v>
      </c>
      <c r="M44">
        <v>20</v>
      </c>
      <c r="N44">
        <v>450</v>
      </c>
      <c r="O44">
        <v>12</v>
      </c>
      <c r="P44">
        <v>20</v>
      </c>
      <c r="Q44">
        <v>110</v>
      </c>
      <c r="R44">
        <v>1</v>
      </c>
      <c r="S44">
        <v>78</v>
      </c>
      <c r="T44" s="2">
        <v>128</v>
      </c>
      <c r="U44" s="2">
        <v>128</v>
      </c>
      <c r="V44" t="s">
        <v>2180</v>
      </c>
      <c r="W44">
        <v>0.57949999999999902</v>
      </c>
      <c r="X44">
        <v>1.1862046182155599</v>
      </c>
      <c r="Y44">
        <v>0.45694222222222097</v>
      </c>
      <c r="Z44">
        <v>1.2194694981575001</v>
      </c>
      <c r="AA44">
        <v>0.384488141546805</v>
      </c>
      <c r="AB44">
        <v>0.384488141546805</v>
      </c>
      <c r="AC44">
        <v>0.45925027171086802</v>
      </c>
      <c r="AD44">
        <v>0.45925027171086802</v>
      </c>
      <c r="AE44">
        <v>0.45694222222222097</v>
      </c>
      <c r="AF44">
        <v>0.45694222222222097</v>
      </c>
      <c r="AG44">
        <v>0.47196969696969698</v>
      </c>
      <c r="AH44">
        <v>1.55482065677642</v>
      </c>
      <c r="AI44">
        <v>0.43918468129555999</v>
      </c>
      <c r="AJ44">
        <v>0.43918468129555999</v>
      </c>
      <c r="AK44">
        <v>0.49879160667971101</v>
      </c>
      <c r="AL44">
        <v>0.49879160667971101</v>
      </c>
      <c r="AM44">
        <v>0.47196969696969598</v>
      </c>
      <c r="AN44">
        <v>0.47196969696969698</v>
      </c>
      <c r="AO44">
        <v>0.44894329678880102</v>
      </c>
      <c r="AP44">
        <v>0.23245412475236901</v>
      </c>
      <c r="AQ44">
        <v>0.54540112100384197</v>
      </c>
      <c r="AR44">
        <v>0.31115402364220601</v>
      </c>
      <c r="AS44">
        <v>4.4776119402985003E-2</v>
      </c>
      <c r="AT44">
        <v>0.35483870967741898</v>
      </c>
      <c r="AU44">
        <v>0.49664429530201298</v>
      </c>
      <c r="AV44">
        <v>0.88495575221238898</v>
      </c>
      <c r="AW44">
        <v>0.73469387755102</v>
      </c>
      <c r="AX44">
        <v>0.78817733990147698</v>
      </c>
      <c r="AY44">
        <v>0.56470588235294095</v>
      </c>
      <c r="AZ44">
        <v>0</v>
      </c>
      <c r="BA44">
        <v>0.421875</v>
      </c>
      <c r="BB44">
        <v>0.378571428571428</v>
      </c>
      <c r="BC44">
        <v>0.58471760797342098</v>
      </c>
      <c r="BD44">
        <v>1.6260162601626001E-2</v>
      </c>
    </row>
    <row r="45" spans="2:56" x14ac:dyDescent="0.2">
      <c r="B45" t="s">
        <v>2465</v>
      </c>
      <c r="C45">
        <v>1E-3</v>
      </c>
      <c r="D45">
        <v>0.1</v>
      </c>
      <c r="E45">
        <v>10</v>
      </c>
      <c r="F45">
        <v>10</v>
      </c>
      <c r="G45" s="2" t="b">
        <v>0</v>
      </c>
      <c r="H45">
        <v>8</v>
      </c>
      <c r="I45">
        <v>5</v>
      </c>
      <c r="J45">
        <v>5</v>
      </c>
      <c r="K45">
        <v>1000</v>
      </c>
      <c r="L45">
        <v>4</v>
      </c>
      <c r="M45">
        <v>50</v>
      </c>
      <c r="N45">
        <v>420</v>
      </c>
      <c r="O45">
        <v>12</v>
      </c>
      <c r="P45">
        <v>50</v>
      </c>
      <c r="Q45">
        <v>80</v>
      </c>
      <c r="R45">
        <v>1</v>
      </c>
      <c r="S45">
        <v>78</v>
      </c>
      <c r="T45" s="2">
        <v>128</v>
      </c>
      <c r="U45" s="2">
        <v>128</v>
      </c>
      <c r="V45" t="s">
        <v>2180</v>
      </c>
      <c r="W45">
        <v>0.27250000000000002</v>
      </c>
      <c r="X45">
        <v>3.4131025552749601</v>
      </c>
      <c r="Y45">
        <v>0.45682678571428498</v>
      </c>
      <c r="Z45">
        <v>1.23983986341953</v>
      </c>
      <c r="AA45">
        <v>0.38762505892353299</v>
      </c>
      <c r="AB45">
        <v>0.38762505892353299</v>
      </c>
      <c r="AC45">
        <v>0.61096207837951999</v>
      </c>
      <c r="AD45">
        <v>0.61096207837951999</v>
      </c>
      <c r="AE45">
        <v>0.45682678571428498</v>
      </c>
      <c r="AF45">
        <v>0.45682678571428498</v>
      </c>
      <c r="AG45">
        <v>0.36875000000000002</v>
      </c>
      <c r="AH45">
        <v>2.2408428192138601</v>
      </c>
      <c r="AI45">
        <v>0.31455107387590803</v>
      </c>
      <c r="AJ45">
        <v>0.31455107387590803</v>
      </c>
      <c r="AK45">
        <v>0.37468072272950798</v>
      </c>
      <c r="AL45">
        <v>0.37468072272950798</v>
      </c>
      <c r="AM45">
        <v>0.36875000000000002</v>
      </c>
      <c r="AN45">
        <v>0.36875000000000002</v>
      </c>
      <c r="AO45">
        <v>0.46569927131156502</v>
      </c>
      <c r="AP45">
        <v>0.147618965297905</v>
      </c>
      <c r="AQ45">
        <v>0.50432404328340097</v>
      </c>
      <c r="AR45">
        <v>0.43285795580126102</v>
      </c>
      <c r="AS45">
        <v>2.7586206896551699E-2</v>
      </c>
      <c r="AT45">
        <v>0.35374149659863902</v>
      </c>
      <c r="AU45">
        <v>4.8780487804878002E-2</v>
      </c>
      <c r="AV45">
        <v>0.748466257668711</v>
      </c>
      <c r="AW45">
        <v>0.59217877094972005</v>
      </c>
      <c r="AX45">
        <v>0.49710982658959502</v>
      </c>
      <c r="AY45">
        <v>0</v>
      </c>
      <c r="AZ45">
        <v>0</v>
      </c>
      <c r="BA45">
        <v>0.421333333333333</v>
      </c>
      <c r="BB45">
        <v>0.447204968944099</v>
      </c>
      <c r="BC45">
        <v>0.34682080924855402</v>
      </c>
      <c r="BD45">
        <v>0.29139072847682101</v>
      </c>
    </row>
    <row r="46" spans="2:56" x14ac:dyDescent="0.2">
      <c r="B46" t="s">
        <v>2466</v>
      </c>
      <c r="C46">
        <v>1E-3</v>
      </c>
      <c r="D46">
        <v>0.1</v>
      </c>
      <c r="E46">
        <v>10</v>
      </c>
      <c r="F46">
        <v>10</v>
      </c>
      <c r="G46" s="2" t="b">
        <v>0</v>
      </c>
      <c r="H46">
        <v>8</v>
      </c>
      <c r="I46">
        <v>5</v>
      </c>
      <c r="J46">
        <v>5</v>
      </c>
      <c r="K46">
        <v>1000</v>
      </c>
      <c r="L46">
        <v>4</v>
      </c>
      <c r="M46">
        <v>25</v>
      </c>
      <c r="N46">
        <v>445</v>
      </c>
      <c r="O46">
        <v>12</v>
      </c>
      <c r="P46">
        <v>25</v>
      </c>
      <c r="Q46">
        <v>105</v>
      </c>
      <c r="R46">
        <v>1</v>
      </c>
      <c r="S46">
        <v>78</v>
      </c>
      <c r="T46" s="2">
        <v>128</v>
      </c>
      <c r="U46" s="2">
        <v>128</v>
      </c>
      <c r="V46" t="s">
        <v>2180</v>
      </c>
      <c r="W46">
        <v>0.3</v>
      </c>
      <c r="X46">
        <v>3.1149455070495602</v>
      </c>
      <c r="Y46">
        <v>0.45592528089887402</v>
      </c>
      <c r="Z46">
        <v>1.2512002639770501</v>
      </c>
      <c r="AA46">
        <v>0.383577717413768</v>
      </c>
      <c r="AB46">
        <v>0.383577717413768</v>
      </c>
      <c r="AC46">
        <v>0.481242605512754</v>
      </c>
      <c r="AD46">
        <v>0.481242605512754</v>
      </c>
      <c r="AE46">
        <v>0.45592528089887402</v>
      </c>
      <c r="AF46">
        <v>0.45592528089887402</v>
      </c>
      <c r="AG46">
        <v>0.38650793650793602</v>
      </c>
      <c r="AH46">
        <v>2.26281309127807</v>
      </c>
      <c r="AI46">
        <v>0.340963629379675</v>
      </c>
      <c r="AJ46">
        <v>0.340963629379675</v>
      </c>
      <c r="AK46">
        <v>0.39790723593151001</v>
      </c>
      <c r="AL46">
        <v>0.39790723593151001</v>
      </c>
      <c r="AM46">
        <v>0.38650793650793602</v>
      </c>
      <c r="AN46">
        <v>0.38650793650793602</v>
      </c>
      <c r="AO46">
        <v>0.45007852187063102</v>
      </c>
      <c r="AP46">
        <v>0.121248650761499</v>
      </c>
      <c r="AQ46">
        <v>0.53121336187462798</v>
      </c>
      <c r="AR46">
        <v>0.43177033514831398</v>
      </c>
      <c r="AS46">
        <v>0</v>
      </c>
      <c r="AT46">
        <v>0.243542435424354</v>
      </c>
      <c r="AU46">
        <v>7.0796460176991094E-2</v>
      </c>
      <c r="AV46">
        <v>0.67326732673267298</v>
      </c>
      <c r="AW46">
        <v>0.59296482412060303</v>
      </c>
      <c r="AX46">
        <v>0.495652173913043</v>
      </c>
      <c r="AY46">
        <v>0.405797101449275</v>
      </c>
      <c r="AZ46">
        <v>0</v>
      </c>
      <c r="BA46">
        <v>0.417670682730923</v>
      </c>
      <c r="BB46">
        <v>0.43062200956937702</v>
      </c>
      <c r="BC46">
        <v>0.224852071005917</v>
      </c>
      <c r="BD46">
        <v>0.53639846743295005</v>
      </c>
    </row>
    <row r="47" spans="2:56" x14ac:dyDescent="0.2">
      <c r="B47" t="s">
        <v>2639</v>
      </c>
      <c r="C47">
        <v>1E-3</v>
      </c>
      <c r="D47">
        <v>0.1</v>
      </c>
      <c r="E47">
        <v>256</v>
      </c>
      <c r="F47">
        <v>100</v>
      </c>
      <c r="G47" s="2" t="b">
        <v>0</v>
      </c>
      <c r="H47">
        <v>8</v>
      </c>
      <c r="I47">
        <v>20</v>
      </c>
      <c r="J47">
        <v>420</v>
      </c>
      <c r="K47">
        <v>1000</v>
      </c>
      <c r="L47">
        <v>4</v>
      </c>
      <c r="M47">
        <v>20</v>
      </c>
      <c r="N47">
        <v>450</v>
      </c>
      <c r="O47">
        <v>12</v>
      </c>
      <c r="P47">
        <v>20</v>
      </c>
      <c r="Q47">
        <v>110</v>
      </c>
      <c r="R47">
        <v>1</v>
      </c>
      <c r="S47">
        <v>78</v>
      </c>
      <c r="T47" s="2">
        <v>128</v>
      </c>
      <c r="U47" s="2">
        <v>128</v>
      </c>
      <c r="V47" t="s">
        <v>2180</v>
      </c>
      <c r="W47">
        <v>0.67875595238095199</v>
      </c>
      <c r="X47">
        <v>0.84231363415717997</v>
      </c>
      <c r="Y47">
        <v>0.45546722222222102</v>
      </c>
      <c r="Z47">
        <v>1.2625601630210801</v>
      </c>
      <c r="AA47">
        <v>0.38304045660535901</v>
      </c>
      <c r="AB47">
        <v>0.38304045660535901</v>
      </c>
      <c r="AC47">
        <v>0.48688510829534998</v>
      </c>
      <c r="AD47">
        <v>0.48688510829534998</v>
      </c>
      <c r="AE47">
        <v>0.45546722222222102</v>
      </c>
      <c r="AF47">
        <v>0.45546722222222102</v>
      </c>
      <c r="AG47">
        <v>0.56818181818181801</v>
      </c>
      <c r="AH47">
        <v>1.29353415966033</v>
      </c>
      <c r="AI47">
        <v>0.52368569134411302</v>
      </c>
      <c r="AJ47">
        <v>0.52368569134411302</v>
      </c>
      <c r="AK47">
        <v>0.54126203711215004</v>
      </c>
      <c r="AL47">
        <v>0.54126203711215004</v>
      </c>
      <c r="AM47">
        <v>0.56818181818181801</v>
      </c>
      <c r="AN47">
        <v>0.56818181818181801</v>
      </c>
      <c r="AO47">
        <v>0.44464667072606001</v>
      </c>
      <c r="AP47">
        <v>0.28386954355539301</v>
      </c>
      <c r="AQ47">
        <v>0.535025783321459</v>
      </c>
      <c r="AR47">
        <v>0.26861982881852398</v>
      </c>
      <c r="AS47">
        <v>6.25E-2</v>
      </c>
      <c r="AT47">
        <v>0.43333333333333302</v>
      </c>
      <c r="AU47">
        <v>0.79999999999999905</v>
      </c>
      <c r="AV47">
        <v>0.94545454545454499</v>
      </c>
      <c r="AW47">
        <v>0.794258373205741</v>
      </c>
      <c r="AX47">
        <v>0.87922705314009597</v>
      </c>
      <c r="AY47">
        <v>0.81372549019607798</v>
      </c>
      <c r="AZ47">
        <v>0.46861924686192402</v>
      </c>
      <c r="BA47">
        <v>0.43137254901960698</v>
      </c>
      <c r="BB47">
        <v>0</v>
      </c>
      <c r="BC47">
        <v>0</v>
      </c>
      <c r="BD47">
        <v>0.65573770491803196</v>
      </c>
    </row>
    <row r="48" spans="2:56" x14ac:dyDescent="0.2">
      <c r="B48" t="s">
        <v>2640</v>
      </c>
      <c r="C48">
        <v>1E-3</v>
      </c>
      <c r="D48">
        <v>0.1</v>
      </c>
      <c r="E48">
        <v>136</v>
      </c>
      <c r="F48">
        <v>100</v>
      </c>
      <c r="G48" s="2" t="b">
        <v>1</v>
      </c>
      <c r="H48">
        <v>8</v>
      </c>
      <c r="I48">
        <v>20</v>
      </c>
      <c r="J48">
        <v>420</v>
      </c>
      <c r="K48">
        <v>1000</v>
      </c>
      <c r="L48">
        <v>4</v>
      </c>
      <c r="M48">
        <v>10</v>
      </c>
      <c r="N48">
        <v>460</v>
      </c>
      <c r="O48">
        <v>12</v>
      </c>
      <c r="P48">
        <v>10</v>
      </c>
      <c r="Q48">
        <v>120</v>
      </c>
      <c r="R48">
        <v>1</v>
      </c>
      <c r="S48">
        <v>78</v>
      </c>
      <c r="T48" s="2">
        <v>128</v>
      </c>
      <c r="U48" s="2">
        <v>128</v>
      </c>
      <c r="V48" t="s">
        <v>2180</v>
      </c>
      <c r="W48">
        <v>0.66471726190476099</v>
      </c>
      <c r="X48">
        <v>0.87531225979328098</v>
      </c>
      <c r="Y48">
        <v>0.45514347826086998</v>
      </c>
      <c r="Z48">
        <v>1.30449349176883</v>
      </c>
      <c r="AA48">
        <v>0.38121956926812101</v>
      </c>
      <c r="AB48">
        <v>0.38121956926812101</v>
      </c>
      <c r="AC48">
        <v>0.47616060764051599</v>
      </c>
      <c r="AD48">
        <v>0.47616060764051499</v>
      </c>
      <c r="AE48">
        <v>0.45514347826086998</v>
      </c>
      <c r="AF48">
        <v>0.45514347826086998</v>
      </c>
      <c r="AG48">
        <v>0.55208333333333304</v>
      </c>
      <c r="AH48">
        <v>1.36474132537841</v>
      </c>
      <c r="AI48">
        <v>0.51461907923116001</v>
      </c>
      <c r="AJ48">
        <v>0.51461907923116001</v>
      </c>
      <c r="AK48">
        <v>0.54367957376750498</v>
      </c>
      <c r="AL48">
        <v>0.54367957376750498</v>
      </c>
      <c r="AM48">
        <v>0.55208333333333304</v>
      </c>
      <c r="AN48">
        <v>0.55208333333333304</v>
      </c>
      <c r="AO48">
        <v>0.45426261868543899</v>
      </c>
      <c r="AP48">
        <v>0.26100689087623202</v>
      </c>
      <c r="AQ48">
        <v>0.52805205318739401</v>
      </c>
      <c r="AR48">
        <v>0.281556714323414</v>
      </c>
      <c r="AS48">
        <v>4.1379310344827502E-2</v>
      </c>
      <c r="AT48">
        <v>0.73732718894009197</v>
      </c>
      <c r="AU48">
        <v>0.76995305164319205</v>
      </c>
      <c r="AV48">
        <v>0.95435684647302899</v>
      </c>
      <c r="AW48">
        <v>0.72811059907834097</v>
      </c>
      <c r="AX48">
        <v>0.87224669603524196</v>
      </c>
      <c r="AY48">
        <v>0.53631284916201105</v>
      </c>
      <c r="AZ48">
        <v>0</v>
      </c>
      <c r="BA48">
        <v>0.439560439560439</v>
      </c>
      <c r="BB48">
        <v>0.43346007604562697</v>
      </c>
      <c r="BC48">
        <v>0</v>
      </c>
      <c r="BD48">
        <v>0.66272189349112398</v>
      </c>
    </row>
    <row r="49" spans="2:56" x14ac:dyDescent="0.2">
      <c r="B49" t="s">
        <v>2467</v>
      </c>
      <c r="C49">
        <v>1E-3</v>
      </c>
      <c r="D49">
        <v>0.1</v>
      </c>
      <c r="E49">
        <v>10</v>
      </c>
      <c r="F49">
        <v>10</v>
      </c>
      <c r="G49" s="2" t="b">
        <v>0</v>
      </c>
      <c r="H49">
        <v>8</v>
      </c>
      <c r="I49">
        <v>5</v>
      </c>
      <c r="J49">
        <v>5</v>
      </c>
      <c r="K49">
        <v>1000</v>
      </c>
      <c r="L49">
        <v>4</v>
      </c>
      <c r="M49">
        <v>15</v>
      </c>
      <c r="N49">
        <v>455</v>
      </c>
      <c r="O49">
        <v>12</v>
      </c>
      <c r="P49">
        <v>15</v>
      </c>
      <c r="Q49">
        <v>115</v>
      </c>
      <c r="R49">
        <v>1</v>
      </c>
      <c r="S49">
        <v>78</v>
      </c>
      <c r="T49" s="2">
        <v>128</v>
      </c>
      <c r="U49" s="2">
        <v>128</v>
      </c>
      <c r="V49" t="s">
        <v>2180</v>
      </c>
      <c r="W49">
        <v>0.314999999999999</v>
      </c>
      <c r="X49">
        <v>3.2571168422698902</v>
      </c>
      <c r="Y49">
        <v>0.45500054945054802</v>
      </c>
      <c r="Z49">
        <v>1.3171244925260499</v>
      </c>
      <c r="AA49">
        <v>0.38664809979515702</v>
      </c>
      <c r="AB49">
        <v>0.38664809979515702</v>
      </c>
      <c r="AC49">
        <v>0.51936076298559897</v>
      </c>
      <c r="AD49">
        <v>0.51936076298559897</v>
      </c>
      <c r="AE49">
        <v>0.45500054945054802</v>
      </c>
      <c r="AF49">
        <v>0.45500054945054802</v>
      </c>
      <c r="AG49">
        <v>0.39637681159420202</v>
      </c>
      <c r="AH49">
        <v>2.2068166732788002</v>
      </c>
      <c r="AI49">
        <v>0.32799607907969802</v>
      </c>
      <c r="AJ49">
        <v>0.32799607907969702</v>
      </c>
      <c r="AK49">
        <v>0.36394667708204198</v>
      </c>
      <c r="AL49">
        <v>0.36394667708204198</v>
      </c>
      <c r="AM49">
        <v>0.39637681159420202</v>
      </c>
      <c r="AN49">
        <v>0.39637681159420202</v>
      </c>
      <c r="AO49">
        <v>0.40833919267279201</v>
      </c>
      <c r="AP49">
        <v>0.266734340242128</v>
      </c>
      <c r="AQ49">
        <v>0.53680260699332405</v>
      </c>
      <c r="AR49">
        <v>0.33471625927238202</v>
      </c>
      <c r="AS49">
        <v>0</v>
      </c>
      <c r="AT49">
        <v>0.30188679245283001</v>
      </c>
      <c r="AU49">
        <v>0.213740458015267</v>
      </c>
      <c r="AV49">
        <v>0.73504273504273498</v>
      </c>
      <c r="AW49">
        <v>0.65236051502145898</v>
      </c>
      <c r="AX49">
        <v>0.53508771929824495</v>
      </c>
      <c r="AY49">
        <v>1.6129032258064498E-2</v>
      </c>
      <c r="AZ49">
        <v>0</v>
      </c>
      <c r="BA49">
        <v>0.40492957746478803</v>
      </c>
      <c r="BB49">
        <v>0.432</v>
      </c>
      <c r="BC49">
        <v>0</v>
      </c>
      <c r="BD49">
        <v>0.64477611940298496</v>
      </c>
    </row>
    <row r="50" spans="2:56" x14ac:dyDescent="0.2">
      <c r="B50" t="s">
        <v>2468</v>
      </c>
      <c r="C50">
        <v>1E-3</v>
      </c>
      <c r="D50">
        <v>0.1</v>
      </c>
      <c r="E50">
        <v>10</v>
      </c>
      <c r="F50">
        <v>10</v>
      </c>
      <c r="G50" s="2" t="b">
        <v>0</v>
      </c>
      <c r="H50">
        <v>8</v>
      </c>
      <c r="I50">
        <v>5</v>
      </c>
      <c r="J50">
        <v>5</v>
      </c>
      <c r="K50">
        <v>1000</v>
      </c>
      <c r="L50">
        <v>4</v>
      </c>
      <c r="M50">
        <v>5</v>
      </c>
      <c r="N50">
        <v>465</v>
      </c>
      <c r="O50">
        <v>12</v>
      </c>
      <c r="P50">
        <v>5</v>
      </c>
      <c r="Q50">
        <v>125</v>
      </c>
      <c r="R50">
        <v>1</v>
      </c>
      <c r="S50">
        <v>78</v>
      </c>
      <c r="T50" s="2">
        <v>128</v>
      </c>
      <c r="U50" s="2">
        <v>128</v>
      </c>
      <c r="V50" t="s">
        <v>2180</v>
      </c>
      <c r="W50">
        <v>0.22</v>
      </c>
      <c r="X50">
        <v>4.3197378873824999</v>
      </c>
      <c r="Y50">
        <v>0.45454301075268699</v>
      </c>
      <c r="Z50">
        <v>1.29185858142375</v>
      </c>
      <c r="AA50">
        <v>0.389345593065136</v>
      </c>
      <c r="AB50">
        <v>0.389345593065136</v>
      </c>
      <c r="AC50">
        <v>0.54307712916380801</v>
      </c>
      <c r="AD50">
        <v>0.54307712916380801</v>
      </c>
      <c r="AE50">
        <v>0.45454301075268699</v>
      </c>
      <c r="AF50">
        <v>0.45454301075268699</v>
      </c>
      <c r="AG50">
        <v>0.38866666666666599</v>
      </c>
      <c r="AH50">
        <v>2.3295006752014098</v>
      </c>
      <c r="AI50">
        <v>0.34767805605500302</v>
      </c>
      <c r="AJ50">
        <v>0.34767805605500302</v>
      </c>
      <c r="AK50">
        <v>0.41995253092914597</v>
      </c>
      <c r="AL50">
        <v>0.41995253092914597</v>
      </c>
      <c r="AM50">
        <v>0.38866666666666599</v>
      </c>
      <c r="AN50">
        <v>0.38866666666666599</v>
      </c>
      <c r="AO50">
        <v>0.36306682198985601</v>
      </c>
      <c r="AP50">
        <v>0.32039742878586602</v>
      </c>
      <c r="AQ50">
        <v>0.53867297663691505</v>
      </c>
      <c r="AR50">
        <v>0.33524514484790902</v>
      </c>
      <c r="AS50">
        <v>4.1666666666666602E-2</v>
      </c>
      <c r="AT50">
        <v>0.35406698564593297</v>
      </c>
      <c r="AU50">
        <v>1.5625E-2</v>
      </c>
      <c r="AV50">
        <v>0.33939393939393903</v>
      </c>
      <c r="AW50">
        <v>0.57553956834532305</v>
      </c>
      <c r="AX50">
        <v>0.63054187192118205</v>
      </c>
      <c r="AY50">
        <v>0.39779005524861799</v>
      </c>
      <c r="AZ50">
        <v>0.46323529411764702</v>
      </c>
      <c r="BA50">
        <v>0.54597701149425204</v>
      </c>
      <c r="BB50">
        <v>0.28438228438228402</v>
      </c>
      <c r="BC50">
        <v>0</v>
      </c>
      <c r="BD50">
        <v>0.52391799544419104</v>
      </c>
    </row>
    <row r="51" spans="2:56" x14ac:dyDescent="0.2">
      <c r="B51" t="s">
        <v>2641</v>
      </c>
      <c r="C51">
        <v>1E-3</v>
      </c>
      <c r="D51">
        <v>0.1</v>
      </c>
      <c r="E51">
        <v>71</v>
      </c>
      <c r="F51">
        <v>100</v>
      </c>
      <c r="G51" s="2" t="b">
        <v>1</v>
      </c>
      <c r="H51">
        <v>8</v>
      </c>
      <c r="I51">
        <v>50</v>
      </c>
      <c r="J51">
        <v>420</v>
      </c>
      <c r="K51">
        <v>1000</v>
      </c>
      <c r="L51">
        <v>4</v>
      </c>
      <c r="M51">
        <v>25</v>
      </c>
      <c r="N51">
        <v>445</v>
      </c>
      <c r="O51">
        <v>12</v>
      </c>
      <c r="P51">
        <v>25</v>
      </c>
      <c r="Q51">
        <v>105</v>
      </c>
      <c r="R51">
        <v>1</v>
      </c>
      <c r="S51">
        <v>78</v>
      </c>
      <c r="T51" s="2">
        <v>128</v>
      </c>
      <c r="U51" s="2">
        <v>128</v>
      </c>
      <c r="V51" t="s">
        <v>2180</v>
      </c>
      <c r="W51">
        <v>0.68183928571428498</v>
      </c>
      <c r="X51">
        <v>0.82537254929542503</v>
      </c>
      <c r="Y51">
        <v>0.45428651685393001</v>
      </c>
      <c r="Z51">
        <v>1.26372076499462</v>
      </c>
      <c r="AA51">
        <v>0.38191783622335301</v>
      </c>
      <c r="AB51">
        <v>0.38191783622335301</v>
      </c>
      <c r="AC51">
        <v>0.49373657843115398</v>
      </c>
      <c r="AD51">
        <v>0.49373657843115398</v>
      </c>
      <c r="AE51">
        <v>0.45428651685393001</v>
      </c>
      <c r="AF51">
        <v>0.45428651685393001</v>
      </c>
      <c r="AG51">
        <v>0.56428571428571395</v>
      </c>
      <c r="AH51">
        <v>1.31401014328002</v>
      </c>
      <c r="AI51">
        <v>0.52089131021617197</v>
      </c>
      <c r="AJ51">
        <v>0.52089131021617197</v>
      </c>
      <c r="AK51">
        <v>0.58238566838216499</v>
      </c>
      <c r="AL51">
        <v>0.58238566838216499</v>
      </c>
      <c r="AM51">
        <v>0.56428571428571395</v>
      </c>
      <c r="AN51">
        <v>0.56428571428571395</v>
      </c>
      <c r="AO51">
        <v>0.46154698727033899</v>
      </c>
      <c r="AP51">
        <v>0.23412752854158</v>
      </c>
      <c r="AQ51">
        <v>0.54226730254171596</v>
      </c>
      <c r="AR51">
        <v>0.28972952653977502</v>
      </c>
      <c r="AS51">
        <v>7.2072072072072002E-2</v>
      </c>
      <c r="AT51">
        <v>0.31693989071038198</v>
      </c>
      <c r="AU51">
        <v>0.78723404255319096</v>
      </c>
      <c r="AV51">
        <v>0.95327102803738295</v>
      </c>
      <c r="AW51">
        <v>0.80597014925373101</v>
      </c>
      <c r="AX51">
        <v>0.86868686868686795</v>
      </c>
      <c r="AY51">
        <v>0.80612244897959096</v>
      </c>
      <c r="AZ51">
        <v>0.495145631067961</v>
      </c>
      <c r="BA51">
        <v>0.42596348884381302</v>
      </c>
      <c r="BB51">
        <v>6.4000000000000001E-2</v>
      </c>
      <c r="BC51">
        <v>0</v>
      </c>
      <c r="BD51">
        <v>0.65529010238907803</v>
      </c>
    </row>
    <row r="52" spans="2:56" x14ac:dyDescent="0.2">
      <c r="B52" t="s">
        <v>2642</v>
      </c>
      <c r="C52">
        <v>1E-3</v>
      </c>
      <c r="D52">
        <v>0.1</v>
      </c>
      <c r="E52">
        <v>45</v>
      </c>
      <c r="F52">
        <v>100</v>
      </c>
      <c r="G52" s="2" t="b">
        <v>1</v>
      </c>
      <c r="H52">
        <v>8</v>
      </c>
      <c r="I52">
        <v>15</v>
      </c>
      <c r="J52">
        <v>420</v>
      </c>
      <c r="K52">
        <v>1000</v>
      </c>
      <c r="L52">
        <v>4</v>
      </c>
      <c r="M52">
        <v>15</v>
      </c>
      <c r="N52">
        <v>455</v>
      </c>
      <c r="O52">
        <v>12</v>
      </c>
      <c r="P52">
        <v>15</v>
      </c>
      <c r="Q52">
        <v>115</v>
      </c>
      <c r="R52">
        <v>1</v>
      </c>
      <c r="S52">
        <v>78</v>
      </c>
      <c r="T52" s="2">
        <v>128</v>
      </c>
      <c r="U52" s="2">
        <v>128</v>
      </c>
      <c r="V52" t="s">
        <v>2180</v>
      </c>
      <c r="W52">
        <v>0.65943452380952405</v>
      </c>
      <c r="X52">
        <v>0.89298270523548096</v>
      </c>
      <c r="Y52">
        <v>0.454222527472527</v>
      </c>
      <c r="Z52">
        <v>1.3034470211267399</v>
      </c>
      <c r="AA52">
        <v>0.38213761838983801</v>
      </c>
      <c r="AB52">
        <v>0.38213761838983801</v>
      </c>
      <c r="AC52">
        <v>0.48212941814238303</v>
      </c>
      <c r="AD52">
        <v>0.48212941814238203</v>
      </c>
      <c r="AE52">
        <v>0.454222527472527</v>
      </c>
      <c r="AF52">
        <v>0.454222527472527</v>
      </c>
      <c r="AG52">
        <v>0.48115942028985498</v>
      </c>
      <c r="AH52">
        <v>1.4724316596984801</v>
      </c>
      <c r="AI52">
        <v>0.42273566921417099</v>
      </c>
      <c r="AJ52">
        <v>0.42273566921417099</v>
      </c>
      <c r="AK52">
        <v>0.50790397213986704</v>
      </c>
      <c r="AL52">
        <v>0.50790397213986704</v>
      </c>
      <c r="AM52">
        <v>0.48115942028985498</v>
      </c>
      <c r="AN52">
        <v>0.48115942028985498</v>
      </c>
      <c r="AO52">
        <v>0.45801609579255698</v>
      </c>
      <c r="AP52">
        <v>0.26028572285608098</v>
      </c>
      <c r="AQ52">
        <v>0.5281936636233</v>
      </c>
      <c r="AR52">
        <v>0.28205499128741601</v>
      </c>
      <c r="AS52">
        <v>6.6115702479338803E-2</v>
      </c>
      <c r="AT52">
        <v>0.34554973821989499</v>
      </c>
      <c r="AU52">
        <v>0.77073170731707297</v>
      </c>
      <c r="AV52">
        <v>0.63841807909604498</v>
      </c>
      <c r="AW52">
        <v>0.72277227722772197</v>
      </c>
      <c r="AX52">
        <v>0.84792626728110598</v>
      </c>
      <c r="AY52">
        <v>0.53012048192771</v>
      </c>
      <c r="AZ52">
        <v>0</v>
      </c>
      <c r="BA52">
        <v>0.41818181818181799</v>
      </c>
      <c r="BB52">
        <v>0</v>
      </c>
      <c r="BC52">
        <v>7.4626865671641701E-2</v>
      </c>
      <c r="BD52">
        <v>0.658385093167701</v>
      </c>
    </row>
    <row r="53" spans="2:56" x14ac:dyDescent="0.2">
      <c r="B53" t="s">
        <v>2643</v>
      </c>
      <c r="C53">
        <v>1E-3</v>
      </c>
      <c r="D53">
        <v>0.1</v>
      </c>
      <c r="E53">
        <v>256</v>
      </c>
      <c r="F53">
        <v>100</v>
      </c>
      <c r="G53" s="2" t="b">
        <v>0</v>
      </c>
      <c r="H53">
        <v>8</v>
      </c>
      <c r="I53">
        <v>25</v>
      </c>
      <c r="J53">
        <v>420</v>
      </c>
      <c r="K53">
        <v>1000</v>
      </c>
      <c r="L53">
        <v>4</v>
      </c>
      <c r="M53">
        <v>20</v>
      </c>
      <c r="N53">
        <v>450</v>
      </c>
      <c r="O53">
        <v>12</v>
      </c>
      <c r="P53">
        <v>20</v>
      </c>
      <c r="Q53">
        <v>110</v>
      </c>
      <c r="R53">
        <v>1</v>
      </c>
      <c r="S53">
        <v>78</v>
      </c>
      <c r="T53" s="2">
        <v>128</v>
      </c>
      <c r="U53" s="2">
        <v>128</v>
      </c>
      <c r="V53" t="s">
        <v>2180</v>
      </c>
      <c r="W53">
        <v>0.64155952380952297</v>
      </c>
      <c r="X53">
        <v>0.93982612252235398</v>
      </c>
      <c r="Y53">
        <v>0.45375388888888901</v>
      </c>
      <c r="Z53">
        <v>1.26653377079963</v>
      </c>
      <c r="AA53">
        <v>0.380416192315364</v>
      </c>
      <c r="AB53">
        <v>0.380416192315364</v>
      </c>
      <c r="AC53">
        <v>0.460061819550378</v>
      </c>
      <c r="AD53">
        <v>0.460061819550378</v>
      </c>
      <c r="AE53">
        <v>0.45375388888888901</v>
      </c>
      <c r="AF53">
        <v>0.45375388888888901</v>
      </c>
      <c r="AG53">
        <v>0.50909090909090904</v>
      </c>
      <c r="AH53">
        <v>1.40472364425659</v>
      </c>
      <c r="AI53">
        <v>0.48156557144727002</v>
      </c>
      <c r="AJ53">
        <v>0.48156557144727002</v>
      </c>
      <c r="AK53">
        <v>0.52305280767797602</v>
      </c>
      <c r="AL53">
        <v>0.52305280767797602</v>
      </c>
      <c r="AM53">
        <v>0.50909090909090904</v>
      </c>
      <c r="AN53">
        <v>0.50909090909090904</v>
      </c>
      <c r="AO53">
        <v>0.418561712470918</v>
      </c>
      <c r="AP53">
        <v>0.28113502747419999</v>
      </c>
      <c r="AQ53">
        <v>0.54592136559064597</v>
      </c>
      <c r="AR53">
        <v>0.27604666372569397</v>
      </c>
      <c r="AS53">
        <v>3.7735849056603703E-2</v>
      </c>
      <c r="AT53">
        <v>0.34170854271356699</v>
      </c>
      <c r="AU53">
        <v>0.71038251366120198</v>
      </c>
      <c r="AV53">
        <v>0.95535714285714302</v>
      </c>
      <c r="AW53">
        <v>0.78260869565217295</v>
      </c>
      <c r="AX53">
        <v>0.80612244897959096</v>
      </c>
      <c r="AY53">
        <v>0.51724137931034397</v>
      </c>
      <c r="AZ53">
        <v>0</v>
      </c>
      <c r="BA53">
        <v>0.42226487523992301</v>
      </c>
      <c r="BB53">
        <v>0.436974789915966</v>
      </c>
      <c r="BC53">
        <v>0.58657243816254401</v>
      </c>
      <c r="BD53">
        <v>0.18181818181818099</v>
      </c>
    </row>
    <row r="54" spans="2:56" x14ac:dyDescent="0.2">
      <c r="B54" t="s">
        <v>2644</v>
      </c>
      <c r="C54">
        <v>1E-3</v>
      </c>
      <c r="D54">
        <v>0.1</v>
      </c>
      <c r="E54">
        <v>114</v>
      </c>
      <c r="F54">
        <v>100</v>
      </c>
      <c r="G54" s="2" t="b">
        <v>1</v>
      </c>
      <c r="H54">
        <v>8</v>
      </c>
      <c r="I54">
        <v>50</v>
      </c>
      <c r="J54">
        <v>420</v>
      </c>
      <c r="K54">
        <v>1000</v>
      </c>
      <c r="L54">
        <v>4</v>
      </c>
      <c r="M54">
        <v>10</v>
      </c>
      <c r="N54">
        <v>460</v>
      </c>
      <c r="O54">
        <v>12</v>
      </c>
      <c r="P54">
        <v>10</v>
      </c>
      <c r="Q54">
        <v>120</v>
      </c>
      <c r="R54">
        <v>1</v>
      </c>
      <c r="S54">
        <v>78</v>
      </c>
      <c r="T54" s="2">
        <v>128</v>
      </c>
      <c r="U54" s="2">
        <v>128</v>
      </c>
      <c r="V54" t="s">
        <v>2180</v>
      </c>
      <c r="W54">
        <v>0.70158630952380896</v>
      </c>
      <c r="X54">
        <v>0.78865323424339295</v>
      </c>
      <c r="Y54">
        <v>0.45353260869565198</v>
      </c>
      <c r="Z54">
        <v>1.33824257171154</v>
      </c>
      <c r="AA54">
        <v>0.37871974289548399</v>
      </c>
      <c r="AB54">
        <v>0.37871974289548399</v>
      </c>
      <c r="AC54">
        <v>0.50756917375174204</v>
      </c>
      <c r="AD54">
        <v>0.50756917375174204</v>
      </c>
      <c r="AE54">
        <v>0.45353260869565198</v>
      </c>
      <c r="AF54">
        <v>0.45353260869565198</v>
      </c>
      <c r="AG54">
        <v>0.501388888888888</v>
      </c>
      <c r="AH54">
        <v>1.42198002338409</v>
      </c>
      <c r="AI54">
        <v>0.472614210623646</v>
      </c>
      <c r="AJ54">
        <v>0.472614210623646</v>
      </c>
      <c r="AK54">
        <v>0.587091671471623</v>
      </c>
      <c r="AL54">
        <v>0.587091671471623</v>
      </c>
      <c r="AM54">
        <v>0.50138888888888899</v>
      </c>
      <c r="AN54">
        <v>0.501388888888888</v>
      </c>
      <c r="AO54">
        <v>0.44024156887661298</v>
      </c>
      <c r="AP54">
        <v>0.25476558280459899</v>
      </c>
      <c r="AQ54">
        <v>0.53462020624035</v>
      </c>
      <c r="AR54">
        <v>0.28525161366037799</v>
      </c>
      <c r="AS54">
        <v>0.11023622047244</v>
      </c>
      <c r="AT54">
        <v>0.31578947368421001</v>
      </c>
      <c r="AU54">
        <v>0.75925925925925897</v>
      </c>
      <c r="AV54">
        <v>0.91402714932126605</v>
      </c>
      <c r="AW54">
        <v>0.78222222222222204</v>
      </c>
      <c r="AX54">
        <v>0.842592592592592</v>
      </c>
      <c r="AY54">
        <v>0.52747252747252704</v>
      </c>
      <c r="AZ54">
        <v>0.42181818181818098</v>
      </c>
      <c r="BA54">
        <v>0.393442622950819</v>
      </c>
      <c r="BB54">
        <v>1.1695906432748499E-2</v>
      </c>
      <c r="BC54">
        <v>0.59281437125748504</v>
      </c>
      <c r="BD54">
        <v>0</v>
      </c>
    </row>
    <row r="55" spans="2:56" x14ac:dyDescent="0.2">
      <c r="B55" t="s">
        <v>2469</v>
      </c>
      <c r="C55">
        <v>1E-3</v>
      </c>
      <c r="D55">
        <v>0.1</v>
      </c>
      <c r="E55">
        <v>10</v>
      </c>
      <c r="F55">
        <v>10</v>
      </c>
      <c r="G55" s="2" t="b">
        <v>0</v>
      </c>
      <c r="H55">
        <v>8</v>
      </c>
      <c r="I55">
        <v>5</v>
      </c>
      <c r="J55">
        <v>5</v>
      </c>
      <c r="K55">
        <v>1000</v>
      </c>
      <c r="L55">
        <v>4</v>
      </c>
      <c r="M55">
        <v>50</v>
      </c>
      <c r="N55">
        <v>420</v>
      </c>
      <c r="O55">
        <v>12</v>
      </c>
      <c r="P55">
        <v>50</v>
      </c>
      <c r="Q55">
        <v>80</v>
      </c>
      <c r="R55">
        <v>1</v>
      </c>
      <c r="S55">
        <v>78</v>
      </c>
      <c r="T55" s="2">
        <v>128</v>
      </c>
      <c r="U55" s="2">
        <v>128</v>
      </c>
      <c r="V55" t="s">
        <v>2180</v>
      </c>
      <c r="W55">
        <v>0.25</v>
      </c>
      <c r="X55">
        <v>3.7274555444717401</v>
      </c>
      <c r="Y55">
        <v>0.453221428571428</v>
      </c>
      <c r="Z55">
        <v>1.2841616996526699</v>
      </c>
      <c r="AA55">
        <v>0.38399554796559698</v>
      </c>
      <c r="AB55">
        <v>0.38399554796559698</v>
      </c>
      <c r="AC55">
        <v>0.53359809945995695</v>
      </c>
      <c r="AD55">
        <v>0.53359809945995695</v>
      </c>
      <c r="AE55">
        <v>0.453221428571428</v>
      </c>
      <c r="AF55">
        <v>0.453221428571428</v>
      </c>
      <c r="AG55">
        <v>0.420833333333333</v>
      </c>
      <c r="AH55">
        <v>2.1573014259338299</v>
      </c>
      <c r="AI55">
        <v>0.36605329672951198</v>
      </c>
      <c r="AJ55">
        <v>0.36605329672951198</v>
      </c>
      <c r="AK55">
        <v>0.44707743870306998</v>
      </c>
      <c r="AL55">
        <v>0.44707743870306998</v>
      </c>
      <c r="AM55">
        <v>0.420833333333333</v>
      </c>
      <c r="AN55">
        <v>0.420833333333333</v>
      </c>
      <c r="AO55">
        <v>0.41417860964058301</v>
      </c>
      <c r="AP55">
        <v>0.159256021946829</v>
      </c>
      <c r="AQ55">
        <v>0.52445818746176698</v>
      </c>
      <c r="AR55">
        <v>0.43808937281320998</v>
      </c>
      <c r="AS55">
        <v>0</v>
      </c>
      <c r="AT55">
        <v>0.26126126126126098</v>
      </c>
      <c r="AU55">
        <v>9.5238095238095205E-2</v>
      </c>
      <c r="AV55">
        <v>0.763636363636363</v>
      </c>
      <c r="AW55">
        <v>0.63030303030303003</v>
      </c>
      <c r="AX55">
        <v>0.58015267175572505</v>
      </c>
      <c r="AY55">
        <v>0.52459016393442603</v>
      </c>
      <c r="AZ55">
        <v>0.02</v>
      </c>
      <c r="BA55">
        <v>0.40860215053763399</v>
      </c>
      <c r="BB55">
        <v>0.47682119205298001</v>
      </c>
      <c r="BC55">
        <v>0</v>
      </c>
      <c r="BD55">
        <v>0.63203463203463195</v>
      </c>
    </row>
    <row r="56" spans="2:56" x14ac:dyDescent="0.2">
      <c r="B56" t="s">
        <v>2470</v>
      </c>
      <c r="C56">
        <v>1E-3</v>
      </c>
      <c r="D56">
        <v>0.1</v>
      </c>
      <c r="E56">
        <v>10</v>
      </c>
      <c r="F56">
        <v>10</v>
      </c>
      <c r="G56" s="2" t="b">
        <v>0</v>
      </c>
      <c r="H56">
        <v>8</v>
      </c>
      <c r="I56">
        <v>5</v>
      </c>
      <c r="J56">
        <v>5</v>
      </c>
      <c r="K56">
        <v>1000</v>
      </c>
      <c r="L56">
        <v>4</v>
      </c>
      <c r="M56">
        <v>20</v>
      </c>
      <c r="N56">
        <v>450</v>
      </c>
      <c r="O56">
        <v>12</v>
      </c>
      <c r="P56">
        <v>20</v>
      </c>
      <c r="Q56">
        <v>110</v>
      </c>
      <c r="R56">
        <v>1</v>
      </c>
      <c r="S56">
        <v>78</v>
      </c>
      <c r="T56" s="2">
        <v>128</v>
      </c>
      <c r="U56" s="2">
        <v>128</v>
      </c>
      <c r="V56" t="s">
        <v>2180</v>
      </c>
      <c r="W56">
        <v>0.27750000000000002</v>
      </c>
      <c r="X56">
        <v>4.1868688106536798</v>
      </c>
      <c r="Y56">
        <v>0.453108333333332</v>
      </c>
      <c r="Z56">
        <v>1.2480785725116701</v>
      </c>
      <c r="AA56">
        <v>0.38214606970692599</v>
      </c>
      <c r="AB56">
        <v>0.38214606970692599</v>
      </c>
      <c r="AC56">
        <v>0.53919172910002799</v>
      </c>
      <c r="AD56">
        <v>0.53919172910002799</v>
      </c>
      <c r="AE56">
        <v>0.453108333333332</v>
      </c>
      <c r="AF56">
        <v>0.453108333333332</v>
      </c>
      <c r="AG56">
        <v>0.46363636363636301</v>
      </c>
      <c r="AH56">
        <v>2.0897345542907702</v>
      </c>
      <c r="AI56">
        <v>0.44035988468699699</v>
      </c>
      <c r="AJ56">
        <v>0.44035988468699699</v>
      </c>
      <c r="AK56">
        <v>0.56559047938460305</v>
      </c>
      <c r="AL56">
        <v>0.56559047938460305</v>
      </c>
      <c r="AM56">
        <v>0.46363636363636301</v>
      </c>
      <c r="AN56">
        <v>0.46363636363636301</v>
      </c>
      <c r="AO56">
        <v>0.44485996352020601</v>
      </c>
      <c r="AP56">
        <v>0.187882343847178</v>
      </c>
      <c r="AQ56">
        <v>0.52440791510982798</v>
      </c>
      <c r="AR56">
        <v>0.37143405635049298</v>
      </c>
      <c r="AS56">
        <v>1.8018018018018001E-2</v>
      </c>
      <c r="AT56">
        <v>0.54148471615720495</v>
      </c>
      <c r="AU56">
        <v>0</v>
      </c>
      <c r="AV56">
        <v>0.64220183486238502</v>
      </c>
      <c r="AW56">
        <v>0.60683760683760601</v>
      </c>
      <c r="AX56">
        <v>0.61052631578947303</v>
      </c>
      <c r="AY56">
        <v>0.53714285714285703</v>
      </c>
      <c r="AZ56">
        <v>0.56410256410256399</v>
      </c>
      <c r="BA56">
        <v>0.403669724770642</v>
      </c>
      <c r="BB56">
        <v>0.60759493670886</v>
      </c>
      <c r="BC56">
        <v>0.24034334763948401</v>
      </c>
      <c r="BD56">
        <v>0.51239669421487599</v>
      </c>
    </row>
    <row r="57" spans="2:56" x14ac:dyDescent="0.2">
      <c r="B57" t="s">
        <v>2645</v>
      </c>
      <c r="C57">
        <v>1E-3</v>
      </c>
      <c r="D57">
        <v>0.1</v>
      </c>
      <c r="E57">
        <v>256</v>
      </c>
      <c r="F57">
        <v>100</v>
      </c>
      <c r="G57" s="2" t="b">
        <v>0</v>
      </c>
      <c r="H57">
        <v>8</v>
      </c>
      <c r="I57">
        <v>5</v>
      </c>
      <c r="J57">
        <v>420</v>
      </c>
      <c r="K57">
        <v>1000</v>
      </c>
      <c r="L57">
        <v>4</v>
      </c>
      <c r="M57">
        <v>20</v>
      </c>
      <c r="N57">
        <v>450</v>
      </c>
      <c r="O57">
        <v>12</v>
      </c>
      <c r="P57">
        <v>20</v>
      </c>
      <c r="Q57">
        <v>110</v>
      </c>
      <c r="R57">
        <v>1</v>
      </c>
      <c r="S57">
        <v>78</v>
      </c>
      <c r="T57" s="2">
        <v>128</v>
      </c>
      <c r="U57" s="2">
        <v>128</v>
      </c>
      <c r="V57" t="s">
        <v>2180</v>
      </c>
      <c r="W57">
        <v>0.49863690476190398</v>
      </c>
      <c r="X57">
        <v>1.35578260660171</v>
      </c>
      <c r="Y57">
        <v>0.45131777777777699</v>
      </c>
      <c r="Z57">
        <v>1.2244679086208301</v>
      </c>
      <c r="AA57">
        <v>0.37642431509016699</v>
      </c>
      <c r="AB57">
        <v>0.37642431509016699</v>
      </c>
      <c r="AC57">
        <v>0.52059913286678405</v>
      </c>
      <c r="AD57">
        <v>0.52059913286678405</v>
      </c>
      <c r="AE57">
        <v>0.45131777777777699</v>
      </c>
      <c r="AF57">
        <v>0.45131777777777699</v>
      </c>
      <c r="AG57">
        <v>0.43484848484848398</v>
      </c>
      <c r="AH57">
        <v>1.6112312078475901</v>
      </c>
      <c r="AI57">
        <v>0.39613098792580598</v>
      </c>
      <c r="AJ57">
        <v>0.39613098792580598</v>
      </c>
      <c r="AK57">
        <v>0.46661861168640201</v>
      </c>
      <c r="AL57">
        <v>0.46661861168640201</v>
      </c>
      <c r="AM57">
        <v>0.43484848484848398</v>
      </c>
      <c r="AN57">
        <v>0.43484848484848398</v>
      </c>
      <c r="AO57">
        <v>0.46602491738145602</v>
      </c>
      <c r="AP57">
        <v>0.28258037984387602</v>
      </c>
      <c r="AQ57">
        <v>0.53487043801175205</v>
      </c>
      <c r="AR57">
        <v>0.22222152512358501</v>
      </c>
      <c r="AS57">
        <v>4.31654676258992E-2</v>
      </c>
      <c r="AT57">
        <v>0.41269841269841201</v>
      </c>
      <c r="AU57">
        <v>0.27906976744186002</v>
      </c>
      <c r="AV57">
        <v>0.76190476190476197</v>
      </c>
      <c r="AW57">
        <v>0.71717171717171702</v>
      </c>
      <c r="AX57">
        <v>0.839622641509433</v>
      </c>
      <c r="AY57">
        <v>0.53179190751445005</v>
      </c>
      <c r="AZ57">
        <v>3.38983050847457E-2</v>
      </c>
      <c r="BA57">
        <v>0.42226487523992301</v>
      </c>
      <c r="BB57">
        <v>1.5748031496062902E-2</v>
      </c>
      <c r="BC57">
        <v>3.38983050847457E-2</v>
      </c>
      <c r="BD57">
        <v>0.662337662337662</v>
      </c>
    </row>
    <row r="58" spans="2:56" x14ac:dyDescent="0.2">
      <c r="B58" t="s">
        <v>2471</v>
      </c>
      <c r="C58">
        <v>1E-3</v>
      </c>
      <c r="D58">
        <v>0.1</v>
      </c>
      <c r="E58">
        <v>10</v>
      </c>
      <c r="F58">
        <v>10</v>
      </c>
      <c r="G58" s="2" t="b">
        <v>0</v>
      </c>
      <c r="H58">
        <v>8</v>
      </c>
      <c r="I58">
        <v>5</v>
      </c>
      <c r="J58">
        <v>5</v>
      </c>
      <c r="K58">
        <v>1000</v>
      </c>
      <c r="L58">
        <v>4</v>
      </c>
      <c r="M58">
        <v>10</v>
      </c>
      <c r="N58">
        <v>460</v>
      </c>
      <c r="O58">
        <v>12</v>
      </c>
      <c r="P58">
        <v>10</v>
      </c>
      <c r="Q58">
        <v>120</v>
      </c>
      <c r="R58">
        <v>1</v>
      </c>
      <c r="S58">
        <v>78</v>
      </c>
      <c r="T58" s="2">
        <v>128</v>
      </c>
      <c r="U58" s="2">
        <v>128</v>
      </c>
      <c r="V58" t="s">
        <v>2180</v>
      </c>
      <c r="W58">
        <v>0.27749999999999903</v>
      </c>
      <c r="X58">
        <v>3.0231700897216802</v>
      </c>
      <c r="Y58">
        <v>0.45121684782608601</v>
      </c>
      <c r="Z58">
        <v>1.25997718083858</v>
      </c>
      <c r="AA58">
        <v>0.37809069447820098</v>
      </c>
      <c r="AB58">
        <v>0.37809069447820098</v>
      </c>
      <c r="AC58">
        <v>0.51363415300542603</v>
      </c>
      <c r="AD58">
        <v>0.51363415300542703</v>
      </c>
      <c r="AE58">
        <v>0.45121684782608601</v>
      </c>
      <c r="AF58">
        <v>0.45121684782608601</v>
      </c>
      <c r="AG58">
        <v>0.41944444444444401</v>
      </c>
      <c r="AH58">
        <v>2.1311359405517498</v>
      </c>
      <c r="AI58">
        <v>0.38579243392446599</v>
      </c>
      <c r="AJ58">
        <v>0.38579243392446599</v>
      </c>
      <c r="AK58">
        <v>0.45974063008081201</v>
      </c>
      <c r="AL58">
        <v>0.45974063008081201</v>
      </c>
      <c r="AM58">
        <v>0.41944444444444401</v>
      </c>
      <c r="AN58">
        <v>0.41944444444444401</v>
      </c>
      <c r="AO58">
        <v>0.41019976492293198</v>
      </c>
      <c r="AP58">
        <v>0.28094293782844398</v>
      </c>
      <c r="AQ58">
        <v>0.53499720841909604</v>
      </c>
      <c r="AR58">
        <v>0.28622286674233299</v>
      </c>
      <c r="AS58">
        <v>7.2164948453608199E-2</v>
      </c>
      <c r="AT58">
        <v>0.158730158730158</v>
      </c>
      <c r="AU58">
        <v>0.37837837837837801</v>
      </c>
      <c r="AV58">
        <v>0.75</v>
      </c>
      <c r="AW58">
        <v>0.602316602316602</v>
      </c>
      <c r="AX58">
        <v>0.68421052631578905</v>
      </c>
      <c r="AY58">
        <v>0.53333333333333299</v>
      </c>
      <c r="AZ58">
        <v>0</v>
      </c>
      <c r="BA58">
        <v>0.39931153184165202</v>
      </c>
      <c r="BB58">
        <v>0.47302904564315301</v>
      </c>
      <c r="BC58">
        <v>0.57803468208092401</v>
      </c>
      <c r="BD58">
        <v>0</v>
      </c>
    </row>
    <row r="59" spans="2:56" x14ac:dyDescent="0.2">
      <c r="B59" t="s">
        <v>2646</v>
      </c>
      <c r="C59">
        <v>1E-3</v>
      </c>
      <c r="D59">
        <v>0.1</v>
      </c>
      <c r="E59">
        <v>11</v>
      </c>
      <c r="F59">
        <v>100</v>
      </c>
      <c r="G59" s="2" t="b">
        <v>1</v>
      </c>
      <c r="H59">
        <v>8</v>
      </c>
      <c r="I59">
        <v>50</v>
      </c>
      <c r="J59">
        <v>420</v>
      </c>
      <c r="K59">
        <v>1000</v>
      </c>
      <c r="L59">
        <v>4</v>
      </c>
      <c r="M59">
        <v>5</v>
      </c>
      <c r="N59">
        <v>465</v>
      </c>
      <c r="O59">
        <v>12</v>
      </c>
      <c r="P59">
        <v>5</v>
      </c>
      <c r="Q59">
        <v>125</v>
      </c>
      <c r="R59">
        <v>1</v>
      </c>
      <c r="S59">
        <v>78</v>
      </c>
      <c r="T59" s="2">
        <v>128</v>
      </c>
      <c r="U59" s="2">
        <v>128</v>
      </c>
      <c r="V59" t="s">
        <v>2180</v>
      </c>
      <c r="W59">
        <v>0.68163095238095195</v>
      </c>
      <c r="X59">
        <v>0.82928094863891599</v>
      </c>
      <c r="Y59">
        <v>0.45056881720429798</v>
      </c>
      <c r="Z59">
        <v>1.38404372668266</v>
      </c>
      <c r="AA59">
        <v>0.37719165419079698</v>
      </c>
      <c r="AB59">
        <v>0.37719165419079698</v>
      </c>
      <c r="AC59">
        <v>0.50153682293203605</v>
      </c>
      <c r="AD59">
        <v>0.50153682293203605</v>
      </c>
      <c r="AE59">
        <v>0.45056881720429798</v>
      </c>
      <c r="AF59">
        <v>0.45056881720429798</v>
      </c>
      <c r="AG59">
        <v>0.49733333333333302</v>
      </c>
      <c r="AH59">
        <v>1.43369925022125</v>
      </c>
      <c r="AI59">
        <v>0.45610428206680098</v>
      </c>
      <c r="AJ59">
        <v>0.45610428206680098</v>
      </c>
      <c r="AK59">
        <v>0.51848347350953505</v>
      </c>
      <c r="AL59">
        <v>0.51848347350953405</v>
      </c>
      <c r="AM59">
        <v>0.49733333333333302</v>
      </c>
      <c r="AN59">
        <v>0.49733333333333302</v>
      </c>
      <c r="AO59">
        <v>0.39627888899834601</v>
      </c>
      <c r="AP59">
        <v>0.25245328286881902</v>
      </c>
      <c r="AQ59">
        <v>0.53643020551415999</v>
      </c>
      <c r="AR59">
        <v>0.323604239381862</v>
      </c>
      <c r="AS59">
        <v>0.14388489208633001</v>
      </c>
      <c r="AT59">
        <v>7.6433121019108194E-2</v>
      </c>
      <c r="AU59">
        <v>0.763636363636363</v>
      </c>
      <c r="AV59">
        <v>0.95686274509803904</v>
      </c>
      <c r="AW59">
        <v>0.726457399103139</v>
      </c>
      <c r="AX59">
        <v>0.87179487179487103</v>
      </c>
      <c r="AY59">
        <v>0.78787878787878796</v>
      </c>
      <c r="AZ59">
        <v>0</v>
      </c>
      <c r="BA59">
        <v>0.40584415584415501</v>
      </c>
      <c r="BB59">
        <v>1.3605442176870699E-2</v>
      </c>
      <c r="BC59">
        <v>6.5934065934065894E-2</v>
      </c>
      <c r="BD59">
        <v>0.66091954022988497</v>
      </c>
    </row>
    <row r="60" spans="2:56" x14ac:dyDescent="0.2">
      <c r="B60" t="s">
        <v>2647</v>
      </c>
      <c r="C60">
        <v>1E-3</v>
      </c>
      <c r="D60">
        <v>0.1</v>
      </c>
      <c r="E60">
        <v>256</v>
      </c>
      <c r="F60">
        <v>100</v>
      </c>
      <c r="G60" s="2" t="b">
        <v>0</v>
      </c>
      <c r="H60">
        <v>8</v>
      </c>
      <c r="I60">
        <v>5</v>
      </c>
      <c r="J60">
        <v>420</v>
      </c>
      <c r="K60">
        <v>1000</v>
      </c>
      <c r="L60">
        <v>4</v>
      </c>
      <c r="M60">
        <v>10</v>
      </c>
      <c r="N60">
        <v>460</v>
      </c>
      <c r="O60">
        <v>12</v>
      </c>
      <c r="P60">
        <v>10</v>
      </c>
      <c r="Q60">
        <v>120</v>
      </c>
      <c r="R60">
        <v>1</v>
      </c>
      <c r="S60">
        <v>78</v>
      </c>
      <c r="T60" s="2">
        <v>128</v>
      </c>
      <c r="U60" s="2">
        <v>128</v>
      </c>
      <c r="V60" t="s">
        <v>2180</v>
      </c>
      <c r="W60">
        <v>0.449583333333333</v>
      </c>
      <c r="X60">
        <v>1.5376720213890001</v>
      </c>
      <c r="Y60">
        <v>0.449211413043478</v>
      </c>
      <c r="Z60">
        <v>1.2457964888811099</v>
      </c>
      <c r="AA60">
        <v>0.37397027509803199</v>
      </c>
      <c r="AB60">
        <v>0.37397027509803199</v>
      </c>
      <c r="AC60">
        <v>0.47618143021682802</v>
      </c>
      <c r="AD60">
        <v>0.47618143021682802</v>
      </c>
      <c r="AE60">
        <v>0.449211413043478</v>
      </c>
      <c r="AF60">
        <v>0.449211413043478</v>
      </c>
      <c r="AG60">
        <v>0.38819444444444401</v>
      </c>
      <c r="AH60">
        <v>1.7691847085952701</v>
      </c>
      <c r="AI60">
        <v>0.32167398553174598</v>
      </c>
      <c r="AJ60">
        <v>0.32167398553174598</v>
      </c>
      <c r="AK60">
        <v>0.39816668534647298</v>
      </c>
      <c r="AL60">
        <v>0.39816668534647298</v>
      </c>
      <c r="AM60">
        <v>0.38819444444444401</v>
      </c>
      <c r="AN60">
        <v>0.38819444444444401</v>
      </c>
      <c r="AO60">
        <v>0.38138281404055602</v>
      </c>
      <c r="AP60">
        <v>0.29326429103447199</v>
      </c>
      <c r="AQ60">
        <v>0.55279756820388604</v>
      </c>
      <c r="AR60">
        <v>0.26843642711321403</v>
      </c>
      <c r="AS60">
        <v>3.2258064516128997E-2</v>
      </c>
      <c r="AT60">
        <v>0.35238095238095202</v>
      </c>
      <c r="AU60">
        <v>1.6129032258064498E-2</v>
      </c>
      <c r="AV60">
        <v>0.78512396694214803</v>
      </c>
      <c r="AW60">
        <v>0.58426966292134797</v>
      </c>
      <c r="AX60">
        <v>0.65641025641025597</v>
      </c>
      <c r="AY60">
        <v>0.56818181818181801</v>
      </c>
      <c r="AZ60">
        <v>0</v>
      </c>
      <c r="BA60">
        <v>0.38772213247172799</v>
      </c>
      <c r="BB60">
        <v>0</v>
      </c>
      <c r="BC60">
        <v>0</v>
      </c>
      <c r="BD60">
        <v>0.47761194029850701</v>
      </c>
    </row>
    <row r="61" spans="2:56" x14ac:dyDescent="0.2">
      <c r="B61" t="s">
        <v>2648</v>
      </c>
      <c r="C61">
        <v>1E-3</v>
      </c>
      <c r="D61">
        <v>0.1</v>
      </c>
      <c r="E61">
        <v>127</v>
      </c>
      <c r="F61">
        <v>100</v>
      </c>
      <c r="G61" s="2" t="b">
        <v>1</v>
      </c>
      <c r="H61">
        <v>8</v>
      </c>
      <c r="I61">
        <v>15</v>
      </c>
      <c r="J61">
        <v>420</v>
      </c>
      <c r="K61">
        <v>1000</v>
      </c>
      <c r="L61">
        <v>4</v>
      </c>
      <c r="M61">
        <v>50</v>
      </c>
      <c r="N61">
        <v>420</v>
      </c>
      <c r="O61">
        <v>12</v>
      </c>
      <c r="P61">
        <v>50</v>
      </c>
      <c r="Q61">
        <v>80</v>
      </c>
      <c r="R61">
        <v>1</v>
      </c>
      <c r="S61">
        <v>78</v>
      </c>
      <c r="T61" s="2">
        <v>128</v>
      </c>
      <c r="U61" s="2">
        <v>128</v>
      </c>
      <c r="V61" t="s">
        <v>2180</v>
      </c>
      <c r="W61">
        <v>0.64302678571428495</v>
      </c>
      <c r="X61">
        <v>0.941614316701889</v>
      </c>
      <c r="Y61">
        <v>0.44882619047618999</v>
      </c>
      <c r="Z61">
        <v>1.2464618550538999</v>
      </c>
      <c r="AA61">
        <v>0.37616001401411198</v>
      </c>
      <c r="AB61">
        <v>0.37616001401411198</v>
      </c>
      <c r="AC61">
        <v>0.48132521384049098</v>
      </c>
      <c r="AD61">
        <v>0.48132521384049098</v>
      </c>
      <c r="AE61">
        <v>0.44882619047618999</v>
      </c>
      <c r="AF61">
        <v>0.44882619047618999</v>
      </c>
      <c r="AG61">
        <v>0.50937500000000002</v>
      </c>
      <c r="AH61">
        <v>1.42197966575622</v>
      </c>
      <c r="AI61">
        <v>0.47435627542122699</v>
      </c>
      <c r="AJ61">
        <v>0.47435627542122699</v>
      </c>
      <c r="AK61">
        <v>0.50323933169827995</v>
      </c>
      <c r="AL61">
        <v>0.50323933169827995</v>
      </c>
      <c r="AM61">
        <v>0.50937500000000002</v>
      </c>
      <c r="AN61">
        <v>0.50937500000000002</v>
      </c>
      <c r="AO61">
        <v>0.44458859447679</v>
      </c>
      <c r="AP61">
        <v>0.22725693391688501</v>
      </c>
      <c r="AQ61">
        <v>0.54097684256427703</v>
      </c>
      <c r="AR61">
        <v>0.29181768509849498</v>
      </c>
      <c r="AS61">
        <v>4.8387096774193498E-2</v>
      </c>
      <c r="AT61">
        <v>0.42857142857142799</v>
      </c>
      <c r="AU61">
        <v>0.749999999999999</v>
      </c>
      <c r="AV61">
        <v>0.95121951219512202</v>
      </c>
      <c r="AW61">
        <v>0.69503546099290703</v>
      </c>
      <c r="AX61">
        <v>0.79720279720279696</v>
      </c>
      <c r="AY61">
        <v>0.49253731343283502</v>
      </c>
      <c r="AZ61">
        <v>0.47560975609756101</v>
      </c>
      <c r="BA61">
        <v>0.40506329113924</v>
      </c>
      <c r="BB61">
        <v>0</v>
      </c>
      <c r="BC61">
        <v>0</v>
      </c>
      <c r="BD61">
        <v>0.64864864864864802</v>
      </c>
    </row>
    <row r="62" spans="2:56" x14ac:dyDescent="0.2">
      <c r="B62" t="s">
        <v>2649</v>
      </c>
      <c r="C62">
        <v>1E-3</v>
      </c>
      <c r="D62">
        <v>0.1</v>
      </c>
      <c r="E62">
        <v>106</v>
      </c>
      <c r="F62">
        <v>100</v>
      </c>
      <c r="G62" s="2" t="b">
        <v>1</v>
      </c>
      <c r="H62">
        <v>8</v>
      </c>
      <c r="I62">
        <v>15</v>
      </c>
      <c r="J62">
        <v>420</v>
      </c>
      <c r="K62">
        <v>1000</v>
      </c>
      <c r="L62">
        <v>4</v>
      </c>
      <c r="M62">
        <v>20</v>
      </c>
      <c r="N62">
        <v>450</v>
      </c>
      <c r="O62">
        <v>12</v>
      </c>
      <c r="P62">
        <v>20</v>
      </c>
      <c r="Q62">
        <v>110</v>
      </c>
      <c r="R62">
        <v>1</v>
      </c>
      <c r="S62">
        <v>78</v>
      </c>
      <c r="T62" s="2">
        <v>128</v>
      </c>
      <c r="U62" s="2">
        <v>128</v>
      </c>
      <c r="V62" t="s">
        <v>2180</v>
      </c>
      <c r="W62">
        <v>0.65050892857142895</v>
      </c>
      <c r="X62">
        <v>0.91871753156185099</v>
      </c>
      <c r="Y62">
        <v>0.44874833333333197</v>
      </c>
      <c r="Z62">
        <v>1.2564204452037799</v>
      </c>
      <c r="AA62">
        <v>0.37477853745386203</v>
      </c>
      <c r="AB62">
        <v>0.37477853745386203</v>
      </c>
      <c r="AC62">
        <v>0.483376695840675</v>
      </c>
      <c r="AD62">
        <v>0.483376695840675</v>
      </c>
      <c r="AE62">
        <v>0.44874833333333197</v>
      </c>
      <c r="AF62">
        <v>0.44874833333333197</v>
      </c>
      <c r="AG62">
        <v>0.509848484848484</v>
      </c>
      <c r="AH62">
        <v>1.37426769733428</v>
      </c>
      <c r="AI62">
        <v>0.47874661200589302</v>
      </c>
      <c r="AJ62">
        <v>0.47874661200589302</v>
      </c>
      <c r="AK62">
        <v>0.59604682567968403</v>
      </c>
      <c r="AL62">
        <v>0.59604682567968403</v>
      </c>
      <c r="AM62">
        <v>0.509848484848484</v>
      </c>
      <c r="AN62">
        <v>0.509848484848484</v>
      </c>
      <c r="AO62">
        <v>0.41079527550692302</v>
      </c>
      <c r="AP62">
        <v>0.28038715137833198</v>
      </c>
      <c r="AQ62">
        <v>0.53170988882050396</v>
      </c>
      <c r="AR62">
        <v>0.27622183410968998</v>
      </c>
      <c r="AS62">
        <v>5.30973451327433E-2</v>
      </c>
      <c r="AT62">
        <v>0.359281437125748</v>
      </c>
      <c r="AU62">
        <v>0.77157360406091302</v>
      </c>
      <c r="AV62">
        <v>0.93859649122806998</v>
      </c>
      <c r="AW62">
        <v>0.70707070707070696</v>
      </c>
      <c r="AX62">
        <v>0.88571428571428501</v>
      </c>
      <c r="AY62">
        <v>0.53749999999999998</v>
      </c>
      <c r="AZ62">
        <v>0.48275862068965503</v>
      </c>
      <c r="BA62">
        <v>0.40441176470588203</v>
      </c>
      <c r="BB62">
        <v>1.21212121212121E-2</v>
      </c>
      <c r="BC62">
        <v>0.59283387622149797</v>
      </c>
      <c r="BD62">
        <v>0</v>
      </c>
    </row>
    <row r="63" spans="2:56" x14ac:dyDescent="0.2">
      <c r="B63" t="s">
        <v>2472</v>
      </c>
      <c r="C63">
        <v>1E-3</v>
      </c>
      <c r="D63">
        <v>0.1</v>
      </c>
      <c r="E63">
        <v>10</v>
      </c>
      <c r="F63">
        <v>10</v>
      </c>
      <c r="G63" s="2" t="b">
        <v>0</v>
      </c>
      <c r="H63">
        <v>8</v>
      </c>
      <c r="I63">
        <v>5</v>
      </c>
      <c r="J63">
        <v>5</v>
      </c>
      <c r="K63">
        <v>1000</v>
      </c>
      <c r="L63">
        <v>4</v>
      </c>
      <c r="M63">
        <v>5</v>
      </c>
      <c r="N63">
        <v>465</v>
      </c>
      <c r="O63">
        <v>12</v>
      </c>
      <c r="P63">
        <v>5</v>
      </c>
      <c r="Q63">
        <v>125</v>
      </c>
      <c r="R63">
        <v>1</v>
      </c>
      <c r="S63">
        <v>78</v>
      </c>
      <c r="T63" s="2">
        <v>128</v>
      </c>
      <c r="U63" s="2">
        <v>128</v>
      </c>
      <c r="V63" t="s">
        <v>2180</v>
      </c>
      <c r="W63">
        <v>0.28999999999999998</v>
      </c>
      <c r="X63">
        <v>3.4286510705947801</v>
      </c>
      <c r="Y63">
        <v>0.44807849462365301</v>
      </c>
      <c r="Z63">
        <v>1.3043502047061899</v>
      </c>
      <c r="AA63">
        <v>0.37611716029712</v>
      </c>
      <c r="AB63">
        <v>0.37611716029712</v>
      </c>
      <c r="AC63">
        <v>0.49307761809051698</v>
      </c>
      <c r="AD63">
        <v>0.49307761809051698</v>
      </c>
      <c r="AE63">
        <v>0.44807849462365301</v>
      </c>
      <c r="AF63">
        <v>0.44807849462365301</v>
      </c>
      <c r="AG63">
        <v>0.42799999999999999</v>
      </c>
      <c r="AH63">
        <v>2.1299757957458398</v>
      </c>
      <c r="AI63">
        <v>0.38619415810971103</v>
      </c>
      <c r="AJ63">
        <v>0.38619415810971103</v>
      </c>
      <c r="AK63">
        <v>0.47177954081963602</v>
      </c>
      <c r="AL63">
        <v>0.47177954081963602</v>
      </c>
      <c r="AM63">
        <v>0.42799999999999999</v>
      </c>
      <c r="AN63">
        <v>0.42799999999999999</v>
      </c>
      <c r="AO63">
        <v>0.39385805478441099</v>
      </c>
      <c r="AP63">
        <v>0.241513553763303</v>
      </c>
      <c r="AQ63">
        <v>0.54455706968862605</v>
      </c>
      <c r="AR63">
        <v>0.32453996295214199</v>
      </c>
      <c r="AS63">
        <v>1.50375939849624E-2</v>
      </c>
      <c r="AT63">
        <v>0.322033898305084</v>
      </c>
      <c r="AU63">
        <v>0.322147651006711</v>
      </c>
      <c r="AV63">
        <v>0.76018099547511297</v>
      </c>
      <c r="AW63">
        <v>0.57142857142857095</v>
      </c>
      <c r="AX63">
        <v>0.61052631578947303</v>
      </c>
      <c r="AY63">
        <v>0.53191489361702105</v>
      </c>
      <c r="AZ63">
        <v>0.42957746478873199</v>
      </c>
      <c r="BA63">
        <v>0.40064102564102499</v>
      </c>
      <c r="BB63">
        <v>1.3698630136986301E-2</v>
      </c>
      <c r="BC63">
        <v>0</v>
      </c>
      <c r="BD63">
        <v>0.65714285714285703</v>
      </c>
    </row>
    <row r="64" spans="2:56" x14ac:dyDescent="0.2">
      <c r="B64" t="s">
        <v>2650</v>
      </c>
      <c r="C64">
        <v>1E-3</v>
      </c>
      <c r="D64">
        <v>0.1</v>
      </c>
      <c r="E64">
        <v>256</v>
      </c>
      <c r="F64">
        <v>100</v>
      </c>
      <c r="G64" s="2" t="b">
        <v>0</v>
      </c>
      <c r="H64">
        <v>8</v>
      </c>
      <c r="I64">
        <v>25</v>
      </c>
      <c r="J64">
        <v>420</v>
      </c>
      <c r="K64">
        <v>1000</v>
      </c>
      <c r="L64">
        <v>4</v>
      </c>
      <c r="M64">
        <v>25</v>
      </c>
      <c r="N64">
        <v>445</v>
      </c>
      <c r="O64">
        <v>12</v>
      </c>
      <c r="P64">
        <v>25</v>
      </c>
      <c r="Q64">
        <v>105</v>
      </c>
      <c r="R64">
        <v>1</v>
      </c>
      <c r="S64">
        <v>78</v>
      </c>
      <c r="T64" s="2">
        <v>128</v>
      </c>
      <c r="U64" s="2">
        <v>128</v>
      </c>
      <c r="V64" t="s">
        <v>2180</v>
      </c>
      <c r="W64">
        <v>0.67001488095238104</v>
      </c>
      <c r="X64">
        <v>0.86848274052143004</v>
      </c>
      <c r="Y64">
        <v>0.44752808988763898</v>
      </c>
      <c r="Z64">
        <v>1.2451213772296901</v>
      </c>
      <c r="AA64">
        <v>0.37160983812180498</v>
      </c>
      <c r="AB64">
        <v>0.37160983812180498</v>
      </c>
      <c r="AC64">
        <v>0.46926798137250297</v>
      </c>
      <c r="AD64">
        <v>0.46926798137250297</v>
      </c>
      <c r="AE64">
        <v>0.44752808988763898</v>
      </c>
      <c r="AF64">
        <v>0.44752808988763898</v>
      </c>
      <c r="AG64">
        <v>0.52142857142857102</v>
      </c>
      <c r="AH64">
        <v>1.33054530620574</v>
      </c>
      <c r="AI64">
        <v>0.48474297258664401</v>
      </c>
      <c r="AJ64">
        <v>0.48474297258664401</v>
      </c>
      <c r="AK64">
        <v>0.55485807201078996</v>
      </c>
      <c r="AL64">
        <v>0.55485807201078996</v>
      </c>
      <c r="AM64">
        <v>0.52142857142857102</v>
      </c>
      <c r="AN64">
        <v>0.52142857142857102</v>
      </c>
      <c r="AO64">
        <v>0.44120386623535801</v>
      </c>
      <c r="AP64">
        <v>0.28386483421313502</v>
      </c>
      <c r="AQ64">
        <v>0.53693093386217505</v>
      </c>
      <c r="AR64">
        <v>0.224439718176554</v>
      </c>
      <c r="AS64">
        <v>0.116666666666666</v>
      </c>
      <c r="AT64">
        <v>0.33112582781456901</v>
      </c>
      <c r="AU64">
        <v>0.77720207253885998</v>
      </c>
      <c r="AV64">
        <v>0.96713615023474098</v>
      </c>
      <c r="AW64">
        <v>0.74074074074074003</v>
      </c>
      <c r="AX64">
        <v>0.87562189054726303</v>
      </c>
      <c r="AY64">
        <v>0.51034482758620603</v>
      </c>
      <c r="AZ64">
        <v>0</v>
      </c>
      <c r="BA64">
        <v>0.40384615384615302</v>
      </c>
      <c r="BB64">
        <v>0.429824561403508</v>
      </c>
      <c r="BC64">
        <v>0</v>
      </c>
      <c r="BD64">
        <v>0.66440677966101702</v>
      </c>
    </row>
    <row r="65" spans="2:56" x14ac:dyDescent="0.2">
      <c r="B65" t="s">
        <v>2651</v>
      </c>
      <c r="C65">
        <v>1E-3</v>
      </c>
      <c r="D65">
        <v>0.1</v>
      </c>
      <c r="E65">
        <v>251</v>
      </c>
      <c r="F65">
        <v>100</v>
      </c>
      <c r="G65" s="2" t="b">
        <v>1</v>
      </c>
      <c r="H65">
        <v>8</v>
      </c>
      <c r="I65">
        <v>10</v>
      </c>
      <c r="J65">
        <v>420</v>
      </c>
      <c r="K65">
        <v>1000</v>
      </c>
      <c r="L65">
        <v>4</v>
      </c>
      <c r="M65">
        <v>5</v>
      </c>
      <c r="N65">
        <v>465</v>
      </c>
      <c r="O65">
        <v>12</v>
      </c>
      <c r="P65">
        <v>5</v>
      </c>
      <c r="Q65">
        <v>125</v>
      </c>
      <c r="R65">
        <v>1</v>
      </c>
      <c r="S65">
        <v>78</v>
      </c>
      <c r="T65" s="2">
        <v>128</v>
      </c>
      <c r="U65" s="2">
        <v>128</v>
      </c>
      <c r="V65" t="s">
        <v>2180</v>
      </c>
      <c r="W65">
        <v>0.562184523809523</v>
      </c>
      <c r="X65">
        <v>1.1998256707191399</v>
      </c>
      <c r="Y65">
        <v>0.444839247311825</v>
      </c>
      <c r="Z65">
        <v>1.3503108252286899</v>
      </c>
      <c r="AA65">
        <v>0.368872119661248</v>
      </c>
      <c r="AB65">
        <v>0.368872119661248</v>
      </c>
      <c r="AC65">
        <v>0.475353139347511</v>
      </c>
      <c r="AD65">
        <v>0.475353139347511</v>
      </c>
      <c r="AE65">
        <v>0.444839247311825</v>
      </c>
      <c r="AF65">
        <v>0.444839247311825</v>
      </c>
      <c r="AG65">
        <v>0.42799999999999999</v>
      </c>
      <c r="AH65">
        <v>1.59851610660552</v>
      </c>
      <c r="AI65">
        <v>0.37213381274215201</v>
      </c>
      <c r="AJ65">
        <v>0.37213381274215201</v>
      </c>
      <c r="AK65">
        <v>0.44415754072694902</v>
      </c>
      <c r="AL65">
        <v>0.44415754072694902</v>
      </c>
      <c r="AM65">
        <v>0.42799999999999999</v>
      </c>
      <c r="AN65">
        <v>0.42799999999999999</v>
      </c>
      <c r="AO65">
        <v>0.40072822844281902</v>
      </c>
      <c r="AP65">
        <v>0.20779080698579799</v>
      </c>
      <c r="AQ65">
        <v>0.53553823769799902</v>
      </c>
      <c r="AR65">
        <v>0.33143120551837302</v>
      </c>
      <c r="AS65">
        <v>5.4794520547945202E-2</v>
      </c>
      <c r="AT65">
        <v>0.32258064516128998</v>
      </c>
      <c r="AU65">
        <v>0.55172413793103403</v>
      </c>
      <c r="AV65">
        <v>0.61460957178841302</v>
      </c>
      <c r="AW65">
        <v>0.63813229571984398</v>
      </c>
      <c r="AX65">
        <v>0.659574468085106</v>
      </c>
      <c r="AY65">
        <v>0.57446808510638203</v>
      </c>
      <c r="AZ65">
        <v>0</v>
      </c>
      <c r="BA65">
        <v>0.38880248833592501</v>
      </c>
      <c r="BB65">
        <v>0</v>
      </c>
      <c r="BC65">
        <v>0</v>
      </c>
      <c r="BD65">
        <v>0.66091954022988497</v>
      </c>
    </row>
    <row r="66" spans="2:56" x14ac:dyDescent="0.2">
      <c r="B66" t="s">
        <v>2473</v>
      </c>
      <c r="C66">
        <v>1E-3</v>
      </c>
      <c r="D66">
        <v>0.1</v>
      </c>
      <c r="E66">
        <v>10</v>
      </c>
      <c r="F66">
        <v>10</v>
      </c>
      <c r="G66" s="2" t="b">
        <v>0</v>
      </c>
      <c r="H66">
        <v>8</v>
      </c>
      <c r="I66">
        <v>5</v>
      </c>
      <c r="J66">
        <v>5</v>
      </c>
      <c r="K66">
        <v>1000</v>
      </c>
      <c r="L66">
        <v>4</v>
      </c>
      <c r="M66">
        <v>5</v>
      </c>
      <c r="N66">
        <v>465</v>
      </c>
      <c r="O66">
        <v>12</v>
      </c>
      <c r="P66">
        <v>5</v>
      </c>
      <c r="Q66">
        <v>125</v>
      </c>
      <c r="R66">
        <v>1</v>
      </c>
      <c r="S66">
        <v>78</v>
      </c>
      <c r="T66" s="2">
        <v>128</v>
      </c>
      <c r="U66" s="2">
        <v>128</v>
      </c>
      <c r="V66" t="s">
        <v>2180</v>
      </c>
      <c r="W66">
        <v>0.22749999999999901</v>
      </c>
      <c r="X66">
        <v>3.44601469039916</v>
      </c>
      <c r="Y66">
        <v>0.44141182795698602</v>
      </c>
      <c r="Z66">
        <v>1.3152284584045399</v>
      </c>
      <c r="AA66">
        <v>0.36541846626782098</v>
      </c>
      <c r="AB66">
        <v>0.36541846626782098</v>
      </c>
      <c r="AC66">
        <v>0.492445586275437</v>
      </c>
      <c r="AD66">
        <v>0.492445586275437</v>
      </c>
      <c r="AE66">
        <v>0.44141182795698602</v>
      </c>
      <c r="AF66">
        <v>0.44141182795698602</v>
      </c>
      <c r="AG66">
        <v>0.44466666666666599</v>
      </c>
      <c r="AH66">
        <v>2.48415207862854</v>
      </c>
      <c r="AI66">
        <v>0.41386474313796201</v>
      </c>
      <c r="AJ66">
        <v>0.41386474313796201</v>
      </c>
      <c r="AK66">
        <v>0.48547020988989997</v>
      </c>
      <c r="AL66">
        <v>0.48547020988989997</v>
      </c>
      <c r="AM66">
        <v>0.44466666666666599</v>
      </c>
      <c r="AN66">
        <v>0.44466666666666599</v>
      </c>
      <c r="AO66">
        <v>0.38414113135897598</v>
      </c>
      <c r="AP66">
        <v>0.23094112490951199</v>
      </c>
      <c r="AQ66">
        <v>0.53441577874391899</v>
      </c>
      <c r="AR66">
        <v>0.312175830058879</v>
      </c>
      <c r="AS66">
        <v>0.33195020746887899</v>
      </c>
      <c r="AT66">
        <v>0.35164835164835101</v>
      </c>
      <c r="AU66">
        <v>0.223463687150837</v>
      </c>
      <c r="AV66">
        <v>0.68067226890756305</v>
      </c>
      <c r="AW66">
        <v>0.53333333333333299</v>
      </c>
      <c r="AX66">
        <v>0.69724770642201805</v>
      </c>
      <c r="AY66">
        <v>3.0769230769230702E-2</v>
      </c>
      <c r="AZ66">
        <v>0.18181818181818099</v>
      </c>
      <c r="BA66">
        <v>0.45925925925925898</v>
      </c>
      <c r="BB66">
        <v>0.379746835443038</v>
      </c>
      <c r="BC66">
        <v>0.49019607843137197</v>
      </c>
      <c r="BD66">
        <v>0.606271777003484</v>
      </c>
    </row>
    <row r="67" spans="2:56" x14ac:dyDescent="0.2">
      <c r="B67" t="s">
        <v>2474</v>
      </c>
      <c r="C67">
        <v>1E-3</v>
      </c>
      <c r="D67">
        <v>0.1</v>
      </c>
      <c r="E67">
        <v>10</v>
      </c>
      <c r="F67">
        <v>10</v>
      </c>
      <c r="G67" s="2" t="b">
        <v>0</v>
      </c>
      <c r="H67">
        <v>8</v>
      </c>
      <c r="I67">
        <v>5</v>
      </c>
      <c r="J67">
        <v>5</v>
      </c>
      <c r="K67">
        <v>1000</v>
      </c>
      <c r="L67">
        <v>4</v>
      </c>
      <c r="M67">
        <v>10</v>
      </c>
      <c r="N67">
        <v>460</v>
      </c>
      <c r="O67">
        <v>12</v>
      </c>
      <c r="P67">
        <v>10</v>
      </c>
      <c r="Q67">
        <v>120</v>
      </c>
      <c r="R67">
        <v>1</v>
      </c>
      <c r="S67">
        <v>78</v>
      </c>
      <c r="T67" s="2">
        <v>128</v>
      </c>
      <c r="U67" s="2">
        <v>128</v>
      </c>
      <c r="V67" t="s">
        <v>2180</v>
      </c>
      <c r="W67">
        <v>0.26749999999999902</v>
      </c>
      <c r="X67">
        <v>3.0875171899795499</v>
      </c>
      <c r="Y67">
        <v>0.43894239130434798</v>
      </c>
      <c r="Z67">
        <v>1.2820259078741001</v>
      </c>
      <c r="AA67">
        <v>0.36153017224541001</v>
      </c>
      <c r="AB67">
        <v>0.36153017224541001</v>
      </c>
      <c r="AC67">
        <v>0.49261228636573201</v>
      </c>
      <c r="AD67">
        <v>0.49261228636573201</v>
      </c>
      <c r="AE67">
        <v>0.43894239130434798</v>
      </c>
      <c r="AF67">
        <v>0.43894239130434798</v>
      </c>
      <c r="AG67">
        <v>0.35138888888888797</v>
      </c>
      <c r="AH67">
        <v>2.1988606452941801</v>
      </c>
      <c r="AI67">
        <v>0.27202577292575902</v>
      </c>
      <c r="AJ67">
        <v>0.27202577292575902</v>
      </c>
      <c r="AK67">
        <v>0.277402757866403</v>
      </c>
      <c r="AL67">
        <v>0.277402757866403</v>
      </c>
      <c r="AM67">
        <v>0.35138888888888797</v>
      </c>
      <c r="AN67">
        <v>0.35138888888888797</v>
      </c>
      <c r="AO67">
        <v>0.35561721838888</v>
      </c>
      <c r="AP67">
        <v>0.254616448003256</v>
      </c>
      <c r="AQ67">
        <v>0.49109300325702099</v>
      </c>
      <c r="AR67">
        <v>0.34479401933248399</v>
      </c>
      <c r="AS67">
        <v>0</v>
      </c>
      <c r="AT67">
        <v>3.1372549019607801E-2</v>
      </c>
      <c r="AU67">
        <v>6.2015503875968901E-2</v>
      </c>
      <c r="AV67">
        <v>0.69444444444444398</v>
      </c>
      <c r="AW67">
        <v>0.56317689530685899</v>
      </c>
      <c r="AX67">
        <v>0.53968253968253899</v>
      </c>
      <c r="AY67">
        <v>0</v>
      </c>
      <c r="AZ67">
        <v>0.44961240310077499</v>
      </c>
      <c r="BA67">
        <v>0.37304075235109702</v>
      </c>
      <c r="BB67">
        <v>0</v>
      </c>
      <c r="BC67">
        <v>0.55096418732782304</v>
      </c>
      <c r="BD67">
        <v>0</v>
      </c>
    </row>
    <row r="68" spans="2:56" x14ac:dyDescent="0.2">
      <c r="B68" t="s">
        <v>2475</v>
      </c>
      <c r="C68">
        <v>1E-3</v>
      </c>
      <c r="D68">
        <v>0.1</v>
      </c>
      <c r="E68">
        <v>10</v>
      </c>
      <c r="F68">
        <v>10</v>
      </c>
      <c r="G68" s="2" t="b">
        <v>0</v>
      </c>
      <c r="H68">
        <v>8</v>
      </c>
      <c r="I68">
        <v>5</v>
      </c>
      <c r="J68">
        <v>5</v>
      </c>
      <c r="K68">
        <v>1000</v>
      </c>
      <c r="L68">
        <v>4</v>
      </c>
      <c r="M68">
        <v>25</v>
      </c>
      <c r="N68">
        <v>445</v>
      </c>
      <c r="O68">
        <v>12</v>
      </c>
      <c r="P68">
        <v>25</v>
      </c>
      <c r="Q68">
        <v>105</v>
      </c>
      <c r="R68">
        <v>1</v>
      </c>
      <c r="S68">
        <v>78</v>
      </c>
      <c r="T68" s="2">
        <v>128</v>
      </c>
      <c r="U68" s="2">
        <v>128</v>
      </c>
      <c r="V68" t="s">
        <v>2180</v>
      </c>
      <c r="W68">
        <v>0.26</v>
      </c>
      <c r="X68">
        <v>3.1109896183013901</v>
      </c>
      <c r="Y68">
        <v>0.43538651685393098</v>
      </c>
      <c r="Z68">
        <v>1.30449521589279</v>
      </c>
      <c r="AA68">
        <v>0.355883521252152</v>
      </c>
      <c r="AB68">
        <v>0.355883521252152</v>
      </c>
      <c r="AC68">
        <v>0.50742800919323305</v>
      </c>
      <c r="AD68">
        <v>0.50742800919323305</v>
      </c>
      <c r="AE68">
        <v>0.43538651685393098</v>
      </c>
      <c r="AF68">
        <v>0.43538651685393098</v>
      </c>
      <c r="AG68">
        <v>0.36031746031745998</v>
      </c>
      <c r="AH68">
        <v>2.3963313102722101</v>
      </c>
      <c r="AI68">
        <v>0.28570619735081099</v>
      </c>
      <c r="AJ68">
        <v>0.28570619735081099</v>
      </c>
      <c r="AK68">
        <v>0.34855121730525901</v>
      </c>
      <c r="AL68">
        <v>0.34855121730525901</v>
      </c>
      <c r="AM68">
        <v>0.36031746031745998</v>
      </c>
      <c r="AN68">
        <v>0.36031746031745998</v>
      </c>
      <c r="AO68">
        <v>0.35357917814982298</v>
      </c>
      <c r="AP68">
        <v>0.13138983269648599</v>
      </c>
      <c r="AQ68">
        <v>0.50041273879953496</v>
      </c>
      <c r="AR68">
        <v>0.43815233536275999</v>
      </c>
      <c r="AS68">
        <v>0</v>
      </c>
      <c r="AT68">
        <v>0.248927038626609</v>
      </c>
      <c r="AU68">
        <v>0</v>
      </c>
      <c r="AV68">
        <v>0.65306122448979498</v>
      </c>
      <c r="AW68">
        <v>0.62910798122065703</v>
      </c>
      <c r="AX68">
        <v>0.47509578544061298</v>
      </c>
      <c r="AY68">
        <v>0</v>
      </c>
      <c r="AZ68">
        <v>0.32926829268292601</v>
      </c>
      <c r="BA68">
        <v>0.39619047619047598</v>
      </c>
      <c r="BB68">
        <v>1.8867924528301799E-2</v>
      </c>
      <c r="BC68">
        <v>2.9126213592233E-2</v>
      </c>
      <c r="BD68">
        <v>0.64882943143812699</v>
      </c>
    </row>
    <row r="69" spans="2:56" x14ac:dyDescent="0.2">
      <c r="B69" t="s">
        <v>2476</v>
      </c>
      <c r="C69">
        <v>1E-3</v>
      </c>
      <c r="D69">
        <v>0.1</v>
      </c>
      <c r="E69">
        <v>10</v>
      </c>
      <c r="F69">
        <v>10</v>
      </c>
      <c r="G69" s="2" t="b">
        <v>0</v>
      </c>
      <c r="H69">
        <v>8</v>
      </c>
      <c r="I69">
        <v>5</v>
      </c>
      <c r="J69">
        <v>5</v>
      </c>
      <c r="K69">
        <v>1000</v>
      </c>
      <c r="L69">
        <v>4</v>
      </c>
      <c r="M69">
        <v>5</v>
      </c>
      <c r="N69">
        <v>465</v>
      </c>
      <c r="O69">
        <v>12</v>
      </c>
      <c r="P69">
        <v>5</v>
      </c>
      <c r="Q69">
        <v>125</v>
      </c>
      <c r="R69">
        <v>1</v>
      </c>
      <c r="S69">
        <v>78</v>
      </c>
      <c r="T69" s="2">
        <v>128</v>
      </c>
      <c r="U69" s="2">
        <v>128</v>
      </c>
      <c r="V69" t="s">
        <v>2180</v>
      </c>
      <c r="W69">
        <v>0.27749999999999903</v>
      </c>
      <c r="X69">
        <v>3.3514908790588298</v>
      </c>
      <c r="Y69">
        <v>0.40823118279569598</v>
      </c>
      <c r="Z69">
        <v>1.29719889903068</v>
      </c>
      <c r="AA69">
        <v>0.311441381800029</v>
      </c>
      <c r="AB69">
        <v>0.311441381800029</v>
      </c>
      <c r="AC69">
        <v>0.41638389800530401</v>
      </c>
      <c r="AD69">
        <v>0.41638389800530401</v>
      </c>
      <c r="AE69">
        <v>0.40823118279569598</v>
      </c>
      <c r="AF69">
        <v>0.40823118279569598</v>
      </c>
      <c r="AG69">
        <v>0.31466666666666598</v>
      </c>
      <c r="AH69">
        <v>2.1764712333679199</v>
      </c>
      <c r="AI69">
        <v>0.24920602318207299</v>
      </c>
      <c r="AJ69">
        <v>0.24920602318207299</v>
      </c>
      <c r="AK69">
        <v>0.29324866385506199</v>
      </c>
      <c r="AL69">
        <v>0.29324866385506199</v>
      </c>
      <c r="AM69">
        <v>0.31466666666666598</v>
      </c>
      <c r="AN69">
        <v>0.31466666666666598</v>
      </c>
      <c r="AO69">
        <v>0.36353345388265501</v>
      </c>
      <c r="AP69">
        <v>0.223757171663125</v>
      </c>
      <c r="AQ69">
        <v>0.31405431519831001</v>
      </c>
      <c r="AR69">
        <v>0.34442058645602402</v>
      </c>
      <c r="AS69">
        <v>0</v>
      </c>
      <c r="AT69">
        <v>0.32900432900432902</v>
      </c>
      <c r="AU69">
        <v>0</v>
      </c>
      <c r="AV69">
        <v>0.68312757201646002</v>
      </c>
      <c r="AW69">
        <v>0.14371257485029901</v>
      </c>
      <c r="AX69">
        <v>0.39037433155080198</v>
      </c>
      <c r="AY69">
        <v>0.23448275862068901</v>
      </c>
      <c r="AZ69">
        <v>4.1237113402061799E-2</v>
      </c>
      <c r="BA69">
        <v>0.40194489465153899</v>
      </c>
      <c r="BB69">
        <v>0</v>
      </c>
      <c r="BC69">
        <v>0.37019230769230699</v>
      </c>
      <c r="BD69">
        <v>0.39639639639639601</v>
      </c>
    </row>
    <row r="70" spans="2:56" x14ac:dyDescent="0.2">
      <c r="B70" t="s">
        <v>2477</v>
      </c>
      <c r="C70">
        <v>1E-3</v>
      </c>
      <c r="D70">
        <v>0.1</v>
      </c>
      <c r="E70">
        <v>10</v>
      </c>
      <c r="F70">
        <v>10</v>
      </c>
      <c r="G70" s="2" t="b">
        <v>0</v>
      </c>
      <c r="H70">
        <v>8</v>
      </c>
      <c r="I70">
        <v>5</v>
      </c>
      <c r="J70">
        <v>5</v>
      </c>
      <c r="K70">
        <v>1000</v>
      </c>
      <c r="L70">
        <v>4</v>
      </c>
      <c r="M70">
        <v>20</v>
      </c>
      <c r="N70">
        <v>450</v>
      </c>
      <c r="O70">
        <v>12</v>
      </c>
      <c r="P70">
        <v>20</v>
      </c>
      <c r="Q70">
        <v>110</v>
      </c>
      <c r="R70">
        <v>1</v>
      </c>
      <c r="S70">
        <v>78</v>
      </c>
      <c r="T70" s="2">
        <v>128</v>
      </c>
      <c r="U70" s="2">
        <v>128</v>
      </c>
      <c r="V70" t="s">
        <v>2180</v>
      </c>
      <c r="W70">
        <v>0.255</v>
      </c>
      <c r="X70">
        <v>3.36957030296325</v>
      </c>
      <c r="Y70">
        <v>0.38043222222222201</v>
      </c>
      <c r="Z70">
        <v>1.3051510260105099</v>
      </c>
      <c r="AA70">
        <v>0.26497359511547303</v>
      </c>
      <c r="AB70">
        <v>0.26497359511547303</v>
      </c>
      <c r="AC70">
        <v>0.34821985473214501</v>
      </c>
      <c r="AD70">
        <v>0.34821985473214501</v>
      </c>
      <c r="AE70">
        <v>0.38043222222222201</v>
      </c>
      <c r="AF70">
        <v>0.38043222222222201</v>
      </c>
      <c r="AG70">
        <v>0.35075757575757499</v>
      </c>
      <c r="AH70">
        <v>2.6211566925048801</v>
      </c>
      <c r="AI70">
        <v>0.29197792708841902</v>
      </c>
      <c r="AJ70">
        <v>0.29197792708841902</v>
      </c>
      <c r="AK70">
        <v>0.36783614632940898</v>
      </c>
      <c r="AL70">
        <v>0.36783614632940898</v>
      </c>
      <c r="AM70">
        <v>0.35075757575757499</v>
      </c>
      <c r="AN70">
        <v>0.35075757575757499</v>
      </c>
      <c r="AO70">
        <v>0.32586648647307997</v>
      </c>
      <c r="AP70">
        <v>9.79781778229145E-2</v>
      </c>
      <c r="AQ70">
        <v>0.18172986448752701</v>
      </c>
      <c r="AR70">
        <v>0.45431985167837002</v>
      </c>
      <c r="AS70">
        <v>3.1914893617021198E-2</v>
      </c>
      <c r="AT70">
        <v>0.34276729559748398</v>
      </c>
      <c r="AU70">
        <v>0.13445378151260501</v>
      </c>
      <c r="AV70">
        <v>0.57707509881422903</v>
      </c>
      <c r="AW70">
        <v>0.57999999999999996</v>
      </c>
      <c r="AX70">
        <v>0.65486725663716805</v>
      </c>
      <c r="AY70">
        <v>0.52439024390243905</v>
      </c>
      <c r="AZ70">
        <v>7.5187969924811998E-2</v>
      </c>
      <c r="BA70">
        <v>0</v>
      </c>
      <c r="BB70">
        <v>1.4388489208633001E-2</v>
      </c>
      <c r="BC70">
        <v>0.56869009584664498</v>
      </c>
      <c r="BD70">
        <v>0</v>
      </c>
    </row>
    <row r="71" spans="2:56" x14ac:dyDescent="0.2">
      <c r="G71" s="2"/>
    </row>
    <row r="72" spans="2:56" x14ac:dyDescent="0.2">
      <c r="G72" s="2"/>
    </row>
    <row r="73" spans="2:56" x14ac:dyDescent="0.2">
      <c r="G73" s="2"/>
    </row>
    <row r="74" spans="2:56" x14ac:dyDescent="0.2">
      <c r="G74" s="2"/>
    </row>
    <row r="75" spans="2:56" x14ac:dyDescent="0.2">
      <c r="G75" s="2"/>
    </row>
    <row r="76" spans="2:56" x14ac:dyDescent="0.2">
      <c r="G76" s="2"/>
    </row>
    <row r="77" spans="2:56" x14ac:dyDescent="0.2">
      <c r="G77" s="2"/>
    </row>
    <row r="78" spans="2:56" x14ac:dyDescent="0.2">
      <c r="G78" s="2"/>
    </row>
    <row r="79" spans="2:56" x14ac:dyDescent="0.2">
      <c r="G79" s="2"/>
    </row>
    <row r="80" spans="2:56"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row r="321" spans="7:7" x14ac:dyDescent="0.2">
      <c r="G321" s="2"/>
    </row>
    <row r="322" spans="7:7" x14ac:dyDescent="0.2">
      <c r="G322" s="2"/>
    </row>
    <row r="323" spans="7:7" x14ac:dyDescent="0.2">
      <c r="G323" s="2"/>
    </row>
    <row r="324" spans="7:7" x14ac:dyDescent="0.2">
      <c r="G324" s="2"/>
    </row>
    <row r="325" spans="7:7" x14ac:dyDescent="0.2">
      <c r="G325" s="2"/>
    </row>
    <row r="326" spans="7:7" x14ac:dyDescent="0.2">
      <c r="G326" s="2"/>
    </row>
    <row r="327" spans="7:7" x14ac:dyDescent="0.2">
      <c r="G327" s="2"/>
    </row>
    <row r="328" spans="7:7" x14ac:dyDescent="0.2">
      <c r="G328" s="2"/>
    </row>
    <row r="329" spans="7:7" x14ac:dyDescent="0.2">
      <c r="G329" s="2"/>
    </row>
    <row r="330" spans="7:7" x14ac:dyDescent="0.2">
      <c r="G330" s="2"/>
    </row>
    <row r="331" spans="7:7" x14ac:dyDescent="0.2">
      <c r="G331" s="2"/>
    </row>
    <row r="332" spans="7:7" x14ac:dyDescent="0.2">
      <c r="G332" s="2"/>
    </row>
    <row r="333" spans="7:7" x14ac:dyDescent="0.2">
      <c r="G333" s="2"/>
    </row>
    <row r="334" spans="7:7" x14ac:dyDescent="0.2">
      <c r="G334" s="2"/>
    </row>
    <row r="335" spans="7:7" x14ac:dyDescent="0.2">
      <c r="G335" s="2"/>
    </row>
    <row r="336" spans="7:7" x14ac:dyDescent="0.2">
      <c r="G336" s="2"/>
    </row>
    <row r="337" spans="7:7" x14ac:dyDescent="0.2">
      <c r="G337" s="2"/>
    </row>
    <row r="338" spans="7:7" x14ac:dyDescent="0.2">
      <c r="G338" s="2"/>
    </row>
    <row r="339" spans="7:7" x14ac:dyDescent="0.2">
      <c r="G339" s="2"/>
    </row>
    <row r="340" spans="7:7" x14ac:dyDescent="0.2">
      <c r="G340" s="2"/>
    </row>
    <row r="341" spans="7:7" x14ac:dyDescent="0.2">
      <c r="G341" s="2"/>
    </row>
    <row r="342" spans="7:7" x14ac:dyDescent="0.2">
      <c r="G342" s="2"/>
    </row>
    <row r="343" spans="7:7" x14ac:dyDescent="0.2">
      <c r="G343" s="2"/>
    </row>
    <row r="344" spans="7:7" x14ac:dyDescent="0.2">
      <c r="G344" s="2"/>
    </row>
    <row r="345" spans="7:7" x14ac:dyDescent="0.2">
      <c r="G345" s="2"/>
    </row>
    <row r="346" spans="7:7" x14ac:dyDescent="0.2">
      <c r="G346" s="2"/>
    </row>
    <row r="347" spans="7:7" x14ac:dyDescent="0.2">
      <c r="G347" s="2"/>
    </row>
    <row r="348" spans="7:7" x14ac:dyDescent="0.2">
      <c r="G348" s="2"/>
    </row>
    <row r="349" spans="7:7" x14ac:dyDescent="0.2">
      <c r="G349" s="2"/>
    </row>
    <row r="350" spans="7:7" x14ac:dyDescent="0.2">
      <c r="G350" s="2"/>
    </row>
    <row r="351" spans="7:7" x14ac:dyDescent="0.2">
      <c r="G351" s="2"/>
    </row>
    <row r="352" spans="7:7" x14ac:dyDescent="0.2">
      <c r="G352" s="2"/>
    </row>
    <row r="353" spans="7:7" x14ac:dyDescent="0.2">
      <c r="G353" s="2"/>
    </row>
    <row r="354" spans="7:7" x14ac:dyDescent="0.2">
      <c r="G354" s="2"/>
    </row>
    <row r="355" spans="7:7" x14ac:dyDescent="0.2">
      <c r="G355" s="2"/>
    </row>
    <row r="356" spans="7:7" x14ac:dyDescent="0.2">
      <c r="G356" s="2"/>
    </row>
    <row r="357" spans="7:7" x14ac:dyDescent="0.2">
      <c r="G357" s="2"/>
    </row>
    <row r="358" spans="7:7" x14ac:dyDescent="0.2">
      <c r="G358" s="2"/>
    </row>
    <row r="359" spans="7:7" x14ac:dyDescent="0.2">
      <c r="G359" s="2"/>
    </row>
    <row r="360" spans="7:7" x14ac:dyDescent="0.2">
      <c r="G360" s="2"/>
    </row>
    <row r="361" spans="7:7" x14ac:dyDescent="0.2">
      <c r="G361" s="2"/>
    </row>
    <row r="362" spans="7:7" x14ac:dyDescent="0.2">
      <c r="G362" s="2"/>
    </row>
    <row r="363" spans="7:7" x14ac:dyDescent="0.2">
      <c r="G363" s="2"/>
    </row>
    <row r="364" spans="7:7" x14ac:dyDescent="0.2">
      <c r="G364" s="2"/>
    </row>
    <row r="365" spans="7:7" x14ac:dyDescent="0.2">
      <c r="G365" s="2"/>
    </row>
    <row r="366" spans="7:7" x14ac:dyDescent="0.2">
      <c r="G366" s="2"/>
    </row>
    <row r="367" spans="7:7" x14ac:dyDescent="0.2">
      <c r="G367" s="2"/>
    </row>
    <row r="368" spans="7:7" x14ac:dyDescent="0.2">
      <c r="G368" s="2"/>
    </row>
    <row r="369" spans="7:7" x14ac:dyDescent="0.2">
      <c r="G369" s="2"/>
    </row>
    <row r="370" spans="7:7" x14ac:dyDescent="0.2">
      <c r="G370" s="2"/>
    </row>
    <row r="371" spans="7:7" x14ac:dyDescent="0.2">
      <c r="G371" s="2"/>
    </row>
    <row r="372" spans="7:7" x14ac:dyDescent="0.2">
      <c r="G372" s="2"/>
    </row>
    <row r="373" spans="7:7" x14ac:dyDescent="0.2">
      <c r="G373" s="2"/>
    </row>
    <row r="374" spans="7:7" x14ac:dyDescent="0.2">
      <c r="G374" s="2"/>
    </row>
    <row r="375" spans="7:7" x14ac:dyDescent="0.2">
      <c r="G375" s="2"/>
    </row>
    <row r="376" spans="7:7" x14ac:dyDescent="0.2">
      <c r="G376" s="2"/>
    </row>
    <row r="377" spans="7:7" x14ac:dyDescent="0.2">
      <c r="G377" s="2"/>
    </row>
    <row r="378" spans="7:7" x14ac:dyDescent="0.2">
      <c r="G378" s="2"/>
    </row>
    <row r="379" spans="7:7" x14ac:dyDescent="0.2">
      <c r="G379" s="2"/>
    </row>
    <row r="380" spans="7:7" x14ac:dyDescent="0.2">
      <c r="G380" s="2"/>
    </row>
    <row r="381" spans="7:7" x14ac:dyDescent="0.2">
      <c r="G381" s="2"/>
    </row>
    <row r="382" spans="7:7" x14ac:dyDescent="0.2">
      <c r="G382" s="2"/>
    </row>
    <row r="383" spans="7:7" x14ac:dyDescent="0.2">
      <c r="G383" s="2"/>
    </row>
    <row r="384" spans="7:7" x14ac:dyDescent="0.2">
      <c r="G384" s="2"/>
    </row>
    <row r="385" spans="7:7" x14ac:dyDescent="0.2">
      <c r="G385" s="2"/>
    </row>
    <row r="386" spans="7:7" x14ac:dyDescent="0.2">
      <c r="G386" s="2"/>
    </row>
    <row r="387" spans="7:7" x14ac:dyDescent="0.2">
      <c r="G387" s="2"/>
    </row>
    <row r="388" spans="7:7" x14ac:dyDescent="0.2">
      <c r="G388" s="2"/>
    </row>
    <row r="389" spans="7:7" x14ac:dyDescent="0.2">
      <c r="G389" s="2"/>
    </row>
    <row r="390" spans="7:7" x14ac:dyDescent="0.2">
      <c r="G390" s="2"/>
    </row>
    <row r="391" spans="7:7" x14ac:dyDescent="0.2">
      <c r="G391" s="2"/>
    </row>
    <row r="392" spans="7:7" x14ac:dyDescent="0.2">
      <c r="G392" s="2"/>
    </row>
    <row r="393" spans="7:7" x14ac:dyDescent="0.2">
      <c r="G393" s="2"/>
    </row>
    <row r="394" spans="7:7" x14ac:dyDescent="0.2">
      <c r="G394" s="2"/>
    </row>
    <row r="395" spans="7:7" x14ac:dyDescent="0.2">
      <c r="G395" s="2"/>
    </row>
    <row r="396" spans="7:7" x14ac:dyDescent="0.2">
      <c r="G396" s="2"/>
    </row>
    <row r="397" spans="7:7" x14ac:dyDescent="0.2">
      <c r="G397" s="2"/>
    </row>
    <row r="398" spans="7:7" x14ac:dyDescent="0.2">
      <c r="G398" s="2"/>
    </row>
    <row r="399" spans="7:7" x14ac:dyDescent="0.2">
      <c r="G399" s="2"/>
    </row>
    <row r="400" spans="7:7" x14ac:dyDescent="0.2">
      <c r="G400" s="2"/>
    </row>
    <row r="401" spans="7:7" x14ac:dyDescent="0.2">
      <c r="G401" s="2"/>
    </row>
    <row r="402" spans="7:7" x14ac:dyDescent="0.2">
      <c r="G402" s="2"/>
    </row>
    <row r="403" spans="7:7" x14ac:dyDescent="0.2">
      <c r="G403" s="2"/>
    </row>
  </sheetData>
  <conditionalFormatting sqref="T1:T1048576">
    <cfRule type="colorScale" priority="140">
      <colorScale>
        <cfvo type="min"/>
        <cfvo type="max"/>
        <color rgb="FFFF7128"/>
        <color rgb="FFFFEF9C"/>
      </colorScale>
    </cfRule>
  </conditionalFormatting>
  <conditionalFormatting sqref="U1:U1048576">
    <cfRule type="colorScale" priority="139">
      <colorScale>
        <cfvo type="min"/>
        <cfvo type="max"/>
        <color rgb="FFFF7128"/>
        <color rgb="FFFFEF9C"/>
      </colorScale>
    </cfRule>
  </conditionalFormatting>
  <conditionalFormatting sqref="G1:G1048576">
    <cfRule type="containsText" dxfId="336" priority="137" operator="containsText" text="True">
      <formula>NOT(ISERROR(SEARCH("True",G1)))</formula>
    </cfRule>
    <cfRule type="containsText" dxfId="335" priority="138" operator="containsText" text="FALSE">
      <formula>NOT(ISERROR(SEARCH("FALSE",G1)))</formula>
    </cfRule>
  </conditionalFormatting>
  <conditionalFormatting sqref="W3:W1048576 W1">
    <cfRule type="top10" dxfId="334" priority="135" rank="10"/>
    <cfRule type="dataBar" priority="136">
      <dataBar>
        <cfvo type="min"/>
        <cfvo type="max"/>
        <color theme="9"/>
      </dataBar>
      <extLst>
        <ext xmlns:x14="http://schemas.microsoft.com/office/spreadsheetml/2009/9/main" uri="{B025F937-C7B1-47D3-B67F-A62EFF666E3E}">
          <x14:id>{F2618BA3-EA02-8048-B24E-329FC2543262}</x14:id>
        </ext>
      </extLst>
    </cfRule>
  </conditionalFormatting>
  <conditionalFormatting sqref="AA3:AA1048576 AA1">
    <cfRule type="top10" dxfId="333" priority="133" rank="10"/>
    <cfRule type="dataBar" priority="134">
      <dataBar>
        <cfvo type="min"/>
        <cfvo type="max"/>
        <color theme="9"/>
      </dataBar>
      <extLst>
        <ext xmlns:x14="http://schemas.microsoft.com/office/spreadsheetml/2009/9/main" uri="{B025F937-C7B1-47D3-B67F-A62EFF666E3E}">
          <x14:id>{F911B5DC-38D6-EF4D-8D90-A9F55B255BFB}</x14:id>
        </ext>
      </extLst>
    </cfRule>
  </conditionalFormatting>
  <conditionalFormatting sqref="X3:X1048576 X1">
    <cfRule type="top10" dxfId="332" priority="131" bottom="1" rank="10"/>
    <cfRule type="dataBar" priority="132">
      <dataBar>
        <cfvo type="min"/>
        <cfvo type="max"/>
        <color rgb="FFFF0000"/>
      </dataBar>
      <extLst>
        <ext xmlns:x14="http://schemas.microsoft.com/office/spreadsheetml/2009/9/main" uri="{B025F937-C7B1-47D3-B67F-A62EFF666E3E}">
          <x14:id>{AF8B5D21-CF24-674F-964D-9B386FAA01BC}</x14:id>
        </ext>
      </extLst>
    </cfRule>
  </conditionalFormatting>
  <conditionalFormatting sqref="Y3:Y1048576 Y1">
    <cfRule type="top10" dxfId="331" priority="129" rank="10"/>
    <cfRule type="dataBar" priority="130">
      <dataBar>
        <cfvo type="min"/>
        <cfvo type="max"/>
        <color theme="9"/>
      </dataBar>
      <extLst>
        <ext xmlns:x14="http://schemas.microsoft.com/office/spreadsheetml/2009/9/main" uri="{B025F937-C7B1-47D3-B67F-A62EFF666E3E}">
          <x14:id>{4604C243-2935-5443-997D-DC14AAA6F675}</x14:id>
        </ext>
      </extLst>
    </cfRule>
  </conditionalFormatting>
  <conditionalFormatting sqref="AB3:AB1048576 AB1">
    <cfRule type="top10" dxfId="330" priority="127" rank="10"/>
    <cfRule type="dataBar" priority="128">
      <dataBar>
        <cfvo type="min"/>
        <cfvo type="max"/>
        <color theme="9"/>
      </dataBar>
      <extLst>
        <ext xmlns:x14="http://schemas.microsoft.com/office/spreadsheetml/2009/9/main" uri="{B025F937-C7B1-47D3-B67F-A62EFF666E3E}">
          <x14:id>{F195A496-06E0-C64A-939B-F8CA32AD988B}</x14:id>
        </ext>
      </extLst>
    </cfRule>
  </conditionalFormatting>
  <conditionalFormatting sqref="AC3:AC1048576 AC1">
    <cfRule type="top10" dxfId="329" priority="125" rank="10"/>
    <cfRule type="dataBar" priority="126">
      <dataBar>
        <cfvo type="min"/>
        <cfvo type="max"/>
        <color theme="9"/>
      </dataBar>
      <extLst>
        <ext xmlns:x14="http://schemas.microsoft.com/office/spreadsheetml/2009/9/main" uri="{B025F937-C7B1-47D3-B67F-A62EFF666E3E}">
          <x14:id>{068DB076-F624-0D48-A105-3B30253DB97B}</x14:id>
        </ext>
      </extLst>
    </cfRule>
  </conditionalFormatting>
  <conditionalFormatting sqref="AD3:AD1048576 AD1">
    <cfRule type="top10" dxfId="328" priority="123" rank="10"/>
    <cfRule type="dataBar" priority="124">
      <dataBar>
        <cfvo type="min"/>
        <cfvo type="max"/>
        <color theme="9"/>
      </dataBar>
      <extLst>
        <ext xmlns:x14="http://schemas.microsoft.com/office/spreadsheetml/2009/9/main" uri="{B025F937-C7B1-47D3-B67F-A62EFF666E3E}">
          <x14:id>{236FB881-30A3-EA47-B76A-276D659CC4D5}</x14:id>
        </ext>
      </extLst>
    </cfRule>
  </conditionalFormatting>
  <conditionalFormatting sqref="AE3:AE1048576 AE1">
    <cfRule type="top10" dxfId="327" priority="121" rank="10"/>
    <cfRule type="dataBar" priority="122">
      <dataBar>
        <cfvo type="min"/>
        <cfvo type="max"/>
        <color theme="9"/>
      </dataBar>
      <extLst>
        <ext xmlns:x14="http://schemas.microsoft.com/office/spreadsheetml/2009/9/main" uri="{B025F937-C7B1-47D3-B67F-A62EFF666E3E}">
          <x14:id>{240084D1-A477-9E4C-8299-B057C195BFAE}</x14:id>
        </ext>
      </extLst>
    </cfRule>
  </conditionalFormatting>
  <conditionalFormatting sqref="AF3:AF1048576 AF1">
    <cfRule type="top10" dxfId="326" priority="119" rank="10"/>
    <cfRule type="dataBar" priority="120">
      <dataBar>
        <cfvo type="min"/>
        <cfvo type="max"/>
        <color theme="9"/>
      </dataBar>
      <extLst>
        <ext xmlns:x14="http://schemas.microsoft.com/office/spreadsheetml/2009/9/main" uri="{B025F937-C7B1-47D3-B67F-A62EFF666E3E}">
          <x14:id>{032B4E73-1372-7D40-9856-C6470DB02D70}</x14:id>
        </ext>
      </extLst>
    </cfRule>
  </conditionalFormatting>
  <conditionalFormatting sqref="AG3:AG1048576 AG1">
    <cfRule type="top10" dxfId="325" priority="117" rank="10"/>
    <cfRule type="dataBar" priority="118">
      <dataBar>
        <cfvo type="min"/>
        <cfvo type="max"/>
        <color theme="9"/>
      </dataBar>
      <extLst>
        <ext xmlns:x14="http://schemas.microsoft.com/office/spreadsheetml/2009/9/main" uri="{B025F937-C7B1-47D3-B67F-A62EFF666E3E}">
          <x14:id>{04C2C39B-3414-8E42-BD79-2DE65E89AF44}</x14:id>
        </ext>
      </extLst>
    </cfRule>
  </conditionalFormatting>
  <conditionalFormatting sqref="AI3:AI1048576 AI1">
    <cfRule type="top10" dxfId="324" priority="115" rank="10"/>
    <cfRule type="dataBar" priority="116">
      <dataBar>
        <cfvo type="min"/>
        <cfvo type="max"/>
        <color theme="9"/>
      </dataBar>
      <extLst>
        <ext xmlns:x14="http://schemas.microsoft.com/office/spreadsheetml/2009/9/main" uri="{B025F937-C7B1-47D3-B67F-A62EFF666E3E}">
          <x14:id>{F990E352-13A0-5A41-BE7B-BE27E8B2F44F}</x14:id>
        </ext>
      </extLst>
    </cfRule>
  </conditionalFormatting>
  <conditionalFormatting sqref="AJ3:AJ1048576 AJ1">
    <cfRule type="top10" dxfId="323" priority="113" rank="10"/>
    <cfRule type="dataBar" priority="114">
      <dataBar>
        <cfvo type="min"/>
        <cfvo type="max"/>
        <color theme="9"/>
      </dataBar>
      <extLst>
        <ext xmlns:x14="http://schemas.microsoft.com/office/spreadsheetml/2009/9/main" uri="{B025F937-C7B1-47D3-B67F-A62EFF666E3E}">
          <x14:id>{D3A5FF92-B02F-ED45-9CC0-298FEE9DD3E4}</x14:id>
        </ext>
      </extLst>
    </cfRule>
  </conditionalFormatting>
  <conditionalFormatting sqref="AK3:AK1048576 AK1">
    <cfRule type="top10" dxfId="322" priority="111" rank="10"/>
    <cfRule type="dataBar" priority="112">
      <dataBar>
        <cfvo type="min"/>
        <cfvo type="max"/>
        <color theme="9"/>
      </dataBar>
      <extLst>
        <ext xmlns:x14="http://schemas.microsoft.com/office/spreadsheetml/2009/9/main" uri="{B025F937-C7B1-47D3-B67F-A62EFF666E3E}">
          <x14:id>{413413CB-38E6-AB4F-8E1F-2BFF2358DD27}</x14:id>
        </ext>
      </extLst>
    </cfRule>
  </conditionalFormatting>
  <conditionalFormatting sqref="AL3:AL1048576 AL1">
    <cfRule type="top10" dxfId="321" priority="109" rank="10"/>
    <cfRule type="dataBar" priority="110">
      <dataBar>
        <cfvo type="min"/>
        <cfvo type="max"/>
        <color theme="9"/>
      </dataBar>
      <extLst>
        <ext xmlns:x14="http://schemas.microsoft.com/office/spreadsheetml/2009/9/main" uri="{B025F937-C7B1-47D3-B67F-A62EFF666E3E}">
          <x14:id>{22B1108B-32E4-9744-A855-3F1801C60515}</x14:id>
        </ext>
      </extLst>
    </cfRule>
  </conditionalFormatting>
  <conditionalFormatting sqref="AM3:AM1048576 AM1">
    <cfRule type="top10" dxfId="320" priority="107" rank="10"/>
    <cfRule type="dataBar" priority="108">
      <dataBar>
        <cfvo type="min"/>
        <cfvo type="max"/>
        <color theme="9"/>
      </dataBar>
      <extLst>
        <ext xmlns:x14="http://schemas.microsoft.com/office/spreadsheetml/2009/9/main" uri="{B025F937-C7B1-47D3-B67F-A62EFF666E3E}">
          <x14:id>{D8559180-FE3B-2E4E-BD99-F0BCED607623}</x14:id>
        </ext>
      </extLst>
    </cfRule>
  </conditionalFormatting>
  <conditionalFormatting sqref="AN1:BD1 AN3:AN1048576">
    <cfRule type="top10" dxfId="319" priority="105" rank="10"/>
    <cfRule type="dataBar" priority="106">
      <dataBar>
        <cfvo type="min"/>
        <cfvo type="max"/>
        <color theme="9"/>
      </dataBar>
      <extLst>
        <ext xmlns:x14="http://schemas.microsoft.com/office/spreadsheetml/2009/9/main" uri="{B025F937-C7B1-47D3-B67F-A62EFF666E3E}">
          <x14:id>{C78B0ED3-71AF-1240-B224-C64B1042AEC1}</x14:id>
        </ext>
      </extLst>
    </cfRule>
  </conditionalFormatting>
  <conditionalFormatting sqref="Z3:Z1048576 Z1">
    <cfRule type="top10" dxfId="318" priority="103" bottom="1" rank="10"/>
    <cfRule type="dataBar" priority="104">
      <dataBar>
        <cfvo type="min"/>
        <cfvo type="max"/>
        <color rgb="FFFF0000"/>
      </dataBar>
      <extLst>
        <ext xmlns:x14="http://schemas.microsoft.com/office/spreadsheetml/2009/9/main" uri="{B025F937-C7B1-47D3-B67F-A62EFF666E3E}">
          <x14:id>{C92DA4A4-CCA7-B842-BE57-2876211C5E9D}</x14:id>
        </ext>
      </extLst>
    </cfRule>
  </conditionalFormatting>
  <conditionalFormatting sqref="AH3:AH1048576 AH1">
    <cfRule type="top10" dxfId="317" priority="101" bottom="1" rank="10"/>
    <cfRule type="dataBar" priority="102">
      <dataBar>
        <cfvo type="min"/>
        <cfvo type="max"/>
        <color rgb="FFFF0000"/>
      </dataBar>
      <extLst>
        <ext xmlns:x14="http://schemas.microsoft.com/office/spreadsheetml/2009/9/main" uri="{B025F937-C7B1-47D3-B67F-A62EFF666E3E}">
          <x14:id>{2F1B0DF2-A8CD-1F43-A4F5-D3110737F9C4}</x14:id>
        </ext>
      </extLst>
    </cfRule>
  </conditionalFormatting>
  <conditionalFormatting sqref="AO3:AO1048576">
    <cfRule type="top10" dxfId="316" priority="99" rank="10"/>
    <cfRule type="dataBar" priority="100">
      <dataBar>
        <cfvo type="min"/>
        <cfvo type="max"/>
        <color theme="9"/>
      </dataBar>
      <extLst>
        <ext xmlns:x14="http://schemas.microsoft.com/office/spreadsheetml/2009/9/main" uri="{B025F937-C7B1-47D3-B67F-A62EFF666E3E}">
          <x14:id>{66C8437C-2576-9E48-916D-2A5C6473EE1D}</x14:id>
        </ext>
      </extLst>
    </cfRule>
  </conditionalFormatting>
  <conditionalFormatting sqref="AP3:AP1048576">
    <cfRule type="top10" dxfId="315" priority="97" rank="10"/>
    <cfRule type="dataBar" priority="98">
      <dataBar>
        <cfvo type="min"/>
        <cfvo type="max"/>
        <color theme="9"/>
      </dataBar>
      <extLst>
        <ext xmlns:x14="http://schemas.microsoft.com/office/spreadsheetml/2009/9/main" uri="{B025F937-C7B1-47D3-B67F-A62EFF666E3E}">
          <x14:id>{9D6A0FC8-222A-4740-9FBD-5DE92A404A45}</x14:id>
        </ext>
      </extLst>
    </cfRule>
  </conditionalFormatting>
  <conditionalFormatting sqref="AQ3:AQ1048576">
    <cfRule type="top10" dxfId="314" priority="95" rank="10"/>
    <cfRule type="dataBar" priority="96">
      <dataBar>
        <cfvo type="min"/>
        <cfvo type="max"/>
        <color theme="9"/>
      </dataBar>
      <extLst>
        <ext xmlns:x14="http://schemas.microsoft.com/office/spreadsheetml/2009/9/main" uri="{B025F937-C7B1-47D3-B67F-A62EFF666E3E}">
          <x14:id>{4DF9E4C7-AC44-9E4F-A050-F857FDF6DF70}</x14:id>
        </ext>
      </extLst>
    </cfRule>
  </conditionalFormatting>
  <conditionalFormatting sqref="AR3:AR1048576">
    <cfRule type="top10" dxfId="313" priority="93" rank="10"/>
    <cfRule type="dataBar" priority="94">
      <dataBar>
        <cfvo type="min"/>
        <cfvo type="max"/>
        <color theme="9"/>
      </dataBar>
      <extLst>
        <ext xmlns:x14="http://schemas.microsoft.com/office/spreadsheetml/2009/9/main" uri="{B025F937-C7B1-47D3-B67F-A62EFF666E3E}">
          <x14:id>{99E8C288-571E-2740-8C61-AAFBB1F42C75}</x14:id>
        </ext>
      </extLst>
    </cfRule>
  </conditionalFormatting>
  <conditionalFormatting sqref="AS3:AS1048576">
    <cfRule type="top10" dxfId="312" priority="91" rank="10"/>
    <cfRule type="dataBar" priority="92">
      <dataBar>
        <cfvo type="min"/>
        <cfvo type="max"/>
        <color theme="9"/>
      </dataBar>
      <extLst>
        <ext xmlns:x14="http://schemas.microsoft.com/office/spreadsheetml/2009/9/main" uri="{B025F937-C7B1-47D3-B67F-A62EFF666E3E}">
          <x14:id>{DDA40CA6-07E2-FC4A-8254-D54A44733764}</x14:id>
        </ext>
      </extLst>
    </cfRule>
  </conditionalFormatting>
  <conditionalFormatting sqref="AT3:AT1048576">
    <cfRule type="top10" dxfId="311" priority="89" rank="10"/>
    <cfRule type="dataBar" priority="90">
      <dataBar>
        <cfvo type="min"/>
        <cfvo type="max"/>
        <color theme="9"/>
      </dataBar>
      <extLst>
        <ext xmlns:x14="http://schemas.microsoft.com/office/spreadsheetml/2009/9/main" uri="{B025F937-C7B1-47D3-B67F-A62EFF666E3E}">
          <x14:id>{77BA1E22-BD6C-1640-B105-F4F3AA60A81F}</x14:id>
        </ext>
      </extLst>
    </cfRule>
  </conditionalFormatting>
  <conditionalFormatting sqref="AU3:AU1048576">
    <cfRule type="top10" dxfId="310" priority="87" rank="10"/>
    <cfRule type="dataBar" priority="88">
      <dataBar>
        <cfvo type="min"/>
        <cfvo type="max"/>
        <color theme="9"/>
      </dataBar>
      <extLst>
        <ext xmlns:x14="http://schemas.microsoft.com/office/spreadsheetml/2009/9/main" uri="{B025F937-C7B1-47D3-B67F-A62EFF666E3E}">
          <x14:id>{3DF517B1-82AE-304D-902C-39F613DFDA06}</x14:id>
        </ext>
      </extLst>
    </cfRule>
  </conditionalFormatting>
  <conditionalFormatting sqref="AV3:AV1048576">
    <cfRule type="top10" dxfId="309" priority="85" rank="10"/>
    <cfRule type="dataBar" priority="86">
      <dataBar>
        <cfvo type="min"/>
        <cfvo type="max"/>
        <color theme="9"/>
      </dataBar>
      <extLst>
        <ext xmlns:x14="http://schemas.microsoft.com/office/spreadsheetml/2009/9/main" uri="{B025F937-C7B1-47D3-B67F-A62EFF666E3E}">
          <x14:id>{AD0B2796-2811-7747-9A71-1A0A26CDFBFF}</x14:id>
        </ext>
      </extLst>
    </cfRule>
  </conditionalFormatting>
  <conditionalFormatting sqref="AW3:AW1048576">
    <cfRule type="top10" dxfId="308" priority="83" rank="10"/>
    <cfRule type="dataBar" priority="84">
      <dataBar>
        <cfvo type="min"/>
        <cfvo type="max"/>
        <color theme="9"/>
      </dataBar>
      <extLst>
        <ext xmlns:x14="http://schemas.microsoft.com/office/spreadsheetml/2009/9/main" uri="{B025F937-C7B1-47D3-B67F-A62EFF666E3E}">
          <x14:id>{D731D2D8-6624-BB44-BBF7-CEE7455632A9}</x14:id>
        </ext>
      </extLst>
    </cfRule>
  </conditionalFormatting>
  <conditionalFormatting sqref="AX3:AX1048576">
    <cfRule type="top10" dxfId="307" priority="81" rank="10"/>
    <cfRule type="dataBar" priority="82">
      <dataBar>
        <cfvo type="min"/>
        <cfvo type="max"/>
        <color theme="9"/>
      </dataBar>
      <extLst>
        <ext xmlns:x14="http://schemas.microsoft.com/office/spreadsheetml/2009/9/main" uri="{B025F937-C7B1-47D3-B67F-A62EFF666E3E}">
          <x14:id>{3459214F-5481-5447-9CB3-8F98A1407979}</x14:id>
        </ext>
      </extLst>
    </cfRule>
  </conditionalFormatting>
  <conditionalFormatting sqref="AY3:AY1048576">
    <cfRule type="top10" dxfId="306" priority="79" rank="10"/>
    <cfRule type="dataBar" priority="80">
      <dataBar>
        <cfvo type="min"/>
        <cfvo type="max"/>
        <color theme="9"/>
      </dataBar>
      <extLst>
        <ext xmlns:x14="http://schemas.microsoft.com/office/spreadsheetml/2009/9/main" uri="{B025F937-C7B1-47D3-B67F-A62EFF666E3E}">
          <x14:id>{03467066-3FEF-FA42-AE85-F7AAEE9146B6}</x14:id>
        </ext>
      </extLst>
    </cfRule>
  </conditionalFormatting>
  <conditionalFormatting sqref="AZ3:AZ1048576">
    <cfRule type="top10" dxfId="305" priority="77" rank="10"/>
    <cfRule type="dataBar" priority="78">
      <dataBar>
        <cfvo type="min"/>
        <cfvo type="max"/>
        <color theme="9"/>
      </dataBar>
      <extLst>
        <ext xmlns:x14="http://schemas.microsoft.com/office/spreadsheetml/2009/9/main" uri="{B025F937-C7B1-47D3-B67F-A62EFF666E3E}">
          <x14:id>{BD52807C-7848-0644-9431-8ADAA1975730}</x14:id>
        </ext>
      </extLst>
    </cfRule>
  </conditionalFormatting>
  <conditionalFormatting sqref="BA3:BA1048576">
    <cfRule type="top10" dxfId="304" priority="75" rank="10"/>
    <cfRule type="dataBar" priority="76">
      <dataBar>
        <cfvo type="min"/>
        <cfvo type="max"/>
        <color theme="9"/>
      </dataBar>
      <extLst>
        <ext xmlns:x14="http://schemas.microsoft.com/office/spreadsheetml/2009/9/main" uri="{B025F937-C7B1-47D3-B67F-A62EFF666E3E}">
          <x14:id>{0A98F93A-034C-4145-B087-4AC1C9F7759E}</x14:id>
        </ext>
      </extLst>
    </cfRule>
  </conditionalFormatting>
  <conditionalFormatting sqref="BB3:BB1048576">
    <cfRule type="top10" dxfId="303" priority="73" rank="10"/>
    <cfRule type="dataBar" priority="74">
      <dataBar>
        <cfvo type="min"/>
        <cfvo type="max"/>
        <color theme="9"/>
      </dataBar>
      <extLst>
        <ext xmlns:x14="http://schemas.microsoft.com/office/spreadsheetml/2009/9/main" uri="{B025F937-C7B1-47D3-B67F-A62EFF666E3E}">
          <x14:id>{E0A87C21-ED07-0C47-8923-564E6AAE608A}</x14:id>
        </ext>
      </extLst>
    </cfRule>
  </conditionalFormatting>
  <conditionalFormatting sqref="BC3:BC1048576">
    <cfRule type="top10" dxfId="302" priority="71" rank="10"/>
    <cfRule type="dataBar" priority="72">
      <dataBar>
        <cfvo type="min"/>
        <cfvo type="max"/>
        <color theme="9"/>
      </dataBar>
      <extLst>
        <ext xmlns:x14="http://schemas.microsoft.com/office/spreadsheetml/2009/9/main" uri="{B025F937-C7B1-47D3-B67F-A62EFF666E3E}">
          <x14:id>{3BEE71AC-BA14-4B46-96C4-3B5C5A48D452}</x14:id>
        </ext>
      </extLst>
    </cfRule>
  </conditionalFormatting>
  <conditionalFormatting sqref="BD3:BD1048576">
    <cfRule type="top10" dxfId="301" priority="69" rank="10"/>
    <cfRule type="dataBar" priority="70">
      <dataBar>
        <cfvo type="min"/>
        <cfvo type="max"/>
        <color theme="9"/>
      </dataBar>
      <extLst>
        <ext xmlns:x14="http://schemas.microsoft.com/office/spreadsheetml/2009/9/main" uri="{B025F937-C7B1-47D3-B67F-A62EFF666E3E}">
          <x14:id>{480803F0-B5BE-C747-AEAB-029F91ABE14E}</x14:id>
        </ext>
      </extLst>
    </cfRule>
  </conditionalFormatting>
  <conditionalFormatting sqref="W2">
    <cfRule type="top10" dxfId="300" priority="67" rank="10"/>
    <cfRule type="dataBar" priority="68">
      <dataBar>
        <cfvo type="min"/>
        <cfvo type="max"/>
        <color theme="9"/>
      </dataBar>
      <extLst>
        <ext xmlns:x14="http://schemas.microsoft.com/office/spreadsheetml/2009/9/main" uri="{B025F937-C7B1-47D3-B67F-A62EFF666E3E}">
          <x14:id>{366801F2-519A-8E4E-91B0-56C3C2D3F491}</x14:id>
        </ext>
      </extLst>
    </cfRule>
  </conditionalFormatting>
  <conditionalFormatting sqref="AA2">
    <cfRule type="top10" dxfId="299" priority="65" rank="10"/>
    <cfRule type="dataBar" priority="66">
      <dataBar>
        <cfvo type="min"/>
        <cfvo type="max"/>
        <color theme="9"/>
      </dataBar>
      <extLst>
        <ext xmlns:x14="http://schemas.microsoft.com/office/spreadsheetml/2009/9/main" uri="{B025F937-C7B1-47D3-B67F-A62EFF666E3E}">
          <x14:id>{5DB6234D-F437-ED44-A66C-F1D9D6BA39C0}</x14:id>
        </ext>
      </extLst>
    </cfRule>
  </conditionalFormatting>
  <conditionalFormatting sqref="X2">
    <cfRule type="top10" dxfId="298" priority="63" bottom="1" rank="10"/>
    <cfRule type="dataBar" priority="64">
      <dataBar>
        <cfvo type="min"/>
        <cfvo type="max"/>
        <color rgb="FFFF0000"/>
      </dataBar>
      <extLst>
        <ext xmlns:x14="http://schemas.microsoft.com/office/spreadsheetml/2009/9/main" uri="{B025F937-C7B1-47D3-B67F-A62EFF666E3E}">
          <x14:id>{20661C5E-B8F1-4148-80A0-EBC4AB20B295}</x14:id>
        </ext>
      </extLst>
    </cfRule>
  </conditionalFormatting>
  <conditionalFormatting sqref="Y2">
    <cfRule type="top10" dxfId="297" priority="61" rank="10"/>
    <cfRule type="dataBar" priority="62">
      <dataBar>
        <cfvo type="min"/>
        <cfvo type="max"/>
        <color theme="9"/>
      </dataBar>
      <extLst>
        <ext xmlns:x14="http://schemas.microsoft.com/office/spreadsheetml/2009/9/main" uri="{B025F937-C7B1-47D3-B67F-A62EFF666E3E}">
          <x14:id>{326EBD1D-978B-5C48-AFD0-23399A8B6A0D}</x14:id>
        </ext>
      </extLst>
    </cfRule>
  </conditionalFormatting>
  <conditionalFormatting sqref="AB2">
    <cfRule type="top10" dxfId="296" priority="59" rank="10"/>
    <cfRule type="dataBar" priority="60">
      <dataBar>
        <cfvo type="min"/>
        <cfvo type="max"/>
        <color theme="9"/>
      </dataBar>
      <extLst>
        <ext xmlns:x14="http://schemas.microsoft.com/office/spreadsheetml/2009/9/main" uri="{B025F937-C7B1-47D3-B67F-A62EFF666E3E}">
          <x14:id>{F776E8B6-08A8-9C4F-A6BB-124DC8F17D1F}</x14:id>
        </ext>
      </extLst>
    </cfRule>
  </conditionalFormatting>
  <conditionalFormatting sqref="AC2">
    <cfRule type="top10" dxfId="295" priority="57" rank="10"/>
    <cfRule type="dataBar" priority="58">
      <dataBar>
        <cfvo type="min"/>
        <cfvo type="max"/>
        <color theme="9"/>
      </dataBar>
      <extLst>
        <ext xmlns:x14="http://schemas.microsoft.com/office/spreadsheetml/2009/9/main" uri="{B025F937-C7B1-47D3-B67F-A62EFF666E3E}">
          <x14:id>{270328E5-E22F-2445-93EA-5559CCAB22B1}</x14:id>
        </ext>
      </extLst>
    </cfRule>
  </conditionalFormatting>
  <conditionalFormatting sqref="AD2">
    <cfRule type="top10" dxfId="294" priority="55" rank="10"/>
    <cfRule type="dataBar" priority="56">
      <dataBar>
        <cfvo type="min"/>
        <cfvo type="max"/>
        <color theme="9"/>
      </dataBar>
      <extLst>
        <ext xmlns:x14="http://schemas.microsoft.com/office/spreadsheetml/2009/9/main" uri="{B025F937-C7B1-47D3-B67F-A62EFF666E3E}">
          <x14:id>{2E7D200F-9CCA-3F44-B69E-912E54718461}</x14:id>
        </ext>
      </extLst>
    </cfRule>
  </conditionalFormatting>
  <conditionalFormatting sqref="AE2">
    <cfRule type="top10" dxfId="293" priority="53" rank="10"/>
    <cfRule type="dataBar" priority="54">
      <dataBar>
        <cfvo type="min"/>
        <cfvo type="max"/>
        <color theme="9"/>
      </dataBar>
      <extLst>
        <ext xmlns:x14="http://schemas.microsoft.com/office/spreadsheetml/2009/9/main" uri="{B025F937-C7B1-47D3-B67F-A62EFF666E3E}">
          <x14:id>{B37C1E62-CF66-7743-B81C-2DF57D86EE67}</x14:id>
        </ext>
      </extLst>
    </cfRule>
  </conditionalFormatting>
  <conditionalFormatting sqref="AF2">
    <cfRule type="top10" dxfId="292" priority="51" rank="10"/>
    <cfRule type="dataBar" priority="52">
      <dataBar>
        <cfvo type="min"/>
        <cfvo type="max"/>
        <color theme="9"/>
      </dataBar>
      <extLst>
        <ext xmlns:x14="http://schemas.microsoft.com/office/spreadsheetml/2009/9/main" uri="{B025F937-C7B1-47D3-B67F-A62EFF666E3E}">
          <x14:id>{A98ED640-A147-7745-B6A4-818645831B34}</x14:id>
        </ext>
      </extLst>
    </cfRule>
  </conditionalFormatting>
  <conditionalFormatting sqref="AG2">
    <cfRule type="top10" dxfId="291" priority="49" rank="10"/>
    <cfRule type="dataBar" priority="50">
      <dataBar>
        <cfvo type="min"/>
        <cfvo type="max"/>
        <color theme="9"/>
      </dataBar>
      <extLst>
        <ext xmlns:x14="http://schemas.microsoft.com/office/spreadsheetml/2009/9/main" uri="{B025F937-C7B1-47D3-B67F-A62EFF666E3E}">
          <x14:id>{47879911-CC55-F04D-9C1E-251FA1772B00}</x14:id>
        </ext>
      </extLst>
    </cfRule>
  </conditionalFormatting>
  <conditionalFormatting sqref="AI2">
    <cfRule type="top10" dxfId="290" priority="47" rank="10"/>
    <cfRule type="dataBar" priority="48">
      <dataBar>
        <cfvo type="min"/>
        <cfvo type="max"/>
        <color theme="9"/>
      </dataBar>
      <extLst>
        <ext xmlns:x14="http://schemas.microsoft.com/office/spreadsheetml/2009/9/main" uri="{B025F937-C7B1-47D3-B67F-A62EFF666E3E}">
          <x14:id>{6F6AB61F-A8DB-314E-9DA5-9F8DE93F5BD9}</x14:id>
        </ext>
      </extLst>
    </cfRule>
  </conditionalFormatting>
  <conditionalFormatting sqref="AJ2">
    <cfRule type="top10" dxfId="289" priority="45" rank="10"/>
    <cfRule type="dataBar" priority="46">
      <dataBar>
        <cfvo type="min"/>
        <cfvo type="max"/>
        <color theme="9"/>
      </dataBar>
      <extLst>
        <ext xmlns:x14="http://schemas.microsoft.com/office/spreadsheetml/2009/9/main" uri="{B025F937-C7B1-47D3-B67F-A62EFF666E3E}">
          <x14:id>{DCEE0AC9-A69B-584C-BBB8-8ED11B8AA073}</x14:id>
        </ext>
      </extLst>
    </cfRule>
  </conditionalFormatting>
  <conditionalFormatting sqref="AK2">
    <cfRule type="top10" dxfId="288" priority="43" rank="10"/>
    <cfRule type="dataBar" priority="44">
      <dataBar>
        <cfvo type="min"/>
        <cfvo type="max"/>
        <color theme="9"/>
      </dataBar>
      <extLst>
        <ext xmlns:x14="http://schemas.microsoft.com/office/spreadsheetml/2009/9/main" uri="{B025F937-C7B1-47D3-B67F-A62EFF666E3E}">
          <x14:id>{22B2552E-2D76-2C4A-A026-B057EAB96E1B}</x14:id>
        </ext>
      </extLst>
    </cfRule>
  </conditionalFormatting>
  <conditionalFormatting sqref="AL2">
    <cfRule type="top10" dxfId="287" priority="41" rank="10"/>
    <cfRule type="dataBar" priority="42">
      <dataBar>
        <cfvo type="min"/>
        <cfvo type="max"/>
        <color theme="9"/>
      </dataBar>
      <extLst>
        <ext xmlns:x14="http://schemas.microsoft.com/office/spreadsheetml/2009/9/main" uri="{B025F937-C7B1-47D3-B67F-A62EFF666E3E}">
          <x14:id>{C71620BA-6FA0-FA42-B9A9-B2BEA3338A23}</x14:id>
        </ext>
      </extLst>
    </cfRule>
  </conditionalFormatting>
  <conditionalFormatting sqref="AM2">
    <cfRule type="top10" dxfId="286" priority="39" rank="10"/>
    <cfRule type="dataBar" priority="40">
      <dataBar>
        <cfvo type="min"/>
        <cfvo type="max"/>
        <color theme="9"/>
      </dataBar>
      <extLst>
        <ext xmlns:x14="http://schemas.microsoft.com/office/spreadsheetml/2009/9/main" uri="{B025F937-C7B1-47D3-B67F-A62EFF666E3E}">
          <x14:id>{0AB6A05D-0A25-F442-880B-5F59D9B5D806}</x14:id>
        </ext>
      </extLst>
    </cfRule>
  </conditionalFormatting>
  <conditionalFormatting sqref="AN2">
    <cfRule type="top10" dxfId="285" priority="37" rank="10"/>
    <cfRule type="dataBar" priority="38">
      <dataBar>
        <cfvo type="min"/>
        <cfvo type="max"/>
        <color theme="9"/>
      </dataBar>
      <extLst>
        <ext xmlns:x14="http://schemas.microsoft.com/office/spreadsheetml/2009/9/main" uri="{B025F937-C7B1-47D3-B67F-A62EFF666E3E}">
          <x14:id>{A1B85710-8D9D-8045-980D-A5494CEE2FC7}</x14:id>
        </ext>
      </extLst>
    </cfRule>
  </conditionalFormatting>
  <conditionalFormatting sqref="Z2">
    <cfRule type="top10" dxfId="284" priority="35" bottom="1" rank="10"/>
    <cfRule type="dataBar" priority="36">
      <dataBar>
        <cfvo type="min"/>
        <cfvo type="max"/>
        <color rgb="FFFF0000"/>
      </dataBar>
      <extLst>
        <ext xmlns:x14="http://schemas.microsoft.com/office/spreadsheetml/2009/9/main" uri="{B025F937-C7B1-47D3-B67F-A62EFF666E3E}">
          <x14:id>{B317B05E-1399-EF4E-B6E8-FF6390AA704C}</x14:id>
        </ext>
      </extLst>
    </cfRule>
  </conditionalFormatting>
  <conditionalFormatting sqref="AH2">
    <cfRule type="top10" dxfId="283" priority="33" bottom="1" rank="10"/>
    <cfRule type="dataBar" priority="34">
      <dataBar>
        <cfvo type="min"/>
        <cfvo type="max"/>
        <color rgb="FFFF0000"/>
      </dataBar>
      <extLst>
        <ext xmlns:x14="http://schemas.microsoft.com/office/spreadsheetml/2009/9/main" uri="{B025F937-C7B1-47D3-B67F-A62EFF666E3E}">
          <x14:id>{640B10B6-FF87-814D-9D55-F80176078DB6}</x14:id>
        </ext>
      </extLst>
    </cfRule>
  </conditionalFormatting>
  <conditionalFormatting sqref="AO2">
    <cfRule type="top10" dxfId="282" priority="31" rank="10"/>
    <cfRule type="dataBar" priority="32">
      <dataBar>
        <cfvo type="min"/>
        <cfvo type="max"/>
        <color theme="9"/>
      </dataBar>
      <extLst>
        <ext xmlns:x14="http://schemas.microsoft.com/office/spreadsheetml/2009/9/main" uri="{B025F937-C7B1-47D3-B67F-A62EFF666E3E}">
          <x14:id>{BAB42849-5108-2A4A-9E50-3829625B9CDF}</x14:id>
        </ext>
      </extLst>
    </cfRule>
  </conditionalFormatting>
  <conditionalFormatting sqref="AP2">
    <cfRule type="top10" dxfId="281" priority="29" rank="10"/>
    <cfRule type="dataBar" priority="30">
      <dataBar>
        <cfvo type="min"/>
        <cfvo type="max"/>
        <color theme="9"/>
      </dataBar>
      <extLst>
        <ext xmlns:x14="http://schemas.microsoft.com/office/spreadsheetml/2009/9/main" uri="{B025F937-C7B1-47D3-B67F-A62EFF666E3E}">
          <x14:id>{8297E5BF-ABA8-684D-9554-CD4E428680C0}</x14:id>
        </ext>
      </extLst>
    </cfRule>
  </conditionalFormatting>
  <conditionalFormatting sqref="AQ2">
    <cfRule type="top10" dxfId="280" priority="27" rank="10"/>
    <cfRule type="dataBar" priority="28">
      <dataBar>
        <cfvo type="min"/>
        <cfvo type="max"/>
        <color theme="9"/>
      </dataBar>
      <extLst>
        <ext xmlns:x14="http://schemas.microsoft.com/office/spreadsheetml/2009/9/main" uri="{B025F937-C7B1-47D3-B67F-A62EFF666E3E}">
          <x14:id>{606F5E17-E9D6-2D49-AD74-ABF70D6CDCF4}</x14:id>
        </ext>
      </extLst>
    </cfRule>
  </conditionalFormatting>
  <conditionalFormatting sqref="AR2">
    <cfRule type="top10" dxfId="279" priority="25" rank="10"/>
    <cfRule type="dataBar" priority="26">
      <dataBar>
        <cfvo type="min"/>
        <cfvo type="max"/>
        <color theme="9"/>
      </dataBar>
      <extLst>
        <ext xmlns:x14="http://schemas.microsoft.com/office/spreadsheetml/2009/9/main" uri="{B025F937-C7B1-47D3-B67F-A62EFF666E3E}">
          <x14:id>{DF699C46-EF14-784F-9045-AF83639D625E}</x14:id>
        </ext>
      </extLst>
    </cfRule>
  </conditionalFormatting>
  <conditionalFormatting sqref="AS2">
    <cfRule type="top10" dxfId="278" priority="23" rank="10"/>
    <cfRule type="dataBar" priority="24">
      <dataBar>
        <cfvo type="min"/>
        <cfvo type="max"/>
        <color theme="9"/>
      </dataBar>
      <extLst>
        <ext xmlns:x14="http://schemas.microsoft.com/office/spreadsheetml/2009/9/main" uri="{B025F937-C7B1-47D3-B67F-A62EFF666E3E}">
          <x14:id>{9AA9E0A1-60CE-C84E-8E17-CAE3CC2B5201}</x14:id>
        </ext>
      </extLst>
    </cfRule>
  </conditionalFormatting>
  <conditionalFormatting sqref="AT2">
    <cfRule type="top10" dxfId="277" priority="21" rank="10"/>
    <cfRule type="dataBar" priority="22">
      <dataBar>
        <cfvo type="min"/>
        <cfvo type="max"/>
        <color theme="9"/>
      </dataBar>
      <extLst>
        <ext xmlns:x14="http://schemas.microsoft.com/office/spreadsheetml/2009/9/main" uri="{B025F937-C7B1-47D3-B67F-A62EFF666E3E}">
          <x14:id>{DECCD516-33CB-1541-B61A-3E91EFD9D9C8}</x14:id>
        </ext>
      </extLst>
    </cfRule>
  </conditionalFormatting>
  <conditionalFormatting sqref="AU2">
    <cfRule type="top10" dxfId="276" priority="19" rank="10"/>
    <cfRule type="dataBar" priority="20">
      <dataBar>
        <cfvo type="min"/>
        <cfvo type="max"/>
        <color theme="9"/>
      </dataBar>
      <extLst>
        <ext xmlns:x14="http://schemas.microsoft.com/office/spreadsheetml/2009/9/main" uri="{B025F937-C7B1-47D3-B67F-A62EFF666E3E}">
          <x14:id>{00796FEA-E951-D648-AC43-FD9B8DCD006F}</x14:id>
        </ext>
      </extLst>
    </cfRule>
  </conditionalFormatting>
  <conditionalFormatting sqref="AV2">
    <cfRule type="top10" dxfId="275" priority="17" rank="10"/>
    <cfRule type="dataBar" priority="18">
      <dataBar>
        <cfvo type="min"/>
        <cfvo type="max"/>
        <color theme="9"/>
      </dataBar>
      <extLst>
        <ext xmlns:x14="http://schemas.microsoft.com/office/spreadsheetml/2009/9/main" uri="{B025F937-C7B1-47D3-B67F-A62EFF666E3E}">
          <x14:id>{F962ADF1-3305-134D-A27C-6BB902D13BB3}</x14:id>
        </ext>
      </extLst>
    </cfRule>
  </conditionalFormatting>
  <conditionalFormatting sqref="AW2">
    <cfRule type="top10" dxfId="274" priority="15" rank="10"/>
    <cfRule type="dataBar" priority="16">
      <dataBar>
        <cfvo type="min"/>
        <cfvo type="max"/>
        <color theme="9"/>
      </dataBar>
      <extLst>
        <ext xmlns:x14="http://schemas.microsoft.com/office/spreadsheetml/2009/9/main" uri="{B025F937-C7B1-47D3-B67F-A62EFF666E3E}">
          <x14:id>{EE2DF774-0255-E742-82BE-252DFD2C3955}</x14:id>
        </ext>
      </extLst>
    </cfRule>
  </conditionalFormatting>
  <conditionalFormatting sqref="AX2">
    <cfRule type="top10" dxfId="273" priority="13" rank="10"/>
    <cfRule type="dataBar" priority="14">
      <dataBar>
        <cfvo type="min"/>
        <cfvo type="max"/>
        <color theme="9"/>
      </dataBar>
      <extLst>
        <ext xmlns:x14="http://schemas.microsoft.com/office/spreadsheetml/2009/9/main" uri="{B025F937-C7B1-47D3-B67F-A62EFF666E3E}">
          <x14:id>{2DB9A72A-4976-8E47-BE66-8496A95D70F3}</x14:id>
        </ext>
      </extLst>
    </cfRule>
  </conditionalFormatting>
  <conditionalFormatting sqref="AY2">
    <cfRule type="top10" dxfId="272" priority="11" rank="10"/>
    <cfRule type="dataBar" priority="12">
      <dataBar>
        <cfvo type="min"/>
        <cfvo type="max"/>
        <color theme="9"/>
      </dataBar>
      <extLst>
        <ext xmlns:x14="http://schemas.microsoft.com/office/spreadsheetml/2009/9/main" uri="{B025F937-C7B1-47D3-B67F-A62EFF666E3E}">
          <x14:id>{AE391DF3-335F-0A4D-92BC-5A02DDF1DBC3}</x14:id>
        </ext>
      </extLst>
    </cfRule>
  </conditionalFormatting>
  <conditionalFormatting sqref="AZ2">
    <cfRule type="top10" dxfId="271" priority="9" rank="10"/>
    <cfRule type="dataBar" priority="10">
      <dataBar>
        <cfvo type="min"/>
        <cfvo type="max"/>
        <color theme="9"/>
      </dataBar>
      <extLst>
        <ext xmlns:x14="http://schemas.microsoft.com/office/spreadsheetml/2009/9/main" uri="{B025F937-C7B1-47D3-B67F-A62EFF666E3E}">
          <x14:id>{32238851-2131-4E46-903E-67B51EB45E19}</x14:id>
        </ext>
      </extLst>
    </cfRule>
  </conditionalFormatting>
  <conditionalFormatting sqref="BA2">
    <cfRule type="top10" dxfId="270" priority="7" rank="10"/>
    <cfRule type="dataBar" priority="8">
      <dataBar>
        <cfvo type="min"/>
        <cfvo type="max"/>
        <color theme="9"/>
      </dataBar>
      <extLst>
        <ext xmlns:x14="http://schemas.microsoft.com/office/spreadsheetml/2009/9/main" uri="{B025F937-C7B1-47D3-B67F-A62EFF666E3E}">
          <x14:id>{9E82AF75-2182-1244-A4A7-C35DC62D1772}</x14:id>
        </ext>
      </extLst>
    </cfRule>
  </conditionalFormatting>
  <conditionalFormatting sqref="BB2">
    <cfRule type="top10" dxfId="269" priority="5" rank="10"/>
    <cfRule type="dataBar" priority="6">
      <dataBar>
        <cfvo type="min"/>
        <cfvo type="max"/>
        <color theme="9"/>
      </dataBar>
      <extLst>
        <ext xmlns:x14="http://schemas.microsoft.com/office/spreadsheetml/2009/9/main" uri="{B025F937-C7B1-47D3-B67F-A62EFF666E3E}">
          <x14:id>{E1F1D4A3-A41B-2942-9ECF-EC271788680E}</x14:id>
        </ext>
      </extLst>
    </cfRule>
  </conditionalFormatting>
  <conditionalFormatting sqref="BC2">
    <cfRule type="top10" dxfId="268" priority="3" rank="10"/>
    <cfRule type="dataBar" priority="4">
      <dataBar>
        <cfvo type="min"/>
        <cfvo type="max"/>
        <color theme="9"/>
      </dataBar>
      <extLst>
        <ext xmlns:x14="http://schemas.microsoft.com/office/spreadsheetml/2009/9/main" uri="{B025F937-C7B1-47D3-B67F-A62EFF666E3E}">
          <x14:id>{1ABCC106-E294-7841-9697-20EFF73AA6FD}</x14:id>
        </ext>
      </extLst>
    </cfRule>
  </conditionalFormatting>
  <conditionalFormatting sqref="BD2">
    <cfRule type="top10" dxfId="267" priority="1" rank="10"/>
    <cfRule type="dataBar" priority="2">
      <dataBar>
        <cfvo type="min"/>
        <cfvo type="max"/>
        <color theme="9"/>
      </dataBar>
      <extLst>
        <ext xmlns:x14="http://schemas.microsoft.com/office/spreadsheetml/2009/9/main" uri="{B025F937-C7B1-47D3-B67F-A62EFF666E3E}">
          <x14:id>{AA6D6654-636C-2341-811D-AFD9D8A5EACA}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2618BA3-EA02-8048-B24E-329FC2543262}">
            <x14:dataBar minLength="0" maxLength="100" gradient="0" direction="leftToRight">
              <x14:cfvo type="min"/>
              <x14:cfvo type="max"/>
              <x14:negativeFillColor rgb="FFFF0000"/>
              <x14:axisColor rgb="FF000000"/>
            </x14:dataBar>
          </x14:cfRule>
          <xm:sqref>W3:W1048576 W1</xm:sqref>
        </x14:conditionalFormatting>
        <x14:conditionalFormatting xmlns:xm="http://schemas.microsoft.com/office/excel/2006/main">
          <x14:cfRule type="dataBar" id="{F911B5DC-38D6-EF4D-8D90-A9F55B255BFB}">
            <x14:dataBar minLength="0" maxLength="100" gradient="0" direction="leftToRight">
              <x14:cfvo type="min"/>
              <x14:cfvo type="max"/>
              <x14:negativeFillColor rgb="FFFF0000"/>
              <x14:axisColor rgb="FF000000"/>
            </x14:dataBar>
          </x14:cfRule>
          <xm:sqref>AA3:AA1048576 AA1</xm:sqref>
        </x14:conditionalFormatting>
        <x14:conditionalFormatting xmlns:xm="http://schemas.microsoft.com/office/excel/2006/main">
          <x14:cfRule type="dataBar" id="{AF8B5D21-CF24-674F-964D-9B386FAA01BC}">
            <x14:dataBar minLength="0" maxLength="100" gradient="0" direction="leftToRight">
              <x14:cfvo type="min"/>
              <x14:cfvo type="max"/>
              <x14:negativeFillColor rgb="FFFF0000"/>
              <x14:axisColor rgb="FF000000"/>
            </x14:dataBar>
          </x14:cfRule>
          <xm:sqref>X3:X1048576 X1</xm:sqref>
        </x14:conditionalFormatting>
        <x14:conditionalFormatting xmlns:xm="http://schemas.microsoft.com/office/excel/2006/main">
          <x14:cfRule type="dataBar" id="{4604C243-2935-5443-997D-DC14AAA6F675}">
            <x14:dataBar minLength="0" maxLength="100" gradient="0" direction="leftToRight">
              <x14:cfvo type="min"/>
              <x14:cfvo type="max"/>
              <x14:negativeFillColor rgb="FFFF0000"/>
              <x14:axisColor rgb="FF000000"/>
            </x14:dataBar>
          </x14:cfRule>
          <xm:sqref>Y3:Y1048576 Y1</xm:sqref>
        </x14:conditionalFormatting>
        <x14:conditionalFormatting xmlns:xm="http://schemas.microsoft.com/office/excel/2006/main">
          <x14:cfRule type="dataBar" id="{F195A496-06E0-C64A-939B-F8CA32AD988B}">
            <x14:dataBar minLength="0" maxLength="100" gradient="0" direction="leftToRight">
              <x14:cfvo type="min"/>
              <x14:cfvo type="max"/>
              <x14:negativeFillColor rgb="FFFF0000"/>
              <x14:axisColor rgb="FF000000"/>
            </x14:dataBar>
          </x14:cfRule>
          <xm:sqref>AB3:AB1048576 AB1</xm:sqref>
        </x14:conditionalFormatting>
        <x14:conditionalFormatting xmlns:xm="http://schemas.microsoft.com/office/excel/2006/main">
          <x14:cfRule type="dataBar" id="{068DB076-F624-0D48-A105-3B30253DB97B}">
            <x14:dataBar minLength="0" maxLength="100" gradient="0" direction="leftToRight">
              <x14:cfvo type="min"/>
              <x14:cfvo type="max"/>
              <x14:negativeFillColor rgb="FFFF0000"/>
              <x14:axisColor rgb="FF000000"/>
            </x14:dataBar>
          </x14:cfRule>
          <xm:sqref>AC3:AC1048576 AC1</xm:sqref>
        </x14:conditionalFormatting>
        <x14:conditionalFormatting xmlns:xm="http://schemas.microsoft.com/office/excel/2006/main">
          <x14:cfRule type="dataBar" id="{236FB881-30A3-EA47-B76A-276D659CC4D5}">
            <x14:dataBar minLength="0" maxLength="100" gradient="0" direction="leftToRight">
              <x14:cfvo type="min"/>
              <x14:cfvo type="max"/>
              <x14:negativeFillColor rgb="FFFF0000"/>
              <x14:axisColor rgb="FF000000"/>
            </x14:dataBar>
          </x14:cfRule>
          <xm:sqref>AD3:AD1048576 AD1</xm:sqref>
        </x14:conditionalFormatting>
        <x14:conditionalFormatting xmlns:xm="http://schemas.microsoft.com/office/excel/2006/main">
          <x14:cfRule type="dataBar" id="{240084D1-A477-9E4C-8299-B057C195BFAE}">
            <x14:dataBar minLength="0" maxLength="100" gradient="0" direction="leftToRight">
              <x14:cfvo type="min"/>
              <x14:cfvo type="max"/>
              <x14:negativeFillColor rgb="FFFF0000"/>
              <x14:axisColor rgb="FF000000"/>
            </x14:dataBar>
          </x14:cfRule>
          <xm:sqref>AE3:AE1048576 AE1</xm:sqref>
        </x14:conditionalFormatting>
        <x14:conditionalFormatting xmlns:xm="http://schemas.microsoft.com/office/excel/2006/main">
          <x14:cfRule type="dataBar" id="{032B4E73-1372-7D40-9856-C6470DB02D70}">
            <x14:dataBar minLength="0" maxLength="100" gradient="0" direction="leftToRight">
              <x14:cfvo type="min"/>
              <x14:cfvo type="max"/>
              <x14:negativeFillColor rgb="FFFF0000"/>
              <x14:axisColor rgb="FF000000"/>
            </x14:dataBar>
          </x14:cfRule>
          <xm:sqref>AF3:AF1048576 AF1</xm:sqref>
        </x14:conditionalFormatting>
        <x14:conditionalFormatting xmlns:xm="http://schemas.microsoft.com/office/excel/2006/main">
          <x14:cfRule type="dataBar" id="{04C2C39B-3414-8E42-BD79-2DE65E89AF44}">
            <x14:dataBar minLength="0" maxLength="100" gradient="0" direction="leftToRight">
              <x14:cfvo type="min"/>
              <x14:cfvo type="max"/>
              <x14:negativeFillColor rgb="FFFF0000"/>
              <x14:axisColor rgb="FF000000"/>
            </x14:dataBar>
          </x14:cfRule>
          <xm:sqref>AG3:AG1048576 AG1</xm:sqref>
        </x14:conditionalFormatting>
        <x14:conditionalFormatting xmlns:xm="http://schemas.microsoft.com/office/excel/2006/main">
          <x14:cfRule type="dataBar" id="{F990E352-13A0-5A41-BE7B-BE27E8B2F44F}">
            <x14:dataBar minLength="0" maxLength="100" gradient="0" direction="leftToRight">
              <x14:cfvo type="min"/>
              <x14:cfvo type="max"/>
              <x14:negativeFillColor rgb="FFFF0000"/>
              <x14:axisColor rgb="FF000000"/>
            </x14:dataBar>
          </x14:cfRule>
          <xm:sqref>AI3:AI1048576 AI1</xm:sqref>
        </x14:conditionalFormatting>
        <x14:conditionalFormatting xmlns:xm="http://schemas.microsoft.com/office/excel/2006/main">
          <x14:cfRule type="dataBar" id="{D3A5FF92-B02F-ED45-9CC0-298FEE9DD3E4}">
            <x14:dataBar minLength="0" maxLength="100" gradient="0" direction="leftToRight">
              <x14:cfvo type="min"/>
              <x14:cfvo type="max"/>
              <x14:negativeFillColor rgb="FFFF0000"/>
              <x14:axisColor rgb="FF000000"/>
            </x14:dataBar>
          </x14:cfRule>
          <xm:sqref>AJ3:AJ1048576 AJ1</xm:sqref>
        </x14:conditionalFormatting>
        <x14:conditionalFormatting xmlns:xm="http://schemas.microsoft.com/office/excel/2006/main">
          <x14:cfRule type="dataBar" id="{413413CB-38E6-AB4F-8E1F-2BFF2358DD27}">
            <x14:dataBar minLength="0" maxLength="100" gradient="0" direction="leftToRight">
              <x14:cfvo type="min"/>
              <x14:cfvo type="max"/>
              <x14:negativeFillColor rgb="FFFF0000"/>
              <x14:axisColor rgb="FF000000"/>
            </x14:dataBar>
          </x14:cfRule>
          <xm:sqref>AK3:AK1048576 AK1</xm:sqref>
        </x14:conditionalFormatting>
        <x14:conditionalFormatting xmlns:xm="http://schemas.microsoft.com/office/excel/2006/main">
          <x14:cfRule type="dataBar" id="{22B1108B-32E4-9744-A855-3F1801C60515}">
            <x14:dataBar minLength="0" maxLength="100" gradient="0" direction="leftToRight">
              <x14:cfvo type="min"/>
              <x14:cfvo type="max"/>
              <x14:negativeFillColor rgb="FFFF0000"/>
              <x14:axisColor rgb="FF000000"/>
            </x14:dataBar>
          </x14:cfRule>
          <xm:sqref>AL3:AL1048576 AL1</xm:sqref>
        </x14:conditionalFormatting>
        <x14:conditionalFormatting xmlns:xm="http://schemas.microsoft.com/office/excel/2006/main">
          <x14:cfRule type="dataBar" id="{D8559180-FE3B-2E4E-BD99-F0BCED607623}">
            <x14:dataBar minLength="0" maxLength="100" gradient="0" direction="leftToRight">
              <x14:cfvo type="min"/>
              <x14:cfvo type="max"/>
              <x14:negativeFillColor rgb="FFFF0000"/>
              <x14:axisColor rgb="FF000000"/>
            </x14:dataBar>
          </x14:cfRule>
          <xm:sqref>AM3:AM1048576 AM1</xm:sqref>
        </x14:conditionalFormatting>
        <x14:conditionalFormatting xmlns:xm="http://schemas.microsoft.com/office/excel/2006/main">
          <x14:cfRule type="dataBar" id="{C78B0ED3-71AF-1240-B224-C64B1042AEC1}">
            <x14:dataBar minLength="0" maxLength="100" gradient="0" direction="leftToRight">
              <x14:cfvo type="min"/>
              <x14:cfvo type="max"/>
              <x14:negativeFillColor rgb="FFFF0000"/>
              <x14:axisColor rgb="FF000000"/>
            </x14:dataBar>
          </x14:cfRule>
          <xm:sqref>AN1:BD1 AN3:AN1048576</xm:sqref>
        </x14:conditionalFormatting>
        <x14:conditionalFormatting xmlns:xm="http://schemas.microsoft.com/office/excel/2006/main">
          <x14:cfRule type="dataBar" id="{C92DA4A4-CCA7-B842-BE57-2876211C5E9D}">
            <x14:dataBar minLength="0" maxLength="100" gradient="0" direction="leftToRight">
              <x14:cfvo type="min"/>
              <x14:cfvo type="max"/>
              <x14:negativeFillColor rgb="FFFF0000"/>
              <x14:axisColor rgb="FF000000"/>
            </x14:dataBar>
          </x14:cfRule>
          <xm:sqref>Z3:Z1048576 Z1</xm:sqref>
        </x14:conditionalFormatting>
        <x14:conditionalFormatting xmlns:xm="http://schemas.microsoft.com/office/excel/2006/main">
          <x14:cfRule type="dataBar" id="{2F1B0DF2-A8CD-1F43-A4F5-D3110737F9C4}">
            <x14:dataBar minLength="0" maxLength="100" gradient="0" direction="leftToRight">
              <x14:cfvo type="min"/>
              <x14:cfvo type="max"/>
              <x14:negativeFillColor rgb="FFFF0000"/>
              <x14:axisColor rgb="FF000000"/>
            </x14:dataBar>
          </x14:cfRule>
          <xm:sqref>AH3:AH1048576 AH1</xm:sqref>
        </x14:conditionalFormatting>
        <x14:conditionalFormatting xmlns:xm="http://schemas.microsoft.com/office/excel/2006/main">
          <x14:cfRule type="dataBar" id="{66C8437C-2576-9E48-916D-2A5C6473EE1D}">
            <x14:dataBar minLength="0" maxLength="100" gradient="0" direction="leftToRight">
              <x14:cfvo type="min"/>
              <x14:cfvo type="max"/>
              <x14:negativeFillColor rgb="FFFF0000"/>
              <x14:axisColor rgb="FF000000"/>
            </x14:dataBar>
          </x14:cfRule>
          <xm:sqref>AO3:AO1048576</xm:sqref>
        </x14:conditionalFormatting>
        <x14:conditionalFormatting xmlns:xm="http://schemas.microsoft.com/office/excel/2006/main">
          <x14:cfRule type="dataBar" id="{9D6A0FC8-222A-4740-9FBD-5DE92A404A45}">
            <x14:dataBar minLength="0" maxLength="100" gradient="0" direction="leftToRight">
              <x14:cfvo type="min"/>
              <x14:cfvo type="max"/>
              <x14:negativeFillColor rgb="FFFF0000"/>
              <x14:axisColor rgb="FF000000"/>
            </x14:dataBar>
          </x14:cfRule>
          <xm:sqref>AP3:AP1048576</xm:sqref>
        </x14:conditionalFormatting>
        <x14:conditionalFormatting xmlns:xm="http://schemas.microsoft.com/office/excel/2006/main">
          <x14:cfRule type="dataBar" id="{4DF9E4C7-AC44-9E4F-A050-F857FDF6DF70}">
            <x14:dataBar minLength="0" maxLength="100" gradient="0" direction="leftToRight">
              <x14:cfvo type="min"/>
              <x14:cfvo type="max"/>
              <x14:negativeFillColor rgb="FFFF0000"/>
              <x14:axisColor rgb="FF000000"/>
            </x14:dataBar>
          </x14:cfRule>
          <xm:sqref>AQ3:AQ1048576</xm:sqref>
        </x14:conditionalFormatting>
        <x14:conditionalFormatting xmlns:xm="http://schemas.microsoft.com/office/excel/2006/main">
          <x14:cfRule type="dataBar" id="{99E8C288-571E-2740-8C61-AAFBB1F42C75}">
            <x14:dataBar minLength="0" maxLength="100" gradient="0" direction="leftToRight">
              <x14:cfvo type="min"/>
              <x14:cfvo type="max"/>
              <x14:negativeFillColor rgb="FFFF0000"/>
              <x14:axisColor rgb="FF000000"/>
            </x14:dataBar>
          </x14:cfRule>
          <xm:sqref>AR3:AR1048576</xm:sqref>
        </x14:conditionalFormatting>
        <x14:conditionalFormatting xmlns:xm="http://schemas.microsoft.com/office/excel/2006/main">
          <x14:cfRule type="dataBar" id="{DDA40CA6-07E2-FC4A-8254-D54A44733764}">
            <x14:dataBar minLength="0" maxLength="100" gradient="0" direction="leftToRight">
              <x14:cfvo type="min"/>
              <x14:cfvo type="max"/>
              <x14:negativeFillColor rgb="FFFF0000"/>
              <x14:axisColor rgb="FF000000"/>
            </x14:dataBar>
          </x14:cfRule>
          <xm:sqref>AS3:AS1048576</xm:sqref>
        </x14:conditionalFormatting>
        <x14:conditionalFormatting xmlns:xm="http://schemas.microsoft.com/office/excel/2006/main">
          <x14:cfRule type="dataBar" id="{77BA1E22-BD6C-1640-B105-F4F3AA60A81F}">
            <x14:dataBar minLength="0" maxLength="100" gradient="0" direction="leftToRight">
              <x14:cfvo type="min"/>
              <x14:cfvo type="max"/>
              <x14:negativeFillColor rgb="FFFF0000"/>
              <x14:axisColor rgb="FF000000"/>
            </x14:dataBar>
          </x14:cfRule>
          <xm:sqref>AT3:AT1048576</xm:sqref>
        </x14:conditionalFormatting>
        <x14:conditionalFormatting xmlns:xm="http://schemas.microsoft.com/office/excel/2006/main">
          <x14:cfRule type="dataBar" id="{3DF517B1-82AE-304D-902C-39F613DFDA06}">
            <x14:dataBar minLength="0" maxLength="100" gradient="0" direction="leftToRight">
              <x14:cfvo type="min"/>
              <x14:cfvo type="max"/>
              <x14:negativeFillColor rgb="FFFF0000"/>
              <x14:axisColor rgb="FF000000"/>
            </x14:dataBar>
          </x14:cfRule>
          <xm:sqref>AU3:AU1048576</xm:sqref>
        </x14:conditionalFormatting>
        <x14:conditionalFormatting xmlns:xm="http://schemas.microsoft.com/office/excel/2006/main">
          <x14:cfRule type="dataBar" id="{AD0B2796-2811-7747-9A71-1A0A26CDFBFF}">
            <x14:dataBar minLength="0" maxLength="100" gradient="0" direction="leftToRight">
              <x14:cfvo type="min"/>
              <x14:cfvo type="max"/>
              <x14:negativeFillColor rgb="FFFF0000"/>
              <x14:axisColor rgb="FF000000"/>
            </x14:dataBar>
          </x14:cfRule>
          <xm:sqref>AV3:AV1048576</xm:sqref>
        </x14:conditionalFormatting>
        <x14:conditionalFormatting xmlns:xm="http://schemas.microsoft.com/office/excel/2006/main">
          <x14:cfRule type="dataBar" id="{D731D2D8-6624-BB44-BBF7-CEE7455632A9}">
            <x14:dataBar minLength="0" maxLength="100" gradient="0" direction="leftToRight">
              <x14:cfvo type="min"/>
              <x14:cfvo type="max"/>
              <x14:negativeFillColor rgb="FFFF0000"/>
              <x14:axisColor rgb="FF000000"/>
            </x14:dataBar>
          </x14:cfRule>
          <xm:sqref>AW3:AW1048576</xm:sqref>
        </x14:conditionalFormatting>
        <x14:conditionalFormatting xmlns:xm="http://schemas.microsoft.com/office/excel/2006/main">
          <x14:cfRule type="dataBar" id="{3459214F-5481-5447-9CB3-8F98A1407979}">
            <x14:dataBar minLength="0" maxLength="100" gradient="0" direction="leftToRight">
              <x14:cfvo type="min"/>
              <x14:cfvo type="max"/>
              <x14:negativeFillColor rgb="FFFF0000"/>
              <x14:axisColor rgb="FF000000"/>
            </x14:dataBar>
          </x14:cfRule>
          <xm:sqref>AX3:AX1048576</xm:sqref>
        </x14:conditionalFormatting>
        <x14:conditionalFormatting xmlns:xm="http://schemas.microsoft.com/office/excel/2006/main">
          <x14:cfRule type="dataBar" id="{03467066-3FEF-FA42-AE85-F7AAEE9146B6}">
            <x14:dataBar minLength="0" maxLength="100" gradient="0" direction="leftToRight">
              <x14:cfvo type="min"/>
              <x14:cfvo type="max"/>
              <x14:negativeFillColor rgb="FFFF0000"/>
              <x14:axisColor rgb="FF000000"/>
            </x14:dataBar>
          </x14:cfRule>
          <xm:sqref>AY3:AY1048576</xm:sqref>
        </x14:conditionalFormatting>
        <x14:conditionalFormatting xmlns:xm="http://schemas.microsoft.com/office/excel/2006/main">
          <x14:cfRule type="dataBar" id="{BD52807C-7848-0644-9431-8ADAA1975730}">
            <x14:dataBar minLength="0" maxLength="100" gradient="0" direction="leftToRight">
              <x14:cfvo type="min"/>
              <x14:cfvo type="max"/>
              <x14:negativeFillColor rgb="FFFF0000"/>
              <x14:axisColor rgb="FF000000"/>
            </x14:dataBar>
          </x14:cfRule>
          <xm:sqref>AZ3:AZ1048576</xm:sqref>
        </x14:conditionalFormatting>
        <x14:conditionalFormatting xmlns:xm="http://schemas.microsoft.com/office/excel/2006/main">
          <x14:cfRule type="dataBar" id="{0A98F93A-034C-4145-B087-4AC1C9F7759E}">
            <x14:dataBar minLength="0" maxLength="100" gradient="0" direction="leftToRight">
              <x14:cfvo type="min"/>
              <x14:cfvo type="max"/>
              <x14:negativeFillColor rgb="FFFF0000"/>
              <x14:axisColor rgb="FF000000"/>
            </x14:dataBar>
          </x14:cfRule>
          <xm:sqref>BA3:BA1048576</xm:sqref>
        </x14:conditionalFormatting>
        <x14:conditionalFormatting xmlns:xm="http://schemas.microsoft.com/office/excel/2006/main">
          <x14:cfRule type="dataBar" id="{E0A87C21-ED07-0C47-8923-564E6AAE608A}">
            <x14:dataBar minLength="0" maxLength="100" gradient="0" direction="leftToRight">
              <x14:cfvo type="min"/>
              <x14:cfvo type="max"/>
              <x14:negativeFillColor rgb="FFFF0000"/>
              <x14:axisColor rgb="FF000000"/>
            </x14:dataBar>
          </x14:cfRule>
          <xm:sqref>BB3:BB1048576</xm:sqref>
        </x14:conditionalFormatting>
        <x14:conditionalFormatting xmlns:xm="http://schemas.microsoft.com/office/excel/2006/main">
          <x14:cfRule type="dataBar" id="{3BEE71AC-BA14-4B46-96C4-3B5C5A48D452}">
            <x14:dataBar minLength="0" maxLength="100" gradient="0" direction="leftToRight">
              <x14:cfvo type="min"/>
              <x14:cfvo type="max"/>
              <x14:negativeFillColor rgb="FFFF0000"/>
              <x14:axisColor rgb="FF000000"/>
            </x14:dataBar>
          </x14:cfRule>
          <xm:sqref>BC3:BC1048576</xm:sqref>
        </x14:conditionalFormatting>
        <x14:conditionalFormatting xmlns:xm="http://schemas.microsoft.com/office/excel/2006/main">
          <x14:cfRule type="dataBar" id="{480803F0-B5BE-C747-AEAB-029F91ABE14E}">
            <x14:dataBar minLength="0" maxLength="100" gradient="0" direction="leftToRight">
              <x14:cfvo type="min"/>
              <x14:cfvo type="max"/>
              <x14:negativeFillColor rgb="FFFF0000"/>
              <x14:axisColor rgb="FF000000"/>
            </x14:dataBar>
          </x14:cfRule>
          <xm:sqref>BD3:BD1048576</xm:sqref>
        </x14:conditionalFormatting>
        <x14:conditionalFormatting xmlns:xm="http://schemas.microsoft.com/office/excel/2006/main">
          <x14:cfRule type="dataBar" id="{366801F2-519A-8E4E-91B0-56C3C2D3F491}">
            <x14:dataBar minLength="0" maxLength="100" gradient="0" direction="leftToRight">
              <x14:cfvo type="min"/>
              <x14:cfvo type="max"/>
              <x14:negativeFillColor rgb="FFFF0000"/>
              <x14:axisColor rgb="FF000000"/>
            </x14:dataBar>
          </x14:cfRule>
          <xm:sqref>W2</xm:sqref>
        </x14:conditionalFormatting>
        <x14:conditionalFormatting xmlns:xm="http://schemas.microsoft.com/office/excel/2006/main">
          <x14:cfRule type="dataBar" id="{5DB6234D-F437-ED44-A66C-F1D9D6BA39C0}">
            <x14:dataBar minLength="0" maxLength="100" gradient="0" direction="leftToRight">
              <x14:cfvo type="min"/>
              <x14:cfvo type="max"/>
              <x14:negativeFillColor rgb="FFFF0000"/>
              <x14:axisColor rgb="FF000000"/>
            </x14:dataBar>
          </x14:cfRule>
          <xm:sqref>AA2</xm:sqref>
        </x14:conditionalFormatting>
        <x14:conditionalFormatting xmlns:xm="http://schemas.microsoft.com/office/excel/2006/main">
          <x14:cfRule type="dataBar" id="{20661C5E-B8F1-4148-80A0-EBC4AB20B295}">
            <x14:dataBar minLength="0" maxLength="100" gradient="0" direction="leftToRight">
              <x14:cfvo type="min"/>
              <x14:cfvo type="max"/>
              <x14:negativeFillColor rgb="FFFF0000"/>
              <x14:axisColor rgb="FF000000"/>
            </x14:dataBar>
          </x14:cfRule>
          <xm:sqref>X2</xm:sqref>
        </x14:conditionalFormatting>
        <x14:conditionalFormatting xmlns:xm="http://schemas.microsoft.com/office/excel/2006/main">
          <x14:cfRule type="dataBar" id="{326EBD1D-978B-5C48-AFD0-23399A8B6A0D}">
            <x14:dataBar minLength="0" maxLength="100" gradient="0" direction="leftToRight">
              <x14:cfvo type="min"/>
              <x14:cfvo type="max"/>
              <x14:negativeFillColor rgb="FFFF0000"/>
              <x14:axisColor rgb="FF000000"/>
            </x14:dataBar>
          </x14:cfRule>
          <xm:sqref>Y2</xm:sqref>
        </x14:conditionalFormatting>
        <x14:conditionalFormatting xmlns:xm="http://schemas.microsoft.com/office/excel/2006/main">
          <x14:cfRule type="dataBar" id="{F776E8B6-08A8-9C4F-A6BB-124DC8F17D1F}">
            <x14:dataBar minLength="0" maxLength="100" gradient="0" direction="leftToRight">
              <x14:cfvo type="min"/>
              <x14:cfvo type="max"/>
              <x14:negativeFillColor rgb="FFFF0000"/>
              <x14:axisColor rgb="FF000000"/>
            </x14:dataBar>
          </x14:cfRule>
          <xm:sqref>AB2</xm:sqref>
        </x14:conditionalFormatting>
        <x14:conditionalFormatting xmlns:xm="http://schemas.microsoft.com/office/excel/2006/main">
          <x14:cfRule type="dataBar" id="{270328E5-E22F-2445-93EA-5559CCAB22B1}">
            <x14:dataBar minLength="0" maxLength="100" gradient="0" direction="leftToRight">
              <x14:cfvo type="min"/>
              <x14:cfvo type="max"/>
              <x14:negativeFillColor rgb="FFFF0000"/>
              <x14:axisColor rgb="FF000000"/>
            </x14:dataBar>
          </x14:cfRule>
          <xm:sqref>AC2</xm:sqref>
        </x14:conditionalFormatting>
        <x14:conditionalFormatting xmlns:xm="http://schemas.microsoft.com/office/excel/2006/main">
          <x14:cfRule type="dataBar" id="{2E7D200F-9CCA-3F44-B69E-912E54718461}">
            <x14:dataBar minLength="0" maxLength="100" gradient="0" direction="leftToRight">
              <x14:cfvo type="min"/>
              <x14:cfvo type="max"/>
              <x14:negativeFillColor rgb="FFFF0000"/>
              <x14:axisColor rgb="FF000000"/>
            </x14:dataBar>
          </x14:cfRule>
          <xm:sqref>AD2</xm:sqref>
        </x14:conditionalFormatting>
        <x14:conditionalFormatting xmlns:xm="http://schemas.microsoft.com/office/excel/2006/main">
          <x14:cfRule type="dataBar" id="{B37C1E62-CF66-7743-B81C-2DF57D86EE67}">
            <x14:dataBar minLength="0" maxLength="100" gradient="0" direction="leftToRight">
              <x14:cfvo type="min"/>
              <x14:cfvo type="max"/>
              <x14:negativeFillColor rgb="FFFF0000"/>
              <x14:axisColor rgb="FF000000"/>
            </x14:dataBar>
          </x14:cfRule>
          <xm:sqref>AE2</xm:sqref>
        </x14:conditionalFormatting>
        <x14:conditionalFormatting xmlns:xm="http://schemas.microsoft.com/office/excel/2006/main">
          <x14:cfRule type="dataBar" id="{A98ED640-A147-7745-B6A4-818645831B34}">
            <x14:dataBar minLength="0" maxLength="100" gradient="0" direction="leftToRight">
              <x14:cfvo type="min"/>
              <x14:cfvo type="max"/>
              <x14:negativeFillColor rgb="FFFF0000"/>
              <x14:axisColor rgb="FF000000"/>
            </x14:dataBar>
          </x14:cfRule>
          <xm:sqref>AF2</xm:sqref>
        </x14:conditionalFormatting>
        <x14:conditionalFormatting xmlns:xm="http://schemas.microsoft.com/office/excel/2006/main">
          <x14:cfRule type="dataBar" id="{47879911-CC55-F04D-9C1E-251FA1772B00}">
            <x14:dataBar minLength="0" maxLength="100" gradient="0" direction="leftToRight">
              <x14:cfvo type="min"/>
              <x14:cfvo type="max"/>
              <x14:negativeFillColor rgb="FFFF0000"/>
              <x14:axisColor rgb="FF000000"/>
            </x14:dataBar>
          </x14:cfRule>
          <xm:sqref>AG2</xm:sqref>
        </x14:conditionalFormatting>
        <x14:conditionalFormatting xmlns:xm="http://schemas.microsoft.com/office/excel/2006/main">
          <x14:cfRule type="dataBar" id="{6F6AB61F-A8DB-314E-9DA5-9F8DE93F5BD9}">
            <x14:dataBar minLength="0" maxLength="100" gradient="0" direction="leftToRight">
              <x14:cfvo type="min"/>
              <x14:cfvo type="max"/>
              <x14:negativeFillColor rgb="FFFF0000"/>
              <x14:axisColor rgb="FF000000"/>
            </x14:dataBar>
          </x14:cfRule>
          <xm:sqref>AI2</xm:sqref>
        </x14:conditionalFormatting>
        <x14:conditionalFormatting xmlns:xm="http://schemas.microsoft.com/office/excel/2006/main">
          <x14:cfRule type="dataBar" id="{DCEE0AC9-A69B-584C-BBB8-8ED11B8AA073}">
            <x14:dataBar minLength="0" maxLength="100" gradient="0" direction="leftToRight">
              <x14:cfvo type="min"/>
              <x14:cfvo type="max"/>
              <x14:negativeFillColor rgb="FFFF0000"/>
              <x14:axisColor rgb="FF000000"/>
            </x14:dataBar>
          </x14:cfRule>
          <xm:sqref>AJ2</xm:sqref>
        </x14:conditionalFormatting>
        <x14:conditionalFormatting xmlns:xm="http://schemas.microsoft.com/office/excel/2006/main">
          <x14:cfRule type="dataBar" id="{22B2552E-2D76-2C4A-A026-B057EAB96E1B}">
            <x14:dataBar minLength="0" maxLength="100" gradient="0" direction="leftToRight">
              <x14:cfvo type="min"/>
              <x14:cfvo type="max"/>
              <x14:negativeFillColor rgb="FFFF0000"/>
              <x14:axisColor rgb="FF000000"/>
            </x14:dataBar>
          </x14:cfRule>
          <xm:sqref>AK2</xm:sqref>
        </x14:conditionalFormatting>
        <x14:conditionalFormatting xmlns:xm="http://schemas.microsoft.com/office/excel/2006/main">
          <x14:cfRule type="dataBar" id="{C71620BA-6FA0-FA42-B9A9-B2BEA3338A23}">
            <x14:dataBar minLength="0" maxLength="100" gradient="0" direction="leftToRight">
              <x14:cfvo type="min"/>
              <x14:cfvo type="max"/>
              <x14:negativeFillColor rgb="FFFF0000"/>
              <x14:axisColor rgb="FF000000"/>
            </x14:dataBar>
          </x14:cfRule>
          <xm:sqref>AL2</xm:sqref>
        </x14:conditionalFormatting>
        <x14:conditionalFormatting xmlns:xm="http://schemas.microsoft.com/office/excel/2006/main">
          <x14:cfRule type="dataBar" id="{0AB6A05D-0A25-F442-880B-5F59D9B5D806}">
            <x14:dataBar minLength="0" maxLength="100" gradient="0" direction="leftToRight">
              <x14:cfvo type="min"/>
              <x14:cfvo type="max"/>
              <x14:negativeFillColor rgb="FFFF0000"/>
              <x14:axisColor rgb="FF000000"/>
            </x14:dataBar>
          </x14:cfRule>
          <xm:sqref>AM2</xm:sqref>
        </x14:conditionalFormatting>
        <x14:conditionalFormatting xmlns:xm="http://schemas.microsoft.com/office/excel/2006/main">
          <x14:cfRule type="dataBar" id="{A1B85710-8D9D-8045-980D-A5494CEE2FC7}">
            <x14:dataBar minLength="0" maxLength="100" gradient="0" direction="leftToRight">
              <x14:cfvo type="min"/>
              <x14:cfvo type="max"/>
              <x14:negativeFillColor rgb="FFFF0000"/>
              <x14:axisColor rgb="FF000000"/>
            </x14:dataBar>
          </x14:cfRule>
          <xm:sqref>AN2</xm:sqref>
        </x14:conditionalFormatting>
        <x14:conditionalFormatting xmlns:xm="http://schemas.microsoft.com/office/excel/2006/main">
          <x14:cfRule type="dataBar" id="{B317B05E-1399-EF4E-B6E8-FF6390AA704C}">
            <x14:dataBar minLength="0" maxLength="100" gradient="0" direction="leftToRight">
              <x14:cfvo type="min"/>
              <x14:cfvo type="max"/>
              <x14:negativeFillColor rgb="FFFF0000"/>
              <x14:axisColor rgb="FF000000"/>
            </x14:dataBar>
          </x14:cfRule>
          <xm:sqref>Z2</xm:sqref>
        </x14:conditionalFormatting>
        <x14:conditionalFormatting xmlns:xm="http://schemas.microsoft.com/office/excel/2006/main">
          <x14:cfRule type="dataBar" id="{640B10B6-FF87-814D-9D55-F80176078DB6}">
            <x14:dataBar minLength="0" maxLength="100" gradient="0" direction="leftToRight">
              <x14:cfvo type="min"/>
              <x14:cfvo type="max"/>
              <x14:negativeFillColor rgb="FFFF0000"/>
              <x14:axisColor rgb="FF000000"/>
            </x14:dataBar>
          </x14:cfRule>
          <xm:sqref>AH2</xm:sqref>
        </x14:conditionalFormatting>
        <x14:conditionalFormatting xmlns:xm="http://schemas.microsoft.com/office/excel/2006/main">
          <x14:cfRule type="dataBar" id="{BAB42849-5108-2A4A-9E50-3829625B9CDF}">
            <x14:dataBar minLength="0" maxLength="100" gradient="0" direction="leftToRight">
              <x14:cfvo type="min"/>
              <x14:cfvo type="max"/>
              <x14:negativeFillColor rgb="FFFF0000"/>
              <x14:axisColor rgb="FF000000"/>
            </x14:dataBar>
          </x14:cfRule>
          <xm:sqref>AO2</xm:sqref>
        </x14:conditionalFormatting>
        <x14:conditionalFormatting xmlns:xm="http://schemas.microsoft.com/office/excel/2006/main">
          <x14:cfRule type="dataBar" id="{8297E5BF-ABA8-684D-9554-CD4E428680C0}">
            <x14:dataBar minLength="0" maxLength="100" gradient="0" direction="leftToRight">
              <x14:cfvo type="min"/>
              <x14:cfvo type="max"/>
              <x14:negativeFillColor rgb="FFFF0000"/>
              <x14:axisColor rgb="FF000000"/>
            </x14:dataBar>
          </x14:cfRule>
          <xm:sqref>AP2</xm:sqref>
        </x14:conditionalFormatting>
        <x14:conditionalFormatting xmlns:xm="http://schemas.microsoft.com/office/excel/2006/main">
          <x14:cfRule type="dataBar" id="{606F5E17-E9D6-2D49-AD74-ABF70D6CDCF4}">
            <x14:dataBar minLength="0" maxLength="100" gradient="0" direction="leftToRight">
              <x14:cfvo type="min"/>
              <x14:cfvo type="max"/>
              <x14:negativeFillColor rgb="FFFF0000"/>
              <x14:axisColor rgb="FF000000"/>
            </x14:dataBar>
          </x14:cfRule>
          <xm:sqref>AQ2</xm:sqref>
        </x14:conditionalFormatting>
        <x14:conditionalFormatting xmlns:xm="http://schemas.microsoft.com/office/excel/2006/main">
          <x14:cfRule type="dataBar" id="{DF699C46-EF14-784F-9045-AF83639D625E}">
            <x14:dataBar minLength="0" maxLength="100" gradient="0" direction="leftToRight">
              <x14:cfvo type="min"/>
              <x14:cfvo type="max"/>
              <x14:negativeFillColor rgb="FFFF0000"/>
              <x14:axisColor rgb="FF000000"/>
            </x14:dataBar>
          </x14:cfRule>
          <xm:sqref>AR2</xm:sqref>
        </x14:conditionalFormatting>
        <x14:conditionalFormatting xmlns:xm="http://schemas.microsoft.com/office/excel/2006/main">
          <x14:cfRule type="dataBar" id="{9AA9E0A1-60CE-C84E-8E17-CAE3CC2B5201}">
            <x14:dataBar minLength="0" maxLength="100" gradient="0" direction="leftToRight">
              <x14:cfvo type="min"/>
              <x14:cfvo type="max"/>
              <x14:negativeFillColor rgb="FFFF0000"/>
              <x14:axisColor rgb="FF000000"/>
            </x14:dataBar>
          </x14:cfRule>
          <xm:sqref>AS2</xm:sqref>
        </x14:conditionalFormatting>
        <x14:conditionalFormatting xmlns:xm="http://schemas.microsoft.com/office/excel/2006/main">
          <x14:cfRule type="dataBar" id="{DECCD516-33CB-1541-B61A-3E91EFD9D9C8}">
            <x14:dataBar minLength="0" maxLength="100" gradient="0" direction="leftToRight">
              <x14:cfvo type="min"/>
              <x14:cfvo type="max"/>
              <x14:negativeFillColor rgb="FFFF0000"/>
              <x14:axisColor rgb="FF000000"/>
            </x14:dataBar>
          </x14:cfRule>
          <xm:sqref>AT2</xm:sqref>
        </x14:conditionalFormatting>
        <x14:conditionalFormatting xmlns:xm="http://schemas.microsoft.com/office/excel/2006/main">
          <x14:cfRule type="dataBar" id="{00796FEA-E951-D648-AC43-FD9B8DCD006F}">
            <x14:dataBar minLength="0" maxLength="100" gradient="0" direction="leftToRight">
              <x14:cfvo type="min"/>
              <x14:cfvo type="max"/>
              <x14:negativeFillColor rgb="FFFF0000"/>
              <x14:axisColor rgb="FF000000"/>
            </x14:dataBar>
          </x14:cfRule>
          <xm:sqref>AU2</xm:sqref>
        </x14:conditionalFormatting>
        <x14:conditionalFormatting xmlns:xm="http://schemas.microsoft.com/office/excel/2006/main">
          <x14:cfRule type="dataBar" id="{F962ADF1-3305-134D-A27C-6BB902D13BB3}">
            <x14:dataBar minLength="0" maxLength="100" gradient="0" direction="leftToRight">
              <x14:cfvo type="min"/>
              <x14:cfvo type="max"/>
              <x14:negativeFillColor rgb="FFFF0000"/>
              <x14:axisColor rgb="FF000000"/>
            </x14:dataBar>
          </x14:cfRule>
          <xm:sqref>AV2</xm:sqref>
        </x14:conditionalFormatting>
        <x14:conditionalFormatting xmlns:xm="http://schemas.microsoft.com/office/excel/2006/main">
          <x14:cfRule type="dataBar" id="{EE2DF774-0255-E742-82BE-252DFD2C3955}">
            <x14:dataBar minLength="0" maxLength="100" gradient="0" direction="leftToRight">
              <x14:cfvo type="min"/>
              <x14:cfvo type="max"/>
              <x14:negativeFillColor rgb="FFFF0000"/>
              <x14:axisColor rgb="FF000000"/>
            </x14:dataBar>
          </x14:cfRule>
          <xm:sqref>AW2</xm:sqref>
        </x14:conditionalFormatting>
        <x14:conditionalFormatting xmlns:xm="http://schemas.microsoft.com/office/excel/2006/main">
          <x14:cfRule type="dataBar" id="{2DB9A72A-4976-8E47-BE66-8496A95D70F3}">
            <x14:dataBar minLength="0" maxLength="100" gradient="0" direction="leftToRight">
              <x14:cfvo type="min"/>
              <x14:cfvo type="max"/>
              <x14:negativeFillColor rgb="FFFF0000"/>
              <x14:axisColor rgb="FF000000"/>
            </x14:dataBar>
          </x14:cfRule>
          <xm:sqref>AX2</xm:sqref>
        </x14:conditionalFormatting>
        <x14:conditionalFormatting xmlns:xm="http://schemas.microsoft.com/office/excel/2006/main">
          <x14:cfRule type="dataBar" id="{AE391DF3-335F-0A4D-92BC-5A02DDF1DBC3}">
            <x14:dataBar minLength="0" maxLength="100" gradient="0" direction="leftToRight">
              <x14:cfvo type="min"/>
              <x14:cfvo type="max"/>
              <x14:negativeFillColor rgb="FFFF0000"/>
              <x14:axisColor rgb="FF000000"/>
            </x14:dataBar>
          </x14:cfRule>
          <xm:sqref>AY2</xm:sqref>
        </x14:conditionalFormatting>
        <x14:conditionalFormatting xmlns:xm="http://schemas.microsoft.com/office/excel/2006/main">
          <x14:cfRule type="dataBar" id="{32238851-2131-4E46-903E-67B51EB45E19}">
            <x14:dataBar minLength="0" maxLength="100" gradient="0" direction="leftToRight">
              <x14:cfvo type="min"/>
              <x14:cfvo type="max"/>
              <x14:negativeFillColor rgb="FFFF0000"/>
              <x14:axisColor rgb="FF000000"/>
            </x14:dataBar>
          </x14:cfRule>
          <xm:sqref>AZ2</xm:sqref>
        </x14:conditionalFormatting>
        <x14:conditionalFormatting xmlns:xm="http://schemas.microsoft.com/office/excel/2006/main">
          <x14:cfRule type="dataBar" id="{9E82AF75-2182-1244-A4A7-C35DC62D1772}">
            <x14:dataBar minLength="0" maxLength="100" gradient="0" direction="leftToRight">
              <x14:cfvo type="min"/>
              <x14:cfvo type="max"/>
              <x14:negativeFillColor rgb="FFFF0000"/>
              <x14:axisColor rgb="FF000000"/>
            </x14:dataBar>
          </x14:cfRule>
          <xm:sqref>BA2</xm:sqref>
        </x14:conditionalFormatting>
        <x14:conditionalFormatting xmlns:xm="http://schemas.microsoft.com/office/excel/2006/main">
          <x14:cfRule type="dataBar" id="{E1F1D4A3-A41B-2942-9ECF-EC271788680E}">
            <x14:dataBar minLength="0" maxLength="100" gradient="0" direction="leftToRight">
              <x14:cfvo type="min"/>
              <x14:cfvo type="max"/>
              <x14:negativeFillColor rgb="FFFF0000"/>
              <x14:axisColor rgb="FF000000"/>
            </x14:dataBar>
          </x14:cfRule>
          <xm:sqref>BB2</xm:sqref>
        </x14:conditionalFormatting>
        <x14:conditionalFormatting xmlns:xm="http://schemas.microsoft.com/office/excel/2006/main">
          <x14:cfRule type="dataBar" id="{1ABCC106-E294-7841-9697-20EFF73AA6FD}">
            <x14:dataBar minLength="0" maxLength="100" gradient="0" direction="leftToRight">
              <x14:cfvo type="min"/>
              <x14:cfvo type="max"/>
              <x14:negativeFillColor rgb="FFFF0000"/>
              <x14:axisColor rgb="FF000000"/>
            </x14:dataBar>
          </x14:cfRule>
          <xm:sqref>BC2</xm:sqref>
        </x14:conditionalFormatting>
        <x14:conditionalFormatting xmlns:xm="http://schemas.microsoft.com/office/excel/2006/main">
          <x14:cfRule type="dataBar" id="{AA6D6654-636C-2341-811D-AFD9D8A5EACA}">
            <x14:dataBar minLength="0" maxLength="100" gradient="0" direction="leftToRight">
              <x14:cfvo type="min"/>
              <x14:cfvo type="max"/>
              <x14:negativeFillColor rgb="FFFF0000"/>
              <x14:axisColor rgb="FF000000"/>
            </x14:dataBar>
          </x14:cfRule>
          <xm:sqref>BD2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C8016-F126-2240-9EA1-9EF72B9B46A0}">
  <dimension ref="A1:CB22"/>
  <sheetViews>
    <sheetView topLeftCell="H1" zoomScale="140" zoomScaleNormal="140" workbookViewId="0">
      <selection activeCell="O2" sqref="O2:T7"/>
    </sheetView>
  </sheetViews>
  <sheetFormatPr baseColWidth="10" defaultRowHeight="16" x14ac:dyDescent="0.2"/>
  <cols>
    <col min="1" max="1" width="13.6640625" bestFit="1" customWidth="1"/>
    <col min="2" max="2" width="14.6640625" customWidth="1"/>
    <col min="3" max="3" width="14.33203125" bestFit="1" customWidth="1"/>
    <col min="4" max="4" width="12.1640625" bestFit="1" customWidth="1"/>
    <col min="5" max="5" width="18" bestFit="1" customWidth="1"/>
    <col min="6" max="6" width="23.5" bestFit="1" customWidth="1"/>
    <col min="7" max="7" width="17" bestFit="1" customWidth="1"/>
    <col min="8" max="8" width="11" customWidth="1"/>
    <col min="9" max="26" width="15.6640625" customWidth="1"/>
    <col min="27" max="27" width="19.83203125" customWidth="1"/>
  </cols>
  <sheetData>
    <row r="1" spans="1:80" s="1" customFormat="1" ht="34" x14ac:dyDescent="0.2">
      <c r="A1" s="1" t="s">
        <v>1656</v>
      </c>
      <c r="B1" s="1" t="s">
        <v>1668</v>
      </c>
      <c r="C1" s="1" t="s">
        <v>1669</v>
      </c>
      <c r="D1" t="s">
        <v>1104</v>
      </c>
      <c r="E1" t="s">
        <v>1110</v>
      </c>
      <c r="F1" t="s">
        <v>1111</v>
      </c>
      <c r="G1" t="s">
        <v>1112</v>
      </c>
      <c r="I1" s="20" t="s">
        <v>1663</v>
      </c>
      <c r="J1" s="20" t="s">
        <v>1664</v>
      </c>
      <c r="K1" s="20" t="s">
        <v>1749</v>
      </c>
      <c r="L1" s="20" t="s">
        <v>1803</v>
      </c>
      <c r="M1" s="20" t="s">
        <v>1804</v>
      </c>
      <c r="N1" s="20" t="s">
        <v>1805</v>
      </c>
      <c r="O1" s="1" t="s">
        <v>1665</v>
      </c>
      <c r="P1" s="1" t="s">
        <v>1666</v>
      </c>
      <c r="Q1" s="1" t="s">
        <v>1753</v>
      </c>
      <c r="R1" s="1" t="s">
        <v>1816</v>
      </c>
      <c r="S1" s="1" t="s">
        <v>1817</v>
      </c>
      <c r="T1" s="1" t="s">
        <v>1818</v>
      </c>
      <c r="U1" s="19" t="s">
        <v>1793</v>
      </c>
      <c r="V1" s="19" t="s">
        <v>1794</v>
      </c>
      <c r="W1" s="19" t="s">
        <v>1795</v>
      </c>
      <c r="X1" s="19" t="s">
        <v>1826</v>
      </c>
      <c r="Y1" s="19" t="s">
        <v>1827</v>
      </c>
      <c r="Z1" s="19" t="s">
        <v>1828</v>
      </c>
      <c r="AB1" s="1" t="s">
        <v>1657</v>
      </c>
      <c r="AK1" s="1" t="s">
        <v>1658</v>
      </c>
      <c r="AT1" s="1" t="s">
        <v>1659</v>
      </c>
      <c r="BC1" s="1" t="s">
        <v>1660</v>
      </c>
      <c r="BL1" s="1" t="s">
        <v>1661</v>
      </c>
      <c r="BU1" s="1" t="s">
        <v>1662</v>
      </c>
    </row>
    <row r="2" spans="1:80" x14ac:dyDescent="0.2">
      <c r="A2">
        <v>5</v>
      </c>
      <c r="B2">
        <f>AVERAGE(AC3:AC82)</f>
        <v>0.86653225806451573</v>
      </c>
      <c r="C2">
        <f>AVERAGE(AD3:AD82)</f>
        <v>0.86322469011138026</v>
      </c>
      <c r="D2">
        <f>AVERAGE(AF3:AF82)</f>
        <v>0.79223394761640664</v>
      </c>
      <c r="E2">
        <f>AVERAGE(AG3:AG82)</f>
        <v>0.87345108092611556</v>
      </c>
      <c r="F2">
        <f>AVERAGE(AH3:AH82)</f>
        <v>0.85485952562314871</v>
      </c>
      <c r="G2">
        <f>AVERAGE(AI3:AI82)</f>
        <v>0.93235420627984977</v>
      </c>
      <c r="I2" cm="1">
        <f t="array" ref="I2">MAX((Table713[MetaTest/k]=Table1130[[#This Row],[Test Name]])*Table713[MetaTest/AvgAccuracy])</f>
        <v>0.59110000000000096</v>
      </c>
      <c r="J2" cm="1">
        <f t="array" ref="J2">MAX((Table713[MetaTest/k]=Table1130[[#This Row],[Test Name]])*Table713[MetaTest/f1-score_macro_avg])</f>
        <v>0.59032051290300402</v>
      </c>
      <c r="K2" cm="1">
        <f t="array" ref="K2">MAX((Table713[MetaTest/k]=Table1130[[#This Row],[Test Name]])*Table713[MetaTest/Bot_f1-score])</f>
        <v>0.61302500676530902</v>
      </c>
      <c r="L2" cm="1">
        <f t="array" ref="L2">MAX((Table713[MetaTest/k]=Table1130[[#This Row],[Test Name]])*Table713[MetaTest/FTP-Patator_f1-score])</f>
        <v>0.602011252290512</v>
      </c>
      <c r="M2" cm="1">
        <f t="array" ref="M2">MAX((Table713[MetaTest/k]=Table1130[[#This Row],[Test Name]])*Table713[MetaTest/PortScan_f1-score])</f>
        <v>0.62702520947204698</v>
      </c>
      <c r="N2" cm="1">
        <f t="array" ref="N2">MAX((Table713[MetaTest/k]=Table1130[[#This Row],[Test Name]])*Table713[MetaTest/SSH-Patator_f1-score])</f>
        <v>0.65683530903025</v>
      </c>
      <c r="O2" cm="1">
        <f t="array" ref="O2">MAX((Table832[MetaTest/k]=Table1130[[#This Row],[Test Name]])*Table832[MetaTest/AvgAccuracy])</f>
        <v>0.63805806451612801</v>
      </c>
      <c r="P2" cm="1">
        <f t="array" ref="P2">MAX((Table832[MetaTest/k]=Table1130[[#This Row],[Test Name]])*Table832[MetaTest/f1-score_macro_avg])</f>
        <v>0.61676721780393395</v>
      </c>
      <c r="Q2" cm="1">
        <f t="array" ref="Q2">MAX((Table832[MetaTest/k]=Table1130[[#This Row],[Test Name]])*Table832[MetaTest/Bot_f1-score])</f>
        <v>0.57033128363237695</v>
      </c>
      <c r="R2" cm="1">
        <f t="array" ref="R2">MAX((Table832[MetaTest/k]=Table1130[[#This Row],[Test Name]])*Table832[MetaTest/FTP-Patator_f1-score])</f>
        <v>0.52912775307448001</v>
      </c>
      <c r="S2" cm="1">
        <f t="array" ref="S2">MAX((Table832[MetaTest/k]=Table1130[[#This Row],[Test Name]])*Table832[MetaTest/PortScan_f1-score])</f>
        <v>0.62820808432360598</v>
      </c>
      <c r="T2" cm="1">
        <f t="array" ref="T2">MAX((Table832[MetaTest/k]=Table1130[[#This Row],[Test Name]])*Table832[MetaTest/SSH-Patator_f1-score])</f>
        <v>0.73940175018527199</v>
      </c>
      <c r="U2" cm="1">
        <f t="array" ref="U2">MAX((Table1033[MetaTest/k]=Table1130[[#This Row],[Test Name]])*Table1033[MetaTest/AvgAccuracy])</f>
        <v>0.47076827956988898</v>
      </c>
      <c r="V2" cm="1">
        <f t="array" ref="V2">MAX((Table1033[MetaTest/k]=Table1130[[#This Row],[Test Name]])*Table1033[MetaTest/f1-score_macro_avg])</f>
        <v>0.40486310984546398</v>
      </c>
      <c r="W2" cm="1">
        <f t="array" ref="W2">MAX((Table1033[MetaTest/k]=Table1130[[#This Row],[Test Name]])*Table1033[MetaTest/Bot_f1-score])</f>
        <v>0.45003010040180902</v>
      </c>
      <c r="X2" cm="1">
        <f t="array" ref="X2">MAX((Table1033[MetaTest/k]=Table1130[[#This Row],[Test Name]])*Table1033[MetaTest/FTP-Patator_f1-score])</f>
        <v>0.33247369699492901</v>
      </c>
      <c r="Y2" cm="1">
        <f t="array" ref="Y2">MAX((Table1033[MetaTest/k]=Table1130[[#This Row],[Test Name]])*Table1033[MetaTest/PortScan_f1-score])</f>
        <v>0.54731582785031796</v>
      </c>
      <c r="Z2" cm="1">
        <f t="array" ref="Z2">MAX((Table1033[MetaTest/k]=Table1130[[#This Row],[Test Name]])*Table1033[MetaTest/SSH-Patator_f1-score])</f>
        <v>0.34442058645602402</v>
      </c>
      <c r="AC2" t="s">
        <v>1115</v>
      </c>
      <c r="AD2" t="s">
        <v>1116</v>
      </c>
      <c r="AF2" t="s">
        <v>1104</v>
      </c>
      <c r="AG2" t="s">
        <v>1110</v>
      </c>
      <c r="AH2" t="s">
        <v>1111</v>
      </c>
      <c r="AI2" t="s">
        <v>1112</v>
      </c>
      <c r="AL2" t="s">
        <v>1115</v>
      </c>
      <c r="AM2" t="s">
        <v>1116</v>
      </c>
      <c r="AO2" t="s">
        <v>1104</v>
      </c>
      <c r="AP2" t="s">
        <v>1110</v>
      </c>
      <c r="AQ2" t="s">
        <v>1111</v>
      </c>
      <c r="AR2" t="s">
        <v>1112</v>
      </c>
      <c r="AU2" t="s">
        <v>1115</v>
      </c>
      <c r="AV2" t="s">
        <v>1116</v>
      </c>
      <c r="AX2" t="s">
        <v>1104</v>
      </c>
      <c r="AY2" t="s">
        <v>1110</v>
      </c>
      <c r="AZ2" t="s">
        <v>1111</v>
      </c>
      <c r="BA2" t="s">
        <v>1112</v>
      </c>
      <c r="BD2" t="s">
        <v>1115</v>
      </c>
      <c r="BE2" t="s">
        <v>1116</v>
      </c>
      <c r="BG2" t="s">
        <v>1104</v>
      </c>
      <c r="BH2" t="s">
        <v>1110</v>
      </c>
      <c r="BI2" t="s">
        <v>1111</v>
      </c>
      <c r="BJ2" t="s">
        <v>1112</v>
      </c>
      <c r="BM2" t="s">
        <v>1115</v>
      </c>
      <c r="BN2" t="s">
        <v>1116</v>
      </c>
      <c r="BP2" t="s">
        <v>1104</v>
      </c>
      <c r="BQ2" t="s">
        <v>1110</v>
      </c>
      <c r="BR2" t="s">
        <v>1111</v>
      </c>
      <c r="BS2" t="s">
        <v>1112</v>
      </c>
      <c r="BV2" t="s">
        <v>1115</v>
      </c>
      <c r="BW2" t="s">
        <v>1116</v>
      </c>
      <c r="BY2" t="s">
        <v>1104</v>
      </c>
      <c r="BZ2" t="s">
        <v>1110</v>
      </c>
      <c r="CA2" t="s">
        <v>1111</v>
      </c>
      <c r="CB2" t="s">
        <v>1112</v>
      </c>
    </row>
    <row r="3" spans="1:80" x14ac:dyDescent="0.2">
      <c r="A3">
        <v>10</v>
      </c>
      <c r="B3">
        <f>AVERAGE(AL3:AL82)</f>
        <v>0.92537364130434752</v>
      </c>
      <c r="C3">
        <f>AVERAGE(AM3:AM82)</f>
        <v>0.92484228724565098</v>
      </c>
      <c r="D3">
        <f>AVERAGE(AO3:AO82)</f>
        <v>0.88284955675418342</v>
      </c>
      <c r="E3">
        <f>AVERAGE(AP3:AP82)</f>
        <v>0.9269578041270099</v>
      </c>
      <c r="F3">
        <f>AVERAGE(AQ3:AQ82)</f>
        <v>0.93318148376859023</v>
      </c>
      <c r="G3">
        <f>AVERAGE(AR3:AR82)</f>
        <v>0.95638030433282117</v>
      </c>
      <c r="I3" cm="1">
        <f t="array" ref="I3">MAX((Table713[MetaTest/k]=Table1130[[#This Row],[Test Name]])*Table713[MetaTest/AvgAccuracy])</f>
        <v>0.62291902173913105</v>
      </c>
      <c r="J3" cm="1">
        <f t="array" ref="J3">MAX((Table713[MetaTest/k]=Table1130[[#This Row],[Test Name]])*Table713[MetaTest/f1-score_macro_avg])</f>
        <v>0.62045228272227904</v>
      </c>
      <c r="K3" cm="1">
        <f t="array" ref="K3">MAX((Table713[MetaTest/k]=Table1130[[#This Row],[Test Name]])*Table713[MetaTest/Bot_f1-score])</f>
        <v>0.62624485195651103</v>
      </c>
      <c r="L3" cm="1">
        <f t="array" ref="L3">MAX((Table713[MetaTest/k]=Table1130[[#This Row],[Test Name]])*Table713[MetaTest/FTP-Patator_f1-score])</f>
        <v>0.68269795678359202</v>
      </c>
      <c r="M3" cm="1">
        <f t="array" ref="M3">MAX((Table713[MetaTest/k]=Table1130[[#This Row],[Test Name]])*Table713[MetaTest/PortScan_f1-score])</f>
        <v>0.64758472891642405</v>
      </c>
      <c r="N3" cm="1">
        <f t="array" ref="N3">MAX((Table713[MetaTest/k]=Table1130[[#This Row],[Test Name]])*Table713[MetaTest/SSH-Patator_f1-score])</f>
        <v>0.65331418174010003</v>
      </c>
      <c r="O3" cm="1">
        <f t="array" ref="O3">MAX((Table832[MetaTest/k]=Table1130[[#This Row],[Test Name]])*Table832[MetaTest/AvgAccuracy])</f>
        <v>0.44224293478260801</v>
      </c>
      <c r="P3" cm="1">
        <f t="array" ref="P3">MAX((Table832[MetaTest/k]=Table1130[[#This Row],[Test Name]])*Table832[MetaTest/f1-score_macro_avg])</f>
        <v>0.397984338623664</v>
      </c>
      <c r="Q3" cm="1">
        <f t="array" ref="Q3">MAX((Table832[MetaTest/k]=Table1130[[#This Row],[Test Name]])*Table832[MetaTest/Bot_f1-score])</f>
        <v>0.53840428515504601</v>
      </c>
      <c r="R3" cm="1">
        <f t="array" ref="R3">MAX((Table832[MetaTest/k]=Table1130[[#This Row],[Test Name]])*Table832[MetaTest/FTP-Patator_f1-score])</f>
        <v>0.49101992013850698</v>
      </c>
      <c r="S3" cm="1">
        <f t="array" ref="S3">MAX((Table832[MetaTest/k]=Table1130[[#This Row],[Test Name]])*Table832[MetaTest/PortScan_f1-score])</f>
        <v>0.54715167968362999</v>
      </c>
      <c r="T3" cm="1">
        <f t="array" ref="T3">MAX((Table832[MetaTest/k]=Table1130[[#This Row],[Test Name]])*Table832[MetaTest/SSH-Patator_f1-score])</f>
        <v>0.55910872716663995</v>
      </c>
      <c r="U3" s="14" cm="1">
        <f t="array" ref="U3">MAX((Table1033[MetaTest/k]=Table1130[[#This Row],[Test Name]])*Table1033[MetaTest/AvgAccuracy])</f>
        <v>0.474446739130434</v>
      </c>
      <c r="V3" s="14" cm="1">
        <f t="array" ref="V3">MAX((Table1033[MetaTest/k]=Table1130[[#This Row],[Test Name]])*Table1033[MetaTest/f1-score_macro_avg])</f>
        <v>0.41471944872483502</v>
      </c>
      <c r="W3" s="14" cm="1">
        <f t="array" ref="W3">MAX((Table1033[MetaTest/k]=Table1130[[#This Row],[Test Name]])*Table1033[MetaTest/Bot_f1-score])</f>
        <v>0.463049848281056</v>
      </c>
      <c r="X3" s="14" cm="1">
        <f t="array" ref="X3">MAX((Table1033[MetaTest/k]=Table1130[[#This Row],[Test Name]])*Table1033[MetaTest/FTP-Patator_f1-score])</f>
        <v>0.31315207782156101</v>
      </c>
      <c r="Y3" s="14" cm="1">
        <f t="array" ref="Y3">MAX((Table1033[MetaTest/k]=Table1130[[#This Row],[Test Name]])*Table1033[MetaTest/PortScan_f1-score])</f>
        <v>0.55361233260620302</v>
      </c>
      <c r="Z3" s="14" cm="1">
        <f t="array" ref="Z3">MAX((Table1033[MetaTest/k]=Table1130[[#This Row],[Test Name]])*Table1033[MetaTest/SSH-Patator_f1-score])</f>
        <v>0.34987588601690101</v>
      </c>
      <c r="AB3">
        <v>0</v>
      </c>
      <c r="AC3">
        <v>0.86075268817204298</v>
      </c>
      <c r="AD3">
        <v>0.84769313275665303</v>
      </c>
      <c r="AE3">
        <v>0</v>
      </c>
      <c r="AF3">
        <v>0.65629420084865597</v>
      </c>
      <c r="AG3">
        <v>0.87832699619771804</v>
      </c>
      <c r="AH3">
        <v>0.87342995169082105</v>
      </c>
      <c r="AI3">
        <v>0.98272138228941597</v>
      </c>
      <c r="AK3">
        <v>0</v>
      </c>
      <c r="AL3">
        <v>0.89673913043478204</v>
      </c>
      <c r="AM3">
        <v>0.89763552237706701</v>
      </c>
      <c r="AN3">
        <v>0</v>
      </c>
      <c r="AO3">
        <v>0.856453558504221</v>
      </c>
      <c r="AP3">
        <v>0.99346405228758095</v>
      </c>
      <c r="AQ3">
        <v>0.89095127610208802</v>
      </c>
      <c r="AR3">
        <v>0.84967320261437895</v>
      </c>
      <c r="AT3">
        <v>0</v>
      </c>
      <c r="AU3">
        <v>0.97582417582417502</v>
      </c>
      <c r="AV3">
        <v>0.97574572587765196</v>
      </c>
      <c r="AW3">
        <v>0</v>
      </c>
      <c r="AX3">
        <v>0.95701357466063297</v>
      </c>
      <c r="AY3">
        <v>0.96788008565310502</v>
      </c>
      <c r="AZ3">
        <v>0.99559471365638696</v>
      </c>
      <c r="BA3">
        <v>0.982494529540481</v>
      </c>
      <c r="BC3">
        <v>0</v>
      </c>
      <c r="BD3">
        <v>0.99111111111111105</v>
      </c>
      <c r="BE3">
        <v>0.99111226621892601</v>
      </c>
      <c r="BF3">
        <v>0</v>
      </c>
      <c r="BG3">
        <v>0.99115044247787598</v>
      </c>
      <c r="BH3">
        <v>0.99001109877913396</v>
      </c>
      <c r="BI3">
        <v>0.99219620958751398</v>
      </c>
      <c r="BJ3">
        <v>0.99109131403118</v>
      </c>
      <c r="BL3">
        <v>0</v>
      </c>
      <c r="BM3">
        <v>0.97921348314606704</v>
      </c>
      <c r="BN3">
        <v>0.97925769679514996</v>
      </c>
      <c r="BO3">
        <v>0</v>
      </c>
      <c r="BP3">
        <v>0.96810933940774402</v>
      </c>
      <c r="BQ3">
        <v>0.99103139013452901</v>
      </c>
      <c r="BR3">
        <v>0.99092970521541901</v>
      </c>
      <c r="BS3">
        <v>0.96696035242290701</v>
      </c>
      <c r="BU3">
        <v>0</v>
      </c>
      <c r="BV3">
        <v>0.98869047619047601</v>
      </c>
      <c r="BW3">
        <v>0.98871098139854696</v>
      </c>
      <c r="BX3">
        <v>0</v>
      </c>
      <c r="BY3">
        <v>0.98352941176470499</v>
      </c>
      <c r="BZ3">
        <v>0.99047619047618995</v>
      </c>
      <c r="CA3">
        <v>0.98922155688622704</v>
      </c>
      <c r="CB3">
        <v>0.99161676646706498</v>
      </c>
    </row>
    <row r="4" spans="1:80" x14ac:dyDescent="0.2">
      <c r="A4">
        <v>15</v>
      </c>
      <c r="B4">
        <f>AVERAGE(AU3:AU82)</f>
        <v>0.95982142857142783</v>
      </c>
      <c r="C4">
        <f>AVERAGE(AV3:AV82)</f>
        <v>0.95958779404653916</v>
      </c>
      <c r="D4">
        <f>AVERAGE(AX3:AX82)</f>
        <v>0.93690063283362679</v>
      </c>
      <c r="E4">
        <f>AVERAGE(AY3:AY82)</f>
        <v>0.97235463138130651</v>
      </c>
      <c r="F4">
        <f>AVERAGE(AZ3:AZ82)</f>
        <v>0.94949332830831845</v>
      </c>
      <c r="G4">
        <f>AVERAGE(BA3:BA82)</f>
        <v>0.97960258366290465</v>
      </c>
      <c r="I4" cm="1">
        <f t="array" ref="I4">MAX((Table713[MetaTest/k]=Table1130[[#This Row],[Test Name]])*Table713[MetaTest/AvgAccuracy])</f>
        <v>0.60660879120879196</v>
      </c>
      <c r="J4" cm="1">
        <f t="array" ref="J4">MAX((Table713[MetaTest/k]=Table1130[[#This Row],[Test Name]])*Table713[MetaTest/f1-score_macro_avg])</f>
        <v>0.61039914656192196</v>
      </c>
      <c r="K4" cm="1">
        <f t="array" ref="K4">MAX((Table713[MetaTest/k]=Table1130[[#This Row],[Test Name]])*Table713[MetaTest/Bot_f1-score])</f>
        <v>0.68265243750885796</v>
      </c>
      <c r="L4" cm="1">
        <f t="array" ref="L4">MAX((Table713[MetaTest/k]=Table1130[[#This Row],[Test Name]])*Table713[MetaTest/FTP-Patator_f1-score])</f>
        <v>0.72023782135023695</v>
      </c>
      <c r="M4" cm="1">
        <f t="array" ref="M4">MAX((Table713[MetaTest/k]=Table1130[[#This Row],[Test Name]])*Table713[MetaTest/PortScan_f1-score])</f>
        <v>0.62737249254189398</v>
      </c>
      <c r="N4" cm="1">
        <f t="array" ref="N4">MAX((Table713[MetaTest/k]=Table1130[[#This Row],[Test Name]])*Table713[MetaTest/SSH-Patator_f1-score])</f>
        <v>0.65223471102367403</v>
      </c>
      <c r="O4" cm="1">
        <f t="array" ref="O4">MAX((Table832[MetaTest/k]=Table1130[[#This Row],[Test Name]])*Table832[MetaTest/AvgAccuracy])</f>
        <v>0.66049725274725202</v>
      </c>
      <c r="P4" cm="1">
        <f t="array" ref="P4">MAX((Table832[MetaTest/k]=Table1130[[#This Row],[Test Name]])*Table832[MetaTest/f1-score_macro_avg])</f>
        <v>0.62704731940759095</v>
      </c>
      <c r="Q4" cm="1">
        <f t="array" ref="Q4">MAX((Table832[MetaTest/k]=Table1130[[#This Row],[Test Name]])*Table832[MetaTest/Bot_f1-score])</f>
        <v>0.69545414122166604</v>
      </c>
      <c r="R4" cm="1">
        <f t="array" ref="R4">MAX((Table832[MetaTest/k]=Table1130[[#This Row],[Test Name]])*Table832[MetaTest/FTP-Patator_f1-score])</f>
        <v>0.48370788486866101</v>
      </c>
      <c r="S4" cm="1">
        <f t="array" ref="S4">MAX((Table832[MetaTest/k]=Table1130[[#This Row],[Test Name]])*Table832[MetaTest/PortScan_f1-score])</f>
        <v>0.69244735659597401</v>
      </c>
      <c r="T4" cm="1">
        <f t="array" ref="T4">MAX((Table832[MetaTest/k]=Table1130[[#This Row],[Test Name]])*Table832[MetaTest/SSH-Patator_f1-score])</f>
        <v>0.79528365579076699</v>
      </c>
      <c r="U4" s="14" cm="1">
        <f t="array" ref="U4">MAX((Table1033[MetaTest/k]=Table1130[[#This Row],[Test Name]])*Table1033[MetaTest/AvgAccuracy])</f>
        <v>0.47036703296703197</v>
      </c>
      <c r="V4" s="14" cm="1">
        <f t="array" ref="V4">MAX((Table1033[MetaTest/k]=Table1130[[#This Row],[Test Name]])*Table1033[MetaTest/f1-score_macro_avg])</f>
        <v>0.40892979722598499</v>
      </c>
      <c r="W4" s="14" cm="1">
        <f t="array" ref="W4">MAX((Table1033[MetaTest/k]=Table1130[[#This Row],[Test Name]])*Table1033[MetaTest/Bot_f1-score])</f>
        <v>0.50843316492025903</v>
      </c>
      <c r="X4" s="14" cm="1">
        <f t="array" ref="X4">MAX((Table1033[MetaTest/k]=Table1130[[#This Row],[Test Name]])*Table1033[MetaTest/FTP-Patator_f1-score])</f>
        <v>0.31216892763956899</v>
      </c>
      <c r="Y4" s="14" cm="1">
        <f t="array" ref="Y4">MAX((Table1033[MetaTest/k]=Table1130[[#This Row],[Test Name]])*Table1033[MetaTest/PortScan_f1-score])</f>
        <v>0.53969501028935896</v>
      </c>
      <c r="Z4" s="14" cm="1">
        <f t="array" ref="Z4">MAX((Table1033[MetaTest/k]=Table1130[[#This Row],[Test Name]])*Table1033[MetaTest/SSH-Patator_f1-score])</f>
        <v>0.405449800614682</v>
      </c>
      <c r="AB4">
        <v>0</v>
      </c>
      <c r="AC4">
        <v>0.90483870967741897</v>
      </c>
      <c r="AD4">
        <v>0.90335217048173799</v>
      </c>
      <c r="AE4">
        <v>0</v>
      </c>
      <c r="AF4">
        <v>0.83076923076923004</v>
      </c>
      <c r="AG4">
        <v>0.95416666666666605</v>
      </c>
      <c r="AH4">
        <v>0.84339815762538295</v>
      </c>
      <c r="AI4">
        <v>0.98507462686567104</v>
      </c>
      <c r="AK4">
        <v>0</v>
      </c>
      <c r="AL4">
        <v>0.93260869565217297</v>
      </c>
      <c r="AM4">
        <v>0.93254443942032295</v>
      </c>
      <c r="AN4">
        <v>0</v>
      </c>
      <c r="AO4">
        <v>0.88387096774193497</v>
      </c>
      <c r="AP4">
        <v>0.94154488517745305</v>
      </c>
      <c r="AQ4">
        <v>0.92857142857142805</v>
      </c>
      <c r="AR4">
        <v>0.97619047619047605</v>
      </c>
      <c r="AT4">
        <v>0</v>
      </c>
      <c r="AU4">
        <v>0.96043956043956002</v>
      </c>
      <c r="AV4">
        <v>0.96022084596407498</v>
      </c>
      <c r="AW4">
        <v>0</v>
      </c>
      <c r="AX4">
        <v>0.94495412844036697</v>
      </c>
      <c r="AY4">
        <v>0.970873786407767</v>
      </c>
      <c r="AZ4">
        <v>0.948968512486427</v>
      </c>
      <c r="BA4">
        <v>0.97608695652173905</v>
      </c>
      <c r="BC4">
        <v>0</v>
      </c>
      <c r="BD4">
        <v>0.91722222222222205</v>
      </c>
      <c r="BE4">
        <v>0.915729750890518</v>
      </c>
      <c r="BF4">
        <v>0</v>
      </c>
      <c r="BG4">
        <v>0.88274336283185795</v>
      </c>
      <c r="BH4">
        <v>0.94893617021276599</v>
      </c>
      <c r="BI4">
        <v>0.87123947051744799</v>
      </c>
      <c r="BJ4">
        <v>0.96</v>
      </c>
      <c r="BL4">
        <v>0</v>
      </c>
      <c r="BM4">
        <v>0.97584269662921297</v>
      </c>
      <c r="BN4">
        <v>0.97585393084383398</v>
      </c>
      <c r="BO4">
        <v>0</v>
      </c>
      <c r="BP4">
        <v>0.96589658965896497</v>
      </c>
      <c r="BQ4">
        <v>0.982222222222222</v>
      </c>
      <c r="BR4">
        <v>0.97109826589595305</v>
      </c>
      <c r="BS4">
        <v>0.98419864559819403</v>
      </c>
      <c r="BU4">
        <v>0</v>
      </c>
      <c r="BV4">
        <v>0.96369047619047599</v>
      </c>
      <c r="BW4">
        <v>0.96371825339059303</v>
      </c>
      <c r="BX4">
        <v>0</v>
      </c>
      <c r="BY4">
        <v>0.93779904306220097</v>
      </c>
      <c r="BZ4">
        <v>0.96037296037296005</v>
      </c>
      <c r="CA4">
        <v>0.96984318455970997</v>
      </c>
      <c r="CB4">
        <v>0.98685782556750201</v>
      </c>
    </row>
    <row r="5" spans="1:80" x14ac:dyDescent="0.2">
      <c r="A5">
        <v>20</v>
      </c>
      <c r="B5">
        <f>AVERAGE(BD3:BD82)</f>
        <v>0.96447916666666655</v>
      </c>
      <c r="C5">
        <f>AVERAGE(BE3:BE82)</f>
        <v>0.96432030637074573</v>
      </c>
      <c r="D5">
        <f>AVERAGE(BG3:BG82)</f>
        <v>0.95213297717791145</v>
      </c>
      <c r="E5">
        <f>AVERAGE(BH3:BH82)</f>
        <v>0.9695837520080558</v>
      </c>
      <c r="F5">
        <f>AVERAGE(BI3:BI82)</f>
        <v>0.95740073860094954</v>
      </c>
      <c r="G5">
        <f>AVERAGE(BJ3:BJ82)</f>
        <v>0.97816375769606756</v>
      </c>
      <c r="I5" cm="1">
        <f t="array" ref="I5">MAX((Table713[MetaTest/k]=Table1130[[#This Row],[Test Name]])*Table713[MetaTest/AvgAccuracy])</f>
        <v>0.66333666666666502</v>
      </c>
      <c r="J5" cm="1">
        <f t="array" ref="J5">MAX((Table713[MetaTest/k]=Table1130[[#This Row],[Test Name]])*Table713[MetaTest/f1-score_macro_avg])</f>
        <v>0.67155101302751996</v>
      </c>
      <c r="K5" cm="1">
        <f t="array" ref="K5">MAX((Table713[MetaTest/k]=Table1130[[#This Row],[Test Name]])*Table713[MetaTest/Bot_f1-score])</f>
        <v>0.71236828502221905</v>
      </c>
      <c r="L5" cm="1">
        <f t="array" ref="L5">MAX((Table713[MetaTest/k]=Table1130[[#This Row],[Test Name]])*Table713[MetaTest/FTP-Patator_f1-score])</f>
        <v>0.68428530606748605</v>
      </c>
      <c r="M5" cm="1">
        <f t="array" ref="M5">MAX((Table713[MetaTest/k]=Table1130[[#This Row],[Test Name]])*Table713[MetaTest/PortScan_f1-score])</f>
        <v>0.64008947768853197</v>
      </c>
      <c r="N5" cm="1">
        <f t="array" ref="N5">MAX((Table713[MetaTest/k]=Table1130[[#This Row],[Test Name]])*Table713[MetaTest/SSH-Patator_f1-score])</f>
        <v>0.70615034783632702</v>
      </c>
      <c r="O5" cm="1">
        <f t="array" ref="O5">MAX((Table832[MetaTest/k]=Table1130[[#This Row],[Test Name]])*Table832[MetaTest/AvgAccuracy])</f>
        <v>0.51487833333333299</v>
      </c>
      <c r="P5" cm="1">
        <f t="array" ref="P5">MAX((Table832[MetaTest/k]=Table1130[[#This Row],[Test Name]])*Table832[MetaTest/f1-score_macro_avg])</f>
        <v>0.48640305110317</v>
      </c>
      <c r="Q5" cm="1">
        <f t="array" ref="Q5">MAX((Table832[MetaTest/k]=Table1130[[#This Row],[Test Name]])*Table832[MetaTest/Bot_f1-score])</f>
        <v>0.59213696410500405</v>
      </c>
      <c r="R5" cm="1">
        <f t="array" ref="R5">MAX((Table832[MetaTest/k]=Table1130[[#This Row],[Test Name]])*Table832[MetaTest/FTP-Patator_f1-score])</f>
        <v>0.58334711502665304</v>
      </c>
      <c r="S5" cm="1">
        <f t="array" ref="S5">MAX((Table832[MetaTest/k]=Table1130[[#This Row],[Test Name]])*Table832[MetaTest/PortScan_f1-score])</f>
        <v>0.59789649044551296</v>
      </c>
      <c r="T5" cm="1">
        <f t="array" ref="T5">MAX((Table832[MetaTest/k]=Table1130[[#This Row],[Test Name]])*Table832[MetaTest/SSH-Patator_f1-score])</f>
        <v>0.66111019941821503</v>
      </c>
      <c r="U5" s="14" cm="1">
        <f t="array" ref="U5">MAX((Table1033[MetaTest/k]=Table1130[[#This Row],[Test Name]])*Table1033[MetaTest/AvgAccuracy])</f>
        <v>0.46633055555555503</v>
      </c>
      <c r="V5" s="14" cm="1">
        <f t="array" ref="V5">MAX((Table1033[MetaTest/k]=Table1130[[#This Row],[Test Name]])*Table1033[MetaTest/f1-score_macro_avg])</f>
        <v>0.403393358735118</v>
      </c>
      <c r="W5" s="14" cm="1">
        <f t="array" ref="W5">MAX((Table1033[MetaTest/k]=Table1130[[#This Row],[Test Name]])*Table1033[MetaTest/Bot_f1-score])</f>
        <v>0.48435807870699399</v>
      </c>
      <c r="X5" s="14" cm="1">
        <f t="array" ref="X5">MAX((Table1033[MetaTest/k]=Table1130[[#This Row],[Test Name]])*Table1033[MetaTest/FTP-Patator_f1-score])</f>
        <v>0.295937163821065</v>
      </c>
      <c r="Y5" s="14" cm="1">
        <f t="array" ref="Y5">MAX((Table1033[MetaTest/k]=Table1130[[#This Row],[Test Name]])*Table1033[MetaTest/PortScan_f1-score])</f>
        <v>0.54592136559064597</v>
      </c>
      <c r="Z5" s="14" cm="1">
        <f t="array" ref="Z5">MAX((Table1033[MetaTest/k]=Table1130[[#This Row],[Test Name]])*Table1033[MetaTest/SSH-Patator_f1-score])</f>
        <v>0.45431985167837002</v>
      </c>
      <c r="AB5">
        <v>0</v>
      </c>
      <c r="AC5">
        <v>0.82903225806451597</v>
      </c>
      <c r="AD5">
        <v>0.82544138575965198</v>
      </c>
      <c r="AE5">
        <v>0</v>
      </c>
      <c r="AF5">
        <v>0.65320665083135299</v>
      </c>
      <c r="AG5">
        <v>0.87154861944777895</v>
      </c>
      <c r="AH5">
        <v>0.83333333333333304</v>
      </c>
      <c r="AI5">
        <v>0.94367693942614195</v>
      </c>
      <c r="AK5">
        <v>0</v>
      </c>
      <c r="AL5">
        <v>0.93369565217391304</v>
      </c>
      <c r="AM5">
        <v>0.93375651216106503</v>
      </c>
      <c r="AN5">
        <v>0</v>
      </c>
      <c r="AO5">
        <v>0.91951488423373695</v>
      </c>
      <c r="AP5">
        <v>0.90692640692640603</v>
      </c>
      <c r="AQ5">
        <v>0.96045197740112997</v>
      </c>
      <c r="AR5">
        <v>0.94813278008298696</v>
      </c>
      <c r="AT5">
        <v>0</v>
      </c>
      <c r="AU5">
        <v>0.98021978021977996</v>
      </c>
      <c r="AV5">
        <v>0.98022806202755597</v>
      </c>
      <c r="AW5">
        <v>0</v>
      </c>
      <c r="AX5">
        <v>0.96989966555183904</v>
      </c>
      <c r="AY5">
        <v>0.97192224622030199</v>
      </c>
      <c r="AZ5">
        <v>0.99005524861878402</v>
      </c>
      <c r="BA5">
        <v>0.98903508771929804</v>
      </c>
      <c r="BC5">
        <v>0</v>
      </c>
      <c r="BD5">
        <v>0.97888888888888803</v>
      </c>
      <c r="BE5">
        <v>0.97893633747196496</v>
      </c>
      <c r="BF5">
        <v>0</v>
      </c>
      <c r="BG5">
        <v>0.97285067873303099</v>
      </c>
      <c r="BH5">
        <v>0.96514161220043504</v>
      </c>
      <c r="BI5">
        <v>0.98998887652947698</v>
      </c>
      <c r="BJ5">
        <v>0.98776418242491604</v>
      </c>
      <c r="BL5">
        <v>0</v>
      </c>
      <c r="BM5">
        <v>0.989887640449438</v>
      </c>
      <c r="BN5">
        <v>0.98989614867040199</v>
      </c>
      <c r="BO5">
        <v>0</v>
      </c>
      <c r="BP5">
        <v>0.98773690078037901</v>
      </c>
      <c r="BQ5">
        <v>0.99210822998872505</v>
      </c>
      <c r="BR5">
        <v>0.99095022624434304</v>
      </c>
      <c r="BS5">
        <v>0.98878923766816096</v>
      </c>
      <c r="BU5">
        <v>0</v>
      </c>
      <c r="BV5">
        <v>0.97619047619047605</v>
      </c>
      <c r="BW5">
        <v>0.976226583545316</v>
      </c>
      <c r="BX5">
        <v>0</v>
      </c>
      <c r="BY5">
        <v>0.96933962264150897</v>
      </c>
      <c r="BZ5">
        <v>0.99404052443384905</v>
      </c>
      <c r="CA5">
        <v>0.973105134474327</v>
      </c>
      <c r="CB5">
        <v>0.96842105263157896</v>
      </c>
    </row>
    <row r="6" spans="1:80" x14ac:dyDescent="0.2">
      <c r="A6">
        <v>25</v>
      </c>
      <c r="B6">
        <f>AVERAGE(BM3:BM82)</f>
        <v>0.97844101123595451</v>
      </c>
      <c r="C6">
        <f>AVERAGE(BN3:BN82)</f>
        <v>0.97842439367091183</v>
      </c>
      <c r="D6">
        <f>AVERAGE(BP3:BP82)</f>
        <v>0.96860391039877625</v>
      </c>
      <c r="E6">
        <f>AVERAGE(BQ3:BQ82)</f>
        <v>0.9830453981622107</v>
      </c>
      <c r="F6">
        <f>AVERAGE(BR3:BR82)</f>
        <v>0.97625698621560963</v>
      </c>
      <c r="G6">
        <f>AVERAGE(BS3:BS82)</f>
        <v>0.98579127990705118</v>
      </c>
      <c r="I6" cm="1">
        <f t="array" ref="I6">MAX((Table713[MetaTest/k]=Table1130[[#This Row],[Test Name]])*Table713[MetaTest/AvgAccuracy])</f>
        <v>0.67354550561797699</v>
      </c>
      <c r="J6" cm="1">
        <f t="array" ref="J6">MAX((Table713[MetaTest/k]=Table1130[[#This Row],[Test Name]])*Table713[MetaTest/f1-score_macro_avg])</f>
        <v>0.68339015517967605</v>
      </c>
      <c r="K6" cm="1">
        <f t="array" ref="K6">MAX((Table713[MetaTest/k]=Table1130[[#This Row],[Test Name]])*Table713[MetaTest/Bot_f1-score])</f>
        <v>0.63502244300435595</v>
      </c>
      <c r="L6" cm="1">
        <f t="array" ref="L6">MAX((Table713[MetaTest/k]=Table1130[[#This Row],[Test Name]])*Table713[MetaTest/FTP-Patator_f1-score])</f>
        <v>0.74132015876669899</v>
      </c>
      <c r="M6" cm="1">
        <f t="array" ref="M6">MAX((Table713[MetaTest/k]=Table1130[[#This Row],[Test Name]])*Table713[MetaTest/PortScan_f1-score])</f>
        <v>0.60556908192291303</v>
      </c>
      <c r="N6" cm="1">
        <f t="array" ref="N6">MAX((Table713[MetaTest/k]=Table1130[[#This Row],[Test Name]])*Table713[MetaTest/SSH-Patator_f1-score])</f>
        <v>0.77894584386871202</v>
      </c>
      <c r="O6" cm="1">
        <f t="array" ref="O6">MAX((Table832[MetaTest/k]=Table1130[[#This Row],[Test Name]])*Table832[MetaTest/AvgAccuracy])</f>
        <v>0.440124719101122</v>
      </c>
      <c r="P6" cm="1">
        <f t="array" ref="P6">MAX((Table832[MetaTest/k]=Table1130[[#This Row],[Test Name]])*Table832[MetaTest/f1-score_macro_avg])</f>
        <v>0.375797712882114</v>
      </c>
      <c r="Q6" cm="1">
        <f t="array" ref="Q6">MAX((Table832[MetaTest/k]=Table1130[[#This Row],[Test Name]])*Table832[MetaTest/Bot_f1-score])</f>
        <v>0.55490459287818095</v>
      </c>
      <c r="R6" cm="1">
        <f t="array" ref="R6">MAX((Table832[MetaTest/k]=Table1130[[#This Row],[Test Name]])*Table832[MetaTest/FTP-Patator_f1-score])</f>
        <v>0.59231597999542296</v>
      </c>
      <c r="S6" cm="1">
        <f t="array" ref="S6">MAX((Table832[MetaTest/k]=Table1130[[#This Row],[Test Name]])*Table832[MetaTest/PortScan_f1-score])</f>
        <v>0.61215160513340205</v>
      </c>
      <c r="T6" cm="1">
        <f t="array" ref="T6">MAX((Table832[MetaTest/k]=Table1130[[#This Row],[Test Name]])*Table832[MetaTest/SSH-Patator_f1-score])</f>
        <v>0.65170402149340401</v>
      </c>
      <c r="U6" s="14" cm="1">
        <f t="array" ref="U6">MAX((Table1033[MetaTest/k]=Table1130[[#This Row],[Test Name]])*Table1033[MetaTest/AvgAccuracy])</f>
        <v>0.46878483146067201</v>
      </c>
      <c r="V6" s="14" cm="1">
        <f t="array" ref="V6">MAX((Table1033[MetaTest/k]=Table1130[[#This Row],[Test Name]])*Table1033[MetaTest/f1-score_macro_avg])</f>
        <v>0.40267138781269601</v>
      </c>
      <c r="W6" s="14" cm="1">
        <f t="array" ref="W6">MAX((Table1033[MetaTest/k]=Table1130[[#This Row],[Test Name]])*Table1033[MetaTest/Bot_f1-score])</f>
        <v>0.50486382059009505</v>
      </c>
      <c r="X6" s="14" cm="1">
        <f t="array" ref="X6">MAX((Table1033[MetaTest/k]=Table1130[[#This Row],[Test Name]])*Table1033[MetaTest/FTP-Patator_f1-score])</f>
        <v>0.300249058808643</v>
      </c>
      <c r="Y6" s="14" cm="1">
        <f t="array" ref="Y6">MAX((Table1033[MetaTest/k]=Table1130[[#This Row],[Test Name]])*Table1033[MetaTest/PortScan_f1-score])</f>
        <v>0.56670601681174204</v>
      </c>
      <c r="Z6" s="14" cm="1">
        <f t="array" ref="Z6">MAX((Table1033[MetaTest/k]=Table1130[[#This Row],[Test Name]])*Table1033[MetaTest/SSH-Patator_f1-score])</f>
        <v>0.43815233536275999</v>
      </c>
      <c r="AB6">
        <v>0</v>
      </c>
      <c r="AC6">
        <v>0.83978494623655897</v>
      </c>
      <c r="AD6">
        <v>0.83582067343355904</v>
      </c>
      <c r="AE6">
        <v>0</v>
      </c>
      <c r="AF6">
        <v>0.867713004484304</v>
      </c>
      <c r="AG6">
        <v>0.81481481481481399</v>
      </c>
      <c r="AH6">
        <v>0.92518440463645901</v>
      </c>
      <c r="AI6">
        <v>0.73557046979865703</v>
      </c>
      <c r="AK6">
        <v>0</v>
      </c>
      <c r="AL6">
        <v>0.87119565217391304</v>
      </c>
      <c r="AM6">
        <v>0.87248201931420699</v>
      </c>
      <c r="AN6">
        <v>0</v>
      </c>
      <c r="AO6">
        <v>0.77213695395513504</v>
      </c>
      <c r="AP6">
        <v>0.95163104611923499</v>
      </c>
      <c r="AQ6">
        <v>0.77810361681329399</v>
      </c>
      <c r="AR6">
        <v>0.98805646036916395</v>
      </c>
      <c r="AT6">
        <v>0</v>
      </c>
      <c r="AU6">
        <v>0.97967032967032897</v>
      </c>
      <c r="AV6">
        <v>0.97968262237522996</v>
      </c>
      <c r="AW6">
        <v>0</v>
      </c>
      <c r="AX6">
        <v>0.977827050997782</v>
      </c>
      <c r="AY6">
        <v>0.96943231441047995</v>
      </c>
      <c r="AZ6">
        <v>0.98471615720523997</v>
      </c>
      <c r="BA6">
        <v>0.98675496688741704</v>
      </c>
      <c r="BC6">
        <v>0</v>
      </c>
      <c r="BD6">
        <v>0.96055555555555505</v>
      </c>
      <c r="BE6">
        <v>0.96052659207744995</v>
      </c>
      <c r="BF6">
        <v>0</v>
      </c>
      <c r="BG6">
        <v>0.93805309734513198</v>
      </c>
      <c r="BH6">
        <v>0.96336206896551702</v>
      </c>
      <c r="BI6">
        <v>0.95842956120092304</v>
      </c>
      <c r="BJ6">
        <v>0.98226164079822598</v>
      </c>
      <c r="BL6">
        <v>0</v>
      </c>
      <c r="BM6">
        <v>0.97191011235955005</v>
      </c>
      <c r="BN6">
        <v>0.971857719372342</v>
      </c>
      <c r="BO6">
        <v>0</v>
      </c>
      <c r="BP6">
        <v>0.95771428571428496</v>
      </c>
      <c r="BQ6">
        <v>0.972557628979143</v>
      </c>
      <c r="BR6">
        <v>0.98083427282976299</v>
      </c>
      <c r="BS6">
        <v>0.97632468996617805</v>
      </c>
      <c r="BU6">
        <v>0</v>
      </c>
      <c r="BV6">
        <v>0.99047619047618995</v>
      </c>
      <c r="BW6">
        <v>0.99047474202156904</v>
      </c>
      <c r="BX6">
        <v>0</v>
      </c>
      <c r="BY6">
        <v>0.99287410926365705</v>
      </c>
      <c r="BZ6">
        <v>0.99045346062052497</v>
      </c>
      <c r="CA6">
        <v>0.98927294398092902</v>
      </c>
      <c r="CB6">
        <v>0.98929845422116502</v>
      </c>
    </row>
    <row r="7" spans="1:80" x14ac:dyDescent="0.2">
      <c r="A7">
        <v>50</v>
      </c>
      <c r="B7">
        <f>AVERAGE(BV3:BV82)</f>
        <v>0.98210565476190426</v>
      </c>
      <c r="C7">
        <f>AVERAGE(BW3:BW82)</f>
        <v>0.9821118267756288</v>
      </c>
      <c r="D7">
        <f>AVERAGE(BY3:BY82)</f>
        <v>0.9760985304909785</v>
      </c>
      <c r="E7">
        <f>AVERAGE(BZ3:BZ82)</f>
        <v>0.986998847337481</v>
      </c>
      <c r="F7">
        <f>AVERAGE(CA3:CA82)</f>
        <v>0.98108904883238568</v>
      </c>
      <c r="G7">
        <f>AVERAGE(CB3:CB82)</f>
        <v>0.98426088044166926</v>
      </c>
      <c r="I7" cm="1">
        <f t="array" ref="I7">MAX((Table713[MetaTest/k]=Table1130[[#This Row],[Test Name]])*Table713[MetaTest/AvgAccuracy])</f>
        <v>0.67187857142856999</v>
      </c>
      <c r="J7" cm="1">
        <f t="array" ref="J7">MAX((Table713[MetaTest/k]=Table1130[[#This Row],[Test Name]])*Table713[MetaTest/f1-score_macro_avg])</f>
        <v>0.68657735761580097</v>
      </c>
      <c r="K7" cm="1">
        <f t="array" ref="K7">MAX((Table713[MetaTest/k]=Table1130[[#This Row],[Test Name]])*Table713[MetaTest/Bot_f1-score])</f>
        <v>0.74306477076038102</v>
      </c>
      <c r="L7" cm="1">
        <f t="array" ref="L7">MAX((Table713[MetaTest/k]=Table1130[[#This Row],[Test Name]])*Table713[MetaTest/FTP-Patator_f1-score])</f>
        <v>0.76166278120977304</v>
      </c>
      <c r="M7" cm="1">
        <f t="array" ref="M7">MAX((Table713[MetaTest/k]=Table1130[[#This Row],[Test Name]])*Table713[MetaTest/PortScan_f1-score])</f>
        <v>0.67585779314809302</v>
      </c>
      <c r="N7" cm="1">
        <f t="array" ref="N7">MAX((Table713[MetaTest/k]=Table1130[[#This Row],[Test Name]])*Table713[MetaTest/SSH-Patator_f1-score])</f>
        <v>0.66570528808573504</v>
      </c>
      <c r="O7" cm="1">
        <f t="array" ref="O7">MAX((Table832[MetaTest/k]=Table1130[[#This Row],[Test Name]])*Table832[MetaTest/AvgAccuracy])</f>
        <v>0.57683392857142801</v>
      </c>
      <c r="P7" cm="1">
        <f t="array" ref="P7">MAX((Table832[MetaTest/k]=Table1130[[#This Row],[Test Name]])*Table832[MetaTest/f1-score_macro_avg])</f>
        <v>0.57359783503811002</v>
      </c>
      <c r="Q7" cm="1">
        <f t="array" ref="Q7">MAX((Table832[MetaTest/k]=Table1130[[#This Row],[Test Name]])*Table832[MetaTest/Bot_f1-score])</f>
        <v>0.659889509235565</v>
      </c>
      <c r="R7" cm="1">
        <f t="array" ref="R7">MAX((Table832[MetaTest/k]=Table1130[[#This Row],[Test Name]])*Table832[MetaTest/FTP-Patator_f1-score])</f>
        <v>0.62091717279171399</v>
      </c>
      <c r="S7" cm="1">
        <f t="array" ref="S7">MAX((Table832[MetaTest/k]=Table1130[[#This Row],[Test Name]])*Table832[MetaTest/PortScan_f1-score])</f>
        <v>0.58721042981550498</v>
      </c>
      <c r="T7" cm="1">
        <f t="array" ref="T7">MAX((Table832[MetaTest/k]=Table1130[[#This Row],[Test Name]])*Table832[MetaTest/SSH-Patator_f1-score])</f>
        <v>0.78548244119112198</v>
      </c>
      <c r="U7" s="14" cm="1">
        <f t="array" ref="U7">MAX((Table1033[MetaTest/k]=Table1130[[#This Row],[Test Name]])*Table1033[MetaTest/AvgAccuracy])</f>
        <v>0.47107380952381001</v>
      </c>
      <c r="V7" s="14" cm="1">
        <f t="array" ref="V7">MAX((Table1033[MetaTest/k]=Table1130[[#This Row],[Test Name]])*Table1033[MetaTest/f1-score_macro_avg])</f>
        <v>0.410834076929948</v>
      </c>
      <c r="W7" s="14" cm="1">
        <f t="array" ref="W7">MAX((Table1033[MetaTest/k]=Table1130[[#This Row],[Test Name]])*Table1033[MetaTest/Bot_f1-score])</f>
        <v>0.478867151127639</v>
      </c>
      <c r="X7" s="14" cm="1">
        <f t="array" ref="X7">MAX((Table1033[MetaTest/k]=Table1130[[#This Row],[Test Name]])*Table1033[MetaTest/FTP-Patator_f1-score])</f>
        <v>0.33794770847844402</v>
      </c>
      <c r="Y7" s="14" cm="1">
        <f t="array" ref="Y7">MAX((Table1033[MetaTest/k]=Table1130[[#This Row],[Test Name]])*Table1033[MetaTest/PortScan_f1-score])</f>
        <v>0.56386583821912994</v>
      </c>
      <c r="Z7" s="14" cm="1">
        <f t="array" ref="Z7">MAX((Table1033[MetaTest/k]=Table1130[[#This Row],[Test Name]])*Table1033[MetaTest/SSH-Patator_f1-score])</f>
        <v>0.45335165159978802</v>
      </c>
      <c r="AB7">
        <v>0</v>
      </c>
      <c r="AC7">
        <v>0.85107526881720397</v>
      </c>
      <c r="AD7">
        <v>0.849578963592724</v>
      </c>
      <c r="AE7">
        <v>0</v>
      </c>
      <c r="AF7">
        <v>0.87668161434977498</v>
      </c>
      <c r="AG7">
        <v>0.78598247809762201</v>
      </c>
      <c r="AH7">
        <v>0.89536138079827399</v>
      </c>
      <c r="AI7">
        <v>0.84029038112522603</v>
      </c>
      <c r="AK7">
        <v>0</v>
      </c>
      <c r="AL7">
        <v>0.96413043478260796</v>
      </c>
      <c r="AM7">
        <v>0.96428801443665901</v>
      </c>
      <c r="AN7">
        <v>0</v>
      </c>
      <c r="AO7">
        <v>0.96213808463251604</v>
      </c>
      <c r="AP7">
        <v>0.94715025906735695</v>
      </c>
      <c r="AQ7">
        <v>0.96404494382022399</v>
      </c>
      <c r="AR7">
        <v>0.98381877022653696</v>
      </c>
      <c r="AT7">
        <v>0</v>
      </c>
      <c r="AU7">
        <v>0.96538461538461495</v>
      </c>
      <c r="AV7">
        <v>0.96544712559619505</v>
      </c>
      <c r="AW7">
        <v>0</v>
      </c>
      <c r="AX7">
        <v>0.94702702702702701</v>
      </c>
      <c r="AY7">
        <v>0.96891747052518695</v>
      </c>
      <c r="AZ7">
        <v>0.96027241770715099</v>
      </c>
      <c r="BA7">
        <v>0.98557158712541604</v>
      </c>
      <c r="BC7">
        <v>0</v>
      </c>
      <c r="BD7">
        <v>0.98111111111111104</v>
      </c>
      <c r="BE7">
        <v>0.98109001107329297</v>
      </c>
      <c r="BF7">
        <v>0</v>
      </c>
      <c r="BG7">
        <v>0.98146128680479805</v>
      </c>
      <c r="BH7">
        <v>0.98663697104676995</v>
      </c>
      <c r="BI7">
        <v>0.98004434589800404</v>
      </c>
      <c r="BJ7">
        <v>0.97621744054360104</v>
      </c>
      <c r="BL7">
        <v>0</v>
      </c>
      <c r="BM7">
        <v>0.97415730337078599</v>
      </c>
      <c r="BN7">
        <v>0.97417783814773795</v>
      </c>
      <c r="BO7">
        <v>0</v>
      </c>
      <c r="BP7">
        <v>0.95828635851183697</v>
      </c>
      <c r="BQ7">
        <v>0.97136563876651905</v>
      </c>
      <c r="BR7">
        <v>0.97940503432494197</v>
      </c>
      <c r="BS7">
        <v>0.98765432098765404</v>
      </c>
      <c r="BU7">
        <v>0</v>
      </c>
      <c r="BV7">
        <v>0.98392857142857104</v>
      </c>
      <c r="BW7">
        <v>0.98391635013343604</v>
      </c>
      <c r="BX7">
        <v>0</v>
      </c>
      <c r="BY7">
        <v>0.97954271961492101</v>
      </c>
      <c r="BZ7">
        <v>0.98578199052132698</v>
      </c>
      <c r="CA7">
        <v>0.98345153664302598</v>
      </c>
      <c r="CB7">
        <v>0.98688915375446895</v>
      </c>
    </row>
    <row r="8" spans="1:80" x14ac:dyDescent="0.2">
      <c r="AB8">
        <v>0</v>
      </c>
      <c r="AC8">
        <v>0.81774193548387097</v>
      </c>
      <c r="AD8">
        <v>0.81589007185798801</v>
      </c>
      <c r="AE8">
        <v>0</v>
      </c>
      <c r="AF8">
        <v>0.71245634458672802</v>
      </c>
      <c r="AG8">
        <v>0.89442467378410395</v>
      </c>
      <c r="AH8">
        <v>0.78333333333333299</v>
      </c>
      <c r="AI8">
        <v>0.87334593572778796</v>
      </c>
      <c r="AK8">
        <v>0</v>
      </c>
      <c r="AL8">
        <v>0.96358695652173898</v>
      </c>
      <c r="AM8">
        <v>0.96362593826607601</v>
      </c>
      <c r="AN8">
        <v>0</v>
      </c>
      <c r="AO8">
        <v>0.94314381270903003</v>
      </c>
      <c r="AP8">
        <v>0.95317377731529596</v>
      </c>
      <c r="AQ8">
        <v>0.97447280799112102</v>
      </c>
      <c r="AR8">
        <v>0.98371335504885904</v>
      </c>
      <c r="AT8">
        <v>0</v>
      </c>
      <c r="AU8">
        <v>0.95549450549450499</v>
      </c>
      <c r="AV8">
        <v>0.95512141286888697</v>
      </c>
      <c r="AW8">
        <v>0</v>
      </c>
      <c r="AX8">
        <v>0.94054054054054004</v>
      </c>
      <c r="AY8">
        <v>0.98582333696837499</v>
      </c>
      <c r="AZ8">
        <v>0.93147502903600399</v>
      </c>
      <c r="BA8">
        <v>0.96264674493062896</v>
      </c>
      <c r="BC8">
        <v>0</v>
      </c>
      <c r="BD8">
        <v>0.95611111111111102</v>
      </c>
      <c r="BE8">
        <v>0.95607645935838004</v>
      </c>
      <c r="BF8">
        <v>0</v>
      </c>
      <c r="BG8">
        <v>0.92929292929292895</v>
      </c>
      <c r="BH8">
        <v>0.95329087048832195</v>
      </c>
      <c r="BI8">
        <v>0.95833333333333304</v>
      </c>
      <c r="BJ8">
        <v>0.98338870431893699</v>
      </c>
      <c r="BL8">
        <v>0</v>
      </c>
      <c r="BM8">
        <v>0.97471910112359506</v>
      </c>
      <c r="BN8">
        <v>0.97471831517416596</v>
      </c>
      <c r="BO8">
        <v>0</v>
      </c>
      <c r="BP8">
        <v>0.960362400906002</v>
      </c>
      <c r="BQ8">
        <v>0.97130242825607005</v>
      </c>
      <c r="BR8">
        <v>0.97621744054360104</v>
      </c>
      <c r="BS8">
        <v>0.99099099099099097</v>
      </c>
      <c r="BU8">
        <v>0</v>
      </c>
      <c r="BV8">
        <v>0.98928571428571399</v>
      </c>
      <c r="BW8">
        <v>0.98928408608964902</v>
      </c>
      <c r="BX8">
        <v>0</v>
      </c>
      <c r="BY8">
        <v>0.99049881235154402</v>
      </c>
      <c r="BZ8">
        <v>0.99167657550535004</v>
      </c>
      <c r="CA8">
        <v>0.98800959232613905</v>
      </c>
      <c r="CB8">
        <v>0.98695136417556295</v>
      </c>
    </row>
    <row r="9" spans="1:80" x14ac:dyDescent="0.2">
      <c r="AB9">
        <v>0</v>
      </c>
      <c r="AC9">
        <v>0.86451612903225805</v>
      </c>
      <c r="AD9">
        <v>0.86439990547225698</v>
      </c>
      <c r="AE9">
        <v>0</v>
      </c>
      <c r="AF9">
        <v>0.91200000000000003</v>
      </c>
      <c r="AG9">
        <v>0.80855614973262002</v>
      </c>
      <c r="AH9">
        <v>0.78632478632478597</v>
      </c>
      <c r="AI9">
        <v>0.950718685831622</v>
      </c>
      <c r="AK9">
        <v>0</v>
      </c>
      <c r="AL9">
        <v>0.91141304347826002</v>
      </c>
      <c r="AM9">
        <v>0.91017517011707705</v>
      </c>
      <c r="AN9">
        <v>0</v>
      </c>
      <c r="AO9">
        <v>0.82857142857142796</v>
      </c>
      <c r="AP9">
        <v>0.96264674493062896</v>
      </c>
      <c r="AQ9">
        <v>0.86469989827060001</v>
      </c>
      <c r="AR9">
        <v>0.98478260869565204</v>
      </c>
      <c r="AT9">
        <v>0</v>
      </c>
      <c r="AU9">
        <v>0.96483516483516396</v>
      </c>
      <c r="AV9">
        <v>0.96485451427713897</v>
      </c>
      <c r="AW9">
        <v>0</v>
      </c>
      <c r="AX9">
        <v>0.94190871369294604</v>
      </c>
      <c r="AY9">
        <v>0.99228224917309804</v>
      </c>
      <c r="AZ9">
        <v>0.93735498839907105</v>
      </c>
      <c r="BA9">
        <v>0.98787210584343998</v>
      </c>
      <c r="BC9">
        <v>0</v>
      </c>
      <c r="BD9">
        <v>0.97555555555555495</v>
      </c>
      <c r="BE9">
        <v>0.97553132869391701</v>
      </c>
      <c r="BF9">
        <v>0</v>
      </c>
      <c r="BG9">
        <v>0.98210290827740399</v>
      </c>
      <c r="BH9">
        <v>0.98353457738748595</v>
      </c>
      <c r="BI9">
        <v>0.96818181818181803</v>
      </c>
      <c r="BJ9">
        <v>0.96830601092896096</v>
      </c>
      <c r="BL9">
        <v>0</v>
      </c>
      <c r="BM9">
        <v>0.98876404494381998</v>
      </c>
      <c r="BN9">
        <v>0.98876626387173605</v>
      </c>
      <c r="BO9">
        <v>0</v>
      </c>
      <c r="BP9">
        <v>0.98992161254199296</v>
      </c>
      <c r="BQ9">
        <v>0.986425339366515</v>
      </c>
      <c r="BR9">
        <v>0.98547486033519505</v>
      </c>
      <c r="BS9">
        <v>0.99324324324324298</v>
      </c>
      <c r="BU9">
        <v>0</v>
      </c>
      <c r="BV9">
        <v>0.98392857142857104</v>
      </c>
      <c r="BW9">
        <v>0.983994094099918</v>
      </c>
      <c r="BX9">
        <v>0</v>
      </c>
      <c r="BY9">
        <v>0.97189695550351296</v>
      </c>
      <c r="BZ9">
        <v>0.99282296650717705</v>
      </c>
      <c r="CA9">
        <v>0.98554216867469802</v>
      </c>
      <c r="CB9">
        <v>0.98571428571428499</v>
      </c>
    </row>
    <row r="10" spans="1:80" x14ac:dyDescent="0.2">
      <c r="AB10">
        <v>0</v>
      </c>
      <c r="AC10">
        <v>0.82150537634408605</v>
      </c>
      <c r="AD10">
        <v>0.81327149495957896</v>
      </c>
      <c r="AE10">
        <v>0</v>
      </c>
      <c r="AF10">
        <v>0.73333333333333295</v>
      </c>
      <c r="AG10">
        <v>0.89382239382239304</v>
      </c>
      <c r="AH10">
        <v>0.77546296296296202</v>
      </c>
      <c r="AI10">
        <v>0.85046728971962604</v>
      </c>
      <c r="AK10">
        <v>0</v>
      </c>
      <c r="AL10">
        <v>0.92065217391304299</v>
      </c>
      <c r="AM10">
        <v>0.91946053402379202</v>
      </c>
      <c r="AN10">
        <v>0</v>
      </c>
      <c r="AO10">
        <v>0.86866359447004604</v>
      </c>
      <c r="AP10">
        <v>0.94847528916929502</v>
      </c>
      <c r="AQ10">
        <v>0.92255892255892202</v>
      </c>
      <c r="AR10">
        <v>0.93814432989690699</v>
      </c>
      <c r="AT10">
        <v>0</v>
      </c>
      <c r="AU10">
        <v>0.90384615384615297</v>
      </c>
      <c r="AV10">
        <v>0.90204289552268002</v>
      </c>
      <c r="AW10">
        <v>0</v>
      </c>
      <c r="AX10">
        <v>0.80246913580246904</v>
      </c>
      <c r="AY10">
        <v>0.99233296823658201</v>
      </c>
      <c r="AZ10">
        <v>0.83923154701718905</v>
      </c>
      <c r="BA10">
        <v>0.97413793103448199</v>
      </c>
      <c r="BC10">
        <v>0</v>
      </c>
      <c r="BD10">
        <v>0.96888888888888802</v>
      </c>
      <c r="BE10">
        <v>0.96918598843940895</v>
      </c>
      <c r="BF10">
        <v>0</v>
      </c>
      <c r="BG10">
        <v>0.945917285259809</v>
      </c>
      <c r="BH10">
        <v>0.98190045248868696</v>
      </c>
      <c r="BI10">
        <v>0.96338672768878697</v>
      </c>
      <c r="BJ10">
        <v>0.98553948832035498</v>
      </c>
      <c r="BL10">
        <v>0</v>
      </c>
      <c r="BM10">
        <v>0.98651685393258404</v>
      </c>
      <c r="BN10">
        <v>0.98654598872368904</v>
      </c>
      <c r="BO10">
        <v>0</v>
      </c>
      <c r="BP10">
        <v>0.98004434589800404</v>
      </c>
      <c r="BQ10">
        <v>0.99099099099099097</v>
      </c>
      <c r="BR10">
        <v>0.98866213151927396</v>
      </c>
      <c r="BS10">
        <v>0.98648648648648596</v>
      </c>
      <c r="BU10">
        <v>0</v>
      </c>
      <c r="BV10">
        <v>0.98750000000000004</v>
      </c>
      <c r="BW10">
        <v>0.98750607960893499</v>
      </c>
      <c r="BX10">
        <v>0</v>
      </c>
      <c r="BY10">
        <v>0.98581560283687897</v>
      </c>
      <c r="BZ10">
        <v>0.98692033293697901</v>
      </c>
      <c r="CA10">
        <v>0.98922155688622704</v>
      </c>
      <c r="CB10">
        <v>0.98806682577565597</v>
      </c>
    </row>
    <row r="11" spans="1:80" x14ac:dyDescent="0.2">
      <c r="I11">
        <f t="shared" ref="I11:N16" si="0">I2-B2</f>
        <v>-0.27543225806451477</v>
      </c>
      <c r="J11">
        <f t="shared" si="0"/>
        <v>-0.27290417720837623</v>
      </c>
      <c r="K11">
        <f t="shared" si="0"/>
        <v>-0.17920894085109762</v>
      </c>
      <c r="L11">
        <f t="shared" si="0"/>
        <v>-0.27143982863560356</v>
      </c>
      <c r="M11">
        <f t="shared" si="0"/>
        <v>-0.22783431615110172</v>
      </c>
      <c r="N11">
        <f t="shared" si="0"/>
        <v>-0.27551889724959977</v>
      </c>
      <c r="O11">
        <f t="shared" ref="O11:T16" si="1">O2-B2</f>
        <v>-0.22847419354838772</v>
      </c>
      <c r="P11">
        <f t="shared" si="1"/>
        <v>-0.2464574723074463</v>
      </c>
      <c r="Q11">
        <f t="shared" si="1"/>
        <v>-0.22190266398402969</v>
      </c>
      <c r="R11">
        <f t="shared" si="1"/>
        <v>-0.34432332785163555</v>
      </c>
      <c r="S11">
        <f t="shared" si="1"/>
        <v>-0.22665144129954273</v>
      </c>
      <c r="T11">
        <f t="shared" si="1"/>
        <v>-0.19295245609457778</v>
      </c>
      <c r="U11">
        <f t="shared" ref="U11:Z16" si="2">U2-B2</f>
        <v>-0.39576397849462674</v>
      </c>
      <c r="V11">
        <f t="shared" si="2"/>
        <v>-0.45836158026591628</v>
      </c>
      <c r="W11">
        <f t="shared" si="2"/>
        <v>-0.34220384721459762</v>
      </c>
      <c r="X11">
        <f t="shared" si="2"/>
        <v>-0.54097738393118655</v>
      </c>
      <c r="Y11">
        <f t="shared" si="2"/>
        <v>-0.30754369777283075</v>
      </c>
      <c r="Z11">
        <f t="shared" si="2"/>
        <v>-0.58793361982382575</v>
      </c>
      <c r="AB11">
        <v>0</v>
      </c>
      <c r="AC11">
        <v>0.89516129032257996</v>
      </c>
      <c r="AD11">
        <v>0.89219677753165205</v>
      </c>
      <c r="AE11">
        <v>0</v>
      </c>
      <c r="AF11">
        <v>0.79030303030302995</v>
      </c>
      <c r="AG11">
        <v>0.957336108220603</v>
      </c>
      <c r="AH11">
        <v>0.84125379170879599</v>
      </c>
      <c r="AI11">
        <v>0.97989417989417904</v>
      </c>
      <c r="AK11">
        <v>0</v>
      </c>
      <c r="AL11">
        <v>0.96739130434782605</v>
      </c>
      <c r="AM11">
        <v>0.96744163446343101</v>
      </c>
      <c r="AN11">
        <v>0</v>
      </c>
      <c r="AO11">
        <v>0.95747001090512496</v>
      </c>
      <c r="AP11">
        <v>0.99022801302931596</v>
      </c>
      <c r="AQ11">
        <v>0.96536312849161998</v>
      </c>
      <c r="AR11">
        <v>0.95670538542766603</v>
      </c>
      <c r="AT11">
        <v>0</v>
      </c>
      <c r="AU11">
        <v>0.98296703296703203</v>
      </c>
      <c r="AV11">
        <v>0.98299593785897799</v>
      </c>
      <c r="AW11">
        <v>0</v>
      </c>
      <c r="AX11">
        <v>0.97664071190211299</v>
      </c>
      <c r="AY11">
        <v>0.99009900990098998</v>
      </c>
      <c r="AZ11">
        <v>0.97518878101402295</v>
      </c>
      <c r="BA11">
        <v>0.99005524861878402</v>
      </c>
      <c r="BC11">
        <v>0</v>
      </c>
      <c r="BD11">
        <v>0.96055555555555505</v>
      </c>
      <c r="BE11">
        <v>0.96071905393235402</v>
      </c>
      <c r="BF11">
        <v>0</v>
      </c>
      <c r="BG11">
        <v>0.93953488372092997</v>
      </c>
      <c r="BH11">
        <v>0.93459915611814304</v>
      </c>
      <c r="BI11">
        <v>0.98320268756998797</v>
      </c>
      <c r="BJ11">
        <v>0.98553948832035498</v>
      </c>
      <c r="BL11">
        <v>0</v>
      </c>
      <c r="BM11">
        <v>0.98764044943820195</v>
      </c>
      <c r="BN11">
        <v>0.98766690637823096</v>
      </c>
      <c r="BO11">
        <v>0</v>
      </c>
      <c r="BP11">
        <v>0.98233995584988898</v>
      </c>
      <c r="BQ11">
        <v>0.99324324324324298</v>
      </c>
      <c r="BR11">
        <v>0.98748577929465298</v>
      </c>
      <c r="BS11">
        <v>0.987598647125141</v>
      </c>
      <c r="BU11">
        <v>0</v>
      </c>
      <c r="BV11">
        <v>0.98333333333333295</v>
      </c>
      <c r="BW11">
        <v>0.98334852309505205</v>
      </c>
      <c r="BX11">
        <v>0</v>
      </c>
      <c r="BY11">
        <v>0.97405660377358405</v>
      </c>
      <c r="BZ11">
        <v>0.99405469678953595</v>
      </c>
      <c r="CA11">
        <v>0.98194945848375403</v>
      </c>
      <c r="CB11">
        <v>0.98333333333333295</v>
      </c>
    </row>
    <row r="12" spans="1:80" x14ac:dyDescent="0.2">
      <c r="A12" s="28" t="s">
        <v>1880</v>
      </c>
      <c r="B12" s="29"/>
      <c r="C12" s="29"/>
      <c r="D12" s="29"/>
      <c r="E12" s="29"/>
      <c r="F12" s="29"/>
      <c r="I12">
        <f t="shared" si="0"/>
        <v>-0.30245461956521646</v>
      </c>
      <c r="J12">
        <f t="shared" si="0"/>
        <v>-0.30439000452337195</v>
      </c>
      <c r="K12">
        <f t="shared" si="0"/>
        <v>-0.25660470479767239</v>
      </c>
      <c r="L12">
        <f t="shared" si="0"/>
        <v>-0.24425984734341788</v>
      </c>
      <c r="M12">
        <f t="shared" si="0"/>
        <v>-0.28559675485216618</v>
      </c>
      <c r="N12">
        <f t="shared" si="0"/>
        <v>-0.30306612259272114</v>
      </c>
      <c r="O12">
        <f t="shared" si="1"/>
        <v>-0.48313070652173951</v>
      </c>
      <c r="P12">
        <f t="shared" si="1"/>
        <v>-0.52685794862198698</v>
      </c>
      <c r="Q12">
        <f t="shared" si="1"/>
        <v>-0.3444452715991374</v>
      </c>
      <c r="R12">
        <f t="shared" si="1"/>
        <v>-0.43593788398850292</v>
      </c>
      <c r="S12">
        <f t="shared" si="1"/>
        <v>-0.38602980408496024</v>
      </c>
      <c r="T12">
        <f t="shared" si="1"/>
        <v>-0.39727157716618122</v>
      </c>
      <c r="U12">
        <f t="shared" si="2"/>
        <v>-0.45092690217391351</v>
      </c>
      <c r="V12">
        <f t="shared" si="2"/>
        <v>-0.51012283852081597</v>
      </c>
      <c r="W12">
        <f t="shared" si="2"/>
        <v>-0.41979970847312742</v>
      </c>
      <c r="X12">
        <f t="shared" si="2"/>
        <v>-0.61380572630544883</v>
      </c>
      <c r="Y12">
        <f t="shared" si="2"/>
        <v>-0.37956915116238721</v>
      </c>
      <c r="Z12">
        <f t="shared" si="2"/>
        <v>-0.60650441831592017</v>
      </c>
      <c r="AB12">
        <v>0</v>
      </c>
      <c r="AC12">
        <v>0.94462365591397801</v>
      </c>
      <c r="AD12">
        <v>0.943518631455045</v>
      </c>
      <c r="AE12">
        <v>0</v>
      </c>
      <c r="AF12">
        <v>0.88862559241706096</v>
      </c>
      <c r="AG12">
        <v>0.96544502617800998</v>
      </c>
      <c r="AH12">
        <v>0.92864321608040101</v>
      </c>
      <c r="AI12">
        <v>0.99136069114470804</v>
      </c>
      <c r="AK12">
        <v>0</v>
      </c>
      <c r="AL12">
        <v>0.91739130434782601</v>
      </c>
      <c r="AM12">
        <v>0.91585120393929198</v>
      </c>
      <c r="AN12">
        <v>0</v>
      </c>
      <c r="AO12">
        <v>0.88838782412626804</v>
      </c>
      <c r="AP12">
        <v>0.93852459016393397</v>
      </c>
      <c r="AQ12">
        <v>0.88242142025611103</v>
      </c>
      <c r="AR12">
        <v>0.95407098121085498</v>
      </c>
      <c r="AT12">
        <v>0</v>
      </c>
      <c r="AU12">
        <v>0.96263736263736199</v>
      </c>
      <c r="AV12">
        <v>0.96260036584099495</v>
      </c>
      <c r="AW12">
        <v>0</v>
      </c>
      <c r="AX12">
        <v>0.93226176808266303</v>
      </c>
      <c r="AY12">
        <v>0.94240837696335</v>
      </c>
      <c r="AZ12">
        <v>0.98669623059866896</v>
      </c>
      <c r="BA12">
        <v>0.98903508771929804</v>
      </c>
      <c r="BC12">
        <v>0</v>
      </c>
      <c r="BD12">
        <v>0.99</v>
      </c>
      <c r="BE12">
        <v>0.98999707051292296</v>
      </c>
      <c r="BF12">
        <v>0</v>
      </c>
      <c r="BG12">
        <v>0.99009900990098998</v>
      </c>
      <c r="BH12">
        <v>0.99113082039911304</v>
      </c>
      <c r="BI12">
        <v>0.98881431767337802</v>
      </c>
      <c r="BJ12">
        <v>0.98994413407821202</v>
      </c>
      <c r="BL12">
        <v>0</v>
      </c>
      <c r="BM12">
        <v>0.98483146067415706</v>
      </c>
      <c r="BN12">
        <v>0.984807824411703</v>
      </c>
      <c r="BO12">
        <v>0</v>
      </c>
      <c r="BP12">
        <v>0.99109131403118</v>
      </c>
      <c r="BQ12">
        <v>0.99212598425196796</v>
      </c>
      <c r="BR12">
        <v>0.97828571428571398</v>
      </c>
      <c r="BS12">
        <v>0.97772828507795095</v>
      </c>
      <c r="BU12">
        <v>0</v>
      </c>
      <c r="BV12">
        <v>0.98809523809523803</v>
      </c>
      <c r="BW12">
        <v>0.98809088763887198</v>
      </c>
      <c r="BX12">
        <v>0</v>
      </c>
      <c r="BY12">
        <v>0.99047619047618995</v>
      </c>
      <c r="BZ12">
        <v>0.99285714285714199</v>
      </c>
      <c r="CA12">
        <v>0.98207885304659404</v>
      </c>
      <c r="CB12">
        <v>0.98695136417556295</v>
      </c>
    </row>
    <row r="13" spans="1:80" x14ac:dyDescent="0.2">
      <c r="A13" s="29"/>
      <c r="B13" s="29"/>
      <c r="C13" s="29"/>
      <c r="D13" s="29"/>
      <c r="E13" s="29"/>
      <c r="F13" s="29"/>
      <c r="I13">
        <f t="shared" si="0"/>
        <v>-0.35321263736263586</v>
      </c>
      <c r="J13">
        <f t="shared" si="0"/>
        <v>-0.3491886474846172</v>
      </c>
      <c r="K13">
        <f t="shared" si="0"/>
        <v>-0.25424819532476883</v>
      </c>
      <c r="L13">
        <f t="shared" si="0"/>
        <v>-0.25211681003106956</v>
      </c>
      <c r="M13">
        <f t="shared" si="0"/>
        <v>-0.32212083576642447</v>
      </c>
      <c r="N13">
        <f t="shared" si="0"/>
        <v>-0.32736787263923062</v>
      </c>
      <c r="O13">
        <f t="shared" si="1"/>
        <v>-0.29932417582417581</v>
      </c>
      <c r="P13">
        <f t="shared" si="1"/>
        <v>-0.3325404746389482</v>
      </c>
      <c r="Q13">
        <f t="shared" si="1"/>
        <v>-0.24144649161196075</v>
      </c>
      <c r="R13">
        <f t="shared" si="1"/>
        <v>-0.4886467465126455</v>
      </c>
      <c r="S13">
        <f t="shared" si="1"/>
        <v>-0.25704597171234445</v>
      </c>
      <c r="T13">
        <f t="shared" si="1"/>
        <v>-0.18431892787213766</v>
      </c>
      <c r="U13">
        <f t="shared" si="2"/>
        <v>-0.48945439560439585</v>
      </c>
      <c r="V13">
        <f t="shared" si="2"/>
        <v>-0.55065799682055416</v>
      </c>
      <c r="W13">
        <f t="shared" si="2"/>
        <v>-0.42846746791336776</v>
      </c>
      <c r="X13">
        <f t="shared" si="2"/>
        <v>-0.66018570374173757</v>
      </c>
      <c r="Y13">
        <f t="shared" si="2"/>
        <v>-0.4097983180189595</v>
      </c>
      <c r="Z13">
        <f t="shared" si="2"/>
        <v>-0.5741527830482227</v>
      </c>
      <c r="AB13">
        <v>0</v>
      </c>
      <c r="AC13">
        <v>0.89247311827956899</v>
      </c>
      <c r="AD13">
        <v>0.88835731353631198</v>
      </c>
      <c r="AE13">
        <v>0</v>
      </c>
      <c r="AF13">
        <v>0.76119402985074602</v>
      </c>
      <c r="AG13">
        <v>0.96753926701570603</v>
      </c>
      <c r="AH13">
        <v>0.84592737978410204</v>
      </c>
      <c r="AI13">
        <v>0.97876857749469204</v>
      </c>
      <c r="AK13">
        <v>0</v>
      </c>
      <c r="AL13">
        <v>0.97608695652173905</v>
      </c>
      <c r="AM13">
        <v>0.97610025439162096</v>
      </c>
      <c r="AN13">
        <v>0</v>
      </c>
      <c r="AO13">
        <v>0.97104677060133604</v>
      </c>
      <c r="AP13">
        <v>0.97941495124593703</v>
      </c>
      <c r="AQ13">
        <v>0.96808510638297796</v>
      </c>
      <c r="AR13">
        <v>0.98585418933623503</v>
      </c>
      <c r="AT13">
        <v>0</v>
      </c>
      <c r="AU13">
        <v>0.98076923076922995</v>
      </c>
      <c r="AV13">
        <v>0.98083999632920305</v>
      </c>
      <c r="AW13">
        <v>0</v>
      </c>
      <c r="AX13">
        <v>0.97684674751929401</v>
      </c>
      <c r="AY13">
        <v>0.987791342952275</v>
      </c>
      <c r="AZ13">
        <v>0.96753246753246702</v>
      </c>
      <c r="BA13">
        <v>0.99118942731277504</v>
      </c>
      <c r="BC13">
        <v>0</v>
      </c>
      <c r="BD13">
        <v>0.98388888888888804</v>
      </c>
      <c r="BE13">
        <v>0.98385281899842003</v>
      </c>
      <c r="BF13">
        <v>0</v>
      </c>
      <c r="BG13">
        <v>0.98360655737704905</v>
      </c>
      <c r="BH13">
        <v>0.99442586399108102</v>
      </c>
      <c r="BI13">
        <v>0.97499999999999998</v>
      </c>
      <c r="BJ13">
        <v>0.98237885462554997</v>
      </c>
      <c r="BL13">
        <v>0</v>
      </c>
      <c r="BM13">
        <v>0.98876404494381998</v>
      </c>
      <c r="BN13">
        <v>0.988741404188478</v>
      </c>
      <c r="BO13">
        <v>0</v>
      </c>
      <c r="BP13">
        <v>0.99328859060402597</v>
      </c>
      <c r="BQ13">
        <v>0.99327354260089595</v>
      </c>
      <c r="BR13">
        <v>0.982896237172178</v>
      </c>
      <c r="BS13">
        <v>0.98550724637681097</v>
      </c>
      <c r="BU13">
        <v>0</v>
      </c>
      <c r="BV13">
        <v>0.98095238095238002</v>
      </c>
      <c r="BW13">
        <v>0.98098720605438505</v>
      </c>
      <c r="BX13">
        <v>0</v>
      </c>
      <c r="BY13">
        <v>0.98333333333333295</v>
      </c>
      <c r="BZ13">
        <v>0.99282296650717705</v>
      </c>
      <c r="CA13">
        <v>0.97596153846153799</v>
      </c>
      <c r="CB13">
        <v>0.971830985915493</v>
      </c>
    </row>
    <row r="14" spans="1:80" x14ac:dyDescent="0.2">
      <c r="A14" s="29"/>
      <c r="B14" s="29"/>
      <c r="C14" s="29"/>
      <c r="D14" s="29"/>
      <c r="E14" s="29"/>
      <c r="F14" s="29"/>
      <c r="I14">
        <f t="shared" si="0"/>
        <v>-0.30114250000000153</v>
      </c>
      <c r="J14">
        <f t="shared" si="0"/>
        <v>-0.29276929334322577</v>
      </c>
      <c r="K14">
        <f t="shared" si="0"/>
        <v>-0.2397646921556924</v>
      </c>
      <c r="L14">
        <f t="shared" si="0"/>
        <v>-0.28529844594056974</v>
      </c>
      <c r="M14">
        <f t="shared" si="0"/>
        <v>-0.31731126091241757</v>
      </c>
      <c r="N14">
        <f t="shared" si="0"/>
        <v>-0.27201340985974054</v>
      </c>
      <c r="O14">
        <f t="shared" si="1"/>
        <v>-0.44960083333333356</v>
      </c>
      <c r="P14">
        <f t="shared" si="1"/>
        <v>-0.47791725526757572</v>
      </c>
      <c r="Q14">
        <f t="shared" si="1"/>
        <v>-0.35999601307290741</v>
      </c>
      <c r="R14">
        <f t="shared" si="1"/>
        <v>-0.38623663698140276</v>
      </c>
      <c r="S14">
        <f t="shared" si="1"/>
        <v>-0.35950424815543658</v>
      </c>
      <c r="T14">
        <f t="shared" si="1"/>
        <v>-0.31705355827785253</v>
      </c>
      <c r="U14">
        <f t="shared" si="2"/>
        <v>-0.49814861111111153</v>
      </c>
      <c r="V14">
        <f t="shared" si="2"/>
        <v>-0.56092694763562778</v>
      </c>
      <c r="W14">
        <f t="shared" si="2"/>
        <v>-0.46777489847091747</v>
      </c>
      <c r="X14">
        <f t="shared" si="2"/>
        <v>-0.67364658818699086</v>
      </c>
      <c r="Y14">
        <f t="shared" si="2"/>
        <v>-0.41147937301030357</v>
      </c>
      <c r="Z14">
        <f t="shared" si="2"/>
        <v>-0.52384390601769759</v>
      </c>
      <c r="AB14">
        <v>0</v>
      </c>
      <c r="AC14">
        <v>0.923655913978494</v>
      </c>
      <c r="AD14">
        <v>0.92305561200405695</v>
      </c>
      <c r="AE14">
        <v>0</v>
      </c>
      <c r="AF14">
        <v>0.86246122026887195</v>
      </c>
      <c r="AG14">
        <v>0.878331402085747</v>
      </c>
      <c r="AH14">
        <v>0.98294243070362397</v>
      </c>
      <c r="AI14">
        <v>0.96848739495798297</v>
      </c>
      <c r="AK14">
        <v>0</v>
      </c>
      <c r="AL14">
        <v>0.95597826086956506</v>
      </c>
      <c r="AM14">
        <v>0.95550695490034498</v>
      </c>
      <c r="AN14">
        <v>0</v>
      </c>
      <c r="AO14">
        <v>0.91666666666666596</v>
      </c>
      <c r="AP14">
        <v>0.99455930359085898</v>
      </c>
      <c r="AQ14">
        <v>0.96670247046186797</v>
      </c>
      <c r="AR14">
        <v>0.94409937888198703</v>
      </c>
      <c r="AT14">
        <v>0</v>
      </c>
      <c r="AU14">
        <v>0.93076923076923002</v>
      </c>
      <c r="AV14">
        <v>0.92987029503554397</v>
      </c>
      <c r="AW14">
        <v>0</v>
      </c>
      <c r="AX14">
        <v>0.92826086956521703</v>
      </c>
      <c r="AY14">
        <v>0.99003322259136195</v>
      </c>
      <c r="AZ14">
        <v>0.86854460093896702</v>
      </c>
      <c r="BA14">
        <v>0.932642487046632</v>
      </c>
      <c r="BC14">
        <v>0</v>
      </c>
      <c r="BD14">
        <v>0.96611111111111103</v>
      </c>
      <c r="BE14">
        <v>0.96611751747156704</v>
      </c>
      <c r="BF14">
        <v>0</v>
      </c>
      <c r="BG14">
        <v>0.943037974683544</v>
      </c>
      <c r="BH14">
        <v>0.99003322259136195</v>
      </c>
      <c r="BI14">
        <v>0.94366197183098499</v>
      </c>
      <c r="BJ14">
        <v>0.98773690078037801</v>
      </c>
      <c r="BL14">
        <v>0</v>
      </c>
      <c r="BM14">
        <v>0.979775280898876</v>
      </c>
      <c r="BN14">
        <v>0.97971168298650602</v>
      </c>
      <c r="BO14">
        <v>0</v>
      </c>
      <c r="BP14">
        <v>0.96662830840045999</v>
      </c>
      <c r="BQ14">
        <v>0.984375</v>
      </c>
      <c r="BR14">
        <v>0.975717439293598</v>
      </c>
      <c r="BS14">
        <v>0.99212598425196796</v>
      </c>
      <c r="BU14">
        <v>0</v>
      </c>
      <c r="BV14">
        <v>0.98571428571428499</v>
      </c>
      <c r="BW14">
        <v>0.98572424774141298</v>
      </c>
      <c r="BX14">
        <v>0</v>
      </c>
      <c r="BY14">
        <v>0.98011695906432705</v>
      </c>
      <c r="BZ14">
        <v>0.991696322657176</v>
      </c>
      <c r="CA14">
        <v>0.98186215235791996</v>
      </c>
      <c r="CB14">
        <v>0.98922155688622704</v>
      </c>
    </row>
    <row r="15" spans="1:80" x14ac:dyDescent="0.2">
      <c r="A15" s="29"/>
      <c r="B15" s="29"/>
      <c r="C15" s="29"/>
      <c r="D15" s="29"/>
      <c r="E15" s="29"/>
      <c r="F15" s="29"/>
      <c r="I15">
        <f t="shared" si="0"/>
        <v>-0.30489550561797751</v>
      </c>
      <c r="J15">
        <f t="shared" si="0"/>
        <v>-0.29503423849123578</v>
      </c>
      <c r="K15">
        <f t="shared" si="0"/>
        <v>-0.33358146739442029</v>
      </c>
      <c r="L15">
        <f t="shared" si="0"/>
        <v>-0.24172523939551172</v>
      </c>
      <c r="M15">
        <f t="shared" si="0"/>
        <v>-0.3706879042926966</v>
      </c>
      <c r="N15">
        <f t="shared" si="0"/>
        <v>-0.20684543603833916</v>
      </c>
      <c r="O15">
        <f t="shared" si="1"/>
        <v>-0.53831629213483256</v>
      </c>
      <c r="P15">
        <f t="shared" si="1"/>
        <v>-0.60262668078879789</v>
      </c>
      <c r="Q15">
        <f t="shared" si="1"/>
        <v>-0.4136993175205953</v>
      </c>
      <c r="R15">
        <f t="shared" si="1"/>
        <v>-0.39072941816678775</v>
      </c>
      <c r="S15">
        <f t="shared" si="1"/>
        <v>-0.36410538108220758</v>
      </c>
      <c r="T15">
        <f t="shared" si="1"/>
        <v>-0.33408725841364717</v>
      </c>
      <c r="U15">
        <f t="shared" si="2"/>
        <v>-0.50965617977528255</v>
      </c>
      <c r="V15">
        <f t="shared" si="2"/>
        <v>-0.57575300585821587</v>
      </c>
      <c r="W15">
        <f t="shared" si="2"/>
        <v>-0.4637400898086812</v>
      </c>
      <c r="X15">
        <f t="shared" si="2"/>
        <v>-0.68279633935356765</v>
      </c>
      <c r="Y15">
        <f t="shared" si="2"/>
        <v>-0.40955096940386759</v>
      </c>
      <c r="Z15">
        <f t="shared" si="2"/>
        <v>-0.54763894454429118</v>
      </c>
      <c r="AB15">
        <v>0</v>
      </c>
      <c r="AC15">
        <v>0.94731182795698898</v>
      </c>
      <c r="AD15">
        <v>0.94685534911577995</v>
      </c>
      <c r="AE15">
        <v>0</v>
      </c>
      <c r="AF15">
        <v>0.92289988492520103</v>
      </c>
      <c r="AG15">
        <v>0.92468619246861905</v>
      </c>
      <c r="AH15">
        <v>0.96924708377518498</v>
      </c>
      <c r="AI15">
        <v>0.97058823529411697</v>
      </c>
      <c r="AK15">
        <v>0</v>
      </c>
      <c r="AL15">
        <v>0.74130434782608701</v>
      </c>
      <c r="AM15">
        <v>0.73564125655375501</v>
      </c>
      <c r="AN15">
        <v>0</v>
      </c>
      <c r="AO15">
        <v>0.61788617886178798</v>
      </c>
      <c r="AP15">
        <v>0.52203389830508395</v>
      </c>
      <c r="AQ15">
        <v>0.95583238958097305</v>
      </c>
      <c r="AR15">
        <v>0.84681255946717404</v>
      </c>
      <c r="AT15">
        <v>0</v>
      </c>
      <c r="AU15">
        <v>0.94395604395604304</v>
      </c>
      <c r="AV15">
        <v>0.94342456806424002</v>
      </c>
      <c r="AW15">
        <v>0</v>
      </c>
      <c r="AX15">
        <v>0.91381100726895104</v>
      </c>
      <c r="AY15">
        <v>0.99007717750826896</v>
      </c>
      <c r="AZ15">
        <v>0.89256198347107396</v>
      </c>
      <c r="BA15">
        <v>0.97724810400866702</v>
      </c>
      <c r="BC15">
        <v>0</v>
      </c>
      <c r="BD15">
        <v>0.98</v>
      </c>
      <c r="BE15">
        <v>0.980012683177647</v>
      </c>
      <c r="BF15">
        <v>0</v>
      </c>
      <c r="BG15">
        <v>0.97315436241610698</v>
      </c>
      <c r="BH15">
        <v>0.97480832420591401</v>
      </c>
      <c r="BI15">
        <v>0.98426966292134799</v>
      </c>
      <c r="BJ15">
        <v>0.98781838316722004</v>
      </c>
      <c r="BL15">
        <v>0</v>
      </c>
      <c r="BM15">
        <v>0.94831460674157297</v>
      </c>
      <c r="BN15">
        <v>0.94807283929148201</v>
      </c>
      <c r="BO15">
        <v>0</v>
      </c>
      <c r="BP15">
        <v>0.91363163371487999</v>
      </c>
      <c r="BQ15">
        <v>0.98770949720670298</v>
      </c>
      <c r="BR15">
        <v>0.9</v>
      </c>
      <c r="BS15">
        <v>0.99095022624434304</v>
      </c>
      <c r="BU15">
        <v>0</v>
      </c>
      <c r="BV15">
        <v>0.98928571428571399</v>
      </c>
      <c r="BW15">
        <v>0.98929157162306702</v>
      </c>
      <c r="BX15">
        <v>0</v>
      </c>
      <c r="BY15">
        <v>0.98472385428907105</v>
      </c>
      <c r="BZ15">
        <v>0.99405469678953595</v>
      </c>
      <c r="CA15">
        <v>0.986731001206272</v>
      </c>
      <c r="CB15">
        <v>0.99165673420738898</v>
      </c>
    </row>
    <row r="16" spans="1:80" x14ac:dyDescent="0.2">
      <c r="A16" s="29"/>
      <c r="B16" s="29"/>
      <c r="C16" s="29"/>
      <c r="D16" s="29"/>
      <c r="E16" s="29"/>
      <c r="F16" s="29"/>
      <c r="I16">
        <f t="shared" si="0"/>
        <v>-0.31022708333333426</v>
      </c>
      <c r="J16">
        <f t="shared" si="0"/>
        <v>-0.29553446915982784</v>
      </c>
      <c r="K16">
        <f t="shared" si="0"/>
        <v>-0.23303375973059748</v>
      </c>
      <c r="L16">
        <f t="shared" si="0"/>
        <v>-0.22533606612770796</v>
      </c>
      <c r="M16">
        <f t="shared" si="0"/>
        <v>-0.30523125568429266</v>
      </c>
      <c r="N16">
        <f t="shared" si="0"/>
        <v>-0.31855559235593423</v>
      </c>
      <c r="O16">
        <f t="shared" si="1"/>
        <v>-0.40527172619047624</v>
      </c>
      <c r="P16">
        <f t="shared" si="1"/>
        <v>-0.40851399173751879</v>
      </c>
      <c r="Q16">
        <f t="shared" si="1"/>
        <v>-0.3162090212554135</v>
      </c>
      <c r="R16">
        <f t="shared" si="1"/>
        <v>-0.36608167454576701</v>
      </c>
      <c r="S16">
        <f t="shared" si="1"/>
        <v>-0.3938786190168807</v>
      </c>
      <c r="T16">
        <f t="shared" si="1"/>
        <v>-0.19877843925054728</v>
      </c>
      <c r="U16">
        <f t="shared" si="2"/>
        <v>-0.5110318452380942</v>
      </c>
      <c r="V16">
        <f t="shared" si="2"/>
        <v>-0.5712777498456808</v>
      </c>
      <c r="W16">
        <f t="shared" si="2"/>
        <v>-0.4972313793633395</v>
      </c>
      <c r="X16">
        <f t="shared" si="2"/>
        <v>-0.64905113885903698</v>
      </c>
      <c r="Y16">
        <f t="shared" si="2"/>
        <v>-0.41722321061325573</v>
      </c>
      <c r="Z16">
        <f t="shared" si="2"/>
        <v>-0.5309092288418813</v>
      </c>
      <c r="AB16">
        <v>0</v>
      </c>
      <c r="AC16">
        <v>0.80268817204301002</v>
      </c>
      <c r="AD16">
        <v>0.79989225422019306</v>
      </c>
      <c r="AE16">
        <v>0</v>
      </c>
      <c r="AF16">
        <v>0.64864864864864802</v>
      </c>
      <c r="AG16">
        <v>0.83480176211453705</v>
      </c>
      <c r="AH16">
        <v>0.73136915077989595</v>
      </c>
      <c r="AI16">
        <v>0.98474945533768998</v>
      </c>
      <c r="AK16">
        <v>0</v>
      </c>
      <c r="AL16">
        <v>0.94510869565217304</v>
      </c>
      <c r="AM16">
        <v>0.94482469923239398</v>
      </c>
      <c r="AN16">
        <v>0</v>
      </c>
      <c r="AO16">
        <v>0.91638795986622001</v>
      </c>
      <c r="AP16">
        <v>0.94415173867228597</v>
      </c>
      <c r="AQ16">
        <v>0.93171806167400895</v>
      </c>
      <c r="AR16">
        <v>0.987041036717062</v>
      </c>
      <c r="AT16">
        <v>0</v>
      </c>
      <c r="AU16">
        <v>0.95769230769230695</v>
      </c>
      <c r="AV16">
        <v>0.95784562407811802</v>
      </c>
      <c r="AW16">
        <v>0</v>
      </c>
      <c r="AX16">
        <v>0.92622020431328</v>
      </c>
      <c r="AY16">
        <v>0.93514644351464404</v>
      </c>
      <c r="AZ16">
        <v>0.97886540600667404</v>
      </c>
      <c r="BA16">
        <v>0.99115044247787598</v>
      </c>
      <c r="BC16">
        <v>0</v>
      </c>
      <c r="BD16">
        <v>0.91500000000000004</v>
      </c>
      <c r="BE16">
        <v>0.91372223253893103</v>
      </c>
      <c r="BF16">
        <v>0</v>
      </c>
      <c r="BG16">
        <v>0.93636363636363595</v>
      </c>
      <c r="BH16">
        <v>0.94940796555435902</v>
      </c>
      <c r="BI16">
        <v>0.86425902864258997</v>
      </c>
      <c r="BJ16">
        <v>0.90485829959514097</v>
      </c>
      <c r="BL16">
        <v>0</v>
      </c>
      <c r="BM16">
        <v>0.97359550561797703</v>
      </c>
      <c r="BN16">
        <v>0.97364841192476004</v>
      </c>
      <c r="BO16">
        <v>0</v>
      </c>
      <c r="BP16">
        <v>0.95661605206073697</v>
      </c>
      <c r="BQ16">
        <v>0.98768197088465803</v>
      </c>
      <c r="BR16">
        <v>0.96046511627906905</v>
      </c>
      <c r="BS16">
        <v>0.98983050847457599</v>
      </c>
      <c r="BU16">
        <v>0</v>
      </c>
      <c r="BV16">
        <v>0.98630952380952297</v>
      </c>
      <c r="BW16">
        <v>0.98632347656737196</v>
      </c>
      <c r="BX16">
        <v>0</v>
      </c>
      <c r="BY16">
        <v>0.98241500586166397</v>
      </c>
      <c r="BZ16">
        <v>0.98929845422116502</v>
      </c>
      <c r="CA16">
        <v>0.98554216867469802</v>
      </c>
      <c r="CB16">
        <v>0.98803827751196105</v>
      </c>
    </row>
    <row r="17" spans="1:80" x14ac:dyDescent="0.2">
      <c r="A17" s="29"/>
      <c r="B17" s="29"/>
      <c r="C17" s="29"/>
      <c r="D17" s="29"/>
      <c r="E17" s="29"/>
      <c r="F17" s="29"/>
      <c r="AB17">
        <v>0</v>
      </c>
      <c r="AC17">
        <v>0.87419354838709595</v>
      </c>
      <c r="AD17">
        <v>0.86720544813550604</v>
      </c>
      <c r="AE17">
        <v>0</v>
      </c>
      <c r="AF17">
        <v>0.70433639947437499</v>
      </c>
      <c r="AG17">
        <v>0.85291396854764101</v>
      </c>
      <c r="AH17">
        <v>0.92130115424973702</v>
      </c>
      <c r="AI17">
        <v>0.99027027027027004</v>
      </c>
      <c r="AK17">
        <v>0</v>
      </c>
      <c r="AL17">
        <v>0.93097826086956503</v>
      </c>
      <c r="AM17">
        <v>0.93040302693367105</v>
      </c>
      <c r="AN17">
        <v>0</v>
      </c>
      <c r="AO17">
        <v>0.85924112607099101</v>
      </c>
      <c r="AP17">
        <v>0.88304093567251396</v>
      </c>
      <c r="AQ17">
        <v>0.99454743729552797</v>
      </c>
      <c r="AR17">
        <v>0.98478260869565204</v>
      </c>
      <c r="AT17">
        <v>0</v>
      </c>
      <c r="AU17">
        <v>0.96813186813186802</v>
      </c>
      <c r="AV17">
        <v>0.96801853480641098</v>
      </c>
      <c r="AW17">
        <v>0</v>
      </c>
      <c r="AX17">
        <v>0.948688711516533</v>
      </c>
      <c r="AY17">
        <v>0.96581196581196505</v>
      </c>
      <c r="AZ17">
        <v>0.98663697104676995</v>
      </c>
      <c r="BA17">
        <v>0.97093649085037603</v>
      </c>
      <c r="BC17">
        <v>0</v>
      </c>
      <c r="BD17">
        <v>0.96833333333333305</v>
      </c>
      <c r="BE17">
        <v>0.96836167702489695</v>
      </c>
      <c r="BF17">
        <v>0</v>
      </c>
      <c r="BG17">
        <v>0.95439377085650701</v>
      </c>
      <c r="BH17">
        <v>0.96296296296296202</v>
      </c>
      <c r="BI17">
        <v>0.96832579185520296</v>
      </c>
      <c r="BJ17">
        <v>0.98776418242491604</v>
      </c>
      <c r="BL17">
        <v>0</v>
      </c>
      <c r="BM17">
        <v>0.96292134831460596</v>
      </c>
      <c r="BN17">
        <v>0.96287470139755704</v>
      </c>
      <c r="BO17">
        <v>0</v>
      </c>
      <c r="BP17">
        <v>0.93935790725326895</v>
      </c>
      <c r="BQ17">
        <v>0.94130202774813199</v>
      </c>
      <c r="BR17">
        <v>0.987598647125141</v>
      </c>
      <c r="BS17">
        <v>0.983240223463687</v>
      </c>
      <c r="BU17">
        <v>0</v>
      </c>
      <c r="BV17">
        <v>0.97023809523809501</v>
      </c>
      <c r="BW17">
        <v>0.97005971357475895</v>
      </c>
      <c r="BX17">
        <v>0</v>
      </c>
      <c r="BY17">
        <v>0.97441860465116203</v>
      </c>
      <c r="BZ17">
        <v>0.99161676646706498</v>
      </c>
      <c r="CA17">
        <v>0.95012468827930097</v>
      </c>
      <c r="CB17">
        <v>0.96407879490150605</v>
      </c>
    </row>
    <row r="18" spans="1:80" x14ac:dyDescent="0.2">
      <c r="A18" s="29"/>
      <c r="B18" s="29"/>
      <c r="C18" s="29"/>
      <c r="D18" s="29"/>
      <c r="E18" s="29"/>
      <c r="F18" s="29"/>
      <c r="AB18">
        <v>0</v>
      </c>
      <c r="AC18">
        <v>0.79516129032257998</v>
      </c>
      <c r="AD18">
        <v>0.79506585746938996</v>
      </c>
      <c r="AE18">
        <v>0</v>
      </c>
      <c r="AF18">
        <v>0.85481997677119603</v>
      </c>
      <c r="AG18">
        <v>0.69252077562326797</v>
      </c>
      <c r="AH18">
        <v>0.74123989218328801</v>
      </c>
      <c r="AI18">
        <v>0.89168278529980605</v>
      </c>
      <c r="AK18">
        <v>0</v>
      </c>
      <c r="AL18">
        <v>0.97771739130434698</v>
      </c>
      <c r="AM18">
        <v>0.97773941539964004</v>
      </c>
      <c r="AN18">
        <v>0</v>
      </c>
      <c r="AO18">
        <v>0.96401308615048997</v>
      </c>
      <c r="AP18">
        <v>0.97435897435897401</v>
      </c>
      <c r="AQ18">
        <v>0.98237885462554997</v>
      </c>
      <c r="AR18">
        <v>0.99020674646354701</v>
      </c>
      <c r="AT18">
        <v>0</v>
      </c>
      <c r="AU18">
        <v>0.94450549450549404</v>
      </c>
      <c r="AV18">
        <v>0.94446617822172296</v>
      </c>
      <c r="AW18">
        <v>0</v>
      </c>
      <c r="AX18">
        <v>0.90604026845637498</v>
      </c>
      <c r="AY18">
        <v>0.93684210526315703</v>
      </c>
      <c r="AZ18">
        <v>0.94819819819819795</v>
      </c>
      <c r="BA18">
        <v>0.986784140969163</v>
      </c>
      <c r="BC18">
        <v>0</v>
      </c>
      <c r="BD18">
        <v>0.93833333333333302</v>
      </c>
      <c r="BE18">
        <v>0.93815311405133905</v>
      </c>
      <c r="BF18">
        <v>0</v>
      </c>
      <c r="BG18">
        <v>0.890365448504983</v>
      </c>
      <c r="BH18">
        <v>0.94315789473684197</v>
      </c>
      <c r="BI18">
        <v>0.92907801418439695</v>
      </c>
      <c r="BJ18">
        <v>0.99001109877913396</v>
      </c>
      <c r="BL18">
        <v>0</v>
      </c>
      <c r="BM18">
        <v>0.98820224719101102</v>
      </c>
      <c r="BN18">
        <v>0.98819262655681595</v>
      </c>
      <c r="BO18">
        <v>0</v>
      </c>
      <c r="BP18">
        <v>0.98663697104676995</v>
      </c>
      <c r="BQ18">
        <v>0.99101123595505602</v>
      </c>
      <c r="BR18">
        <v>0.98409090909090902</v>
      </c>
      <c r="BS18">
        <v>0.99103139013452901</v>
      </c>
      <c r="BU18">
        <v>0</v>
      </c>
      <c r="BV18">
        <v>0.96607142857142803</v>
      </c>
      <c r="BW18">
        <v>0.96613243182717601</v>
      </c>
      <c r="BX18">
        <v>0</v>
      </c>
      <c r="BY18">
        <v>0.936739659367396</v>
      </c>
      <c r="BZ18">
        <v>0.95303550973654005</v>
      </c>
      <c r="CA18">
        <v>0.98550724637681097</v>
      </c>
      <c r="CB18">
        <v>0.989247311827957</v>
      </c>
    </row>
    <row r="19" spans="1:80" x14ac:dyDescent="0.2">
      <c r="A19" s="29"/>
      <c r="B19" s="29"/>
      <c r="C19" s="29"/>
      <c r="D19" s="29"/>
      <c r="E19" s="29"/>
      <c r="F19" s="29"/>
    </row>
    <row r="20" spans="1:80" x14ac:dyDescent="0.2">
      <c r="A20" s="29"/>
      <c r="B20" s="29"/>
      <c r="C20" s="29"/>
      <c r="D20" s="29"/>
      <c r="E20" s="29"/>
      <c r="F20" s="29"/>
    </row>
    <row r="21" spans="1:80" x14ac:dyDescent="0.2">
      <c r="A21" s="29"/>
      <c r="B21" s="29"/>
      <c r="C21" s="29"/>
      <c r="D21" s="29"/>
      <c r="E21" s="29"/>
      <c r="F21" s="29"/>
    </row>
    <row r="22" spans="1:80" x14ac:dyDescent="0.2">
      <c r="A22" s="29"/>
      <c r="B22" s="29"/>
      <c r="C22" s="29"/>
      <c r="D22" s="29"/>
      <c r="E22" s="29"/>
      <c r="F22" s="29"/>
    </row>
  </sheetData>
  <mergeCells count="1">
    <mergeCell ref="A12:F22"/>
  </mergeCells>
  <conditionalFormatting sqref="I17:S19">
    <cfRule type="containsText" dxfId="265" priority="5" operator="containsText" text="FALSE">
      <formula>NOT(ISERROR(SEARCH("FALSE",I17)))</formula>
    </cfRule>
  </conditionalFormatting>
  <conditionalFormatting sqref="AA11:AA16">
    <cfRule type="containsText" dxfId="264" priority="3" operator="containsText" text="FALSE">
      <formula>NOT(ISERROR(SEARCH("FALSE",AA11)))</formula>
    </cfRule>
    <cfRule type="containsText" dxfId="263" priority="4" operator="containsText" text="TRUE">
      <formula>NOT(ISERROR(SEARCH("TRUE",AA11)))</formula>
    </cfRule>
  </conditionalFormatting>
  <conditionalFormatting sqref="I11:Z16">
    <cfRule type="cellIs" dxfId="262" priority="1" operator="lessThan">
      <formula>0</formula>
    </cfRule>
    <cfRule type="cellIs" dxfId="261" priority="2" operator="greaterThan">
      <formula>0</formula>
    </cfRule>
  </conditionalFormatting>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8AFC-857C-3344-8F66-5808494EE0A3}">
  <dimension ref="A1:FC18"/>
  <sheetViews>
    <sheetView topLeftCell="T1" zoomScale="140" zoomScaleNormal="140" workbookViewId="0">
      <selection activeCell="AS2" sqref="AS2:BF7"/>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159" s="1" customFormat="1" ht="51" x14ac:dyDescent="0.2">
      <c r="A1" s="1" t="s">
        <v>1656</v>
      </c>
      <c r="B1" s="1" t="s">
        <v>1115</v>
      </c>
      <c r="C1" s="1" t="s">
        <v>1116</v>
      </c>
      <c r="D1" t="s">
        <v>1103</v>
      </c>
      <c r="E1" s="11" t="s">
        <v>1104</v>
      </c>
      <c r="F1" t="s">
        <v>1105</v>
      </c>
      <c r="G1" t="s">
        <v>1106</v>
      </c>
      <c r="H1" t="s">
        <v>1107</v>
      </c>
      <c r="I1" t="s">
        <v>1108</v>
      </c>
      <c r="J1" t="s">
        <v>1109</v>
      </c>
      <c r="K1" s="11" t="s">
        <v>1110</v>
      </c>
      <c r="L1" s="11" t="s">
        <v>1111</v>
      </c>
      <c r="M1" s="11" t="s">
        <v>1112</v>
      </c>
      <c r="N1" t="s">
        <v>1113</v>
      </c>
      <c r="O1" t="s">
        <v>1114</v>
      </c>
      <c r="Q1" s="20" t="s">
        <v>1799</v>
      </c>
      <c r="R1" s="20" t="s">
        <v>1800</v>
      </c>
      <c r="S1" s="20" t="s">
        <v>1801</v>
      </c>
      <c r="T1" s="12" t="s">
        <v>1749</v>
      </c>
      <c r="U1" s="20" t="s">
        <v>1802</v>
      </c>
      <c r="V1" s="20" t="s">
        <v>1806</v>
      </c>
      <c r="W1" s="20" t="s">
        <v>1807</v>
      </c>
      <c r="X1" s="20" t="s">
        <v>1750</v>
      </c>
      <c r="Y1" s="20" t="s">
        <v>1808</v>
      </c>
      <c r="Z1" s="12" t="s">
        <v>1803</v>
      </c>
      <c r="AA1" s="12" t="s">
        <v>1804</v>
      </c>
      <c r="AB1" s="12" t="s">
        <v>1805</v>
      </c>
      <c r="AC1" s="20" t="s">
        <v>1751</v>
      </c>
      <c r="AD1" s="20" t="s">
        <v>1752</v>
      </c>
      <c r="AE1" s="1" t="s">
        <v>1809</v>
      </c>
      <c r="AF1" s="1" t="s">
        <v>1810</v>
      </c>
      <c r="AG1" s="1" t="s">
        <v>1811</v>
      </c>
      <c r="AH1" s="12" t="s">
        <v>1753</v>
      </c>
      <c r="AI1" s="1" t="s">
        <v>1812</v>
      </c>
      <c r="AJ1" s="1" t="s">
        <v>1813</v>
      </c>
      <c r="AK1" s="1" t="s">
        <v>1814</v>
      </c>
      <c r="AL1" s="1" t="s">
        <v>1754</v>
      </c>
      <c r="AM1" s="1" t="s">
        <v>1815</v>
      </c>
      <c r="AN1" s="12" t="s">
        <v>1816</v>
      </c>
      <c r="AO1" s="12" t="s">
        <v>1817</v>
      </c>
      <c r="AP1" s="12" t="s">
        <v>1818</v>
      </c>
      <c r="AQ1" s="1" t="s">
        <v>1755</v>
      </c>
      <c r="AR1" s="1" t="s">
        <v>1756</v>
      </c>
      <c r="AS1" s="19" t="s">
        <v>1819</v>
      </c>
      <c r="AT1" s="19" t="s">
        <v>1820</v>
      </c>
      <c r="AU1" s="19" t="s">
        <v>1821</v>
      </c>
      <c r="AV1" s="12" t="s">
        <v>1795</v>
      </c>
      <c r="AW1" s="19" t="s">
        <v>1822</v>
      </c>
      <c r="AX1" s="19" t="s">
        <v>1823</v>
      </c>
      <c r="AY1" s="19" t="s">
        <v>1824</v>
      </c>
      <c r="AZ1" s="19" t="s">
        <v>1796</v>
      </c>
      <c r="BA1" s="19" t="s">
        <v>1825</v>
      </c>
      <c r="BB1" s="12" t="s">
        <v>1826</v>
      </c>
      <c r="BC1" s="12" t="s">
        <v>1827</v>
      </c>
      <c r="BD1" s="12" t="s">
        <v>1828</v>
      </c>
      <c r="BE1" s="19" t="s">
        <v>1797</v>
      </c>
      <c r="BF1" s="19" t="s">
        <v>1798</v>
      </c>
      <c r="BL1" s="1">
        <v>5</v>
      </c>
      <c r="CB1" s="1">
        <v>10</v>
      </c>
      <c r="CR1" s="1">
        <v>15</v>
      </c>
      <c r="DH1" s="1">
        <v>20</v>
      </c>
      <c r="DX1" s="1">
        <v>25</v>
      </c>
      <c r="EN1" s="1">
        <v>50</v>
      </c>
    </row>
    <row r="2" spans="1:159" x14ac:dyDescent="0.2">
      <c r="A2">
        <v>5</v>
      </c>
      <c r="B2">
        <f>AVERAGE(BM:BM)</f>
        <v>0.70308493589743559</v>
      </c>
      <c r="C2">
        <f>AVERAGE(BN:BN)</f>
        <v>0.68441991931883306</v>
      </c>
      <c r="D2">
        <f t="shared" ref="D2:O2" si="0">AVERAGE(BP:BP)</f>
        <v>0.50868247597208349</v>
      </c>
      <c r="E2">
        <f t="shared" si="0"/>
        <v>0.26139069967556522</v>
      </c>
      <c r="F2">
        <f t="shared" si="0"/>
        <v>0.99212300609496973</v>
      </c>
      <c r="G2">
        <f t="shared" si="0"/>
        <v>0.98259368172158801</v>
      </c>
      <c r="H2">
        <f t="shared" si="0"/>
        <v>0.96593504693859211</v>
      </c>
      <c r="I2">
        <f t="shared" si="0"/>
        <v>0.93942621419041028</v>
      </c>
      <c r="J2">
        <f t="shared" si="0"/>
        <v>0.8671315881242273</v>
      </c>
      <c r="K2">
        <f t="shared" si="0"/>
        <v>0.6660667143040131</v>
      </c>
      <c r="L2">
        <f t="shared" si="0"/>
        <v>0.51469551790549251</v>
      </c>
      <c r="M2">
        <f t="shared" si="0"/>
        <v>0.55655160117920899</v>
      </c>
      <c r="N2">
        <f t="shared" si="0"/>
        <v>0.27207227309654775</v>
      </c>
      <c r="O2">
        <f t="shared" si="0"/>
        <v>0.68637021262330056</v>
      </c>
      <c r="Q2" cm="1">
        <f t="array" ref="Q2">MAX((Table713[MetaTest/k]=Table934[[#This Row],[Test Name]])*Table713[MetaValidation/accuracy])</f>
        <v>0.64733333333333298</v>
      </c>
      <c r="R2" cm="1">
        <f t="array" ref="R2">MAX((Table713[MetaTest/k]=Table934[[#This Row],[Test Name]])*Table713[MetaValidation/f1-score_macro_avg])</f>
        <v>0.63860782416997497</v>
      </c>
      <c r="S2" cm="1">
        <f t="array" ref="S2">MAX((Table713[MetaTest/k]=Table934[[#This Row],[Test Name]])*Table713[MetaValidation/BENIGN_f1-score])</f>
        <v>0.33673469387755101</v>
      </c>
      <c r="T2" cm="1">
        <f t="array" ref="T2">MAX((Table713[MetaTest/k]=Table934[[#This Row],[Test Name]])*Table713[MetaValidation/Bot_f1-score])</f>
        <v>0.63589743589743597</v>
      </c>
      <c r="U2" cm="1">
        <f t="array" ref="U2">MAX((Table713[MetaTest/k]=Table934[[#This Row],[Test Name]])*Table713[MetaValidation/DDoS_f1-score])</f>
        <v>0.94941634241245099</v>
      </c>
      <c r="V2" cm="1">
        <f t="array" ref="V2">MAX((Table713[MetaTest/k]=Table934[[#This Row],[Test Name]])*Table713[MetaValidation/DoS GoldenEye_f1-score])</f>
        <v>0.98007968127489997</v>
      </c>
      <c r="W2" cm="1">
        <f t="array" ref="W2">MAX((Table713[MetaTest/k]=Table934[[#This Row],[Test Name]])*Table713[MetaValidation/DoS Hulk_f1-score])</f>
        <v>0.891774891774891</v>
      </c>
      <c r="X2" cm="1">
        <f t="array" ref="X2">MAX((Table713[MetaTest/k]=Table934[[#This Row],[Test Name]])*Table713[MetaValidation/DoS Slowhttptest_f1-score])</f>
        <v>0.94488188976377896</v>
      </c>
      <c r="Y2" cm="1">
        <f t="array" ref="Y2">MAX((Table713[MetaTest/k]=Table934[[#This Row],[Test Name]])*Table713[MetaValidation/DoS slowloris_f1-score])</f>
        <v>0.89270386266094404</v>
      </c>
      <c r="Z2" cm="1">
        <f t="array" ref="Z2">MAX((Table713[MetaTest/k]=Table934[[#This Row],[Test Name]])*Table713[MetaValidation/FTP-Patator_f1-score])</f>
        <v>0.69298245614035003</v>
      </c>
      <c r="AA2" cm="1">
        <f t="array" ref="AA2">MAX((Table713[MetaTest/k]=Table934[[#This Row],[Test Name]])*Table713[MetaValidation/PortScan_f1-score])</f>
        <v>0.71653543307086598</v>
      </c>
      <c r="AB2" cm="1">
        <f t="array" ref="AB2">MAX((Table713[MetaTest/k]=Table934[[#This Row],[Test Name]])*Table713[MetaValidation/SSH-Patator_f1-score])</f>
        <v>0.63541666666666596</v>
      </c>
      <c r="AC2" cm="1">
        <f t="array" ref="AC2">MAX((Table713[MetaTest/k]=Table934[[#This Row],[Test Name]])*Table713[MetaValidation/Web Attack Brute Force_f1-score])</f>
        <v>0.63865546218487301</v>
      </c>
      <c r="AD2" cm="1">
        <f t="array" ref="AD2">MAX((Table713[MetaTest/k]=Table934[[#This Row],[Test Name]])*Table713[MetaValidation/Web Attack XSS_f1-score])</f>
        <v>0.692556634304207</v>
      </c>
      <c r="AE2" cm="1">
        <f t="array" ref="AE2">MAX((Table832[MetaTest/k]=Table934[[#This Row],[Test Name]])*Table832[MetaValidation/accuracy])</f>
        <v>0.64333333333333298</v>
      </c>
      <c r="AF2" cm="1">
        <f t="array" ref="AF2">MAX((Table832[MetaTest/k]=Table934[[#This Row],[Test Name]])*Table832[MetaValidation/f1-score_macro_avg])</f>
        <v>0.61806269342601605</v>
      </c>
      <c r="AG2" s="14" cm="1">
        <f t="array" ref="AG2">MAX((Table832[MetaTest/k]=Table934[[#This Row],[Test Name]])*Table832[MetaValidation/BENIGN_f1-score])</f>
        <v>0.552706552706552</v>
      </c>
      <c r="AH2" s="14" cm="1">
        <f t="array" ref="AH2">MAX((Table832[MetaTest/k]=Table934[[#This Row],[Test Name]])*Table832[MetaValidation/Bot_f1-score])</f>
        <v>0.63050847457627102</v>
      </c>
      <c r="AI2" s="14" cm="1">
        <f t="array" ref="AI2">MAX((Table832[MetaTest/k]=Table934[[#This Row],[Test Name]])*Table832[MetaValidation/DDoS_f1-score])</f>
        <v>0.84955752212389302</v>
      </c>
      <c r="AJ2" s="14" cm="1">
        <f t="array" ref="AJ2">MAX((Table832[MetaTest/k]=Table934[[#This Row],[Test Name]])*Table832[MetaValidation/DoS GoldenEye_f1-score])</f>
        <v>0.98007968127489997</v>
      </c>
      <c r="AK2" s="14" cm="1">
        <f t="array" ref="AK2">MAX((Table832[MetaTest/k]=Table934[[#This Row],[Test Name]])*Table832[MetaValidation/DoS Hulk_f1-score])</f>
        <v>0.83464566929133799</v>
      </c>
      <c r="AL2" s="14" cm="1">
        <f t="array" ref="AL2">MAX((Table832[MetaTest/k]=Table934[[#This Row],[Test Name]])*Table832[MetaValidation/DoS Slowhttptest_f1-score])</f>
        <v>0.92481203007518797</v>
      </c>
      <c r="AM2" s="14" cm="1">
        <f t="array" ref="AM2">MAX((Table832[MetaTest/k]=Table934[[#This Row],[Test Name]])*Table832[MetaValidation/DoS slowloris_f1-score])</f>
        <v>0.84482758620689602</v>
      </c>
      <c r="AN2" s="14" cm="1">
        <f t="array" ref="AN2">MAX((Table832[MetaTest/k]=Table934[[#This Row],[Test Name]])*Table832[MetaValidation/FTP-Patator_f1-score])</f>
        <v>0.301369863013698</v>
      </c>
      <c r="AO2" s="14" cm="1">
        <f t="array" ref="AO2">MAX((Table832[MetaTest/k]=Table934[[#This Row],[Test Name]])*Table832[MetaValidation/PortScan_f1-score])</f>
        <v>0.64028776978417201</v>
      </c>
      <c r="AP2" s="14" cm="1">
        <f t="array" ref="AP2">MAX((Table832[MetaTest/k]=Table934[[#This Row],[Test Name]])*Table832[MetaValidation/SSH-Patator_f1-score])</f>
        <v>0.58767772511848304</v>
      </c>
      <c r="AQ2" s="14" cm="1">
        <f t="array" ref="AQ2">MAX((Table832[MetaTest/k]=Table934[[#This Row],[Test Name]])*Table832[MetaValidation/Web Attack Brute Force_f1-score])</f>
        <v>0.56111111111111101</v>
      </c>
      <c r="AR2" s="14" cm="1">
        <f t="array" ref="AR2">MAX((Table832[MetaTest/k]=Table934[[#This Row],[Test Name]])*Table832[MetaValidation/Web Attack XSS_f1-score])</f>
        <v>0.66666666666666596</v>
      </c>
      <c r="AS2" cm="1">
        <f t="array" ref="AS2">MAX((Table1033[MetaTest/k]=Table934[[#This Row],[Test Name]])*Table1033[MetaValidation/accuracy])</f>
        <v>0.543333333333333</v>
      </c>
      <c r="AT2" cm="1">
        <f t="array" ref="AT2">MAX((Table1033[MetaTest/k]=Table934[[#This Row],[Test Name]])*Table1033[MetaValidation/f1-score_macro_avg])</f>
        <v>0.54846341692802203</v>
      </c>
      <c r="AU2" s="14" cm="1">
        <f t="array" ref="AU2">MAX((Table1033[MetaTest/k]=Table934[[#This Row],[Test Name]])*Table1033[MetaValidation/BENIGN_f1-score])</f>
        <v>0.338983050847457</v>
      </c>
      <c r="AV2" s="14" cm="1">
        <f t="array" ref="AV2">MAX((Table1033[MetaTest/k]=Table934[[#This Row],[Test Name]])*Table1033[MetaValidation/Bot_f1-score])</f>
        <v>0.593639575971731</v>
      </c>
      <c r="AW2" s="14" cm="1">
        <f t="array" ref="AW2">MAX((Table1033[MetaTest/k]=Table934[[#This Row],[Test Name]])*Table1033[MetaValidation/DDoS_f1-score])</f>
        <v>0.76444444444444404</v>
      </c>
      <c r="AX2" s="14" cm="1">
        <f t="array" ref="AX2">MAX((Table1033[MetaTest/k]=Table934[[#This Row],[Test Name]])*Table1033[MetaValidation/DoS GoldenEye_f1-score])</f>
        <v>0.95686274509803904</v>
      </c>
      <c r="AY2" s="14" cm="1">
        <f t="array" ref="AY2">MAX((Table1033[MetaTest/k]=Table934[[#This Row],[Test Name]])*Table1033[MetaValidation/DoS Hulk_f1-score])</f>
        <v>0.76793248945147596</v>
      </c>
      <c r="AZ2" s="14" cm="1">
        <f t="array" ref="AZ2">MAX((Table1033[MetaTest/k]=Table934[[#This Row],[Test Name]])*Table1033[MetaValidation/DoS Slowhttptest_f1-score])</f>
        <v>0.87288135593220295</v>
      </c>
      <c r="BA2" s="14" cm="1">
        <f t="array" ref="BA2">MAX((Table1033[MetaTest/k]=Table934[[#This Row],[Test Name]])*Table1033[MetaValidation/DoS slowloris_f1-score])</f>
        <v>0.78787878787878796</v>
      </c>
      <c r="BB2" s="14" cm="1">
        <f t="array" ref="BB2">MAX((Table1033[MetaTest/k]=Table934[[#This Row],[Test Name]])*Table1033[MetaValidation/FTP-Patator_f1-score])</f>
        <v>0.57407407407407396</v>
      </c>
      <c r="BC2" s="14" cm="1">
        <f t="array" ref="BC2">MAX((Table1033[MetaTest/k]=Table934[[#This Row],[Test Name]])*Table1033[MetaValidation/PortScan_f1-score])</f>
        <v>0.54597701149425204</v>
      </c>
      <c r="BD2" s="14" cm="1">
        <f t="array" ref="BD2">MAX((Table1033[MetaTest/k]=Table934[[#This Row],[Test Name]])*Table1033[MetaValidation/SSH-Patator_f1-score])</f>
        <v>0.53211009174311896</v>
      </c>
      <c r="BE2" s="14" cm="1">
        <f t="array" ref="BE2">MAX((Table1033[MetaTest/k]=Table934[[#This Row],[Test Name]])*Table1033[MetaValidation/Web Attack Brute Force_f1-score])</f>
        <v>0.55072463768115898</v>
      </c>
      <c r="BF2" s="14" cm="1">
        <f t="array" ref="BF2">MAX((Table1033[MetaTest/k]=Table934[[#This Row],[Test Name]])*Table1033[MetaValidation/Web Attack XSS_f1-score])</f>
        <v>0.66091954022988497</v>
      </c>
      <c r="BM2" t="s">
        <v>1115</v>
      </c>
      <c r="BN2" t="s">
        <v>1116</v>
      </c>
      <c r="BP2" t="s">
        <v>1103</v>
      </c>
      <c r="BQ2" t="s">
        <v>1104</v>
      </c>
      <c r="BR2" t="s">
        <v>1105</v>
      </c>
      <c r="BS2" t="s">
        <v>1106</v>
      </c>
      <c r="BT2" t="s">
        <v>1107</v>
      </c>
      <c r="BU2" t="s">
        <v>1108</v>
      </c>
      <c r="BV2" t="s">
        <v>1109</v>
      </c>
      <c r="BW2" t="s">
        <v>1110</v>
      </c>
      <c r="BX2" t="s">
        <v>1111</v>
      </c>
      <c r="BY2" t="s">
        <v>1112</v>
      </c>
      <c r="BZ2" t="s">
        <v>1113</v>
      </c>
      <c r="CA2" t="s">
        <v>1114</v>
      </c>
      <c r="CC2" t="s">
        <v>1115</v>
      </c>
      <c r="CD2" t="s">
        <v>1116</v>
      </c>
      <c r="CF2" t="s">
        <v>1103</v>
      </c>
      <c r="CG2" t="s">
        <v>1104</v>
      </c>
      <c r="CH2" t="s">
        <v>1105</v>
      </c>
      <c r="CI2" t="s">
        <v>1106</v>
      </c>
      <c r="CJ2" t="s">
        <v>1107</v>
      </c>
      <c r="CK2" t="s">
        <v>1108</v>
      </c>
      <c r="CL2" t="s">
        <v>1109</v>
      </c>
      <c r="CM2" t="s">
        <v>1110</v>
      </c>
      <c r="CN2" t="s">
        <v>1111</v>
      </c>
      <c r="CO2" t="s">
        <v>1112</v>
      </c>
      <c r="CP2" t="s">
        <v>1113</v>
      </c>
      <c r="CQ2" t="s">
        <v>1114</v>
      </c>
      <c r="CS2" t="s">
        <v>1115</v>
      </c>
      <c r="CT2" t="s">
        <v>1116</v>
      </c>
      <c r="CV2" t="s">
        <v>1103</v>
      </c>
      <c r="CW2" t="s">
        <v>1104</v>
      </c>
      <c r="CX2" t="s">
        <v>1105</v>
      </c>
      <c r="CY2" t="s">
        <v>1106</v>
      </c>
      <c r="CZ2" t="s">
        <v>1107</v>
      </c>
      <c r="DA2" t="s">
        <v>1108</v>
      </c>
      <c r="DB2" t="s">
        <v>1109</v>
      </c>
      <c r="DC2" t="s">
        <v>1110</v>
      </c>
      <c r="DD2" t="s">
        <v>1111</v>
      </c>
      <c r="DE2" t="s">
        <v>1112</v>
      </c>
      <c r="DF2" t="s">
        <v>1113</v>
      </c>
      <c r="DG2" t="s">
        <v>1114</v>
      </c>
      <c r="DI2" t="s">
        <v>1115</v>
      </c>
      <c r="DJ2" t="s">
        <v>1116</v>
      </c>
      <c r="DL2" t="s">
        <v>1103</v>
      </c>
      <c r="DM2" t="s">
        <v>1104</v>
      </c>
      <c r="DN2" t="s">
        <v>1105</v>
      </c>
      <c r="DO2" t="s">
        <v>1106</v>
      </c>
      <c r="DP2" t="s">
        <v>1107</v>
      </c>
      <c r="DQ2" t="s">
        <v>1108</v>
      </c>
      <c r="DR2" t="s">
        <v>1109</v>
      </c>
      <c r="DS2" t="s">
        <v>1110</v>
      </c>
      <c r="DT2" t="s">
        <v>1111</v>
      </c>
      <c r="DU2" t="s">
        <v>1112</v>
      </c>
      <c r="DV2" t="s">
        <v>1113</v>
      </c>
      <c r="DW2" t="s">
        <v>1114</v>
      </c>
      <c r="DY2" t="s">
        <v>1115</v>
      </c>
      <c r="DZ2" t="s">
        <v>1116</v>
      </c>
      <c r="EB2" t="s">
        <v>1103</v>
      </c>
      <c r="EC2" t="s">
        <v>1104</v>
      </c>
      <c r="ED2" t="s">
        <v>1105</v>
      </c>
      <c r="EE2" t="s">
        <v>1106</v>
      </c>
      <c r="EF2" t="s">
        <v>1107</v>
      </c>
      <c r="EG2" t="s">
        <v>1108</v>
      </c>
      <c r="EH2" t="s">
        <v>1109</v>
      </c>
      <c r="EI2" t="s">
        <v>1110</v>
      </c>
      <c r="EJ2" t="s">
        <v>1111</v>
      </c>
      <c r="EK2" t="s">
        <v>1112</v>
      </c>
      <c r="EL2" t="s">
        <v>1113</v>
      </c>
      <c r="EM2" t="s">
        <v>1114</v>
      </c>
      <c r="EO2" t="s">
        <v>1115</v>
      </c>
      <c r="EP2" t="s">
        <v>1116</v>
      </c>
      <c r="ER2" t="s">
        <v>1103</v>
      </c>
      <c r="ES2" t="s">
        <v>1104</v>
      </c>
      <c r="ET2" t="s">
        <v>1105</v>
      </c>
      <c r="EU2" t="s">
        <v>1106</v>
      </c>
      <c r="EV2" t="s">
        <v>1107</v>
      </c>
      <c r="EW2" t="s">
        <v>1108</v>
      </c>
      <c r="EX2" t="s">
        <v>1109</v>
      </c>
      <c r="EY2" t="s">
        <v>1110</v>
      </c>
      <c r="EZ2" t="s">
        <v>1111</v>
      </c>
      <c r="FA2" t="s">
        <v>1112</v>
      </c>
      <c r="FB2" t="s">
        <v>1113</v>
      </c>
      <c r="FC2" t="s">
        <v>1114</v>
      </c>
    </row>
    <row r="3" spans="1:159" x14ac:dyDescent="0.2">
      <c r="A3">
        <v>10</v>
      </c>
      <c r="B3">
        <f>AVERAGE(CC:CC)</f>
        <v>0.72636217948717896</v>
      </c>
      <c r="C3">
        <f>AVERAGE(CD:CD)</f>
        <v>0.71723144419776874</v>
      </c>
      <c r="D3">
        <f t="shared" ref="D3:O3" si="1">AVERAGE(CF:CF)</f>
        <v>0.54219297335147487</v>
      </c>
      <c r="E3">
        <f t="shared" si="1"/>
        <v>0.40832394315267528</v>
      </c>
      <c r="F3">
        <f t="shared" si="1"/>
        <v>0.99163877667756462</v>
      </c>
      <c r="G3">
        <f t="shared" si="1"/>
        <v>0.98187340521801136</v>
      </c>
      <c r="H3">
        <f t="shared" si="1"/>
        <v>0.97023901315407002</v>
      </c>
      <c r="I3">
        <f t="shared" si="1"/>
        <v>0.9337186577193356</v>
      </c>
      <c r="J3">
        <f t="shared" si="1"/>
        <v>0.87169201454686196</v>
      </c>
      <c r="K3">
        <f t="shared" si="1"/>
        <v>0.70380710649215905</v>
      </c>
      <c r="L3">
        <f t="shared" si="1"/>
        <v>0.62810378572080638</v>
      </c>
      <c r="M3">
        <f t="shared" si="1"/>
        <v>0.64604886771657077</v>
      </c>
      <c r="N3">
        <f t="shared" si="1"/>
        <v>0.23980049196743775</v>
      </c>
      <c r="O3">
        <f t="shared" si="1"/>
        <v>0.68933829465625951</v>
      </c>
      <c r="Q3" cm="1">
        <f t="array" ref="Q3">MAX((Table713[MetaTest/k]=Table934[[#This Row],[Test Name]])*Table713[MetaValidation/accuracy])</f>
        <v>0.71527777777777701</v>
      </c>
      <c r="R3" cm="1">
        <f t="array" ref="R3">MAX((Table713[MetaTest/k]=Table934[[#This Row],[Test Name]])*Table713[MetaValidation/f1-score_macro_avg])</f>
        <v>0.71697314145435298</v>
      </c>
      <c r="S3" cm="1">
        <f t="array" ref="S3">MAX((Table713[MetaTest/k]=Table934[[#This Row],[Test Name]])*Table713[MetaValidation/BENIGN_f1-score])</f>
        <v>0.38709677419354799</v>
      </c>
      <c r="T3" cm="1">
        <f t="array" ref="T3">MAX((Table713[MetaTest/k]=Table934[[#This Row],[Test Name]])*Table713[MetaValidation/Bot_f1-score])</f>
        <v>0.73394495412843996</v>
      </c>
      <c r="U3" cm="1">
        <f t="array" ref="U3">MAX((Table713[MetaTest/k]=Table934[[#This Row],[Test Name]])*Table713[MetaValidation/DDoS_f1-score])</f>
        <v>0.95867768595041303</v>
      </c>
      <c r="V3" cm="1">
        <f t="array" ref="V3">MAX((Table713[MetaTest/k]=Table934[[#This Row],[Test Name]])*Table713[MetaValidation/DoS GoldenEye_f1-score])</f>
        <v>0.98333333333333295</v>
      </c>
      <c r="W3" cm="1">
        <f t="array" ref="W3">MAX((Table713[MetaTest/k]=Table934[[#This Row],[Test Name]])*Table713[MetaValidation/DoS Hulk_f1-score])</f>
        <v>0.90829694323144095</v>
      </c>
      <c r="X3" cm="1">
        <f t="array" ref="X3">MAX((Table713[MetaTest/k]=Table934[[#This Row],[Test Name]])*Table713[MetaValidation/DoS Slowhttptest_f1-score])</f>
        <v>0.96326530612244798</v>
      </c>
      <c r="Y3" cm="1">
        <f t="array" ref="Y3">MAX((Table713[MetaTest/k]=Table934[[#This Row],[Test Name]])*Table713[MetaValidation/DoS slowloris_f1-score])</f>
        <v>0.89686098654708502</v>
      </c>
      <c r="Z3" cm="1">
        <f t="array" ref="Z3">MAX((Table713[MetaTest/k]=Table934[[#This Row],[Test Name]])*Table713[MetaValidation/FTP-Patator_f1-score])</f>
        <v>0.68656716417910402</v>
      </c>
      <c r="AA3" cm="1">
        <f t="array" ref="AA3">MAX((Table713[MetaTest/k]=Table934[[#This Row],[Test Name]])*Table713[MetaValidation/PortScan_f1-score])</f>
        <v>0.70031545741324897</v>
      </c>
      <c r="AB3" cm="1">
        <f t="array" ref="AB3">MAX((Table713[MetaTest/k]=Table934[[#This Row],[Test Name]])*Table713[MetaValidation/SSH-Patator_f1-score])</f>
        <v>0.651685393258426</v>
      </c>
      <c r="AC3" s="14" cm="1">
        <f t="array" ref="AC3">MAX((Table713[MetaTest/k]=Table934[[#This Row],[Test Name]])*Table713[MetaValidation/Web Attack Brute Force_f1-score])</f>
        <v>0.629411764705882</v>
      </c>
      <c r="AD3" s="14" cm="1">
        <f t="array" ref="AD3">MAX((Table713[MetaTest/k]=Table934[[#This Row],[Test Name]])*Table713[MetaValidation/Web Attack XSS_f1-score])</f>
        <v>0.70833333333333304</v>
      </c>
      <c r="AE3" cm="1">
        <f t="array" ref="AE3">MAX((Table832[MetaTest/k]=Table934[[#This Row],[Test Name]])*Table832[MetaValidation/accuracy])</f>
        <v>0.61250000000000004</v>
      </c>
      <c r="AF3" cm="1">
        <f t="array" ref="AF3">MAX((Table832[MetaTest/k]=Table934[[#This Row],[Test Name]])*Table832[MetaValidation/f1-score_macro_avg])</f>
        <v>0.56504797761789805</v>
      </c>
      <c r="AG3" cm="1">
        <f t="array" ref="AG3">MAX((Table832[MetaTest/k]=Table934[[#This Row],[Test Name]])*Table832[MetaValidation/BENIGN_f1-score])</f>
        <v>0.483116883116883</v>
      </c>
      <c r="AH3" cm="1">
        <f t="array" ref="AH3">MAX((Table832[MetaTest/k]=Table934[[#This Row],[Test Name]])*Table832[MetaValidation/Bot_f1-score])</f>
        <v>0.49726775956284103</v>
      </c>
      <c r="AI3" cm="1">
        <f t="array" ref="AI3">MAX((Table832[MetaTest/k]=Table934[[#This Row],[Test Name]])*Table832[MetaValidation/DDoS_f1-score])</f>
        <v>0.95358649789029504</v>
      </c>
      <c r="AJ3" cm="1">
        <f t="array" ref="AJ3">MAX((Table832[MetaTest/k]=Table934[[#This Row],[Test Name]])*Table832[MetaValidation/DoS GoldenEye_f1-score])</f>
        <v>0.98744769874476901</v>
      </c>
      <c r="AK3" cm="1">
        <f t="array" ref="AK3">MAX((Table832[MetaTest/k]=Table934[[#This Row],[Test Name]])*Table832[MetaValidation/DoS Hulk_f1-score])</f>
        <v>0.88524590163934402</v>
      </c>
      <c r="AL3" cm="1">
        <f t="array" ref="AL3">MAX((Table832[MetaTest/k]=Table934[[#This Row],[Test Name]])*Table832[MetaValidation/DoS Slowhttptest_f1-score])</f>
        <v>0.938271604938271</v>
      </c>
      <c r="AM3" cm="1">
        <f t="array" ref="AM3">MAX((Table832[MetaTest/k]=Table934[[#This Row],[Test Name]])*Table832[MetaValidation/DoS slowloris_f1-score])</f>
        <v>0.88549618320610601</v>
      </c>
      <c r="AN3" cm="1">
        <f t="array" ref="AN3">MAX((Table832[MetaTest/k]=Table934[[#This Row],[Test Name]])*Table832[MetaValidation/FTP-Patator_f1-score])</f>
        <v>0.28571428571428498</v>
      </c>
      <c r="AO3" cm="1">
        <f t="array" ref="AO3">MAX((Table832[MetaTest/k]=Table934[[#This Row],[Test Name]])*Table832[MetaValidation/PortScan_f1-score])</f>
        <v>0.477801268498942</v>
      </c>
      <c r="AP3" cm="1">
        <f t="array" ref="AP3">MAX((Table832[MetaTest/k]=Table934[[#This Row],[Test Name]])*Table832[MetaValidation/SSH-Patator_f1-score])</f>
        <v>0.483333333333333</v>
      </c>
      <c r="AQ3" s="14" cm="1">
        <f t="array" ref="AQ3">MAX((Table832[MetaTest/k]=Table934[[#This Row],[Test Name]])*Table832[MetaValidation/Web Attack Brute Force_f1-score])</f>
        <v>0.63529411764705801</v>
      </c>
      <c r="AR3" s="14" cm="1">
        <f t="array" ref="AR3">MAX((Table832[MetaTest/k]=Table934[[#This Row],[Test Name]])*Table832[MetaValidation/Web Attack XSS_f1-score])</f>
        <v>0.70588235294117596</v>
      </c>
      <c r="AS3" cm="1">
        <f t="array" ref="AS3">MAX((Table1033[MetaTest/k]=Table934[[#This Row],[Test Name]])*Table1033[MetaValidation/accuracy])</f>
        <v>0.55208333333333304</v>
      </c>
      <c r="AT3" cm="1">
        <f t="array" ref="AT3">MAX((Table1033[MetaTest/k]=Table934[[#This Row],[Test Name]])*Table1033[MetaValidation/f1-score_macro_avg])</f>
        <v>0.51461907923116001</v>
      </c>
      <c r="AU3" cm="1">
        <f t="array" ref="AU3">MAX((Table1033[MetaTest/k]=Table934[[#This Row],[Test Name]])*Table1033[MetaValidation/BENIGN_f1-score])</f>
        <v>0.11023622047244</v>
      </c>
      <c r="AV3" cm="1">
        <f t="array" ref="AV3">MAX((Table1033[MetaTest/k]=Table934[[#This Row],[Test Name]])*Table1033[MetaValidation/Bot_f1-score])</f>
        <v>0.73732718894009197</v>
      </c>
      <c r="AW3" cm="1">
        <f t="array" ref="AW3">MAX((Table1033[MetaTest/k]=Table934[[#This Row],[Test Name]])*Table1033[MetaValidation/DDoS_f1-score])</f>
        <v>0.76995305164319205</v>
      </c>
      <c r="AX3" cm="1">
        <f t="array" ref="AX3">MAX((Table1033[MetaTest/k]=Table934[[#This Row],[Test Name]])*Table1033[MetaValidation/DoS GoldenEye_f1-score])</f>
        <v>0.95435684647302899</v>
      </c>
      <c r="AY3" cm="1">
        <f t="array" ref="AY3">MAX((Table1033[MetaTest/k]=Table934[[#This Row],[Test Name]])*Table1033[MetaValidation/DoS Hulk_f1-score])</f>
        <v>0.78222222222222204</v>
      </c>
      <c r="AZ3" cm="1">
        <f t="array" ref="AZ3">MAX((Table1033[MetaTest/k]=Table934[[#This Row],[Test Name]])*Table1033[MetaValidation/DoS Slowhttptest_f1-score])</f>
        <v>0.87224669603524196</v>
      </c>
      <c r="BA3" cm="1">
        <f t="array" ref="BA3">MAX((Table1033[MetaTest/k]=Table934[[#This Row],[Test Name]])*Table1033[MetaValidation/DoS slowloris_f1-score])</f>
        <v>0.56818181818181801</v>
      </c>
      <c r="BB3" cm="1">
        <f t="array" ref="BB3">MAX((Table1033[MetaTest/k]=Table934[[#This Row],[Test Name]])*Table1033[MetaValidation/FTP-Patator_f1-score])</f>
        <v>0.44961240310077499</v>
      </c>
      <c r="BC3" cm="1">
        <f t="array" ref="BC3">MAX((Table1033[MetaTest/k]=Table934[[#This Row],[Test Name]])*Table1033[MetaValidation/PortScan_f1-score])</f>
        <v>0.439560439560439</v>
      </c>
      <c r="BD3" cm="1">
        <f t="array" ref="BD3">MAX((Table1033[MetaTest/k]=Table934[[#This Row],[Test Name]])*Table1033[MetaValidation/SSH-Patator_f1-score])</f>
        <v>0.47302904564315301</v>
      </c>
      <c r="BE3" s="14" cm="1">
        <f t="array" ref="BE3">MAX((Table1033[MetaTest/k]=Table934[[#This Row],[Test Name]])*Table1033[MetaValidation/Web Attack Brute Force_f1-score])</f>
        <v>0.59281437125748504</v>
      </c>
      <c r="BF3" s="14" cm="1">
        <f t="array" ref="BF3">MAX((Table1033[MetaTest/k]=Table934[[#This Row],[Test Name]])*Table1033[MetaValidation/Web Attack XSS_f1-score])</f>
        <v>0.66272189349112398</v>
      </c>
      <c r="BL3">
        <v>0</v>
      </c>
      <c r="BM3">
        <v>0.73910256410256403</v>
      </c>
      <c r="BN3">
        <v>0.73735901235434798</v>
      </c>
      <c r="BO3">
        <v>0</v>
      </c>
      <c r="BP3">
        <v>0.52702702702702697</v>
      </c>
      <c r="BQ3">
        <v>0.56353591160220995</v>
      </c>
      <c r="BR3">
        <v>0.98859315589353602</v>
      </c>
      <c r="BS3">
        <v>0.98069498069497996</v>
      </c>
      <c r="BT3">
        <v>0.984615384615384</v>
      </c>
      <c r="BU3">
        <v>0.94505494505494503</v>
      </c>
      <c r="BV3">
        <v>0.84429065743944598</v>
      </c>
      <c r="BW3">
        <v>0.66666666666666596</v>
      </c>
      <c r="BX3">
        <v>0.50549450549450503</v>
      </c>
      <c r="BY3">
        <v>0.65306122448979598</v>
      </c>
      <c r="BZ3">
        <v>0.48148148148148101</v>
      </c>
      <c r="CA3">
        <v>0.70779220779220697</v>
      </c>
      <c r="CB3">
        <v>0</v>
      </c>
      <c r="CC3">
        <v>0.73525641025640998</v>
      </c>
      <c r="CD3">
        <v>0.724862388317699</v>
      </c>
      <c r="CE3">
        <v>0</v>
      </c>
      <c r="CF3">
        <v>0.57142857142857095</v>
      </c>
      <c r="CG3">
        <v>0.40490797546012203</v>
      </c>
      <c r="CH3">
        <v>0.992307692307692</v>
      </c>
      <c r="CI3">
        <v>0.98449612403100695</v>
      </c>
      <c r="CJ3">
        <v>0.96603773584905595</v>
      </c>
      <c r="CK3">
        <v>0.93076923076923002</v>
      </c>
      <c r="CL3">
        <v>0.87234042553191404</v>
      </c>
      <c r="CM3">
        <v>0.84848484848484795</v>
      </c>
      <c r="CN3">
        <v>0.61458333333333304</v>
      </c>
      <c r="CO3">
        <v>0.64583333333333304</v>
      </c>
      <c r="CP3">
        <v>0.185840707964601</v>
      </c>
      <c r="CQ3">
        <v>0.68131868131868101</v>
      </c>
      <c r="CR3">
        <v>0</v>
      </c>
      <c r="CS3">
        <v>0.74358974358974295</v>
      </c>
      <c r="CT3">
        <v>0.75006056402698995</v>
      </c>
      <c r="CU3">
        <v>0</v>
      </c>
      <c r="CV3">
        <v>0.557077625570776</v>
      </c>
      <c r="CW3">
        <v>0.60215053763440796</v>
      </c>
      <c r="CX3">
        <v>0.99616858237547801</v>
      </c>
      <c r="CY3">
        <v>0.98449612403100695</v>
      </c>
      <c r="CZ3">
        <v>0.98084291187739403</v>
      </c>
      <c r="DA3">
        <v>0.90769230769230702</v>
      </c>
      <c r="DB3">
        <v>0.88808664259927705</v>
      </c>
      <c r="DC3">
        <v>0.66666666666666596</v>
      </c>
      <c r="DD3">
        <v>0.71287128712871295</v>
      </c>
      <c r="DE3">
        <v>0.64583333333333304</v>
      </c>
      <c r="DF3">
        <v>0.54098360655737698</v>
      </c>
      <c r="DG3">
        <v>0.51785714285714202</v>
      </c>
      <c r="DH3">
        <v>0</v>
      </c>
      <c r="DI3">
        <v>0.767948717948718</v>
      </c>
      <c r="DJ3">
        <v>0.76266128476446204</v>
      </c>
      <c r="DK3">
        <v>0</v>
      </c>
      <c r="DL3">
        <v>0.67582417582417498</v>
      </c>
      <c r="DM3">
        <v>0.75598086124401898</v>
      </c>
      <c r="DN3">
        <v>0.99616858237547801</v>
      </c>
      <c r="DO3">
        <v>0.98449612403100695</v>
      </c>
      <c r="DP3">
        <v>0.97692307692307601</v>
      </c>
      <c r="DQ3">
        <v>0.91472868217054204</v>
      </c>
      <c r="DR3">
        <v>0.79870129870129802</v>
      </c>
      <c r="DS3">
        <v>0.68686868686868696</v>
      </c>
      <c r="DT3">
        <v>0.83408071748878898</v>
      </c>
      <c r="DU3">
        <v>0.64583333333333304</v>
      </c>
      <c r="DV3">
        <v>0.18834080717488699</v>
      </c>
      <c r="DW3">
        <v>0.69398907103825103</v>
      </c>
      <c r="DX3">
        <v>0</v>
      </c>
      <c r="DY3">
        <v>0.76474358974358903</v>
      </c>
      <c r="DZ3">
        <v>0.75804794388299801</v>
      </c>
      <c r="EA3">
        <v>0</v>
      </c>
      <c r="EB3">
        <v>0.66111111111111098</v>
      </c>
      <c r="EC3">
        <v>0.807339449541284</v>
      </c>
      <c r="ED3">
        <v>0.977099236641221</v>
      </c>
      <c r="EE3">
        <v>0.97692307692307601</v>
      </c>
      <c r="EF3">
        <v>0.85234899328859004</v>
      </c>
      <c r="EG3">
        <v>0.92248062015503796</v>
      </c>
      <c r="EH3">
        <v>0.94252873563218298</v>
      </c>
      <c r="EI3">
        <v>0.66999999999999904</v>
      </c>
      <c r="EJ3">
        <v>0.75892857142857095</v>
      </c>
      <c r="EK3">
        <v>0.64948453608247403</v>
      </c>
      <c r="EL3">
        <v>0.19354838709677399</v>
      </c>
      <c r="EM3">
        <v>0.684782608695652</v>
      </c>
      <c r="EN3">
        <v>0</v>
      </c>
      <c r="EO3">
        <v>0.79679487179487096</v>
      </c>
      <c r="EP3">
        <v>0.79489572021405697</v>
      </c>
      <c r="EQ3">
        <v>0</v>
      </c>
      <c r="ER3">
        <v>0.66857142857142804</v>
      </c>
      <c r="ES3">
        <v>0.83035714285714202</v>
      </c>
      <c r="ET3">
        <v>0.98859315589353602</v>
      </c>
      <c r="EU3">
        <v>0.98449612403100695</v>
      </c>
      <c r="EV3">
        <v>0.977099236641221</v>
      </c>
      <c r="EW3">
        <v>0.91538461538461502</v>
      </c>
      <c r="EX3">
        <v>0.92830188679245196</v>
      </c>
      <c r="EY3">
        <v>0.90756302521008403</v>
      </c>
      <c r="EZ3">
        <v>0.80909090909090897</v>
      </c>
      <c r="FA3">
        <v>0.65979381443298901</v>
      </c>
      <c r="FB3">
        <v>0.19004524886877799</v>
      </c>
      <c r="FC3">
        <v>0.67945205479451998</v>
      </c>
    </row>
    <row r="4" spans="1:159" x14ac:dyDescent="0.2">
      <c r="A4">
        <v>15</v>
      </c>
      <c r="B4">
        <f>AVERAGE(CS:CS)</f>
        <v>0.75580929487179449</v>
      </c>
      <c r="C4">
        <f>AVERAGE(CT:CT)</f>
        <v>0.75270979242749858</v>
      </c>
      <c r="D4">
        <f t="shared" ref="D4:O4" si="2">AVERAGE(CV:CV)</f>
        <v>0.58845562169728571</v>
      </c>
      <c r="E4">
        <f t="shared" si="2"/>
        <v>0.62611772076669625</v>
      </c>
      <c r="F4">
        <f t="shared" si="2"/>
        <v>0.9914152197029481</v>
      </c>
      <c r="G4">
        <f t="shared" si="2"/>
        <v>0.98331384988361681</v>
      </c>
      <c r="H4">
        <f t="shared" si="2"/>
        <v>0.9746280917471899</v>
      </c>
      <c r="I4">
        <f t="shared" si="2"/>
        <v>0.93063550332572176</v>
      </c>
      <c r="J4">
        <f t="shared" si="2"/>
        <v>0.89631115676802053</v>
      </c>
      <c r="K4">
        <f t="shared" si="2"/>
        <v>0.78521861090444156</v>
      </c>
      <c r="L4">
        <f t="shared" si="2"/>
        <v>0.66475865660937661</v>
      </c>
      <c r="M4">
        <f t="shared" si="2"/>
        <v>0.66794927431371121</v>
      </c>
      <c r="N4">
        <f t="shared" si="2"/>
        <v>0.25254875757663353</v>
      </c>
      <c r="O4">
        <f t="shared" si="2"/>
        <v>0.67116504583434167</v>
      </c>
      <c r="Q4" cm="1">
        <f t="array" ref="Q4">MAX((Table713[MetaTest/k]=Table934[[#This Row],[Test Name]])*Table713[MetaValidation/accuracy])</f>
        <v>0.71811594202898499</v>
      </c>
      <c r="R4" cm="1">
        <f t="array" ref="R4">MAX((Table713[MetaTest/k]=Table934[[#This Row],[Test Name]])*Table713[MetaValidation/f1-score_macro_avg])</f>
        <v>0.724298697054791</v>
      </c>
      <c r="S4" cm="1">
        <f t="array" ref="S4">MAX((Table713[MetaTest/k]=Table934[[#This Row],[Test Name]])*Table713[MetaValidation/BENIGN_f1-score])</f>
        <v>0.41111111111111098</v>
      </c>
      <c r="T4" cm="1">
        <f t="array" ref="T4">MAX((Table713[MetaTest/k]=Table934[[#This Row],[Test Name]])*Table713[MetaValidation/Bot_f1-score])</f>
        <v>0.730964467005076</v>
      </c>
      <c r="U4" cm="1">
        <f t="array" ref="U4">MAX((Table713[MetaTest/k]=Table934[[#This Row],[Test Name]])*Table713[MetaValidation/DDoS_f1-score])</f>
        <v>0.96969696969696895</v>
      </c>
      <c r="V4" cm="1">
        <f t="array" ref="V4">MAX((Table713[MetaTest/k]=Table934[[#This Row],[Test Name]])*Table713[MetaValidation/DoS GoldenEye_f1-score])</f>
        <v>0.98260869565217401</v>
      </c>
      <c r="W4" cm="1">
        <f t="array" ref="W4">MAX((Table713[MetaTest/k]=Table934[[#This Row],[Test Name]])*Table713[MetaValidation/DoS Hulk_f1-score])</f>
        <v>0.92376681614349698</v>
      </c>
      <c r="X4" cm="1">
        <f t="array" ref="X4">MAX((Table713[MetaTest/k]=Table934[[#This Row],[Test Name]])*Table713[MetaValidation/DoS Slowhttptest_f1-score])</f>
        <v>0.97021276595744599</v>
      </c>
      <c r="Y4" cm="1">
        <f t="array" ref="Y4">MAX((Table713[MetaTest/k]=Table934[[#This Row],[Test Name]])*Table713[MetaValidation/DoS slowloris_f1-score])</f>
        <v>0.90654205607476601</v>
      </c>
      <c r="Z4" cm="1">
        <f t="array" ref="Z4">MAX((Table713[MetaTest/k]=Table934[[#This Row],[Test Name]])*Table713[MetaValidation/FTP-Patator_f1-score])</f>
        <v>0.72916666666666596</v>
      </c>
      <c r="AA4" cm="1">
        <f t="array" ref="AA4">MAX((Table713[MetaTest/k]=Table934[[#This Row],[Test Name]])*Table713[MetaValidation/PortScan_f1-score])</f>
        <v>0.73553719008264395</v>
      </c>
      <c r="AB4" cm="1">
        <f t="array" ref="AB4">MAX((Table713[MetaTest/k]=Table934[[#This Row],[Test Name]])*Table713[MetaValidation/SSH-Patator_f1-score])</f>
        <v>0.65895953757225401</v>
      </c>
      <c r="AC4" s="14" cm="1">
        <f t="array" ref="AC4">MAX((Table713[MetaTest/k]=Table934[[#This Row],[Test Name]])*Table713[MetaValidation/Web Attack Brute Force_f1-score])</f>
        <v>0.62996941896024405</v>
      </c>
      <c r="AD4" s="14" cm="1">
        <f t="array" ref="AD4">MAX((Table713[MetaTest/k]=Table934[[#This Row],[Test Name]])*Table713[MetaValidation/Web Attack XSS_f1-score])</f>
        <v>0.70848708487084799</v>
      </c>
      <c r="AE4" cm="1">
        <f t="array" ref="AE4">MAX((Table832[MetaTest/k]=Table934[[#This Row],[Test Name]])*Table832[MetaValidation/accuracy])</f>
        <v>0.61739130434782596</v>
      </c>
      <c r="AF4" cm="1">
        <f t="array" ref="AF4">MAX((Table832[MetaTest/k]=Table934[[#This Row],[Test Name]])*Table832[MetaValidation/f1-score_macro_avg])</f>
        <v>0.58112418066289395</v>
      </c>
      <c r="AG4" cm="1">
        <f t="array" ref="AG4">MAX((Table832[MetaTest/k]=Table934[[#This Row],[Test Name]])*Table832[MetaValidation/BENIGN_f1-score])</f>
        <v>0.42512077294685902</v>
      </c>
      <c r="AH4" cm="1">
        <f t="array" ref="AH4">MAX((Table832[MetaTest/k]=Table934[[#This Row],[Test Name]])*Table832[MetaValidation/Bot_f1-score])</f>
        <v>0.73267326732673199</v>
      </c>
      <c r="AI4" cm="1">
        <f t="array" ref="AI4">MAX((Table832[MetaTest/k]=Table934[[#This Row],[Test Name]])*Table832[MetaValidation/DDoS_f1-score])</f>
        <v>0.96521739130434703</v>
      </c>
      <c r="AJ4" cm="1">
        <f t="array" ref="AJ4">MAX((Table832[MetaTest/k]=Table934[[#This Row],[Test Name]])*Table832[MetaValidation/DoS GoldenEye_f1-score])</f>
        <v>0.99130434782608701</v>
      </c>
      <c r="AK4" cm="1">
        <f t="array" ref="AK4">MAX((Table832[MetaTest/k]=Table934[[#This Row],[Test Name]])*Table832[MetaValidation/DoS Hulk_f1-score])</f>
        <v>0.96638655462184797</v>
      </c>
      <c r="AL4" cm="1">
        <f t="array" ref="AL4">MAX((Table832[MetaTest/k]=Table934[[#This Row],[Test Name]])*Table832[MetaValidation/DoS Slowhttptest_f1-score])</f>
        <v>0.95798319327731096</v>
      </c>
      <c r="AM4" cm="1">
        <f t="array" ref="AM4">MAX((Table832[MetaTest/k]=Table934[[#This Row],[Test Name]])*Table832[MetaValidation/DoS slowloris_f1-score])</f>
        <v>0.89068825910931104</v>
      </c>
      <c r="AN4" cm="1">
        <f t="array" ref="AN4">MAX((Table832[MetaTest/k]=Table934[[#This Row],[Test Name]])*Table832[MetaValidation/FTP-Patator_f1-score])</f>
        <v>0.55645161290322498</v>
      </c>
      <c r="AO4" cm="1">
        <f t="array" ref="AO4">MAX((Table832[MetaTest/k]=Table934[[#This Row],[Test Name]])*Table832[MetaValidation/PortScan_f1-score])</f>
        <v>0.58333333333333304</v>
      </c>
      <c r="AP4" cm="1">
        <f t="array" ref="AP4">MAX((Table832[MetaTest/k]=Table934[[#This Row],[Test Name]])*Table832[MetaValidation/SSH-Patator_f1-score])</f>
        <v>0.63953488372093004</v>
      </c>
      <c r="AQ4" s="14" cm="1">
        <f t="array" ref="AQ4">MAX((Table832[MetaTest/k]=Table934[[#This Row],[Test Name]])*Table832[MetaValidation/Web Attack Brute Force_f1-score])</f>
        <v>0.57714285714285696</v>
      </c>
      <c r="AR4" s="14" cm="1">
        <f t="array" ref="AR4">MAX((Table832[MetaTest/k]=Table934[[#This Row],[Test Name]])*Table832[MetaValidation/Web Attack XSS_f1-score])</f>
        <v>0.67912772585669701</v>
      </c>
      <c r="AS4" cm="1">
        <f t="array" ref="AS4">MAX((Table1033[MetaTest/k]=Table934[[#This Row],[Test Name]])*Table1033[MetaValidation/accuracy])</f>
        <v>0.56811594202898497</v>
      </c>
      <c r="AT4" cm="1">
        <f t="array" ref="AT4">MAX((Table1033[MetaTest/k]=Table934[[#This Row],[Test Name]])*Table1033[MetaValidation/f1-score_macro_avg])</f>
        <v>0.53000926872366805</v>
      </c>
      <c r="AU4" cm="1">
        <f t="array" ref="AU4">MAX((Table1033[MetaTest/k]=Table934[[#This Row],[Test Name]])*Table1033[MetaValidation/BENIGN_f1-score])</f>
        <v>0.15094339622641501</v>
      </c>
      <c r="AV4" cm="1">
        <f t="array" ref="AV4">MAX((Table1033[MetaTest/k]=Table934[[#This Row],[Test Name]])*Table1033[MetaValidation/Bot_f1-score])</f>
        <v>0.52380952380952295</v>
      </c>
      <c r="AW4" cm="1">
        <f t="array" ref="AW4">MAX((Table1033[MetaTest/k]=Table934[[#This Row],[Test Name]])*Table1033[MetaValidation/DDoS_f1-score])</f>
        <v>0.79227053140096604</v>
      </c>
      <c r="AX4" cm="1">
        <f t="array" ref="AX4">MAX((Table1033[MetaTest/k]=Table934[[#This Row],[Test Name]])*Table1033[MetaValidation/DoS GoldenEye_f1-score])</f>
        <v>0.95652173913043403</v>
      </c>
      <c r="AY4" cm="1">
        <f t="array" ref="AY4">MAX((Table1033[MetaTest/k]=Table934[[#This Row],[Test Name]])*Table1033[MetaValidation/DoS Hulk_f1-score])</f>
        <v>0.79245283018867896</v>
      </c>
      <c r="AZ4" cm="1">
        <f t="array" ref="AZ4">MAX((Table1033[MetaTest/k]=Table934[[#This Row],[Test Name]])*Table1033[MetaValidation/DoS Slowhttptest_f1-score])</f>
        <v>0.868778280542986</v>
      </c>
      <c r="BA4" cm="1">
        <f t="array" ref="BA4">MAX((Table1033[MetaTest/k]=Table934[[#This Row],[Test Name]])*Table1033[MetaValidation/DoS slowloris_f1-score])</f>
        <v>0.79999999999999905</v>
      </c>
      <c r="BB4" cm="1">
        <f t="array" ref="BB4">MAX((Table1033[MetaTest/k]=Table934[[#This Row],[Test Name]])*Table1033[MetaValidation/FTP-Patator_f1-score])</f>
        <v>0.49723756906077299</v>
      </c>
      <c r="BC4" cm="1">
        <f t="array" ref="BC4">MAX((Table1033[MetaTest/k]=Table934[[#This Row],[Test Name]])*Table1033[MetaValidation/PortScan_f1-score])</f>
        <v>0.43977055449330699</v>
      </c>
      <c r="BD4" cm="1">
        <f t="array" ref="BD4">MAX((Table1033[MetaTest/k]=Table934[[#This Row],[Test Name]])*Table1033[MetaValidation/SSH-Patator_f1-score])</f>
        <v>0.432</v>
      </c>
      <c r="BE4" s="14" cm="1">
        <f t="array" ref="BE4">MAX((Table1033[MetaTest/k]=Table934[[#This Row],[Test Name]])*Table1033[MetaValidation/Web Attack Brute Force_f1-score])</f>
        <v>0.562130177514792</v>
      </c>
      <c r="BF4" s="14" cm="1">
        <f t="array" ref="BF4">MAX((Table1033[MetaTest/k]=Table934[[#This Row],[Test Name]])*Table1033[MetaValidation/Web Attack XSS_f1-score])</f>
        <v>0.66043613707165105</v>
      </c>
      <c r="BL4">
        <v>0</v>
      </c>
      <c r="BM4">
        <v>0.72243589743589698</v>
      </c>
      <c r="BN4">
        <v>0.70865723906807598</v>
      </c>
      <c r="BO4">
        <v>0</v>
      </c>
      <c r="BP4">
        <v>0.52678571428571397</v>
      </c>
      <c r="BQ4">
        <v>0.14184397163120499</v>
      </c>
      <c r="BR4">
        <v>0.98859315589353602</v>
      </c>
      <c r="BS4">
        <v>0.98449612403100695</v>
      </c>
      <c r="BT4">
        <v>0.98084291187739403</v>
      </c>
      <c r="BU4">
        <v>0.95131086142322097</v>
      </c>
      <c r="BV4">
        <v>0.78730158730158695</v>
      </c>
      <c r="BW4">
        <v>0.67005076142131903</v>
      </c>
      <c r="BX4">
        <v>0.63212435233160602</v>
      </c>
      <c r="BY4">
        <v>0.65284974093264203</v>
      </c>
      <c r="BZ4">
        <v>0.49324324324324298</v>
      </c>
      <c r="CA4">
        <v>0.69444444444444398</v>
      </c>
      <c r="CB4">
        <v>0</v>
      </c>
      <c r="CC4">
        <v>0.734615384615384</v>
      </c>
      <c r="CD4">
        <v>0.73088547695423201</v>
      </c>
      <c r="CE4">
        <v>0</v>
      </c>
      <c r="CF4">
        <v>0.55427251732101601</v>
      </c>
      <c r="CG4">
        <v>0.61052631578947303</v>
      </c>
      <c r="CH4">
        <v>1</v>
      </c>
      <c r="CI4">
        <v>0.98069498069497996</v>
      </c>
      <c r="CJ4">
        <v>0.96969696969696895</v>
      </c>
      <c r="CK4">
        <v>0.91891891891891797</v>
      </c>
      <c r="CL4">
        <v>0.89454545454545398</v>
      </c>
      <c r="CM4">
        <v>0.66326530612244805</v>
      </c>
      <c r="CN4">
        <v>0.65346534653465305</v>
      </c>
      <c r="CO4">
        <v>0.64583333333333304</v>
      </c>
      <c r="CP4">
        <v>0.18918918918918901</v>
      </c>
      <c r="CQ4">
        <v>0.69021739130434701</v>
      </c>
      <c r="CR4">
        <v>0</v>
      </c>
      <c r="CS4">
        <v>0.73076923076922995</v>
      </c>
      <c r="CT4">
        <v>0.72605329349012804</v>
      </c>
      <c r="CU4">
        <v>0</v>
      </c>
      <c r="CV4">
        <v>0.58823529411764697</v>
      </c>
      <c r="CW4">
        <v>0.55248618784530301</v>
      </c>
      <c r="CX4">
        <v>0.98449612403100695</v>
      </c>
      <c r="CY4">
        <v>0.98449612403100695</v>
      </c>
      <c r="CZ4">
        <v>0.97358490566037703</v>
      </c>
      <c r="DA4">
        <v>0.92366412213740401</v>
      </c>
      <c r="DB4">
        <v>0.80645161290322498</v>
      </c>
      <c r="DC4">
        <v>0.66666666666666596</v>
      </c>
      <c r="DD4">
        <v>0.67647058823529405</v>
      </c>
      <c r="DE4">
        <v>0.64583333333333304</v>
      </c>
      <c r="DF4">
        <v>0.241666666666666</v>
      </c>
      <c r="DG4">
        <v>0.66858789625360204</v>
      </c>
      <c r="DH4">
        <v>0</v>
      </c>
      <c r="DI4">
        <v>0.76923076923076905</v>
      </c>
      <c r="DJ4">
        <v>0.76380386669740896</v>
      </c>
      <c r="DK4">
        <v>0</v>
      </c>
      <c r="DL4">
        <v>0.62015503875969002</v>
      </c>
      <c r="DM4">
        <v>0.60215053763440796</v>
      </c>
      <c r="DN4">
        <v>0.98473282442748</v>
      </c>
      <c r="DO4">
        <v>0.988416988416988</v>
      </c>
      <c r="DP4">
        <v>0.94776119402985004</v>
      </c>
      <c r="DQ4">
        <v>0.93798449612403101</v>
      </c>
      <c r="DR4">
        <v>0.93283582089552197</v>
      </c>
      <c r="DS4">
        <v>0.89361702127659504</v>
      </c>
      <c r="DT4">
        <v>0.73972602739726001</v>
      </c>
      <c r="DU4">
        <v>0.64615384615384597</v>
      </c>
      <c r="DV4">
        <v>0.192660550458715</v>
      </c>
      <c r="DW4">
        <v>0.67945205479451998</v>
      </c>
      <c r="DX4">
        <v>0</v>
      </c>
      <c r="DY4">
        <v>0.767948717948718</v>
      </c>
      <c r="DZ4">
        <v>0.76619464421697003</v>
      </c>
      <c r="EA4">
        <v>0</v>
      </c>
      <c r="EB4">
        <v>0.60406091370558301</v>
      </c>
      <c r="EC4">
        <v>0.67346938775510201</v>
      </c>
      <c r="ED4">
        <v>0.984615384615384</v>
      </c>
      <c r="EE4">
        <v>0.984615384615384</v>
      </c>
      <c r="EF4">
        <v>0.96551724137931005</v>
      </c>
      <c r="EG4">
        <v>0.91828793774318995</v>
      </c>
      <c r="EH4">
        <v>0.92134831460674105</v>
      </c>
      <c r="EI4">
        <v>0.87931034482758597</v>
      </c>
      <c r="EJ4">
        <v>0.73933649289099501</v>
      </c>
      <c r="EK4">
        <v>0.64248704663212397</v>
      </c>
      <c r="EL4">
        <v>0.18918918918918901</v>
      </c>
      <c r="EM4">
        <v>0.692098092643051</v>
      </c>
      <c r="EN4">
        <v>0</v>
      </c>
      <c r="EO4">
        <v>0.86025641025640998</v>
      </c>
      <c r="EP4">
        <v>0.85139611617067001</v>
      </c>
      <c r="EQ4">
        <v>0</v>
      </c>
      <c r="ER4">
        <v>0.75884244372990295</v>
      </c>
      <c r="ES4">
        <v>0.87068965517241304</v>
      </c>
      <c r="ET4">
        <v>0.99236641221374</v>
      </c>
      <c r="EU4">
        <v>0.984615384615384</v>
      </c>
      <c r="EV4">
        <v>0.97692307692307601</v>
      </c>
      <c r="EW4">
        <v>0.927203065134099</v>
      </c>
      <c r="EX4">
        <v>0.92134831460674105</v>
      </c>
      <c r="EY4">
        <v>0.94736842105263097</v>
      </c>
      <c r="EZ4">
        <v>0.86808510638297798</v>
      </c>
      <c r="FA4">
        <v>0.99224806201550297</v>
      </c>
      <c r="FB4">
        <v>0.30303030303030298</v>
      </c>
      <c r="FC4">
        <v>0.67403314917127</v>
      </c>
    </row>
    <row r="5" spans="1:159" x14ac:dyDescent="0.2">
      <c r="A5">
        <v>20</v>
      </c>
      <c r="B5">
        <f>AVERAGE(DI:DI)</f>
        <v>0.75993589743589696</v>
      </c>
      <c r="C5">
        <f>AVERAGE(DJ:DJ)</f>
        <v>0.75523695055057405</v>
      </c>
      <c r="D5">
        <f t="shared" ref="D5:O5" si="3">AVERAGE(DL:DL)</f>
        <v>0.60110930421067743</v>
      </c>
      <c r="E5">
        <f t="shared" si="3"/>
        <v>0.65615997778634438</v>
      </c>
      <c r="F5">
        <f t="shared" si="3"/>
        <v>0.99042301519479448</v>
      </c>
      <c r="G5">
        <f t="shared" si="3"/>
        <v>0.9842828277421295</v>
      </c>
      <c r="H5">
        <f t="shared" si="3"/>
        <v>0.96810347881165915</v>
      </c>
      <c r="I5">
        <f t="shared" si="3"/>
        <v>0.92598234783307054</v>
      </c>
      <c r="J5">
        <f t="shared" si="3"/>
        <v>0.89738597719993018</v>
      </c>
      <c r="K5">
        <f t="shared" si="3"/>
        <v>0.7630356532379341</v>
      </c>
      <c r="L5">
        <f t="shared" si="3"/>
        <v>0.72195496013140126</v>
      </c>
      <c r="M5">
        <f t="shared" si="3"/>
        <v>0.66375072684241854</v>
      </c>
      <c r="N5">
        <f t="shared" si="3"/>
        <v>0.23429737785598409</v>
      </c>
      <c r="O5">
        <f t="shared" si="3"/>
        <v>0.65635775976054289</v>
      </c>
      <c r="Q5" cm="1">
        <f t="array" ref="Q5">MAX((Table713[MetaTest/k]=Table934[[#This Row],[Test Name]])*Table713[MetaValidation/accuracy])</f>
        <v>0.71666666666666601</v>
      </c>
      <c r="R5" cm="1">
        <f t="array" ref="R5">MAX((Table713[MetaTest/k]=Table934[[#This Row],[Test Name]])*Table713[MetaValidation/f1-score_macro_avg])</f>
        <v>0.72849689870936596</v>
      </c>
      <c r="S5" cm="1">
        <f t="array" ref="S5">MAX((Table713[MetaTest/k]=Table934[[#This Row],[Test Name]])*Table713[MetaValidation/BENIGN_f1-score])</f>
        <v>0.43243243243243201</v>
      </c>
      <c r="T5" cm="1">
        <f t="array" ref="T5">MAX((Table713[MetaTest/k]=Table934[[#This Row],[Test Name]])*Table713[MetaValidation/Bot_f1-score])</f>
        <v>0.73</v>
      </c>
      <c r="U5" cm="1">
        <f t="array" ref="U5">MAX((Table713[MetaTest/k]=Table934[[#This Row],[Test Name]])*Table713[MetaValidation/DDoS_f1-score])</f>
        <v>0.96428571428571397</v>
      </c>
      <c r="V5" cm="1">
        <f t="array" ref="V5">MAX((Table713[MetaTest/k]=Table934[[#This Row],[Test Name]])*Table713[MetaValidation/DoS GoldenEye_f1-score])</f>
        <v>0.99099099099098997</v>
      </c>
      <c r="W5" cm="1">
        <f t="array" ref="W5">MAX((Table713[MetaTest/k]=Table934[[#This Row],[Test Name]])*Table713[MetaValidation/DoS Hulk_f1-score])</f>
        <v>0.91509433962264097</v>
      </c>
      <c r="X5" cm="1">
        <f t="array" ref="X5">MAX((Table713[MetaTest/k]=Table934[[#This Row],[Test Name]])*Table713[MetaValidation/DoS Slowhttptest_f1-score])</f>
        <v>0.97345132743362806</v>
      </c>
      <c r="Y5" cm="1">
        <f t="array" ref="Y5">MAX((Table713[MetaTest/k]=Table934[[#This Row],[Test Name]])*Table713[MetaValidation/DoS slowloris_f1-score])</f>
        <v>0.90099009900990001</v>
      </c>
      <c r="Z5" cm="1">
        <f t="array" ref="Z5">MAX((Table713[MetaTest/k]=Table934[[#This Row],[Test Name]])*Table713[MetaValidation/FTP-Patator_f1-score])</f>
        <v>0.75132275132275095</v>
      </c>
      <c r="AA5" cm="1">
        <f t="array" ref="AA5">MAX((Table713[MetaTest/k]=Table934[[#This Row],[Test Name]])*Table713[MetaValidation/PortScan_f1-score])</f>
        <v>0.64831804281345495</v>
      </c>
      <c r="AB5" cm="1">
        <f t="array" ref="AB5">MAX((Table713[MetaTest/k]=Table934[[#This Row],[Test Name]])*Table713[MetaValidation/SSH-Patator_f1-score])</f>
        <v>0.65853658536585302</v>
      </c>
      <c r="AC5" s="14" cm="1">
        <f t="array" ref="AC5">MAX((Table713[MetaTest/k]=Table934[[#This Row],[Test Name]])*Table713[MetaValidation/Web Attack Brute Force_f1-score])</f>
        <v>0.62179487179487103</v>
      </c>
      <c r="AD5" s="14" cm="1">
        <f t="array" ref="AD5">MAX((Table713[MetaTest/k]=Table934[[#This Row],[Test Name]])*Table713[MetaValidation/Web Attack XSS_f1-score])</f>
        <v>0.703125</v>
      </c>
      <c r="AE5" cm="1">
        <f t="array" ref="AE5">MAX((Table832[MetaTest/k]=Table934[[#This Row],[Test Name]])*Table832[MetaValidation/accuracy])</f>
        <v>0.564393939393939</v>
      </c>
      <c r="AF5" cm="1">
        <f t="array" ref="AF5">MAX((Table832[MetaTest/k]=Table934[[#This Row],[Test Name]])*Table832[MetaValidation/f1-score_macro_avg])</f>
        <v>0.50505540893319001</v>
      </c>
      <c r="AG5" cm="1">
        <f t="array" ref="AG5">MAX((Table832[MetaTest/k]=Table934[[#This Row],[Test Name]])*Table832[MetaValidation/BENIGN_f1-score])</f>
        <v>0.67676767676767602</v>
      </c>
      <c r="AH5" cm="1">
        <f t="array" ref="AH5">MAX((Table832[MetaTest/k]=Table934[[#This Row],[Test Name]])*Table832[MetaValidation/Bot_f1-score])</f>
        <v>0.54022988505747105</v>
      </c>
      <c r="AI5" cm="1">
        <f t="array" ref="AI5">MAX((Table832[MetaTest/k]=Table934[[#This Row],[Test Name]])*Table832[MetaValidation/DDoS_f1-score])</f>
        <v>0.91625615763546797</v>
      </c>
      <c r="AJ5" cm="1">
        <f t="array" ref="AJ5">MAX((Table832[MetaTest/k]=Table934[[#This Row],[Test Name]])*Table832[MetaValidation/DoS GoldenEye_f1-score])</f>
        <v>0.99090909090909096</v>
      </c>
      <c r="AK5" cm="1">
        <f t="array" ref="AK5">MAX((Table832[MetaTest/k]=Table934[[#This Row],[Test Name]])*Table832[MetaValidation/DoS Hulk_f1-score])</f>
        <v>0.84482758620689602</v>
      </c>
      <c r="AL5" cm="1">
        <f t="array" ref="AL5">MAX((Table832[MetaTest/k]=Table934[[#This Row],[Test Name]])*Table832[MetaValidation/DoS Slowhttptest_f1-score])</f>
        <v>0.94736842105263097</v>
      </c>
      <c r="AM5" cm="1">
        <f t="array" ref="AM5">MAX((Table832[MetaTest/k]=Table934[[#This Row],[Test Name]])*Table832[MetaValidation/DoS slowloris_f1-score])</f>
        <v>0.85981308411214896</v>
      </c>
      <c r="AN5" cm="1">
        <f t="array" ref="AN5">MAX((Table832[MetaTest/k]=Table934[[#This Row],[Test Name]])*Table832[MetaValidation/FTP-Patator_f1-score])</f>
        <v>0.65116279069767402</v>
      </c>
      <c r="AO5" cm="1">
        <f t="array" ref="AO5">MAX((Table832[MetaTest/k]=Table934[[#This Row],[Test Name]])*Table832[MetaValidation/PortScan_f1-score])</f>
        <v>0.59813084112149495</v>
      </c>
      <c r="AP5" cm="1">
        <f t="array" ref="AP5">MAX((Table832[MetaTest/k]=Table934[[#This Row],[Test Name]])*Table832[MetaValidation/SSH-Patator_f1-score])</f>
        <v>0.53333333333333299</v>
      </c>
      <c r="AQ5" s="14" cm="1">
        <f t="array" ref="AQ5">MAX((Table832[MetaTest/k]=Table934[[#This Row],[Test Name]])*Table832[MetaValidation/Web Attack Brute Force_f1-score])</f>
        <v>0.41666666666666602</v>
      </c>
      <c r="AR5" s="14" cm="1">
        <f t="array" ref="AR5">MAX((Table832[MetaTest/k]=Table934[[#This Row],[Test Name]])*Table832[MetaValidation/Web Attack XSS_f1-score])</f>
        <v>0.68167202572347196</v>
      </c>
      <c r="AS5" cm="1">
        <f t="array" ref="AS5">MAX((Table1033[MetaTest/k]=Table934[[#This Row],[Test Name]])*Table1033[MetaValidation/accuracy])</f>
        <v>0.56818181818181801</v>
      </c>
      <c r="AT5" cm="1">
        <f t="array" ref="AT5">MAX((Table1033[MetaTest/k]=Table934[[#This Row],[Test Name]])*Table1033[MetaValidation/f1-score_macro_avg])</f>
        <v>0.52368569134411302</v>
      </c>
      <c r="AU5" cm="1">
        <f t="array" ref="AU5">MAX((Table1033[MetaTest/k]=Table934[[#This Row],[Test Name]])*Table1033[MetaValidation/BENIGN_f1-score])</f>
        <v>0.11111111111111099</v>
      </c>
      <c r="AV5" cm="1">
        <f t="array" ref="AV5">MAX((Table1033[MetaTest/k]=Table934[[#This Row],[Test Name]])*Table1033[MetaValidation/Bot_f1-score])</f>
        <v>0.54148471615720495</v>
      </c>
      <c r="AW5" cm="1">
        <f t="array" ref="AW5">MAX((Table1033[MetaTest/k]=Table934[[#This Row],[Test Name]])*Table1033[MetaValidation/DDoS_f1-score])</f>
        <v>0.79999999999999905</v>
      </c>
      <c r="AX5" cm="1">
        <f t="array" ref="AX5">MAX((Table1033[MetaTest/k]=Table934[[#This Row],[Test Name]])*Table1033[MetaValidation/DoS GoldenEye_f1-score])</f>
        <v>0.95535714285714302</v>
      </c>
      <c r="AY5" cm="1">
        <f t="array" ref="AY5">MAX((Table1033[MetaTest/k]=Table934[[#This Row],[Test Name]])*Table1033[MetaValidation/DoS Hulk_f1-score])</f>
        <v>0.794258373205741</v>
      </c>
      <c r="AZ5" cm="1">
        <f t="array" ref="AZ5">MAX((Table1033[MetaTest/k]=Table934[[#This Row],[Test Name]])*Table1033[MetaValidation/DoS Slowhttptest_f1-score])</f>
        <v>0.88571428571428501</v>
      </c>
      <c r="BA5" cm="1">
        <f t="array" ref="BA5">MAX((Table1033[MetaTest/k]=Table934[[#This Row],[Test Name]])*Table1033[MetaValidation/DoS slowloris_f1-score])</f>
        <v>0.81372549019607798</v>
      </c>
      <c r="BB5" cm="1">
        <f t="array" ref="BB5">MAX((Table1033[MetaTest/k]=Table934[[#This Row],[Test Name]])*Table1033[MetaValidation/FTP-Patator_f1-score])</f>
        <v>0.56410256410256399</v>
      </c>
      <c r="BC5" cm="1">
        <f t="array" ref="BC5">MAX((Table1033[MetaTest/k]=Table934[[#This Row],[Test Name]])*Table1033[MetaValidation/PortScan_f1-score])</f>
        <v>0.43137254901960698</v>
      </c>
      <c r="BD5" cm="1">
        <f t="array" ref="BD5">MAX((Table1033[MetaTest/k]=Table934[[#This Row],[Test Name]])*Table1033[MetaValidation/SSH-Patator_f1-score])</f>
        <v>0.60759493670886</v>
      </c>
      <c r="BE5" s="14" cm="1">
        <f t="array" ref="BE5">MAX((Table1033[MetaTest/k]=Table934[[#This Row],[Test Name]])*Table1033[MetaValidation/Web Attack Brute Force_f1-score])</f>
        <v>0.59283387622149797</v>
      </c>
      <c r="BF5" s="14" cm="1">
        <f t="array" ref="BF5">MAX((Table1033[MetaTest/k]=Table934[[#This Row],[Test Name]])*Table1033[MetaValidation/Web Attack XSS_f1-score])</f>
        <v>0.662337662337662</v>
      </c>
      <c r="BL5">
        <v>0</v>
      </c>
      <c r="BM5">
        <v>0.70320512820512804</v>
      </c>
      <c r="BN5">
        <v>0.68392826505710402</v>
      </c>
      <c r="BO5">
        <v>0</v>
      </c>
      <c r="BP5">
        <v>0.49392712550607198</v>
      </c>
      <c r="BQ5">
        <v>5.9259259259259199E-2</v>
      </c>
      <c r="BR5">
        <v>0.98069498069497996</v>
      </c>
      <c r="BS5">
        <v>0.98069498069497996</v>
      </c>
      <c r="BT5">
        <v>0.96603773584905595</v>
      </c>
      <c r="BU5">
        <v>0.92664092664092601</v>
      </c>
      <c r="BV5">
        <v>0.90774907749077405</v>
      </c>
      <c r="BW5">
        <v>0.66666666666666596</v>
      </c>
      <c r="BX5">
        <v>0.69950738916256106</v>
      </c>
      <c r="BY5">
        <v>0.64583333333333304</v>
      </c>
      <c r="BZ5">
        <v>0.19178082191780799</v>
      </c>
      <c r="CA5">
        <v>0.68834688346883399</v>
      </c>
      <c r="CB5">
        <v>0</v>
      </c>
      <c r="CC5">
        <v>0.732051282051282</v>
      </c>
      <c r="CD5">
        <v>0.72475257155822503</v>
      </c>
      <c r="CE5">
        <v>0</v>
      </c>
      <c r="CF5">
        <v>0.58128078817733897</v>
      </c>
      <c r="CG5">
        <v>0.63541666666666596</v>
      </c>
      <c r="CH5">
        <v>0.98850574712643602</v>
      </c>
      <c r="CI5">
        <v>0.97674418604651103</v>
      </c>
      <c r="CJ5">
        <v>0.98069498069497996</v>
      </c>
      <c r="CK5">
        <v>0.951672862453531</v>
      </c>
      <c r="CL5">
        <v>0.81063122923588005</v>
      </c>
      <c r="CM5">
        <v>0.66666666666666596</v>
      </c>
      <c r="CN5">
        <v>0.58823529411764697</v>
      </c>
      <c r="CO5">
        <v>0.64583333333333304</v>
      </c>
      <c r="CP5">
        <v>0.185022026431718</v>
      </c>
      <c r="CQ5">
        <v>0.68632707774798896</v>
      </c>
      <c r="CR5">
        <v>0</v>
      </c>
      <c r="CS5">
        <v>0.80705128205128196</v>
      </c>
      <c r="CT5">
        <v>0.791484909846222</v>
      </c>
      <c r="CU5">
        <v>0</v>
      </c>
      <c r="CV5">
        <v>0.65415549597855205</v>
      </c>
      <c r="CW5">
        <v>0.57923497267759505</v>
      </c>
      <c r="CX5">
        <v>0.99616858237547801</v>
      </c>
      <c r="CY5">
        <v>0.98449612403100695</v>
      </c>
      <c r="CZ5">
        <v>0.98473282442748</v>
      </c>
      <c r="DA5">
        <v>0.94736842105263097</v>
      </c>
      <c r="DB5">
        <v>0.84722222222222199</v>
      </c>
      <c r="DC5">
        <v>0.87931034482758597</v>
      </c>
      <c r="DD5">
        <v>0.67906976744185998</v>
      </c>
      <c r="DE5">
        <v>0.98832684824902695</v>
      </c>
      <c r="DF5">
        <v>0.26751592356687898</v>
      </c>
      <c r="DG5">
        <v>0.69021739130434701</v>
      </c>
      <c r="DH5">
        <v>0</v>
      </c>
      <c r="DI5">
        <v>0.75833333333333297</v>
      </c>
      <c r="DJ5">
        <v>0.75425758977371804</v>
      </c>
      <c r="DK5">
        <v>0</v>
      </c>
      <c r="DL5">
        <v>0.59168704156479202</v>
      </c>
      <c r="DM5">
        <v>0.59893048128342197</v>
      </c>
      <c r="DN5">
        <v>0.99616858237547801</v>
      </c>
      <c r="DO5">
        <v>0.97692307692307601</v>
      </c>
      <c r="DP5">
        <v>0.977099236641221</v>
      </c>
      <c r="DQ5">
        <v>0.91603053435114501</v>
      </c>
      <c r="DR5">
        <v>0.91111111111111098</v>
      </c>
      <c r="DS5">
        <v>0.87931034482758597</v>
      </c>
      <c r="DT5">
        <v>0.68686868686868696</v>
      </c>
      <c r="DU5">
        <v>0.64583333333333304</v>
      </c>
      <c r="DV5">
        <v>0.19178082191780799</v>
      </c>
      <c r="DW5">
        <v>0.67934782608695599</v>
      </c>
      <c r="DX5">
        <v>0</v>
      </c>
      <c r="DY5">
        <v>0.72628205128205103</v>
      </c>
      <c r="DZ5">
        <v>0.72348781577791599</v>
      </c>
      <c r="EA5">
        <v>0</v>
      </c>
      <c r="EB5">
        <v>0.52771618625277095</v>
      </c>
      <c r="EC5">
        <v>0.61702127659574402</v>
      </c>
      <c r="ED5">
        <v>0.98850574712643602</v>
      </c>
      <c r="EE5">
        <v>0.97692307692307601</v>
      </c>
      <c r="EF5">
        <v>0.96603773584905595</v>
      </c>
      <c r="EG5">
        <v>0.92549019607843097</v>
      </c>
      <c r="EH5">
        <v>0.89928057553956797</v>
      </c>
      <c r="EI5">
        <v>0.69346733668341698</v>
      </c>
      <c r="EJ5">
        <v>0.56830601092896105</v>
      </c>
      <c r="EK5">
        <v>0.64583333333333304</v>
      </c>
      <c r="EL5">
        <v>0.18834080717488699</v>
      </c>
      <c r="EM5">
        <v>0.68493150684931503</v>
      </c>
      <c r="EN5">
        <v>0</v>
      </c>
      <c r="EO5">
        <v>0.81282051282051204</v>
      </c>
      <c r="EP5">
        <v>0.80820792640176198</v>
      </c>
      <c r="EQ5">
        <v>0</v>
      </c>
      <c r="ER5">
        <v>0.72049689440993703</v>
      </c>
      <c r="ES5">
        <v>0.85589519650654999</v>
      </c>
      <c r="ET5">
        <v>0.99236641221374</v>
      </c>
      <c r="EU5">
        <v>0.97318007662835204</v>
      </c>
      <c r="EV5">
        <v>0.97338403041825095</v>
      </c>
      <c r="EW5">
        <v>0.91891891891891797</v>
      </c>
      <c r="EX5">
        <v>0.93181818181818099</v>
      </c>
      <c r="EY5">
        <v>0.90295358649789004</v>
      </c>
      <c r="EZ5">
        <v>0.89711934156378503</v>
      </c>
      <c r="FA5">
        <v>0.64948453608247403</v>
      </c>
      <c r="FB5">
        <v>0.192660550458715</v>
      </c>
      <c r="FC5">
        <v>0.69021739130434701</v>
      </c>
    </row>
    <row r="6" spans="1:159" x14ac:dyDescent="0.2">
      <c r="A6">
        <v>25</v>
      </c>
      <c r="B6">
        <f>AVERAGE(DY:DY)</f>
        <v>0.75168269230769191</v>
      </c>
      <c r="C6">
        <f>AVERAGE(DZ:DZ)</f>
        <v>0.74761194688844779</v>
      </c>
      <c r="D6">
        <f t="shared" ref="D6:O6" si="4">AVERAGE(EB:EB)</f>
        <v>0.57506975096719037</v>
      </c>
      <c r="E6">
        <f t="shared" si="4"/>
        <v>0.60325336044492184</v>
      </c>
      <c r="F6">
        <f t="shared" si="4"/>
        <v>0.98027282266900573</v>
      </c>
      <c r="G6">
        <f t="shared" si="4"/>
        <v>0.98142418565291378</v>
      </c>
      <c r="H6">
        <f t="shared" si="4"/>
        <v>0.95675826552227039</v>
      </c>
      <c r="I6">
        <f t="shared" si="4"/>
        <v>0.92005959278134852</v>
      </c>
      <c r="J6">
        <f t="shared" si="4"/>
        <v>0.89973088669137369</v>
      </c>
      <c r="K6">
        <f t="shared" si="4"/>
        <v>0.7750891878871865</v>
      </c>
      <c r="L6">
        <f t="shared" si="4"/>
        <v>0.73212379336483968</v>
      </c>
      <c r="M6">
        <f t="shared" si="4"/>
        <v>0.66840375700885124</v>
      </c>
      <c r="N6">
        <f t="shared" si="4"/>
        <v>0.21810771190676528</v>
      </c>
      <c r="O6">
        <f t="shared" si="4"/>
        <v>0.66105004776470733</v>
      </c>
      <c r="Q6" cm="1">
        <f t="array" ref="Q6">MAX((Table713[MetaTest/k]=Table934[[#This Row],[Test Name]])*Table713[MetaValidation/accuracy])</f>
        <v>0.715873015873015</v>
      </c>
      <c r="R6" cm="1">
        <f t="array" ref="R6">MAX((Table713[MetaTest/k]=Table934[[#This Row],[Test Name]])*Table713[MetaValidation/f1-score_macro_avg])</f>
        <v>0.72808952147094197</v>
      </c>
      <c r="S6" cm="1">
        <f t="array" ref="S6">MAX((Table713[MetaTest/k]=Table934[[#This Row],[Test Name]])*Table713[MetaValidation/BENIGN_f1-score])</f>
        <v>0.40522875816993398</v>
      </c>
      <c r="T6" cm="1">
        <f t="array" ref="T6">MAX((Table713[MetaTest/k]=Table934[[#This Row],[Test Name]])*Table713[MetaValidation/Bot_f1-score])</f>
        <v>0.74316939890710298</v>
      </c>
      <c r="U6" cm="1">
        <f t="array" ref="U6">MAX((Table713[MetaTest/k]=Table934[[#This Row],[Test Name]])*Table713[MetaValidation/DDoS_f1-score])</f>
        <v>0.96713615023474098</v>
      </c>
      <c r="V6" cm="1">
        <f t="array" ref="V6">MAX((Table713[MetaTest/k]=Table934[[#This Row],[Test Name]])*Table713[MetaValidation/DoS GoldenEye_f1-score])</f>
        <v>0.99047619047618995</v>
      </c>
      <c r="W6" cm="1">
        <f t="array" ref="W6">MAX((Table713[MetaTest/k]=Table934[[#This Row],[Test Name]])*Table713[MetaValidation/DoS Hulk_f1-score])</f>
        <v>0.89898989898989801</v>
      </c>
      <c r="X6" cm="1">
        <f t="array" ref="X6">MAX((Table713[MetaTest/k]=Table934[[#This Row],[Test Name]])*Table713[MetaValidation/DoS Slowhttptest_f1-score])</f>
        <v>0.97169811320754695</v>
      </c>
      <c r="Y6" cm="1">
        <f t="array" ref="Y6">MAX((Table713[MetaTest/k]=Table934[[#This Row],[Test Name]])*Table713[MetaValidation/DoS slowloris_f1-score])</f>
        <v>0.90355329949238505</v>
      </c>
      <c r="Z6" cm="1">
        <f t="array" ref="Z6">MAX((Table713[MetaTest/k]=Table934[[#This Row],[Test Name]])*Table713[MetaValidation/FTP-Patator_f1-score])</f>
        <v>0.72222222222222199</v>
      </c>
      <c r="AA6" cm="1">
        <f t="array" ref="AA6">MAX((Table713[MetaTest/k]=Table934[[#This Row],[Test Name]])*Table713[MetaValidation/PortScan_f1-score])</f>
        <v>0.68595041322313999</v>
      </c>
      <c r="AB6" cm="1">
        <f t="array" ref="AB6">MAX((Table713[MetaTest/k]=Table934[[#This Row],[Test Name]])*Table713[MetaValidation/SSH-Patator_f1-score])</f>
        <v>0.65384615384615297</v>
      </c>
      <c r="AC6" s="14" cm="1">
        <f t="array" ref="AC6">MAX((Table713[MetaTest/k]=Table934[[#This Row],[Test Name]])*Table713[MetaValidation/Web Attack Brute Force_f1-score])</f>
        <v>0.62207357859531698</v>
      </c>
      <c r="AD6" s="14" cm="1">
        <f t="array" ref="AD6">MAX((Table713[MetaTest/k]=Table934[[#This Row],[Test Name]])*Table713[MetaValidation/Web Attack XSS_f1-score])</f>
        <v>0.72</v>
      </c>
      <c r="AE6" cm="1">
        <f t="array" ref="AE6">MAX((Table832[MetaTest/k]=Table934[[#This Row],[Test Name]])*Table832[MetaValidation/accuracy])</f>
        <v>0.52063492063492001</v>
      </c>
      <c r="AF6" cm="1">
        <f t="array" ref="AF6">MAX((Table832[MetaTest/k]=Table934[[#This Row],[Test Name]])*Table832[MetaValidation/f1-score_macro_avg])</f>
        <v>0.497737999494137</v>
      </c>
      <c r="AG6" cm="1">
        <f t="array" ref="AG6">MAX((Table832[MetaTest/k]=Table934[[#This Row],[Test Name]])*Table832[MetaValidation/BENIGN_f1-score])</f>
        <v>0.40322580645161199</v>
      </c>
      <c r="AH6" cm="1">
        <f t="array" ref="AH6">MAX((Table832[MetaTest/k]=Table934[[#This Row],[Test Name]])*Table832[MetaValidation/Bot_f1-score])</f>
        <v>0.51219512195121897</v>
      </c>
      <c r="AI6" cm="1">
        <f t="array" ref="AI6">MAX((Table832[MetaTest/k]=Table934[[#This Row],[Test Name]])*Table832[MetaValidation/DDoS_f1-score])</f>
        <v>0.82352941176470495</v>
      </c>
      <c r="AJ6" cm="1">
        <f t="array" ref="AJ6">MAX((Table832[MetaTest/k]=Table934[[#This Row],[Test Name]])*Table832[MetaValidation/DoS GoldenEye_f1-score])</f>
        <v>0.99047619047618995</v>
      </c>
      <c r="AK6" cm="1">
        <f t="array" ref="AK6">MAX((Table832[MetaTest/k]=Table934[[#This Row],[Test Name]])*Table832[MetaValidation/DoS Hulk_f1-score])</f>
        <v>0.82242990654205606</v>
      </c>
      <c r="AL6" cm="1">
        <f t="array" ref="AL6">MAX((Table832[MetaTest/k]=Table934[[#This Row],[Test Name]])*Table832[MetaValidation/DoS Slowhttptest_f1-score])</f>
        <v>0.93896713615023397</v>
      </c>
      <c r="AM6" cm="1">
        <f t="array" ref="AM6">MAX((Table832[MetaTest/k]=Table934[[#This Row],[Test Name]])*Table832[MetaValidation/DoS slowloris_f1-score])</f>
        <v>0.85405405405405399</v>
      </c>
      <c r="AN6" cm="1">
        <f t="array" ref="AN6">MAX((Table832[MetaTest/k]=Table934[[#This Row],[Test Name]])*Table832[MetaValidation/FTP-Patator_f1-score])</f>
        <v>0.481012658227848</v>
      </c>
      <c r="AO6" cm="1">
        <f t="array" ref="AO6">MAX((Table832[MetaTest/k]=Table934[[#This Row],[Test Name]])*Table832[MetaValidation/PortScan_f1-score])</f>
        <v>0.57668711656441696</v>
      </c>
      <c r="AP6" cm="1">
        <f t="array" ref="AP6">MAX((Table832[MetaTest/k]=Table934[[#This Row],[Test Name]])*Table832[MetaValidation/SSH-Patator_f1-score])</f>
        <v>0.62195121951219501</v>
      </c>
      <c r="AQ6" s="14" cm="1">
        <f t="array" ref="AQ6">MAX((Table832[MetaTest/k]=Table934[[#This Row],[Test Name]])*Table832[MetaValidation/Web Attack Brute Force_f1-score])</f>
        <v>0.597938144329896</v>
      </c>
      <c r="AR6" s="14" cm="1">
        <f t="array" ref="AR6">MAX((Table832[MetaTest/k]=Table934[[#This Row],[Test Name]])*Table832[MetaValidation/Web Attack XSS_f1-score])</f>
        <v>0.64935064935064901</v>
      </c>
      <c r="AS6" cm="1">
        <f t="array" ref="AS6">MAX((Table1033[MetaTest/k]=Table934[[#This Row],[Test Name]])*Table1033[MetaValidation/accuracy])</f>
        <v>0.56428571428571395</v>
      </c>
      <c r="AT6" cm="1">
        <f t="array" ref="AT6">MAX((Table1033[MetaTest/k]=Table934[[#This Row],[Test Name]])*Table1033[MetaValidation/f1-score_macro_avg])</f>
        <v>0.52089131021617197</v>
      </c>
      <c r="AU6" cm="1">
        <f t="array" ref="AU6">MAX((Table1033[MetaTest/k]=Table934[[#This Row],[Test Name]])*Table1033[MetaValidation/BENIGN_f1-score])</f>
        <v>0.116666666666666</v>
      </c>
      <c r="AV6" cm="1">
        <f t="array" ref="AV6">MAX((Table1033[MetaTest/k]=Table934[[#This Row],[Test Name]])*Table1033[MetaValidation/Bot_f1-score])</f>
        <v>0.55681818181818099</v>
      </c>
      <c r="AW6" cm="1">
        <f t="array" ref="AW6">MAX((Table1033[MetaTest/k]=Table934[[#This Row],[Test Name]])*Table1033[MetaValidation/DDoS_f1-score])</f>
        <v>0.78723404255319096</v>
      </c>
      <c r="AX6" cm="1">
        <f t="array" ref="AX6">MAX((Table1033[MetaTest/k]=Table934[[#This Row],[Test Name]])*Table1033[MetaValidation/DoS GoldenEye_f1-score])</f>
        <v>0.96713615023474098</v>
      </c>
      <c r="AY6" cm="1">
        <f t="array" ref="AY6">MAX((Table1033[MetaTest/k]=Table934[[#This Row],[Test Name]])*Table1033[MetaValidation/DoS Hulk_f1-score])</f>
        <v>0.80597014925373101</v>
      </c>
      <c r="AZ6" cm="1">
        <f t="array" ref="AZ6">MAX((Table1033[MetaTest/k]=Table934[[#This Row],[Test Name]])*Table1033[MetaValidation/DoS Slowhttptest_f1-score])</f>
        <v>0.87562189054726303</v>
      </c>
      <c r="BA6" cm="1">
        <f t="array" ref="BA6">MAX((Table1033[MetaTest/k]=Table934[[#This Row],[Test Name]])*Table1033[MetaValidation/DoS slowloris_f1-score])</f>
        <v>0.80612244897959096</v>
      </c>
      <c r="BB6" cm="1">
        <f t="array" ref="BB6">MAX((Table1033[MetaTest/k]=Table934[[#This Row],[Test Name]])*Table1033[MetaValidation/FTP-Patator_f1-score])</f>
        <v>0.50704225352112597</v>
      </c>
      <c r="BC6" cm="1">
        <f t="array" ref="BC6">MAX((Table1033[MetaTest/k]=Table934[[#This Row],[Test Name]])*Table1033[MetaValidation/PortScan_f1-score])</f>
        <v>0.42944785276073599</v>
      </c>
      <c r="BD6" cm="1">
        <f t="array" ref="BD6">MAX((Table1033[MetaTest/k]=Table934[[#This Row],[Test Name]])*Table1033[MetaValidation/SSH-Patator_f1-score])</f>
        <v>0.460829493087557</v>
      </c>
      <c r="BE6" s="14" cm="1">
        <f t="array" ref="BE6">MAX((Table1033[MetaTest/k]=Table934[[#This Row],[Test Name]])*Table1033[MetaValidation/Web Attack Brute Force_f1-score])</f>
        <v>0.59106529209621905</v>
      </c>
      <c r="BF6" s="14" cm="1">
        <f t="array" ref="BF6">MAX((Table1033[MetaTest/k]=Table934[[#This Row],[Test Name]])*Table1033[MetaValidation/Web Attack XSS_f1-score])</f>
        <v>0.66440677966101702</v>
      </c>
      <c r="BL6">
        <v>0</v>
      </c>
      <c r="BM6">
        <v>0.65192307692307605</v>
      </c>
      <c r="BN6">
        <v>0.608996945127665</v>
      </c>
      <c r="BO6">
        <v>0</v>
      </c>
      <c r="BP6">
        <v>0.43399638336347202</v>
      </c>
      <c r="BQ6">
        <v>0</v>
      </c>
      <c r="BR6">
        <v>0.99236641221374</v>
      </c>
      <c r="BS6">
        <v>0.98449612403100695</v>
      </c>
      <c r="BT6">
        <v>0.98069498069497996</v>
      </c>
      <c r="BU6">
        <v>0.929687499999999</v>
      </c>
      <c r="BV6">
        <v>0.90909090909090895</v>
      </c>
      <c r="BW6">
        <v>0.60185185185185097</v>
      </c>
      <c r="BX6">
        <v>0.59139784946236496</v>
      </c>
      <c r="BY6">
        <v>1.5267175572519E-2</v>
      </c>
      <c r="BZ6">
        <v>0.19178082191780799</v>
      </c>
      <c r="CA6">
        <v>0.67733333333333301</v>
      </c>
      <c r="CB6">
        <v>0</v>
      </c>
      <c r="CC6">
        <v>0.68782051282051204</v>
      </c>
      <c r="CD6">
        <v>0.66580068657180902</v>
      </c>
      <c r="CE6">
        <v>0</v>
      </c>
      <c r="CF6">
        <v>0.47410358565736999</v>
      </c>
      <c r="CG6">
        <v>1.5267175572519E-2</v>
      </c>
      <c r="CH6">
        <v>1</v>
      </c>
      <c r="CI6">
        <v>0.98069498069497996</v>
      </c>
      <c r="CJ6">
        <v>0.97318007662835204</v>
      </c>
      <c r="CK6">
        <v>0.93076923076923002</v>
      </c>
      <c r="CL6">
        <v>0.878571428571428</v>
      </c>
      <c r="CM6">
        <v>0.66666666666666596</v>
      </c>
      <c r="CN6">
        <v>0.55248618784530301</v>
      </c>
      <c r="CO6">
        <v>0.64583333333333304</v>
      </c>
      <c r="CP6">
        <v>0.18181818181818099</v>
      </c>
      <c r="CQ6">
        <v>0.69021739130434701</v>
      </c>
      <c r="CR6">
        <v>0</v>
      </c>
      <c r="CS6">
        <v>0.71538461538461495</v>
      </c>
      <c r="CT6">
        <v>0.70747930425269201</v>
      </c>
      <c r="CU6">
        <v>0</v>
      </c>
      <c r="CV6">
        <v>0.49576271186440601</v>
      </c>
      <c r="CW6">
        <v>0.31168831168831101</v>
      </c>
      <c r="CX6">
        <v>0.98484848484848397</v>
      </c>
      <c r="CY6">
        <v>0.984615384615384</v>
      </c>
      <c r="CZ6">
        <v>0.96603773584905595</v>
      </c>
      <c r="DA6">
        <v>0.91472868217054204</v>
      </c>
      <c r="DB6">
        <v>0.93181818181818099</v>
      </c>
      <c r="DC6">
        <v>0.66666666666666596</v>
      </c>
      <c r="DD6">
        <v>0.71219512195121903</v>
      </c>
      <c r="DE6">
        <v>0.64948453608247403</v>
      </c>
      <c r="DF6">
        <v>0.192660550458715</v>
      </c>
      <c r="DG6">
        <v>0.679245283018867</v>
      </c>
      <c r="DH6">
        <v>0</v>
      </c>
      <c r="DI6">
        <v>0.752564102564102</v>
      </c>
      <c r="DJ6">
        <v>0.75095717756271596</v>
      </c>
      <c r="DK6">
        <v>0</v>
      </c>
      <c r="DL6">
        <v>0.58454106280193197</v>
      </c>
      <c r="DM6">
        <v>0.77570093457943901</v>
      </c>
      <c r="DN6">
        <v>0.98449612403100695</v>
      </c>
      <c r="DO6">
        <v>0.98449612403100695</v>
      </c>
      <c r="DP6">
        <v>0.977099236641221</v>
      </c>
      <c r="DQ6">
        <v>0.91828793774318995</v>
      </c>
      <c r="DR6">
        <v>0.90252707581227398</v>
      </c>
      <c r="DS6">
        <v>0.66666666666666596</v>
      </c>
      <c r="DT6">
        <v>0.69607843137254899</v>
      </c>
      <c r="DU6">
        <v>0.64948453608247403</v>
      </c>
      <c r="DV6">
        <v>0.19090909090909</v>
      </c>
      <c r="DW6">
        <v>0.68119891008174305</v>
      </c>
      <c r="DX6">
        <v>0</v>
      </c>
      <c r="DY6">
        <v>0.76474358974358903</v>
      </c>
      <c r="DZ6">
        <v>0.76080824872703701</v>
      </c>
      <c r="EA6">
        <v>0</v>
      </c>
      <c r="EB6">
        <v>0.60804020100502498</v>
      </c>
      <c r="EC6">
        <v>0.58695652173913004</v>
      </c>
      <c r="ED6">
        <v>0.99613899613899604</v>
      </c>
      <c r="EE6">
        <v>0.98449612403100695</v>
      </c>
      <c r="EF6">
        <v>0.97727272727272696</v>
      </c>
      <c r="EG6">
        <v>0.929687499999999</v>
      </c>
      <c r="EH6">
        <v>0.92250922509224997</v>
      </c>
      <c r="EI6">
        <v>0.86462882096069804</v>
      </c>
      <c r="EJ6">
        <v>0.736363636363636</v>
      </c>
      <c r="EK6">
        <v>0.64948453608247403</v>
      </c>
      <c r="EL6">
        <v>0.18918918918918901</v>
      </c>
      <c r="EM6">
        <v>0.68493150684931503</v>
      </c>
      <c r="EN6">
        <v>0</v>
      </c>
      <c r="EO6">
        <v>0.79294871794871702</v>
      </c>
      <c r="EP6">
        <v>0.79136215001188503</v>
      </c>
      <c r="EQ6">
        <v>0</v>
      </c>
      <c r="ER6">
        <v>0.65340909090909005</v>
      </c>
      <c r="ES6">
        <v>0.85462555066079204</v>
      </c>
      <c r="ET6">
        <v>0.99616858237547801</v>
      </c>
      <c r="EU6">
        <v>0.97692307692307601</v>
      </c>
      <c r="EV6">
        <v>0.97318007662835204</v>
      </c>
      <c r="EW6">
        <v>0.93076923076923002</v>
      </c>
      <c r="EX6">
        <v>0.92481203007518697</v>
      </c>
      <c r="EY6">
        <v>0.89830508474576198</v>
      </c>
      <c r="EZ6">
        <v>0.76851851851851805</v>
      </c>
      <c r="FA6">
        <v>0.65284974093264203</v>
      </c>
      <c r="FB6">
        <v>0.18918918918918901</v>
      </c>
      <c r="FC6">
        <v>0.67759562841529997</v>
      </c>
    </row>
    <row r="7" spans="1:159" x14ac:dyDescent="0.2">
      <c r="A7">
        <v>50</v>
      </c>
      <c r="B7">
        <f>AVERAGE(EO:EO)</f>
        <v>0.81530448717948667</v>
      </c>
      <c r="C7">
        <f>AVERAGE(EP:EP)</f>
        <v>0.81237882162835395</v>
      </c>
      <c r="D7">
        <f t="shared" ref="D7:O7" si="5">AVERAGE(ER:ER)</f>
        <v>0.69561117262926309</v>
      </c>
      <c r="E7">
        <f t="shared" si="5"/>
        <v>0.83108890174807271</v>
      </c>
      <c r="F7">
        <f t="shared" si="5"/>
        <v>0.98995686508799685</v>
      </c>
      <c r="G7">
        <f t="shared" si="5"/>
        <v>0.98213328147670498</v>
      </c>
      <c r="H7">
        <f t="shared" si="5"/>
        <v>0.97357579627535074</v>
      </c>
      <c r="I7">
        <f t="shared" si="5"/>
        <v>0.92974736445803063</v>
      </c>
      <c r="J7">
        <f t="shared" si="5"/>
        <v>0.93168380151177954</v>
      </c>
      <c r="K7">
        <f t="shared" si="5"/>
        <v>0.87600257655792313</v>
      </c>
      <c r="L7">
        <f t="shared" si="5"/>
        <v>0.85425005420836397</v>
      </c>
      <c r="M7">
        <f t="shared" si="5"/>
        <v>0.72674827785932417</v>
      </c>
      <c r="N7">
        <f t="shared" si="5"/>
        <v>0.27807735710046655</v>
      </c>
      <c r="O7">
        <f t="shared" si="5"/>
        <v>0.67967041062697109</v>
      </c>
      <c r="Q7" cm="1">
        <f t="array" ref="Q7">MAX((Table713[MetaTest/k]=Table934[[#This Row],[Test Name]])*Table713[MetaValidation/accuracy])</f>
        <v>0.73958333333333304</v>
      </c>
      <c r="R7" cm="1">
        <f t="array" ref="R7">MAX((Table713[MetaTest/k]=Table934[[#This Row],[Test Name]])*Table713[MetaValidation/f1-score_macro_avg])</f>
        <v>0.74976173826675296</v>
      </c>
      <c r="S7" cm="1">
        <f t="array" ref="S7">MAX((Table713[MetaTest/k]=Table934[[#This Row],[Test Name]])*Table713[MetaValidation/BENIGN_f1-score])</f>
        <v>0.56756756756756699</v>
      </c>
      <c r="T7" cm="1">
        <f t="array" ref="T7">MAX((Table713[MetaTest/k]=Table934[[#This Row],[Test Name]])*Table713[MetaValidation/Bot_f1-score])</f>
        <v>0.76510067114093905</v>
      </c>
      <c r="U7" cm="1">
        <f t="array" ref="U7">MAX((Table713[MetaTest/k]=Table934[[#This Row],[Test Name]])*Table713[MetaValidation/DDoS_f1-score])</f>
        <v>0.96894409937888204</v>
      </c>
      <c r="V7" cm="1">
        <f t="array" ref="V7">MAX((Table713[MetaTest/k]=Table934[[#This Row],[Test Name]])*Table713[MetaValidation/DoS GoldenEye_f1-score])</f>
        <v>0.99378881987577605</v>
      </c>
      <c r="W7" cm="1">
        <f t="array" ref="W7">MAX((Table713[MetaTest/k]=Table934[[#This Row],[Test Name]])*Table713[MetaValidation/DoS Hulk_f1-score])</f>
        <v>0.927152317880794</v>
      </c>
      <c r="X7" cm="1">
        <f t="array" ref="X7">MAX((Table713[MetaTest/k]=Table934[[#This Row],[Test Name]])*Table713[MetaValidation/DoS Slowhttptest_f1-score])</f>
        <v>0.97560975609756095</v>
      </c>
      <c r="Y7" cm="1">
        <f t="array" ref="Y7">MAX((Table713[MetaTest/k]=Table934[[#This Row],[Test Name]])*Table713[MetaValidation/DoS slowloris_f1-score])</f>
        <v>0.92617449664429496</v>
      </c>
      <c r="Z7" cm="1">
        <f t="array" ref="Z7">MAX((Table713[MetaTest/k]=Table934[[#This Row],[Test Name]])*Table713[MetaValidation/FTP-Patator_f1-score])</f>
        <v>0.73684210526315697</v>
      </c>
      <c r="AA7" cm="1">
        <f t="array" ref="AA7">MAX((Table713[MetaTest/k]=Table934[[#This Row],[Test Name]])*Table713[MetaValidation/PortScan_f1-score])</f>
        <v>0.625</v>
      </c>
      <c r="AB7" cm="1">
        <f t="array" ref="AB7">MAX((Table713[MetaTest/k]=Table934[[#This Row],[Test Name]])*Table713[MetaValidation/SSH-Patator_f1-score])</f>
        <v>0.67213114754098302</v>
      </c>
      <c r="AC7" s="14" cm="1">
        <f t="array" ref="AC7">MAX((Table713[MetaTest/k]=Table934[[#This Row],[Test Name]])*Table713[MetaValidation/Web Attack Brute Force_f1-score])</f>
        <v>0.61971830985915499</v>
      </c>
      <c r="AD7" s="14" cm="1">
        <f t="array" ref="AD7">MAX((Table713[MetaTest/k]=Table934[[#This Row],[Test Name]])*Table713[MetaValidation/Web Attack XSS_f1-score])</f>
        <v>0.72413793103448199</v>
      </c>
      <c r="AE7" cm="1">
        <f t="array" ref="AE7">MAX((Table832[MetaTest/k]=Table934[[#This Row],[Test Name]])*Table832[MetaValidation/accuracy])</f>
        <v>0.63541666666666596</v>
      </c>
      <c r="AF7" cm="1">
        <f t="array" ref="AF7">MAX((Table832[MetaTest/k]=Table934[[#This Row],[Test Name]])*Table832[MetaValidation/f1-score_macro_avg])</f>
        <v>0.59258969454113897</v>
      </c>
      <c r="AG7" cm="1">
        <f t="array" ref="AG7">MAX((Table832[MetaTest/k]=Table934[[#This Row],[Test Name]])*Table832[MetaValidation/BENIGN_f1-score])</f>
        <v>0.6</v>
      </c>
      <c r="AH7" cm="1">
        <f t="array" ref="AH7">MAX((Table832[MetaTest/k]=Table934[[#This Row],[Test Name]])*Table832[MetaValidation/Bot_f1-score])</f>
        <v>0.59217877094972005</v>
      </c>
      <c r="AI7" cm="1">
        <f t="array" ref="AI7">MAX((Table832[MetaTest/k]=Table934[[#This Row],[Test Name]])*Table832[MetaValidation/DDoS_f1-score])</f>
        <v>0.98750000000000004</v>
      </c>
      <c r="AJ7" cm="1">
        <f t="array" ref="AJ7">MAX((Table832[MetaTest/k]=Table934[[#This Row],[Test Name]])*Table832[MetaValidation/DoS GoldenEye_f1-score])</f>
        <v>0.99371069182389904</v>
      </c>
      <c r="AK7" cm="1">
        <f t="array" ref="AK7">MAX((Table832[MetaTest/k]=Table934[[#This Row],[Test Name]])*Table832[MetaValidation/DoS Hulk_f1-score])</f>
        <v>0.96250000000000002</v>
      </c>
      <c r="AL7" cm="1">
        <f t="array" ref="AL7">MAX((Table832[MetaTest/k]=Table934[[#This Row],[Test Name]])*Table832[MetaValidation/DoS Slowhttptest_f1-score])</f>
        <v>0.95705521472392596</v>
      </c>
      <c r="AM7" cm="1">
        <f t="array" ref="AM7">MAX((Table832[MetaTest/k]=Table934[[#This Row],[Test Name]])*Table832[MetaValidation/DoS slowloris_f1-score])</f>
        <v>0.94193548387096704</v>
      </c>
      <c r="AN7" cm="1">
        <f t="array" ref="AN7">MAX((Table832[MetaTest/k]=Table934[[#This Row],[Test Name]])*Table832[MetaValidation/FTP-Patator_f1-score])</f>
        <v>0.62992125984251901</v>
      </c>
      <c r="AO7" cm="1">
        <f t="array" ref="AO7">MAX((Table832[MetaTest/k]=Table934[[#This Row],[Test Name]])*Table832[MetaValidation/PortScan_f1-score])</f>
        <v>0.609374999999999</v>
      </c>
      <c r="AP7" cm="1">
        <f t="array" ref="AP7">MAX((Table832[MetaTest/k]=Table934[[#This Row],[Test Name]])*Table832[MetaValidation/SSH-Patator_f1-score])</f>
        <v>0.59504132231404905</v>
      </c>
      <c r="AQ7" s="14" cm="1">
        <f t="array" ref="AQ7">MAX((Table832[MetaTest/k]=Table934[[#This Row],[Test Name]])*Table832[MetaValidation/Web Attack Brute Force_f1-score])</f>
        <v>0.63963963963963899</v>
      </c>
      <c r="AR7" s="14" cm="1">
        <f t="array" ref="AR7">MAX((Table832[MetaTest/k]=Table934[[#This Row],[Test Name]])*Table832[MetaValidation/Web Attack XSS_f1-score])</f>
        <v>0.67010309278350499</v>
      </c>
      <c r="AS7" cm="1">
        <f t="array" ref="AS7">MAX((Table1033[MetaTest/k]=Table934[[#This Row],[Test Name]])*Table1033[MetaValidation/accuracy])</f>
        <v>0.52500000000000002</v>
      </c>
      <c r="AT7" cm="1">
        <f t="array" ref="AT7">MAX((Table1033[MetaTest/k]=Table934[[#This Row],[Test Name]])*Table1033[MetaValidation/f1-score_macro_avg])</f>
        <v>0.49392392984098898</v>
      </c>
      <c r="AU7" cm="1">
        <f t="array" ref="AU7">MAX((Table1033[MetaTest/k]=Table934[[#This Row],[Test Name]])*Table1033[MetaValidation/BENIGN_f1-score])</f>
        <v>7.69230769230769E-2</v>
      </c>
      <c r="AV7" cm="1">
        <f t="array" ref="AV7">MAX((Table1033[MetaTest/k]=Table934[[#This Row],[Test Name]])*Table1033[MetaValidation/Bot_f1-score])</f>
        <v>0.42857142857142799</v>
      </c>
      <c r="AW7" cm="1">
        <f t="array" ref="AW7">MAX((Table1033[MetaTest/k]=Table934[[#This Row],[Test Name]])*Table1033[MetaValidation/DDoS_f1-score])</f>
        <v>0.77464788732394296</v>
      </c>
      <c r="AX7" cm="1">
        <f t="array" ref="AX7">MAX((Table1033[MetaTest/k]=Table934[[#This Row],[Test Name]])*Table1033[MetaValidation/DoS GoldenEye_f1-score])</f>
        <v>0.96932515337423297</v>
      </c>
      <c r="AY7" cm="1">
        <f t="array" ref="AY7">MAX((Table1033[MetaTest/k]=Table934[[#This Row],[Test Name]])*Table1033[MetaValidation/DoS Hulk_f1-score])</f>
        <v>0.73103448275862004</v>
      </c>
      <c r="AZ7" cm="1">
        <f t="array" ref="AZ7">MAX((Table1033[MetaTest/k]=Table934[[#This Row],[Test Name]])*Table1033[MetaValidation/DoS Slowhttptest_f1-score])</f>
        <v>0.88749999999999996</v>
      </c>
      <c r="BA7" cm="1">
        <f t="array" ref="BA7">MAX((Table1033[MetaTest/k]=Table934[[#This Row],[Test Name]])*Table1033[MetaValidation/DoS slowloris_f1-score])</f>
        <v>0.57142857142857095</v>
      </c>
      <c r="BB7" cm="1">
        <f t="array" ref="BB7">MAX((Table1033[MetaTest/k]=Table934[[#This Row],[Test Name]])*Table1033[MetaValidation/FTP-Patator_f1-score])</f>
        <v>0.59310344827586203</v>
      </c>
      <c r="BC7" cm="1">
        <f t="array" ref="BC7">MAX((Table1033[MetaTest/k]=Table934[[#This Row],[Test Name]])*Table1033[MetaValidation/PortScan_f1-score])</f>
        <v>0.43360433604336002</v>
      </c>
      <c r="BD7" cm="1">
        <f t="array" ref="BD7">MAX((Table1033[MetaTest/k]=Table934[[#This Row],[Test Name]])*Table1033[MetaValidation/SSH-Patator_f1-score])</f>
        <v>0.63934426229508101</v>
      </c>
      <c r="BE7" s="14" cm="1">
        <f t="array" ref="BE7">MAX((Table1033[MetaTest/k]=Table934[[#This Row],[Test Name]])*Table1033[MetaValidation/Web Attack Brute Force_f1-score])</f>
        <v>0.55793991416308997</v>
      </c>
      <c r="BF7" s="14" cm="1">
        <f t="array" ref="BF7">MAX((Table1033[MetaTest/k]=Table934[[#This Row],[Test Name]])*Table1033[MetaValidation/Web Attack XSS_f1-score])</f>
        <v>0.66964285714285698</v>
      </c>
      <c r="BL7">
        <v>0</v>
      </c>
      <c r="BM7">
        <v>0.65769230769230702</v>
      </c>
      <c r="BN7">
        <v>0.60946774968907402</v>
      </c>
      <c r="BO7">
        <v>0</v>
      </c>
      <c r="BP7">
        <v>0.48520710059171601</v>
      </c>
      <c r="BQ7">
        <v>0</v>
      </c>
      <c r="BR7">
        <v>0.99616858237547801</v>
      </c>
      <c r="BS7">
        <v>0.98449612403100695</v>
      </c>
      <c r="BT7">
        <v>0.969465648854961</v>
      </c>
      <c r="BU7">
        <v>0.96240601503759404</v>
      </c>
      <c r="BV7">
        <v>0.89855072463768104</v>
      </c>
      <c r="BW7">
        <v>0.52380952380952295</v>
      </c>
      <c r="BX7">
        <v>0.53846153846153799</v>
      </c>
      <c r="BY7">
        <v>8.7591240875912399E-2</v>
      </c>
      <c r="BZ7">
        <v>0.19178082191780799</v>
      </c>
      <c r="CA7">
        <v>0.67567567567567499</v>
      </c>
      <c r="CB7">
        <v>0</v>
      </c>
      <c r="CC7">
        <v>0.73141025641025603</v>
      </c>
      <c r="CD7">
        <v>0.72520730113273202</v>
      </c>
      <c r="CE7">
        <v>0</v>
      </c>
      <c r="CF7">
        <v>0.534521158129176</v>
      </c>
      <c r="CG7">
        <v>0.46783625730994099</v>
      </c>
      <c r="CH7">
        <v>0.99236641221374</v>
      </c>
      <c r="CI7">
        <v>0.98449612403100695</v>
      </c>
      <c r="CJ7">
        <v>0.96240601503759404</v>
      </c>
      <c r="CK7">
        <v>0.95880149812733995</v>
      </c>
      <c r="CL7">
        <v>0.92883895131086103</v>
      </c>
      <c r="CM7">
        <v>0.66666666666666596</v>
      </c>
      <c r="CN7">
        <v>0.68</v>
      </c>
      <c r="CO7">
        <v>0.65284974093264203</v>
      </c>
      <c r="CP7">
        <v>0.19090909090909</v>
      </c>
      <c r="CQ7">
        <v>0.68279569892473102</v>
      </c>
      <c r="CR7">
        <v>0</v>
      </c>
      <c r="CS7">
        <v>0.729487179487179</v>
      </c>
      <c r="CT7">
        <v>0.72477208270749605</v>
      </c>
      <c r="CU7">
        <v>0</v>
      </c>
      <c r="CV7">
        <v>0.543429844097995</v>
      </c>
      <c r="CW7">
        <v>0.52272727272727204</v>
      </c>
      <c r="CX7">
        <v>1</v>
      </c>
      <c r="CY7">
        <v>0.98069498069497996</v>
      </c>
      <c r="CZ7">
        <v>0.98473282442748</v>
      </c>
      <c r="DA7">
        <v>0.91954022988505701</v>
      </c>
      <c r="DB7">
        <v>0.88086642599277898</v>
      </c>
      <c r="DC7">
        <v>0.66666666666666596</v>
      </c>
      <c r="DD7">
        <v>0.67336683417085397</v>
      </c>
      <c r="DE7">
        <v>0.64583333333333304</v>
      </c>
      <c r="DF7">
        <v>0.18918918918918901</v>
      </c>
      <c r="DG7">
        <v>0.69021739130434701</v>
      </c>
      <c r="DH7">
        <v>0</v>
      </c>
      <c r="DI7">
        <v>0.757692307692307</v>
      </c>
      <c r="DJ7">
        <v>0.752376676046975</v>
      </c>
      <c r="DK7">
        <v>0</v>
      </c>
      <c r="DL7">
        <v>0.59188544152744604</v>
      </c>
      <c r="DM7">
        <v>0.59459459459459396</v>
      </c>
      <c r="DN7">
        <v>0.99224806201550297</v>
      </c>
      <c r="DO7">
        <v>0.98449612403100695</v>
      </c>
      <c r="DP7">
        <v>0.97318007662835204</v>
      </c>
      <c r="DQ7">
        <v>0.91954022988505701</v>
      </c>
      <c r="DR7">
        <v>0.93893129770992301</v>
      </c>
      <c r="DS7">
        <v>0.86462882096069804</v>
      </c>
      <c r="DT7">
        <v>0.74396135265700403</v>
      </c>
      <c r="DU7">
        <v>0.64583333333333304</v>
      </c>
      <c r="DV7">
        <v>0.57142857142857095</v>
      </c>
      <c r="DW7">
        <v>0.207792207792207</v>
      </c>
      <c r="DX7">
        <v>0</v>
      </c>
      <c r="DY7">
        <v>0.77564102564102499</v>
      </c>
      <c r="DZ7">
        <v>0.77091644258854897</v>
      </c>
      <c r="EA7">
        <v>0</v>
      </c>
      <c r="EB7">
        <v>0.65909090909090895</v>
      </c>
      <c r="EC7">
        <v>0.78703703703703698</v>
      </c>
      <c r="ED7">
        <v>0.99224806201550297</v>
      </c>
      <c r="EE7">
        <v>0.98069498069497996</v>
      </c>
      <c r="EF7">
        <v>0.95522388059701402</v>
      </c>
      <c r="EG7">
        <v>0.91187739463601503</v>
      </c>
      <c r="EH7">
        <v>0.88808664259927705</v>
      </c>
      <c r="EI7">
        <v>0.89075630252100801</v>
      </c>
      <c r="EJ7">
        <v>0.67619047619047601</v>
      </c>
      <c r="EK7">
        <v>0.64583333333333304</v>
      </c>
      <c r="EL7">
        <v>0.19004524886877799</v>
      </c>
      <c r="EM7">
        <v>0.67391304347825998</v>
      </c>
      <c r="EN7">
        <v>0</v>
      </c>
      <c r="EO7">
        <v>0.83012820512820495</v>
      </c>
      <c r="EP7">
        <v>0.83531916203712697</v>
      </c>
      <c r="EQ7">
        <v>0</v>
      </c>
      <c r="ER7">
        <v>0.74303405572755399</v>
      </c>
      <c r="ES7">
        <v>0.88135593220338904</v>
      </c>
      <c r="ET7">
        <v>0.992307692307692</v>
      </c>
      <c r="EU7">
        <v>0.98449612403100695</v>
      </c>
      <c r="EV7">
        <v>0.969465648854961</v>
      </c>
      <c r="EW7">
        <v>0.927203065134099</v>
      </c>
      <c r="EX7">
        <v>0.93536121673003803</v>
      </c>
      <c r="EY7">
        <v>0.87931034482758597</v>
      </c>
      <c r="EZ7">
        <v>0.91358024691357997</v>
      </c>
      <c r="FA7">
        <v>0.63589743589743597</v>
      </c>
      <c r="FB7">
        <v>0.5</v>
      </c>
      <c r="FC7">
        <v>0.66181818181818097</v>
      </c>
    </row>
    <row r="8" spans="1:159" x14ac:dyDescent="0.2">
      <c r="BL8">
        <v>0</v>
      </c>
      <c r="BM8">
        <v>0.71602564102564104</v>
      </c>
      <c r="BN8">
        <v>0.70324992599374803</v>
      </c>
      <c r="BO8">
        <v>0</v>
      </c>
      <c r="BP8">
        <v>0.56036446469248202</v>
      </c>
      <c r="BQ8">
        <v>0.56353591160220995</v>
      </c>
      <c r="BR8">
        <v>1</v>
      </c>
      <c r="BS8">
        <v>0.98069498069497996</v>
      </c>
      <c r="BT8">
        <v>0.97692307692307601</v>
      </c>
      <c r="BU8">
        <v>0.94382022471910099</v>
      </c>
      <c r="BV8">
        <v>0.80528052805280503</v>
      </c>
      <c r="BW8">
        <v>0.66666666666666596</v>
      </c>
      <c r="BX8">
        <v>0.42105263157894701</v>
      </c>
      <c r="BY8">
        <v>0.64583333333333304</v>
      </c>
      <c r="BZ8">
        <v>0.18834080717488699</v>
      </c>
      <c r="CA8">
        <v>0.68648648648648602</v>
      </c>
      <c r="CB8">
        <v>0</v>
      </c>
      <c r="CC8">
        <v>0.71217948717948698</v>
      </c>
      <c r="CD8">
        <v>0.69131701484213004</v>
      </c>
      <c r="CE8">
        <v>0</v>
      </c>
      <c r="CF8">
        <v>0.52</v>
      </c>
      <c r="CG8">
        <v>1.5267175572519E-2</v>
      </c>
      <c r="CH8">
        <v>0.98098859315589304</v>
      </c>
      <c r="CI8">
        <v>0.98449612403100695</v>
      </c>
      <c r="CJ8">
        <v>0.96240601503759404</v>
      </c>
      <c r="CK8">
        <v>0.92248062015503796</v>
      </c>
      <c r="CL8">
        <v>0.79611650485436802</v>
      </c>
      <c r="CM8">
        <v>0.66666666666666596</v>
      </c>
      <c r="CN8">
        <v>0.67307692307692302</v>
      </c>
      <c r="CO8">
        <v>0.64583333333333304</v>
      </c>
      <c r="CP8">
        <v>0.422222222222222</v>
      </c>
      <c r="CQ8">
        <v>0.70625000000000004</v>
      </c>
      <c r="CR8">
        <v>0</v>
      </c>
      <c r="CS8">
        <v>0.78076923076922999</v>
      </c>
      <c r="CT8">
        <v>0.77766886154634995</v>
      </c>
      <c r="CU8">
        <v>0</v>
      </c>
      <c r="CV8">
        <v>0.64171122994652396</v>
      </c>
      <c r="CW8">
        <v>0.8</v>
      </c>
      <c r="CX8">
        <v>0.99613899613899604</v>
      </c>
      <c r="CY8">
        <v>0.98069498069497996</v>
      </c>
      <c r="CZ8">
        <v>0.96629213483146004</v>
      </c>
      <c r="DA8">
        <v>0.95057034220532299</v>
      </c>
      <c r="DB8">
        <v>0.94656488549618301</v>
      </c>
      <c r="DC8">
        <v>0.86956521739130399</v>
      </c>
      <c r="DD8">
        <v>0.65671641791044699</v>
      </c>
      <c r="DE8">
        <v>0.64583333333333304</v>
      </c>
      <c r="DF8">
        <v>0.185840707964601</v>
      </c>
      <c r="DG8">
        <v>0.692098092643051</v>
      </c>
      <c r="DH8">
        <v>0</v>
      </c>
      <c r="DI8">
        <v>0.76217948717948703</v>
      </c>
      <c r="DJ8">
        <v>0.75858289237557797</v>
      </c>
      <c r="DK8">
        <v>0</v>
      </c>
      <c r="DL8">
        <v>0.608478802992518</v>
      </c>
      <c r="DM8">
        <v>0.83185840707964598</v>
      </c>
      <c r="DN8">
        <v>1</v>
      </c>
      <c r="DO8">
        <v>0.98449612403100695</v>
      </c>
      <c r="DP8">
        <v>0.98084291187739403</v>
      </c>
      <c r="DQ8">
        <v>0.927203065134099</v>
      </c>
      <c r="DR8">
        <v>0.88489208633093497</v>
      </c>
      <c r="DS8">
        <v>0.66666666666666596</v>
      </c>
      <c r="DT8">
        <v>0.69346733668341698</v>
      </c>
      <c r="DU8">
        <v>0.64583333333333304</v>
      </c>
      <c r="DV8">
        <v>0.19090909090909</v>
      </c>
      <c r="DW8">
        <v>0.68834688346883399</v>
      </c>
      <c r="DX8">
        <v>0</v>
      </c>
      <c r="DY8">
        <v>0.73012820512820498</v>
      </c>
      <c r="DZ8">
        <v>0.71674784844679096</v>
      </c>
      <c r="EA8">
        <v>0</v>
      </c>
      <c r="EB8">
        <v>0.52391799544419104</v>
      </c>
      <c r="EC8">
        <v>0.23129251700680201</v>
      </c>
      <c r="ED8">
        <v>0.977099236641221</v>
      </c>
      <c r="EE8">
        <v>0.98069498069497996</v>
      </c>
      <c r="EF8">
        <v>0.95849056603773497</v>
      </c>
      <c r="EG8">
        <v>0.92248062015503796</v>
      </c>
      <c r="EH8">
        <v>0.91111111111111098</v>
      </c>
      <c r="EI8">
        <v>0.86580086580086502</v>
      </c>
      <c r="EJ8">
        <v>0.70192307692307598</v>
      </c>
      <c r="EK8">
        <v>0.64583333333333304</v>
      </c>
      <c r="EL8">
        <v>0.18834080717488699</v>
      </c>
      <c r="EM8">
        <v>0.69398907103825103</v>
      </c>
      <c r="EN8">
        <v>0</v>
      </c>
      <c r="EO8">
        <v>0.79166666666666596</v>
      </c>
      <c r="EP8">
        <v>0.79594799705913299</v>
      </c>
      <c r="EQ8">
        <v>0</v>
      </c>
      <c r="ER8">
        <v>0.62176165803108796</v>
      </c>
      <c r="ES8">
        <v>0.66326530612244805</v>
      </c>
      <c r="ET8">
        <v>0.99236641221374</v>
      </c>
      <c r="EU8">
        <v>0.988416988416988</v>
      </c>
      <c r="EV8">
        <v>0.98084291187739403</v>
      </c>
      <c r="EW8">
        <v>0.92248062015503796</v>
      </c>
      <c r="EX8">
        <v>0.94339622641509402</v>
      </c>
      <c r="EY8">
        <v>0.86956521739130399</v>
      </c>
      <c r="EZ8">
        <v>0.82511210762331799</v>
      </c>
      <c r="FA8">
        <v>0.64583333333333304</v>
      </c>
      <c r="FB8">
        <v>0.39245283018867899</v>
      </c>
      <c r="FC8">
        <v>0.70588235294117596</v>
      </c>
    </row>
    <row r="9" spans="1:159" x14ac:dyDescent="0.2">
      <c r="BL9">
        <v>0</v>
      </c>
      <c r="BM9">
        <v>0.70512820512820495</v>
      </c>
      <c r="BN9">
        <v>0.694774155478599</v>
      </c>
      <c r="BO9">
        <v>0</v>
      </c>
      <c r="BP9">
        <v>0.47599164926931098</v>
      </c>
      <c r="BQ9">
        <v>0.23129251700680201</v>
      </c>
      <c r="BR9">
        <v>0.99236641221374</v>
      </c>
      <c r="BS9">
        <v>0.98449612403100695</v>
      </c>
      <c r="BT9">
        <v>0.962686567164179</v>
      </c>
      <c r="BU9">
        <v>0.92307692307692302</v>
      </c>
      <c r="BV9">
        <v>0.92134831460674105</v>
      </c>
      <c r="BW9">
        <v>0.67346938775510201</v>
      </c>
      <c r="BX9">
        <v>0.65671641791044699</v>
      </c>
      <c r="BY9">
        <v>0.65284974093264203</v>
      </c>
      <c r="BZ9">
        <v>0.19090909090909</v>
      </c>
      <c r="CA9">
        <v>0.672086720867208</v>
      </c>
      <c r="CB9">
        <v>0</v>
      </c>
      <c r="CC9">
        <v>0.75833333333333297</v>
      </c>
      <c r="CD9">
        <v>0.75643819588239303</v>
      </c>
      <c r="CE9">
        <v>0</v>
      </c>
      <c r="CF9">
        <v>0.56796116504854299</v>
      </c>
      <c r="CG9">
        <v>0.44311377245508898</v>
      </c>
      <c r="CH9">
        <v>0.99236641221374</v>
      </c>
      <c r="CI9">
        <v>0.97692307692307601</v>
      </c>
      <c r="CJ9">
        <v>0.96992481203007497</v>
      </c>
      <c r="CK9">
        <v>0.92248062015503796</v>
      </c>
      <c r="CL9">
        <v>0.878571428571428</v>
      </c>
      <c r="CM9">
        <v>0.87931034482758597</v>
      </c>
      <c r="CN9">
        <v>0.71287128712871295</v>
      </c>
      <c r="CO9">
        <v>0.64583333333333304</v>
      </c>
      <c r="CP9">
        <v>0.38636363636363602</v>
      </c>
      <c r="CQ9">
        <v>0.701538461538461</v>
      </c>
      <c r="CR9">
        <v>0</v>
      </c>
      <c r="CS9">
        <v>0.75128205128205106</v>
      </c>
      <c r="CT9">
        <v>0.74493549230328004</v>
      </c>
      <c r="CU9">
        <v>0</v>
      </c>
      <c r="CV9">
        <v>0.57349397590361395</v>
      </c>
      <c r="CW9">
        <v>0.57142857142857095</v>
      </c>
      <c r="CX9">
        <v>0.98484848484848397</v>
      </c>
      <c r="CY9">
        <v>0.988416988416988</v>
      </c>
      <c r="CZ9">
        <v>0.98084291187739403</v>
      </c>
      <c r="DA9">
        <v>0.94736842105263097</v>
      </c>
      <c r="DB9">
        <v>0.92537313432835799</v>
      </c>
      <c r="DC9">
        <v>0.87931034482758597</v>
      </c>
      <c r="DD9">
        <v>0.57291666666666596</v>
      </c>
      <c r="DE9">
        <v>0.64583333333333304</v>
      </c>
      <c r="DF9">
        <v>0.19004524886877799</v>
      </c>
      <c r="DG9">
        <v>0.67934782608695599</v>
      </c>
      <c r="DH9">
        <v>0</v>
      </c>
      <c r="DI9">
        <v>0.77179487179487105</v>
      </c>
      <c r="DJ9">
        <v>0.76715701334269004</v>
      </c>
      <c r="DK9">
        <v>0</v>
      </c>
      <c r="DL9">
        <v>0.62278481012658204</v>
      </c>
      <c r="DM9">
        <v>0.63157894736842102</v>
      </c>
      <c r="DN9">
        <v>0.98449612403100695</v>
      </c>
      <c r="DO9">
        <v>0.988416988416988</v>
      </c>
      <c r="DP9">
        <v>0.977099236641221</v>
      </c>
      <c r="DQ9">
        <v>0.93385214007782102</v>
      </c>
      <c r="DR9">
        <v>0.93283582089552197</v>
      </c>
      <c r="DS9">
        <v>0.86776859504132198</v>
      </c>
      <c r="DT9">
        <v>0.72727272727272696</v>
      </c>
      <c r="DU9">
        <v>0.65979381443298901</v>
      </c>
      <c r="DV9">
        <v>0.19534883720930199</v>
      </c>
      <c r="DW9">
        <v>0.68463611859838203</v>
      </c>
      <c r="DX9">
        <v>0</v>
      </c>
      <c r="DY9">
        <v>0.76730769230769202</v>
      </c>
      <c r="DZ9">
        <v>0.76597781415563904</v>
      </c>
      <c r="EA9">
        <v>0</v>
      </c>
      <c r="EB9">
        <v>0.61455525606468997</v>
      </c>
      <c r="EC9">
        <v>0.807339449541284</v>
      </c>
      <c r="ED9">
        <v>0.97692307692307601</v>
      </c>
      <c r="EE9">
        <v>0.97692307692307601</v>
      </c>
      <c r="EF9">
        <v>0.95488721804511201</v>
      </c>
      <c r="EG9">
        <v>0.91828793774318995</v>
      </c>
      <c r="EH9">
        <v>0.83969465648854902</v>
      </c>
      <c r="EI9">
        <v>0.88412017167381896</v>
      </c>
      <c r="EJ9">
        <v>0.68571428571428505</v>
      </c>
      <c r="EK9">
        <v>0.65284974093264203</v>
      </c>
      <c r="EL9">
        <v>0.18834080717488699</v>
      </c>
      <c r="EM9">
        <v>0.692098092643051</v>
      </c>
      <c r="EN9">
        <v>0</v>
      </c>
      <c r="EO9">
        <v>0.83717948717948698</v>
      </c>
      <c r="EP9">
        <v>0.83968057725282796</v>
      </c>
      <c r="EQ9">
        <v>0</v>
      </c>
      <c r="ER9">
        <v>0.74842767295597401</v>
      </c>
      <c r="ES9">
        <v>0.84716157205240095</v>
      </c>
      <c r="ET9">
        <v>0.99613899613899604</v>
      </c>
      <c r="EU9">
        <v>0.98449612403100695</v>
      </c>
      <c r="EV9">
        <v>0.97338403041825095</v>
      </c>
      <c r="EW9">
        <v>0.93076923076923002</v>
      </c>
      <c r="EX9">
        <v>0.93536121673003803</v>
      </c>
      <c r="EY9">
        <v>0.87931034482758597</v>
      </c>
      <c r="EZ9">
        <v>0.97692307692307601</v>
      </c>
      <c r="FA9">
        <v>0.64583333333333304</v>
      </c>
      <c r="FB9">
        <v>0.46099290780141799</v>
      </c>
      <c r="FC9">
        <v>0.69736842105263097</v>
      </c>
    </row>
    <row r="10" spans="1:159" x14ac:dyDescent="0.2">
      <c r="BL10">
        <v>0</v>
      </c>
      <c r="BM10">
        <v>0.72756410256410198</v>
      </c>
      <c r="BN10">
        <v>0.72420912050020603</v>
      </c>
      <c r="BO10">
        <v>0</v>
      </c>
      <c r="BP10">
        <v>0.53483146067415699</v>
      </c>
      <c r="BQ10">
        <v>0.57923497267759505</v>
      </c>
      <c r="BR10">
        <v>0.99236641221374</v>
      </c>
      <c r="BS10">
        <v>0.98069498069497996</v>
      </c>
      <c r="BT10">
        <v>0.90459363957597105</v>
      </c>
      <c r="BU10">
        <v>0.94339622641509402</v>
      </c>
      <c r="BV10">
        <v>0.89454545454545398</v>
      </c>
      <c r="BW10">
        <v>0.65979381443298901</v>
      </c>
      <c r="BX10">
        <v>0.45882352941176402</v>
      </c>
      <c r="BY10">
        <v>0.64583333333333304</v>
      </c>
      <c r="BZ10">
        <v>0.404332129963898</v>
      </c>
      <c r="CA10">
        <v>0.69206349206349205</v>
      </c>
      <c r="CB10">
        <v>0</v>
      </c>
      <c r="CC10">
        <v>0.734615384615384</v>
      </c>
      <c r="CD10">
        <v>0.73280996569159396</v>
      </c>
      <c r="CE10">
        <v>0</v>
      </c>
      <c r="CF10">
        <v>0.52796420581655401</v>
      </c>
      <c r="CG10">
        <v>0.58695652173913004</v>
      </c>
      <c r="CH10">
        <v>0.98859315589353602</v>
      </c>
      <c r="CI10">
        <v>0.98069498069497996</v>
      </c>
      <c r="CJ10">
        <v>0.97358490566037703</v>
      </c>
      <c r="CK10">
        <v>0.94382022471910099</v>
      </c>
      <c r="CL10">
        <v>0.93846153846153801</v>
      </c>
      <c r="CM10">
        <v>0.66666666666666596</v>
      </c>
      <c r="CN10">
        <v>0.65641025641025597</v>
      </c>
      <c r="CO10">
        <v>0.65284974093264203</v>
      </c>
      <c r="CP10">
        <v>0.1875</v>
      </c>
      <c r="CQ10">
        <v>0.69021739130434701</v>
      </c>
      <c r="CR10">
        <v>0</v>
      </c>
      <c r="CS10">
        <v>0.73269230769230698</v>
      </c>
      <c r="CT10">
        <v>0.73037729022253595</v>
      </c>
      <c r="CU10">
        <v>0</v>
      </c>
      <c r="CV10">
        <v>0.53539823008849496</v>
      </c>
      <c r="CW10">
        <v>0.56353591160220995</v>
      </c>
      <c r="CX10">
        <v>0.98484848484848397</v>
      </c>
      <c r="CY10">
        <v>0.98449612403100695</v>
      </c>
      <c r="CZ10">
        <v>0.984615384615384</v>
      </c>
      <c r="DA10">
        <v>0.93076923076923002</v>
      </c>
      <c r="DB10">
        <v>0.91111111111111098</v>
      </c>
      <c r="DC10">
        <v>0.66666666666666596</v>
      </c>
      <c r="DD10">
        <v>0.68341708542713497</v>
      </c>
      <c r="DE10">
        <v>0.64583333333333304</v>
      </c>
      <c r="DF10">
        <v>0.19090909090909</v>
      </c>
      <c r="DG10">
        <v>0.68292682926829196</v>
      </c>
      <c r="DH10">
        <v>0</v>
      </c>
      <c r="DI10">
        <v>0.77756410256410202</v>
      </c>
      <c r="DJ10">
        <v>0.77272200210794495</v>
      </c>
      <c r="DK10">
        <v>0</v>
      </c>
      <c r="DL10">
        <v>0.63707571801566498</v>
      </c>
      <c r="DM10">
        <v>0.82142857142857095</v>
      </c>
      <c r="DN10">
        <v>0.98054474708171202</v>
      </c>
      <c r="DO10">
        <v>0.98449612403100695</v>
      </c>
      <c r="DP10">
        <v>0.95880149812733995</v>
      </c>
      <c r="DQ10">
        <v>0.95910780669144902</v>
      </c>
      <c r="DR10">
        <v>0.93129770992366401</v>
      </c>
      <c r="DS10">
        <v>0.87931034482758597</v>
      </c>
      <c r="DT10">
        <v>0.59893048128342197</v>
      </c>
      <c r="DU10">
        <v>0.64583333333333304</v>
      </c>
      <c r="DV10">
        <v>0.18918918918918901</v>
      </c>
      <c r="DW10">
        <v>0.68664850136239697</v>
      </c>
      <c r="DX10">
        <v>0</v>
      </c>
      <c r="DY10">
        <v>0.72628205128205103</v>
      </c>
      <c r="DZ10">
        <v>0.73024723655234003</v>
      </c>
      <c r="EA10">
        <v>0</v>
      </c>
      <c r="EB10">
        <v>0.50549450549450503</v>
      </c>
      <c r="EC10">
        <v>0.61702127659574402</v>
      </c>
      <c r="ED10">
        <v>0.97692307692307601</v>
      </c>
      <c r="EE10">
        <v>0.98449612403100695</v>
      </c>
      <c r="EF10">
        <v>0.97338403041825095</v>
      </c>
      <c r="EG10">
        <v>0.91050583657587503</v>
      </c>
      <c r="EH10">
        <v>0.86639676113360298</v>
      </c>
      <c r="EI10">
        <v>0.68341708542713497</v>
      </c>
      <c r="EJ10">
        <v>0.72222222222222199</v>
      </c>
      <c r="EK10">
        <v>0.65284974093264203</v>
      </c>
      <c r="EL10">
        <v>0.192660550458715</v>
      </c>
      <c r="EM10">
        <v>0.67759562841529997</v>
      </c>
      <c r="EN10">
        <v>0</v>
      </c>
      <c r="EO10">
        <v>0.84487179487179398</v>
      </c>
      <c r="EP10">
        <v>0.83620514206638896</v>
      </c>
      <c r="EQ10">
        <v>0</v>
      </c>
      <c r="ER10">
        <v>0.707317073170731</v>
      </c>
      <c r="ES10">
        <v>0.84070796460177</v>
      </c>
      <c r="ET10">
        <v>0.99236641221374</v>
      </c>
      <c r="EU10">
        <v>0.98449612403100695</v>
      </c>
      <c r="EV10">
        <v>0.977099236641221</v>
      </c>
      <c r="EW10">
        <v>0.91538461538461502</v>
      </c>
      <c r="EX10">
        <v>0.93181818181818099</v>
      </c>
      <c r="EY10">
        <v>0.88888888888888895</v>
      </c>
      <c r="EZ10">
        <v>0.90612244897959104</v>
      </c>
      <c r="FA10">
        <v>0.94736842105263097</v>
      </c>
      <c r="FB10">
        <v>0.25454545454545402</v>
      </c>
      <c r="FC10">
        <v>0.68834688346883399</v>
      </c>
    </row>
    <row r="11" spans="1:159" x14ac:dyDescent="0.2">
      <c r="Q11">
        <f t="shared" ref="Q11:AD16" si="6">Q2-B2</f>
        <v>-5.5751602564102609E-2</v>
      </c>
      <c r="R11">
        <f t="shared" si="6"/>
        <v>-4.581209514885809E-2</v>
      </c>
      <c r="S11">
        <f t="shared" si="6"/>
        <v>-0.17194778209453249</v>
      </c>
      <c r="T11">
        <f t="shared" si="6"/>
        <v>0.37450673622187075</v>
      </c>
      <c r="U11">
        <f t="shared" si="6"/>
        <v>-4.2706663682518742E-2</v>
      </c>
      <c r="V11">
        <f t="shared" si="6"/>
        <v>-2.5140004466880361E-3</v>
      </c>
      <c r="W11">
        <f t="shared" si="6"/>
        <v>-7.4160155163701114E-2</v>
      </c>
      <c r="X11">
        <f t="shared" si="6"/>
        <v>5.455675573368679E-3</v>
      </c>
      <c r="Y11">
        <f t="shared" si="6"/>
        <v>2.5572274536716733E-2</v>
      </c>
      <c r="Z11">
        <f t="shared" si="6"/>
        <v>2.6915741836336937E-2</v>
      </c>
      <c r="AA11">
        <f t="shared" si="6"/>
        <v>0.20183991516537347</v>
      </c>
      <c r="AB11">
        <f t="shared" si="6"/>
        <v>7.8865065487456976E-2</v>
      </c>
      <c r="AC11">
        <f t="shared" si="6"/>
        <v>0.36658318908832527</v>
      </c>
      <c r="AD11">
        <f t="shared" si="6"/>
        <v>6.1864216809064398E-3</v>
      </c>
      <c r="AE11">
        <f t="shared" ref="AE11:AR16" si="7">AE2-B2</f>
        <v>-5.9751602564102613E-2</v>
      </c>
      <c r="AF11">
        <f t="shared" si="7"/>
        <v>-6.6357225892817007E-2</v>
      </c>
      <c r="AG11">
        <f t="shared" si="7"/>
        <v>4.4024076734468509E-2</v>
      </c>
      <c r="AH11">
        <f t="shared" si="7"/>
        <v>0.3691177749007058</v>
      </c>
      <c r="AI11">
        <f t="shared" si="7"/>
        <v>-0.14256548397107671</v>
      </c>
      <c r="AJ11">
        <f t="shared" si="7"/>
        <v>-2.5140004466880361E-3</v>
      </c>
      <c r="AK11">
        <f t="shared" si="7"/>
        <v>-0.13128937764725412</v>
      </c>
      <c r="AL11">
        <f t="shared" si="7"/>
        <v>-1.4614184115222306E-2</v>
      </c>
      <c r="AM11">
        <f t="shared" si="7"/>
        <v>-2.2304001917331284E-2</v>
      </c>
      <c r="AN11">
        <f t="shared" si="7"/>
        <v>-0.36469685129031509</v>
      </c>
      <c r="AO11">
        <f t="shared" si="7"/>
        <v>0.12559225187867951</v>
      </c>
      <c r="AP11">
        <f t="shared" si="7"/>
        <v>3.1126123939274053E-2</v>
      </c>
      <c r="AQ11">
        <f t="shared" si="7"/>
        <v>0.28903883801456326</v>
      </c>
      <c r="AR11">
        <f t="shared" si="7"/>
        <v>-1.9703545956634594E-2</v>
      </c>
      <c r="AS11">
        <f t="shared" ref="AS11:BF16" si="8">AS2-B2</f>
        <v>-0.15975160256410259</v>
      </c>
      <c r="AT11">
        <f t="shared" si="8"/>
        <v>-0.13595650239081103</v>
      </c>
      <c r="AU11">
        <f t="shared" si="8"/>
        <v>-0.16969942512462649</v>
      </c>
      <c r="AV11">
        <f t="shared" si="8"/>
        <v>0.33224887629616578</v>
      </c>
      <c r="AW11">
        <f t="shared" si="8"/>
        <v>-0.22767856165052569</v>
      </c>
      <c r="AX11">
        <f t="shared" si="8"/>
        <v>-2.5730936623548972E-2</v>
      </c>
      <c r="AY11">
        <f t="shared" si="8"/>
        <v>-0.19800255748711615</v>
      </c>
      <c r="AZ11">
        <f t="shared" si="8"/>
        <v>-6.6544858258207329E-2</v>
      </c>
      <c r="BA11">
        <f t="shared" si="8"/>
        <v>-7.9252800245439348E-2</v>
      </c>
      <c r="BB11">
        <f t="shared" si="8"/>
        <v>-9.1992640229939138E-2</v>
      </c>
      <c r="BC11">
        <f t="shared" si="8"/>
        <v>3.1281493588759535E-2</v>
      </c>
      <c r="BD11">
        <f t="shared" si="8"/>
        <v>-2.4441509436090025E-2</v>
      </c>
      <c r="BE11">
        <f t="shared" si="8"/>
        <v>0.27865236458461123</v>
      </c>
      <c r="BF11">
        <f t="shared" si="8"/>
        <v>-2.5450672393415585E-2</v>
      </c>
      <c r="BL11">
        <v>0</v>
      </c>
      <c r="BM11">
        <v>0.73782051282051198</v>
      </c>
      <c r="BN11">
        <v>0.72558474659247796</v>
      </c>
      <c r="BO11">
        <v>0</v>
      </c>
      <c r="BP11">
        <v>0.55233853006681499</v>
      </c>
      <c r="BQ11">
        <v>0.54748603351955305</v>
      </c>
      <c r="BR11">
        <v>1</v>
      </c>
      <c r="BS11">
        <v>0.98069498069497996</v>
      </c>
      <c r="BT11">
        <v>0.98084291187739403</v>
      </c>
      <c r="BU11">
        <v>0.95849056603773497</v>
      </c>
      <c r="BV11">
        <v>0.91512915129151295</v>
      </c>
      <c r="BW11">
        <v>0.87179487179487103</v>
      </c>
      <c r="BX11">
        <v>0.375</v>
      </c>
      <c r="BY11">
        <v>0.64583333333333304</v>
      </c>
      <c r="BZ11">
        <v>0.18918918918918901</v>
      </c>
      <c r="CA11">
        <v>0.69021739130434701</v>
      </c>
      <c r="CB11">
        <v>0</v>
      </c>
      <c r="CC11">
        <v>0.75320512820512797</v>
      </c>
      <c r="CD11">
        <v>0.74838445840177803</v>
      </c>
      <c r="CE11">
        <v>0</v>
      </c>
      <c r="CF11">
        <v>0.58852867830423905</v>
      </c>
      <c r="CG11">
        <v>0.57142857142857095</v>
      </c>
      <c r="CH11">
        <v>0.98850574712643602</v>
      </c>
      <c r="CI11">
        <v>0.98069498069497996</v>
      </c>
      <c r="CJ11">
        <v>0.96969696969696895</v>
      </c>
      <c r="CK11">
        <v>0.93023255813953398</v>
      </c>
      <c r="CL11">
        <v>0.90579710144927505</v>
      </c>
      <c r="CM11">
        <v>0.859649122807017</v>
      </c>
      <c r="CN11">
        <v>0.66995073891625601</v>
      </c>
      <c r="CO11">
        <v>0.64583333333333304</v>
      </c>
      <c r="CP11">
        <v>0.1875</v>
      </c>
      <c r="CQ11">
        <v>0.68279569892473102</v>
      </c>
      <c r="CR11">
        <v>0</v>
      </c>
      <c r="CS11">
        <v>0.78205128205128205</v>
      </c>
      <c r="CT11">
        <v>0.77922353982872095</v>
      </c>
      <c r="CU11">
        <v>0</v>
      </c>
      <c r="CV11">
        <v>0.63956639566395601</v>
      </c>
      <c r="CW11">
        <v>0.78504672897196204</v>
      </c>
      <c r="CX11">
        <v>0.98484848484848397</v>
      </c>
      <c r="CY11">
        <v>0.98449612403100695</v>
      </c>
      <c r="CZ11">
        <v>0.96603773584905595</v>
      </c>
      <c r="DA11">
        <v>0.93385214007782102</v>
      </c>
      <c r="DB11">
        <v>0.93283582089552197</v>
      </c>
      <c r="DC11">
        <v>0.87931034482758597</v>
      </c>
      <c r="DD11">
        <v>0.72380952380952301</v>
      </c>
      <c r="DE11">
        <v>0.64248704663212397</v>
      </c>
      <c r="DF11">
        <v>0.19004524886877799</v>
      </c>
      <c r="DG11">
        <v>0.68834688346883399</v>
      </c>
      <c r="DH11">
        <v>0</v>
      </c>
      <c r="DI11">
        <v>0.73782051282051198</v>
      </c>
      <c r="DJ11">
        <v>0.73037225561142605</v>
      </c>
      <c r="DK11">
        <v>0</v>
      </c>
      <c r="DL11">
        <v>0.60103626943005095</v>
      </c>
      <c r="DM11">
        <v>0.60962566844919697</v>
      </c>
      <c r="DN11">
        <v>0.97014925373134298</v>
      </c>
      <c r="DO11">
        <v>0.98069498069497996</v>
      </c>
      <c r="DP11">
        <v>0.95849056603773497</v>
      </c>
      <c r="DQ11">
        <v>0.91828793774318995</v>
      </c>
      <c r="DR11">
        <v>0.79870129870129802</v>
      </c>
      <c r="DS11">
        <v>0.66331658291457196</v>
      </c>
      <c r="DT11">
        <v>0.73684210526315796</v>
      </c>
      <c r="DU11">
        <v>0.64583333333333304</v>
      </c>
      <c r="DV11">
        <v>0.1875</v>
      </c>
      <c r="DW11">
        <v>0.69398907103825103</v>
      </c>
      <c r="DX11">
        <v>0</v>
      </c>
      <c r="DY11">
        <v>0.75320512820512797</v>
      </c>
      <c r="DZ11">
        <v>0.75150871779588402</v>
      </c>
      <c r="EA11">
        <v>0</v>
      </c>
      <c r="EB11">
        <v>0.58208955223880599</v>
      </c>
      <c r="EC11">
        <v>0.62433862433862397</v>
      </c>
      <c r="ED11">
        <v>0.92307692307692302</v>
      </c>
      <c r="EE11">
        <v>0.988416988416988</v>
      </c>
      <c r="EF11">
        <v>0.969465648854961</v>
      </c>
      <c r="EG11">
        <v>0.91891891891891797</v>
      </c>
      <c r="EH11">
        <v>0.89130434782608703</v>
      </c>
      <c r="EI11">
        <v>0.87179487179487103</v>
      </c>
      <c r="EJ11">
        <v>0.72463768115941996</v>
      </c>
      <c r="EK11">
        <v>0.64948453608247403</v>
      </c>
      <c r="EL11">
        <v>0.19178082191780799</v>
      </c>
      <c r="EM11">
        <v>0.68279569892473102</v>
      </c>
      <c r="EN11">
        <v>0</v>
      </c>
      <c r="EO11">
        <v>0.83333333333333304</v>
      </c>
      <c r="EP11">
        <v>0.83781954896592403</v>
      </c>
      <c r="EQ11">
        <v>0</v>
      </c>
      <c r="ER11">
        <v>0.76012461059189995</v>
      </c>
      <c r="ES11">
        <v>0.83408071748878898</v>
      </c>
      <c r="ET11">
        <v>0.988416988416988</v>
      </c>
      <c r="EU11">
        <v>0.98069498069497996</v>
      </c>
      <c r="EV11">
        <v>0.97358490566037703</v>
      </c>
      <c r="EW11">
        <v>0.95910780669144902</v>
      </c>
      <c r="EX11">
        <v>0.94208494208494198</v>
      </c>
      <c r="EY11">
        <v>0.89361702127659504</v>
      </c>
      <c r="EZ11">
        <v>0.94820717131474097</v>
      </c>
      <c r="FA11">
        <v>0.64583333333333304</v>
      </c>
      <c r="FB11">
        <v>0.53216374269005795</v>
      </c>
      <c r="FC11">
        <v>0.59591836734693804</v>
      </c>
    </row>
    <row r="12" spans="1:159" x14ac:dyDescent="0.2">
      <c r="Q12">
        <f t="shared" si="6"/>
        <v>-1.1084401709401948E-2</v>
      </c>
      <c r="R12">
        <f t="shared" si="6"/>
        <v>-2.5830274341576143E-4</v>
      </c>
      <c r="S12">
        <f t="shared" si="6"/>
        <v>-0.15509619915792688</v>
      </c>
      <c r="T12">
        <f t="shared" si="6"/>
        <v>0.32562101097576468</v>
      </c>
      <c r="U12">
        <f t="shared" si="6"/>
        <v>-3.2961090727151587E-2</v>
      </c>
      <c r="V12">
        <f t="shared" si="6"/>
        <v>1.4599281153215848E-3</v>
      </c>
      <c r="W12">
        <f t="shared" si="6"/>
        <v>-6.1942069922629073E-2</v>
      </c>
      <c r="X12">
        <f t="shared" si="6"/>
        <v>2.9546648403112385E-2</v>
      </c>
      <c r="Y12">
        <f t="shared" si="6"/>
        <v>2.5168972000223055E-2</v>
      </c>
      <c r="Z12">
        <f t="shared" si="6"/>
        <v>-1.7239942313055034E-2</v>
      </c>
      <c r="AA12">
        <f t="shared" si="6"/>
        <v>7.2211671692442581E-2</v>
      </c>
      <c r="AB12">
        <f t="shared" si="6"/>
        <v>5.6365255418552307E-3</v>
      </c>
      <c r="AC12">
        <f t="shared" si="6"/>
        <v>0.38961127273844426</v>
      </c>
      <c r="AD12">
        <f t="shared" si="6"/>
        <v>1.8995038677073528E-2</v>
      </c>
      <c r="AE12">
        <f t="shared" si="7"/>
        <v>-0.11386217948717892</v>
      </c>
      <c r="AF12">
        <f t="shared" si="7"/>
        <v>-0.1521834665798707</v>
      </c>
      <c r="AG12">
        <f t="shared" si="7"/>
        <v>-5.9076090234591871E-2</v>
      </c>
      <c r="AH12">
        <f t="shared" si="7"/>
        <v>8.8943816410165744E-2</v>
      </c>
      <c r="AI12">
        <f t="shared" si="7"/>
        <v>-3.8052278787269578E-2</v>
      </c>
      <c r="AJ12">
        <f t="shared" si="7"/>
        <v>5.5742935267576454E-3</v>
      </c>
      <c r="AK12">
        <f t="shared" si="7"/>
        <v>-8.4993111514725994E-2</v>
      </c>
      <c r="AL12">
        <f t="shared" si="7"/>
        <v>4.5529472189353992E-3</v>
      </c>
      <c r="AM12">
        <f t="shared" si="7"/>
        <v>1.3804168659244054E-2</v>
      </c>
      <c r="AN12">
        <f t="shared" si="7"/>
        <v>-0.41809282077787407</v>
      </c>
      <c r="AO12">
        <f t="shared" si="7"/>
        <v>-0.15030251722186438</v>
      </c>
      <c r="AP12">
        <f t="shared" si="7"/>
        <v>-0.16271553438323777</v>
      </c>
      <c r="AQ12">
        <f t="shared" si="7"/>
        <v>0.39549362567962026</v>
      </c>
      <c r="AR12">
        <f t="shared" si="7"/>
        <v>1.6544058284916452E-2</v>
      </c>
      <c r="AS12">
        <f t="shared" si="8"/>
        <v>-0.17427884615384592</v>
      </c>
      <c r="AT12">
        <f t="shared" si="8"/>
        <v>-0.20261236496660873</v>
      </c>
      <c r="AU12">
        <f t="shared" si="8"/>
        <v>-0.4319567528790349</v>
      </c>
      <c r="AV12">
        <f t="shared" si="8"/>
        <v>0.32900324578741669</v>
      </c>
      <c r="AW12">
        <f t="shared" si="8"/>
        <v>-0.22168572503437256</v>
      </c>
      <c r="AX12">
        <f t="shared" si="8"/>
        <v>-2.7516558744982378E-2</v>
      </c>
      <c r="AY12">
        <f t="shared" si="8"/>
        <v>-0.18801679093184798</v>
      </c>
      <c r="AZ12">
        <f t="shared" si="8"/>
        <v>-6.1471961684093634E-2</v>
      </c>
      <c r="BA12">
        <f t="shared" si="8"/>
        <v>-0.30351019636504395</v>
      </c>
      <c r="BB12">
        <f t="shared" si="8"/>
        <v>-0.25419470339138406</v>
      </c>
      <c r="BC12">
        <f t="shared" si="8"/>
        <v>-0.18854334616036739</v>
      </c>
      <c r="BD12">
        <f t="shared" si="8"/>
        <v>-0.17301982207341776</v>
      </c>
      <c r="BE12">
        <f t="shared" si="8"/>
        <v>0.35301387929004729</v>
      </c>
      <c r="BF12">
        <f t="shared" si="8"/>
        <v>-2.6616401165135528E-2</v>
      </c>
      <c r="BL12">
        <v>0</v>
      </c>
      <c r="BM12">
        <v>0.67884615384615299</v>
      </c>
      <c r="BN12">
        <v>0.64827677150351304</v>
      </c>
      <c r="BO12">
        <v>0</v>
      </c>
      <c r="BP12">
        <v>0.49689440993788803</v>
      </c>
      <c r="BQ12">
        <v>3.03030303030303E-2</v>
      </c>
      <c r="BR12">
        <v>0.99616858237547801</v>
      </c>
      <c r="BS12">
        <v>0.98449612403100695</v>
      </c>
      <c r="BT12">
        <v>0.95522388059701402</v>
      </c>
      <c r="BU12">
        <v>0.95522388059701402</v>
      </c>
      <c r="BV12">
        <v>0.82432432432432401</v>
      </c>
      <c r="BW12">
        <v>0.62433862433862397</v>
      </c>
      <c r="BX12">
        <v>0.41618497109826502</v>
      </c>
      <c r="BY12">
        <v>0.64248704663212397</v>
      </c>
      <c r="BZ12">
        <v>0.183406113537117</v>
      </c>
      <c r="CA12">
        <v>0.67027027027026997</v>
      </c>
      <c r="CB12">
        <v>0</v>
      </c>
      <c r="CC12">
        <v>0.69679487179487098</v>
      </c>
      <c r="CD12">
        <v>0.67444895281640205</v>
      </c>
      <c r="CE12">
        <v>0</v>
      </c>
      <c r="CF12">
        <v>0.490721649484536</v>
      </c>
      <c r="CG12">
        <v>5.9701492537313397E-2</v>
      </c>
      <c r="CH12">
        <v>0.99616858237547801</v>
      </c>
      <c r="CI12">
        <v>0.988416988416988</v>
      </c>
      <c r="CJ12">
        <v>0.97358490566037703</v>
      </c>
      <c r="CK12">
        <v>0.93385214007782102</v>
      </c>
      <c r="CL12">
        <v>0.86206896551724099</v>
      </c>
      <c r="CM12">
        <v>0.67346938775510201</v>
      </c>
      <c r="CN12">
        <v>0.59574468085106302</v>
      </c>
      <c r="CO12">
        <v>0.64583333333333304</v>
      </c>
      <c r="CP12">
        <v>0.18918918918918901</v>
      </c>
      <c r="CQ12">
        <v>0.68463611859838203</v>
      </c>
      <c r="CR12">
        <v>0</v>
      </c>
      <c r="CS12">
        <v>0.75128205128205106</v>
      </c>
      <c r="CT12">
        <v>0.74663297884093904</v>
      </c>
      <c r="CU12">
        <v>0</v>
      </c>
      <c r="CV12">
        <v>0.56730769230769196</v>
      </c>
      <c r="CW12">
        <v>0.49710982658959502</v>
      </c>
      <c r="CX12">
        <v>0.98859315589353602</v>
      </c>
      <c r="CY12">
        <v>0.97674418604651103</v>
      </c>
      <c r="CZ12">
        <v>0.97318007662835204</v>
      </c>
      <c r="DA12">
        <v>0.927203065134099</v>
      </c>
      <c r="DB12">
        <v>0.91449814126394002</v>
      </c>
      <c r="DC12">
        <v>0.88412017167381896</v>
      </c>
      <c r="DD12">
        <v>0.71219512195121903</v>
      </c>
      <c r="DE12">
        <v>0.65284974093264203</v>
      </c>
      <c r="DF12">
        <v>0.19004524886877799</v>
      </c>
      <c r="DG12">
        <v>0.67574931880109002</v>
      </c>
      <c r="DH12">
        <v>0</v>
      </c>
      <c r="DI12">
        <v>0.762820512820512</v>
      </c>
      <c r="DJ12">
        <v>0.75146373127624999</v>
      </c>
      <c r="DK12">
        <v>0</v>
      </c>
      <c r="DL12">
        <v>0.58620689655172398</v>
      </c>
      <c r="DM12">
        <v>0.56830601092896105</v>
      </c>
      <c r="DN12">
        <v>0.99236641221374</v>
      </c>
      <c r="DO12">
        <v>0.98449612403100695</v>
      </c>
      <c r="DP12">
        <v>0.91489361702127603</v>
      </c>
      <c r="DQ12">
        <v>0.91828793774318995</v>
      </c>
      <c r="DR12">
        <v>0.88489208633093497</v>
      </c>
      <c r="DS12">
        <v>0.65989847715736005</v>
      </c>
      <c r="DT12">
        <v>0.69158878504672805</v>
      </c>
      <c r="DU12">
        <v>0.90756302521008403</v>
      </c>
      <c r="DV12">
        <v>0.24418604651162701</v>
      </c>
      <c r="DW12">
        <v>0.66487935656836405</v>
      </c>
      <c r="DX12">
        <v>0</v>
      </c>
      <c r="DY12">
        <v>0.744871794871794</v>
      </c>
      <c r="DZ12">
        <v>0.72984679350218695</v>
      </c>
      <c r="EA12">
        <v>0</v>
      </c>
      <c r="EB12">
        <v>0.54629629629629595</v>
      </c>
      <c r="EC12">
        <v>0.16783216783216701</v>
      </c>
      <c r="ED12">
        <v>0.992307692307692</v>
      </c>
      <c r="EE12">
        <v>0.98069498069497996</v>
      </c>
      <c r="EF12">
        <v>0.97692307692307601</v>
      </c>
      <c r="EG12">
        <v>0.92248062015503796</v>
      </c>
      <c r="EH12">
        <v>0.92830188679245196</v>
      </c>
      <c r="EI12">
        <v>0.88888888888888895</v>
      </c>
      <c r="EJ12">
        <v>0.83700440528634301</v>
      </c>
      <c r="EK12">
        <v>0.64583333333333304</v>
      </c>
      <c r="EL12">
        <v>0.18666666666666601</v>
      </c>
      <c r="EM12">
        <v>0.68493150684931503</v>
      </c>
      <c r="EN12">
        <v>0</v>
      </c>
      <c r="EO12">
        <v>0.83525641025640995</v>
      </c>
      <c r="EP12">
        <v>0.824351131384501</v>
      </c>
      <c r="EQ12">
        <v>0</v>
      </c>
      <c r="ER12">
        <v>0.70625000000000004</v>
      </c>
      <c r="ES12">
        <v>0.88135593220338904</v>
      </c>
      <c r="ET12">
        <v>0.984615384615384</v>
      </c>
      <c r="EU12">
        <v>0.98449612403100695</v>
      </c>
      <c r="EV12">
        <v>0.96212121212121204</v>
      </c>
      <c r="EW12">
        <v>0.93129770992366401</v>
      </c>
      <c r="EX12">
        <v>0.92134831460674105</v>
      </c>
      <c r="EY12">
        <v>0.87931034482758597</v>
      </c>
      <c r="EZ12">
        <v>0.822033898305084</v>
      </c>
      <c r="FA12">
        <v>0.92800000000000005</v>
      </c>
      <c r="FB12">
        <v>0.20858895705521399</v>
      </c>
      <c r="FC12">
        <v>0.68279569892473102</v>
      </c>
    </row>
    <row r="13" spans="1:159" x14ac:dyDescent="0.2">
      <c r="Q13">
        <f t="shared" si="6"/>
        <v>-3.7693352842809502E-2</v>
      </c>
      <c r="R13">
        <f t="shared" si="6"/>
        <v>-2.8411095372707584E-2</v>
      </c>
      <c r="S13">
        <f t="shared" si="6"/>
        <v>-0.17734451058617473</v>
      </c>
      <c r="T13">
        <f t="shared" si="6"/>
        <v>0.10484674623837975</v>
      </c>
      <c r="U13">
        <f t="shared" si="6"/>
        <v>-2.1718250005979156E-2</v>
      </c>
      <c r="V13">
        <f t="shared" si="6"/>
        <v>-7.0515423144279499E-4</v>
      </c>
      <c r="W13">
        <f t="shared" si="6"/>
        <v>-5.0861275603692913E-2</v>
      </c>
      <c r="X13">
        <f t="shared" si="6"/>
        <v>3.957726263172423E-2</v>
      </c>
      <c r="Y13">
        <f t="shared" si="6"/>
        <v>1.0230899306745478E-2</v>
      </c>
      <c r="Z13">
        <f t="shared" si="6"/>
        <v>-5.6051944237775597E-2</v>
      </c>
      <c r="AA13">
        <f t="shared" si="6"/>
        <v>7.0778533473267347E-2</v>
      </c>
      <c r="AB13">
        <f t="shared" si="6"/>
        <v>-8.9897367414571994E-3</v>
      </c>
      <c r="AC13">
        <f t="shared" si="6"/>
        <v>0.37742066138361052</v>
      </c>
      <c r="AD13">
        <f t="shared" si="6"/>
        <v>3.7322039036506327E-2</v>
      </c>
      <c r="AE13">
        <f t="shared" si="7"/>
        <v>-0.13841799052396853</v>
      </c>
      <c r="AF13">
        <f t="shared" si="7"/>
        <v>-0.17158561176460463</v>
      </c>
      <c r="AG13">
        <f t="shared" si="7"/>
        <v>-0.1633348487504267</v>
      </c>
      <c r="AH13">
        <f t="shared" si="7"/>
        <v>0.10655554656003574</v>
      </c>
      <c r="AI13">
        <f t="shared" si="7"/>
        <v>-2.6197828398601075E-2</v>
      </c>
      <c r="AJ13">
        <f t="shared" si="7"/>
        <v>7.9904979424701983E-3</v>
      </c>
      <c r="AK13">
        <f t="shared" si="7"/>
        <v>-8.2415371253419245E-3</v>
      </c>
      <c r="AL13">
        <f t="shared" si="7"/>
        <v>2.7347689951589205E-2</v>
      </c>
      <c r="AM13">
        <f t="shared" si="7"/>
        <v>-5.6228976587094914E-3</v>
      </c>
      <c r="AN13">
        <f t="shared" si="7"/>
        <v>-0.22876699800121658</v>
      </c>
      <c r="AO13">
        <f t="shared" si="7"/>
        <v>-8.1425323276043571E-2</v>
      </c>
      <c r="AP13">
        <f t="shared" si="7"/>
        <v>-2.8414390592781169E-2</v>
      </c>
      <c r="AQ13">
        <f t="shared" si="7"/>
        <v>0.32459409956622343</v>
      </c>
      <c r="AR13">
        <f t="shared" si="7"/>
        <v>7.9626800223553396E-3</v>
      </c>
      <c r="AS13">
        <f t="shared" si="8"/>
        <v>-0.18769335284280952</v>
      </c>
      <c r="AT13">
        <f t="shared" si="8"/>
        <v>-0.22270052370383053</v>
      </c>
      <c r="AU13">
        <f t="shared" si="8"/>
        <v>-0.43751222547087071</v>
      </c>
      <c r="AV13">
        <f t="shared" si="8"/>
        <v>-0.1023081969571733</v>
      </c>
      <c r="AW13">
        <f t="shared" si="8"/>
        <v>-0.19914468830198206</v>
      </c>
      <c r="AX13">
        <f t="shared" si="8"/>
        <v>-2.6792110753182774E-2</v>
      </c>
      <c r="AY13">
        <f t="shared" si="8"/>
        <v>-0.18217526155851094</v>
      </c>
      <c r="AZ13">
        <f t="shared" si="8"/>
        <v>-6.1857222782735755E-2</v>
      </c>
      <c r="BA13">
        <f t="shared" si="8"/>
        <v>-9.6311156768021489E-2</v>
      </c>
      <c r="BB13">
        <f t="shared" si="8"/>
        <v>-0.28798104184366857</v>
      </c>
      <c r="BC13">
        <f t="shared" si="8"/>
        <v>-0.22498810211606962</v>
      </c>
      <c r="BD13">
        <f t="shared" si="8"/>
        <v>-0.23594927431371121</v>
      </c>
      <c r="BE13">
        <f t="shared" si="8"/>
        <v>0.30958141993815846</v>
      </c>
      <c r="BF13">
        <f t="shared" si="8"/>
        <v>-1.0728908762690614E-2</v>
      </c>
      <c r="BL13">
        <v>0</v>
      </c>
      <c r="BM13">
        <v>0.70576923076923004</v>
      </c>
      <c r="BN13">
        <v>0.68600225541236004</v>
      </c>
      <c r="BO13">
        <v>0</v>
      </c>
      <c r="BP13">
        <v>0.48749999999999999</v>
      </c>
      <c r="BQ13">
        <v>0.12949640287769701</v>
      </c>
      <c r="BR13">
        <v>0.98484848484848397</v>
      </c>
      <c r="BS13">
        <v>0.97674418604651103</v>
      </c>
      <c r="BT13">
        <v>0.977099236641221</v>
      </c>
      <c r="BU13">
        <v>0.95131086142322097</v>
      </c>
      <c r="BV13">
        <v>0.93536121673003803</v>
      </c>
      <c r="BW13">
        <v>0.79069767441860395</v>
      </c>
      <c r="BX13">
        <v>0.53107344632768305</v>
      </c>
      <c r="BY13">
        <v>0.593301435406698</v>
      </c>
      <c r="BZ13">
        <v>0.19534883720930199</v>
      </c>
      <c r="CA13">
        <v>0.679245283018867</v>
      </c>
      <c r="CB13">
        <v>0</v>
      </c>
      <c r="CC13">
        <v>0.752564102564102</v>
      </c>
      <c r="CD13">
        <v>0.74863880162446805</v>
      </c>
      <c r="CE13">
        <v>0</v>
      </c>
      <c r="CF13">
        <v>0.61942257217847696</v>
      </c>
      <c r="CG13">
        <v>0.77570093457943901</v>
      </c>
      <c r="CH13">
        <v>0.99236641221374</v>
      </c>
      <c r="CI13">
        <v>0.98069498069497996</v>
      </c>
      <c r="CJ13">
        <v>0.98473282442748</v>
      </c>
      <c r="CK13">
        <v>0.94736842105263097</v>
      </c>
      <c r="CL13">
        <v>0.82993197278911501</v>
      </c>
      <c r="CM13">
        <v>0.66326530612244805</v>
      </c>
      <c r="CN13">
        <v>0.66666666666666596</v>
      </c>
      <c r="CO13">
        <v>0.64248704663212397</v>
      </c>
      <c r="CP13">
        <v>0.20512820512820501</v>
      </c>
      <c r="CQ13">
        <v>0.67590027700831001</v>
      </c>
      <c r="CR13">
        <v>0</v>
      </c>
      <c r="CS13">
        <v>0.762820512820512</v>
      </c>
      <c r="CT13">
        <v>0.758974943272959</v>
      </c>
      <c r="CU13">
        <v>0</v>
      </c>
      <c r="CV13">
        <v>0.61224489795918302</v>
      </c>
      <c r="CW13">
        <v>0.78504672897196204</v>
      </c>
      <c r="CX13">
        <v>0.988416988416988</v>
      </c>
      <c r="CY13">
        <v>0.98069498069497996</v>
      </c>
      <c r="CZ13">
        <v>0.97318007662835204</v>
      </c>
      <c r="DA13">
        <v>0.93486590038314099</v>
      </c>
      <c r="DB13">
        <v>0.89781021897810198</v>
      </c>
      <c r="DC13">
        <v>0.87445887445887405</v>
      </c>
      <c r="DD13">
        <v>0.55737704918032704</v>
      </c>
      <c r="DE13">
        <v>0.64583333333333304</v>
      </c>
      <c r="DF13">
        <v>0.1875</v>
      </c>
      <c r="DG13">
        <v>0.67027027027026997</v>
      </c>
      <c r="DH13">
        <v>0</v>
      </c>
      <c r="DI13">
        <v>0.76666666666666605</v>
      </c>
      <c r="DJ13">
        <v>0.762628535425663</v>
      </c>
      <c r="DK13">
        <v>0</v>
      </c>
      <c r="DL13">
        <v>0.62595419847328204</v>
      </c>
      <c r="DM13">
        <v>0.62827225130889996</v>
      </c>
      <c r="DN13">
        <v>1</v>
      </c>
      <c r="DO13">
        <v>0.98449612403100695</v>
      </c>
      <c r="DP13">
        <v>0.98084291187739403</v>
      </c>
      <c r="DQ13">
        <v>0.91891891891891797</v>
      </c>
      <c r="DR13">
        <v>0.88808664259927705</v>
      </c>
      <c r="DS13">
        <v>0.89830508474576198</v>
      </c>
      <c r="DT13">
        <v>0.70646766169154196</v>
      </c>
      <c r="DU13">
        <v>0.64583333333333304</v>
      </c>
      <c r="DV13">
        <v>0.185840707964601</v>
      </c>
      <c r="DW13">
        <v>0.68852459016393397</v>
      </c>
      <c r="DX13">
        <v>0</v>
      </c>
      <c r="DY13">
        <v>0.78397435897435896</v>
      </c>
      <c r="DZ13">
        <v>0.77962626133022805</v>
      </c>
      <c r="EA13">
        <v>0</v>
      </c>
      <c r="EB13">
        <v>0.643243243243243</v>
      </c>
      <c r="EC13">
        <v>0.79069767441860395</v>
      </c>
      <c r="ED13">
        <v>0.98832684824902695</v>
      </c>
      <c r="EE13">
        <v>0.98449612403100695</v>
      </c>
      <c r="EF13">
        <v>0.97318007662835204</v>
      </c>
      <c r="EG13">
        <v>0.90909090909090895</v>
      </c>
      <c r="EH13">
        <v>0.91791044776119401</v>
      </c>
      <c r="EI13">
        <v>0.66666666666666596</v>
      </c>
      <c r="EJ13">
        <v>0.96470588235294097</v>
      </c>
      <c r="EK13">
        <v>0.64583333333333304</v>
      </c>
      <c r="EL13">
        <v>0.19004524886877799</v>
      </c>
      <c r="EM13">
        <v>0.68131868131868101</v>
      </c>
      <c r="EN13">
        <v>0</v>
      </c>
      <c r="EO13">
        <v>0.762820512820512</v>
      </c>
      <c r="EP13">
        <v>0.76236214605941799</v>
      </c>
      <c r="EQ13">
        <v>0</v>
      </c>
      <c r="ER13">
        <v>0.57777777777777695</v>
      </c>
      <c r="ES13">
        <v>0.82882882882882802</v>
      </c>
      <c r="ET13">
        <v>0.984615384615384</v>
      </c>
      <c r="EU13">
        <v>0.98449612403100695</v>
      </c>
      <c r="EV13">
        <v>0.97338403041825095</v>
      </c>
      <c r="EW13">
        <v>0.92307692307692302</v>
      </c>
      <c r="EX13">
        <v>0.93181818181818099</v>
      </c>
      <c r="EY13">
        <v>0.66666666666666596</v>
      </c>
      <c r="EZ13">
        <v>0.75238095238095204</v>
      </c>
      <c r="FA13">
        <v>0.64615384615384597</v>
      </c>
      <c r="FB13">
        <v>0.192660550458715</v>
      </c>
      <c r="FC13">
        <v>0.68648648648648602</v>
      </c>
    </row>
    <row r="14" spans="1:159" x14ac:dyDescent="0.2">
      <c r="A14" s="28" t="s">
        <v>1882</v>
      </c>
      <c r="B14" s="28"/>
      <c r="C14" s="28"/>
      <c r="D14" s="28"/>
      <c r="E14" s="28"/>
      <c r="F14" s="28"/>
      <c r="G14" s="28"/>
      <c r="H14" s="28"/>
      <c r="I14" s="28"/>
      <c r="J14" s="28"/>
      <c r="K14" s="28"/>
      <c r="L14" s="28"/>
      <c r="M14" s="28"/>
      <c r="N14" s="28"/>
      <c r="O14" s="28"/>
      <c r="Q14">
        <f t="shared" si="6"/>
        <v>-4.3269230769230949E-2</v>
      </c>
      <c r="R14">
        <f t="shared" si="6"/>
        <v>-2.674005184120809E-2</v>
      </c>
      <c r="S14">
        <f t="shared" si="6"/>
        <v>-0.16867687177824542</v>
      </c>
      <c r="T14">
        <f t="shared" si="6"/>
        <v>7.3840022213655598E-2</v>
      </c>
      <c r="U14">
        <f t="shared" si="6"/>
        <v>-2.6137300909080508E-2</v>
      </c>
      <c r="V14">
        <f t="shared" si="6"/>
        <v>6.708163248860477E-3</v>
      </c>
      <c r="W14">
        <f t="shared" si="6"/>
        <v>-5.3009139189018173E-2</v>
      </c>
      <c r="X14">
        <f t="shared" si="6"/>
        <v>4.7468979600557515E-2</v>
      </c>
      <c r="Y14">
        <f t="shared" si="6"/>
        <v>3.6041218099698291E-3</v>
      </c>
      <c r="Z14">
        <f t="shared" si="6"/>
        <v>-1.1712901915183149E-2</v>
      </c>
      <c r="AA14">
        <f t="shared" si="6"/>
        <v>-7.3636917317946304E-2</v>
      </c>
      <c r="AB14">
        <f t="shared" si="6"/>
        <v>-5.2141414765655147E-3</v>
      </c>
      <c r="AC14">
        <f t="shared" si="6"/>
        <v>0.38749749393888694</v>
      </c>
      <c r="AD14">
        <f t="shared" si="6"/>
        <v>4.6767240239457109E-2</v>
      </c>
      <c r="AE14">
        <f t="shared" si="7"/>
        <v>-0.19554195804195795</v>
      </c>
      <c r="AF14">
        <f t="shared" si="7"/>
        <v>-0.25018154161738404</v>
      </c>
      <c r="AG14">
        <f t="shared" si="7"/>
        <v>7.5658372556998588E-2</v>
      </c>
      <c r="AH14">
        <f t="shared" si="7"/>
        <v>-0.11593009272887334</v>
      </c>
      <c r="AI14">
        <f t="shared" si="7"/>
        <v>-7.4166857559326504E-2</v>
      </c>
      <c r="AJ14">
        <f t="shared" si="7"/>
        <v>6.6262631669614658E-3</v>
      </c>
      <c r="AK14">
        <f t="shared" si="7"/>
        <v>-0.12327589260476313</v>
      </c>
      <c r="AL14">
        <f t="shared" si="7"/>
        <v>2.1386073219560431E-2</v>
      </c>
      <c r="AM14">
        <f t="shared" si="7"/>
        <v>-3.7572893087781223E-2</v>
      </c>
      <c r="AN14">
        <f t="shared" si="7"/>
        <v>-0.11187286254026008</v>
      </c>
      <c r="AO14">
        <f t="shared" si="7"/>
        <v>-0.12382411900990631</v>
      </c>
      <c r="AP14">
        <f t="shared" si="7"/>
        <v>-0.13041739350908554</v>
      </c>
      <c r="AQ14">
        <f t="shared" si="7"/>
        <v>0.18236928881068193</v>
      </c>
      <c r="AR14">
        <f t="shared" si="7"/>
        <v>2.5314265962929072E-2</v>
      </c>
      <c r="AS14">
        <f t="shared" si="8"/>
        <v>-0.19175407925407895</v>
      </c>
      <c r="AT14">
        <f t="shared" si="8"/>
        <v>-0.23155125920646102</v>
      </c>
      <c r="AU14">
        <f t="shared" si="8"/>
        <v>-0.48999819309956644</v>
      </c>
      <c r="AV14">
        <f t="shared" si="8"/>
        <v>-0.11467526162913944</v>
      </c>
      <c r="AW14">
        <f t="shared" si="8"/>
        <v>-0.19042301519479543</v>
      </c>
      <c r="AX14">
        <f t="shared" si="8"/>
        <v>-2.892568488498648E-2</v>
      </c>
      <c r="AY14">
        <f t="shared" si="8"/>
        <v>-0.17384510560591815</v>
      </c>
      <c r="AZ14">
        <f t="shared" si="8"/>
        <v>-4.026806211878553E-2</v>
      </c>
      <c r="BA14">
        <f t="shared" si="8"/>
        <v>-8.3660487003852202E-2</v>
      </c>
      <c r="BB14">
        <f t="shared" si="8"/>
        <v>-0.19893308913537011</v>
      </c>
      <c r="BC14">
        <f t="shared" si="8"/>
        <v>-0.29058241111179428</v>
      </c>
      <c r="BD14">
        <f t="shared" si="8"/>
        <v>-5.6155790133558536E-2</v>
      </c>
      <c r="BE14">
        <f t="shared" si="8"/>
        <v>0.35853649836551388</v>
      </c>
      <c r="BF14">
        <f t="shared" si="8"/>
        <v>5.9799025771191117E-3</v>
      </c>
      <c r="BL14">
        <v>0</v>
      </c>
      <c r="BM14">
        <v>0.70641025641025601</v>
      </c>
      <c r="BN14">
        <v>0.69932079779327005</v>
      </c>
      <c r="BO14">
        <v>0</v>
      </c>
      <c r="BP14">
        <v>0.48373983739837401</v>
      </c>
      <c r="BQ14">
        <v>0.33333333333333298</v>
      </c>
      <c r="BR14">
        <v>0.98098859315589304</v>
      </c>
      <c r="BS14">
        <v>0.98069498069497996</v>
      </c>
      <c r="BT14">
        <v>0.96240601503759404</v>
      </c>
      <c r="BU14">
        <v>0.92366412213740401</v>
      </c>
      <c r="BV14">
        <v>0.87234042553191404</v>
      </c>
      <c r="BW14">
        <v>0.65979381443298901</v>
      </c>
      <c r="BX14">
        <v>0.43373493975903599</v>
      </c>
      <c r="BY14">
        <v>0.64583333333333304</v>
      </c>
      <c r="BZ14">
        <v>0.41911764705882298</v>
      </c>
      <c r="CA14">
        <v>0.696202531645569</v>
      </c>
      <c r="CB14">
        <v>0</v>
      </c>
      <c r="CC14">
        <v>0.70833333333333304</v>
      </c>
      <c r="CD14">
        <v>0.69192415050334699</v>
      </c>
      <c r="CE14">
        <v>0</v>
      </c>
      <c r="CF14">
        <v>0.473469387755102</v>
      </c>
      <c r="CG14">
        <v>3.03030303030303E-2</v>
      </c>
      <c r="CH14">
        <v>0.98473282442748</v>
      </c>
      <c r="CI14">
        <v>0.98449612403100695</v>
      </c>
      <c r="CJ14">
        <v>0.96212121212121204</v>
      </c>
      <c r="CK14">
        <v>0.94423791821561298</v>
      </c>
      <c r="CL14">
        <v>0.87455197132616402</v>
      </c>
      <c r="CM14">
        <v>0.66666666666666596</v>
      </c>
      <c r="CN14">
        <v>0.61375661375661295</v>
      </c>
      <c r="CO14">
        <v>0.63157894736842102</v>
      </c>
      <c r="CP14">
        <v>0.420664206642066</v>
      </c>
      <c r="CQ14">
        <v>0.71651090342679102</v>
      </c>
      <c r="CR14">
        <v>0</v>
      </c>
      <c r="CS14">
        <v>0.77820512820512799</v>
      </c>
      <c r="CT14">
        <v>0.77969854225301305</v>
      </c>
      <c r="CU14">
        <v>0</v>
      </c>
      <c r="CV14">
        <v>0.63829787234042501</v>
      </c>
      <c r="CW14">
        <v>0.77358490566037696</v>
      </c>
      <c r="CX14">
        <v>0.99616858237547801</v>
      </c>
      <c r="CY14">
        <v>0.98449612403100695</v>
      </c>
      <c r="CZ14">
        <v>0.977099236641221</v>
      </c>
      <c r="DA14">
        <v>0.93129770992366401</v>
      </c>
      <c r="DB14">
        <v>0.90774907749077405</v>
      </c>
      <c r="DC14">
        <v>0.87931034482758597</v>
      </c>
      <c r="DD14">
        <v>0.68656716417910402</v>
      </c>
      <c r="DE14">
        <v>0.65284974093264203</v>
      </c>
      <c r="DF14">
        <v>0.26229508196721302</v>
      </c>
      <c r="DG14">
        <v>0.66666666666666596</v>
      </c>
      <c r="DH14">
        <v>0</v>
      </c>
      <c r="DI14">
        <v>0.76217948717948703</v>
      </c>
      <c r="DJ14">
        <v>0.76068886081708498</v>
      </c>
      <c r="DK14">
        <v>0</v>
      </c>
      <c r="DL14">
        <v>0.59351620947630901</v>
      </c>
      <c r="DM14">
        <v>0.81278538812785295</v>
      </c>
      <c r="DN14">
        <v>1</v>
      </c>
      <c r="DO14">
        <v>0.98449612403100695</v>
      </c>
      <c r="DP14">
        <v>0.97692307692307601</v>
      </c>
      <c r="DQ14">
        <v>0.93436293436293405</v>
      </c>
      <c r="DR14">
        <v>0.92592592592592504</v>
      </c>
      <c r="DS14">
        <v>0.67346938775510201</v>
      </c>
      <c r="DT14">
        <v>0.71090047393364897</v>
      </c>
      <c r="DU14">
        <v>0.64583333333333304</v>
      </c>
      <c r="DV14">
        <v>0.19090909090909</v>
      </c>
      <c r="DW14">
        <v>0.67914438502673702</v>
      </c>
      <c r="DX14">
        <v>0</v>
      </c>
      <c r="DY14">
        <v>0.73525641025640998</v>
      </c>
      <c r="DZ14">
        <v>0.73734189847996001</v>
      </c>
      <c r="EA14">
        <v>0</v>
      </c>
      <c r="EB14">
        <v>0.52328159645232797</v>
      </c>
      <c r="EC14">
        <v>0.62827225130889996</v>
      </c>
      <c r="ED14">
        <v>1</v>
      </c>
      <c r="EE14">
        <v>0.98449612403100695</v>
      </c>
      <c r="EF14">
        <v>0.95817490494296498</v>
      </c>
      <c r="EG14">
        <v>0.92248062015503796</v>
      </c>
      <c r="EH14">
        <v>0.93536121673003803</v>
      </c>
      <c r="EI14">
        <v>0.66666666666666596</v>
      </c>
      <c r="EJ14">
        <v>0.71844660194174703</v>
      </c>
      <c r="EK14">
        <v>0.64583333333333304</v>
      </c>
      <c r="EL14">
        <v>0.18918918918918901</v>
      </c>
      <c r="EM14">
        <v>0.67590027700831001</v>
      </c>
      <c r="EN14">
        <v>0</v>
      </c>
      <c r="EO14">
        <v>0.79294871794871702</v>
      </c>
      <c r="EP14">
        <v>0.78796178724253196</v>
      </c>
      <c r="EQ14">
        <v>0</v>
      </c>
      <c r="ER14">
        <v>0.68047337278106501</v>
      </c>
      <c r="ES14">
        <v>0.87553648068669498</v>
      </c>
      <c r="ET14">
        <v>0.98859315589353602</v>
      </c>
      <c r="EU14">
        <v>0.98069498069497996</v>
      </c>
      <c r="EV14">
        <v>0.97338403041825095</v>
      </c>
      <c r="EW14">
        <v>0.927203065134099</v>
      </c>
      <c r="EX14">
        <v>0.88808664259927705</v>
      </c>
      <c r="EY14">
        <v>0.88510638297872302</v>
      </c>
      <c r="EZ14">
        <v>0.73333333333333295</v>
      </c>
      <c r="FA14">
        <v>0.64583333333333304</v>
      </c>
      <c r="FB14">
        <v>0.192660550458715</v>
      </c>
      <c r="FC14">
        <v>0.68463611859838203</v>
      </c>
    </row>
    <row r="15" spans="1:159" x14ac:dyDescent="0.2">
      <c r="A15" s="28"/>
      <c r="B15" s="28"/>
      <c r="C15" s="28"/>
      <c r="D15" s="28"/>
      <c r="E15" s="28"/>
      <c r="F15" s="28"/>
      <c r="G15" s="28"/>
      <c r="H15" s="28"/>
      <c r="I15" s="28"/>
      <c r="J15" s="28"/>
      <c r="K15" s="28"/>
      <c r="L15" s="28"/>
      <c r="M15" s="28"/>
      <c r="N15" s="28"/>
      <c r="O15" s="28"/>
      <c r="Q15">
        <f t="shared" si="6"/>
        <v>-3.5809676434676918E-2</v>
      </c>
      <c r="R15">
        <f t="shared" si="6"/>
        <v>-1.9522425417505818E-2</v>
      </c>
      <c r="S15">
        <f t="shared" si="6"/>
        <v>-0.1698409927972564</v>
      </c>
      <c r="T15">
        <f t="shared" si="6"/>
        <v>0.13991603846218115</v>
      </c>
      <c r="U15">
        <f t="shared" si="6"/>
        <v>-1.3136672434264751E-2</v>
      </c>
      <c r="V15">
        <f t="shared" si="6"/>
        <v>9.0520048232761718E-3</v>
      </c>
      <c r="W15">
        <f t="shared" si="6"/>
        <v>-5.7768366532372384E-2</v>
      </c>
      <c r="X15">
        <f t="shared" si="6"/>
        <v>5.1638520426198431E-2</v>
      </c>
      <c r="Y15">
        <f t="shared" si="6"/>
        <v>3.8224128010113656E-3</v>
      </c>
      <c r="Z15">
        <f t="shared" si="6"/>
        <v>-5.2866965664964516E-2</v>
      </c>
      <c r="AA15">
        <f t="shared" si="6"/>
        <v>-4.6173380141699694E-2</v>
      </c>
      <c r="AB15">
        <f t="shared" si="6"/>
        <v>-1.4557603162698274E-2</v>
      </c>
      <c r="AC15">
        <f t="shared" si="6"/>
        <v>0.40396586668855172</v>
      </c>
      <c r="AD15">
        <f t="shared" si="6"/>
        <v>5.8949952235292646E-2</v>
      </c>
      <c r="AE15">
        <f t="shared" si="7"/>
        <v>-0.23104777167277191</v>
      </c>
      <c r="AF15">
        <f t="shared" si="7"/>
        <v>-0.24987394739431079</v>
      </c>
      <c r="AG15">
        <f t="shared" si="7"/>
        <v>-0.17184394451557838</v>
      </c>
      <c r="AH15">
        <f t="shared" si="7"/>
        <v>-9.105823849370287E-2</v>
      </c>
      <c r="AI15">
        <f t="shared" si="7"/>
        <v>-0.15674341090430077</v>
      </c>
      <c r="AJ15">
        <f t="shared" si="7"/>
        <v>9.0520048232761718E-3</v>
      </c>
      <c r="AK15">
        <f t="shared" si="7"/>
        <v>-0.13432835898021434</v>
      </c>
      <c r="AL15">
        <f t="shared" si="7"/>
        <v>1.8907543368885449E-2</v>
      </c>
      <c r="AM15">
        <f t="shared" si="7"/>
        <v>-4.5676832637319698E-2</v>
      </c>
      <c r="AN15">
        <f t="shared" si="7"/>
        <v>-0.2940765296593385</v>
      </c>
      <c r="AO15">
        <f t="shared" si="7"/>
        <v>-0.15543667680042272</v>
      </c>
      <c r="AP15">
        <f t="shared" si="7"/>
        <v>-4.6452537496656232E-2</v>
      </c>
      <c r="AQ15">
        <f t="shared" si="7"/>
        <v>0.37983043242313075</v>
      </c>
      <c r="AR15">
        <f t="shared" si="7"/>
        <v>-1.1699398414058315E-2</v>
      </c>
      <c r="AS15">
        <f t="shared" si="8"/>
        <v>-0.18739697802197797</v>
      </c>
      <c r="AT15">
        <f t="shared" si="8"/>
        <v>-0.22672063667227582</v>
      </c>
      <c r="AU15">
        <f t="shared" si="8"/>
        <v>-0.45840308430052434</v>
      </c>
      <c r="AV15">
        <f t="shared" si="8"/>
        <v>-4.6435178626740847E-2</v>
      </c>
      <c r="AW15">
        <f t="shared" si="8"/>
        <v>-0.19303878011581477</v>
      </c>
      <c r="AX15">
        <f t="shared" si="8"/>
        <v>-1.4288035418172806E-2</v>
      </c>
      <c r="AY15">
        <f t="shared" si="8"/>
        <v>-0.15078811626853938</v>
      </c>
      <c r="AZ15">
        <f t="shared" si="8"/>
        <v>-4.4437702234085497E-2</v>
      </c>
      <c r="BA15">
        <f t="shared" si="8"/>
        <v>-9.3608437711782733E-2</v>
      </c>
      <c r="BB15">
        <f t="shared" si="8"/>
        <v>-0.26804693436606053</v>
      </c>
      <c r="BC15">
        <f t="shared" si="8"/>
        <v>-0.30267594060410369</v>
      </c>
      <c r="BD15">
        <f t="shared" si="8"/>
        <v>-0.20757426392129424</v>
      </c>
      <c r="BE15">
        <f t="shared" si="8"/>
        <v>0.3729575801894538</v>
      </c>
      <c r="BF15">
        <f t="shared" si="8"/>
        <v>3.3567318963096948E-3</v>
      </c>
      <c r="BL15">
        <v>0</v>
      </c>
      <c r="BM15">
        <v>0.70192307692307598</v>
      </c>
      <c r="BN15">
        <v>0.68656682125776303</v>
      </c>
      <c r="BO15">
        <v>0</v>
      </c>
      <c r="BP15">
        <v>0.46875</v>
      </c>
      <c r="BQ15">
        <v>1.51515151515151E-2</v>
      </c>
      <c r="BR15">
        <v>0.99613899613899604</v>
      </c>
      <c r="BS15">
        <v>0.988416988416988</v>
      </c>
      <c r="BT15">
        <v>0.95522388059701402</v>
      </c>
      <c r="BU15">
        <v>0.92248062015503796</v>
      </c>
      <c r="BV15">
        <v>0.90109890109890101</v>
      </c>
      <c r="BW15">
        <v>0.66666666666666596</v>
      </c>
      <c r="BX15">
        <v>0.51685393258426904</v>
      </c>
      <c r="BY15">
        <v>0.64583333333333304</v>
      </c>
      <c r="BZ15">
        <v>0.46315789473684199</v>
      </c>
      <c r="CA15">
        <v>0.69902912621359203</v>
      </c>
      <c r="CB15">
        <v>0</v>
      </c>
      <c r="CC15">
        <v>0.72051282051281995</v>
      </c>
      <c r="CD15">
        <v>0.71587692780704204</v>
      </c>
      <c r="CE15">
        <v>0</v>
      </c>
      <c r="CF15">
        <v>0.52043010752688101</v>
      </c>
      <c r="CG15">
        <v>0.45882352941176402</v>
      </c>
      <c r="CH15">
        <v>0.99236641221374</v>
      </c>
      <c r="CI15">
        <v>0.98069498069497996</v>
      </c>
      <c r="CJ15">
        <v>0.97692307692307601</v>
      </c>
      <c r="CK15">
        <v>0.927203065134099</v>
      </c>
      <c r="CL15">
        <v>0.92775665399239504</v>
      </c>
      <c r="CM15">
        <v>0.66666666666666596</v>
      </c>
      <c r="CN15">
        <v>0.62</v>
      </c>
      <c r="CO15">
        <v>0.64583333333333304</v>
      </c>
      <c r="CP15">
        <v>0.18918918918918901</v>
      </c>
      <c r="CQ15">
        <v>0.68463611859838203</v>
      </c>
      <c r="CR15">
        <v>0</v>
      </c>
      <c r="CS15">
        <v>0.752564102564102</v>
      </c>
      <c r="CT15">
        <v>0.75679720275635298</v>
      </c>
      <c r="CU15">
        <v>0</v>
      </c>
      <c r="CV15">
        <v>0.57345971563981002</v>
      </c>
      <c r="CW15">
        <v>0.74038461538461497</v>
      </c>
      <c r="CX15">
        <v>1</v>
      </c>
      <c r="CY15">
        <v>0.98449612403100695</v>
      </c>
      <c r="CZ15">
        <v>0.98084291187739403</v>
      </c>
      <c r="DA15">
        <v>0.91472868217054204</v>
      </c>
      <c r="DB15">
        <v>0.88172043010752699</v>
      </c>
      <c r="DC15">
        <v>0.66326530612244805</v>
      </c>
      <c r="DD15">
        <v>0.68341708542713497</v>
      </c>
      <c r="DE15">
        <v>0.64583333333333304</v>
      </c>
      <c r="DF15">
        <v>0.33463035019455201</v>
      </c>
      <c r="DG15">
        <v>0.67878787878787805</v>
      </c>
      <c r="DH15">
        <v>0</v>
      </c>
      <c r="DI15">
        <v>0.73589743589743595</v>
      </c>
      <c r="DJ15">
        <v>0.73277209419645895</v>
      </c>
      <c r="DK15">
        <v>0</v>
      </c>
      <c r="DL15">
        <v>0.54545454545454497</v>
      </c>
      <c r="DM15">
        <v>0.62433862433862397</v>
      </c>
      <c r="DN15">
        <v>0.99236641221374</v>
      </c>
      <c r="DO15">
        <v>0.988416988416988</v>
      </c>
      <c r="DP15">
        <v>0.98084291187739403</v>
      </c>
      <c r="DQ15">
        <v>0.91187739463601503</v>
      </c>
      <c r="DR15">
        <v>0.87544483985765098</v>
      </c>
      <c r="DS15">
        <v>0.66666666666666596</v>
      </c>
      <c r="DT15">
        <v>0.68656716417910402</v>
      </c>
      <c r="DU15">
        <v>0.64583333333333304</v>
      </c>
      <c r="DV15">
        <v>0.192660550458715</v>
      </c>
      <c r="DW15">
        <v>0.68279569892473102</v>
      </c>
      <c r="DX15">
        <v>0</v>
      </c>
      <c r="DY15">
        <v>0.73333333333333295</v>
      </c>
      <c r="DZ15">
        <v>0.72674681508249295</v>
      </c>
      <c r="EA15">
        <v>0</v>
      </c>
      <c r="EB15">
        <v>0.58499999999999996</v>
      </c>
      <c r="EC15">
        <v>0.60638297872340396</v>
      </c>
      <c r="ED15">
        <v>0.97692307692307601</v>
      </c>
      <c r="EE15">
        <v>0.98449612403100695</v>
      </c>
      <c r="EF15">
        <v>0.96212121212121204</v>
      </c>
      <c r="EG15">
        <v>0.92664092664092601</v>
      </c>
      <c r="EH15">
        <v>0.78846153846153799</v>
      </c>
      <c r="EI15">
        <v>0.66666666666666596</v>
      </c>
      <c r="EJ15">
        <v>0.69651741293532299</v>
      </c>
      <c r="EK15">
        <v>0.64948453608247403</v>
      </c>
      <c r="EL15">
        <v>0.19178082191780799</v>
      </c>
      <c r="EM15">
        <v>0.68648648648648602</v>
      </c>
      <c r="EN15">
        <v>0</v>
      </c>
      <c r="EO15">
        <v>0.84230769230769198</v>
      </c>
      <c r="EP15">
        <v>0.83300744962474904</v>
      </c>
      <c r="EQ15">
        <v>0</v>
      </c>
      <c r="ER15">
        <v>0.68767908309455505</v>
      </c>
      <c r="ES15">
        <v>0.86462882096069804</v>
      </c>
      <c r="ET15">
        <v>0.98859315589353602</v>
      </c>
      <c r="EU15">
        <v>0.98069498069497996</v>
      </c>
      <c r="EV15">
        <v>0.977099236641221</v>
      </c>
      <c r="EW15">
        <v>0.92248062015503796</v>
      </c>
      <c r="EX15">
        <v>0.93181818181818099</v>
      </c>
      <c r="EY15">
        <v>0.87931034482758597</v>
      </c>
      <c r="EZ15">
        <v>0.816143497757847</v>
      </c>
      <c r="FA15">
        <v>0.98832684824902695</v>
      </c>
      <c r="FB15">
        <v>0.27096774193548301</v>
      </c>
      <c r="FC15">
        <v>0.68834688346883399</v>
      </c>
    </row>
    <row r="16" spans="1:159" x14ac:dyDescent="0.2">
      <c r="A16" s="28"/>
      <c r="B16" s="28"/>
      <c r="C16" s="28"/>
      <c r="D16" s="28"/>
      <c r="E16" s="28"/>
      <c r="F16" s="28"/>
      <c r="G16" s="28"/>
      <c r="H16" s="28"/>
      <c r="I16" s="28"/>
      <c r="J16" s="28"/>
      <c r="K16" s="28"/>
      <c r="L16" s="28"/>
      <c r="M16" s="28"/>
      <c r="N16" s="28"/>
      <c r="O16" s="28"/>
      <c r="Q16">
        <f t="shared" si="6"/>
        <v>-7.5721153846153633E-2</v>
      </c>
      <c r="R16">
        <f t="shared" si="6"/>
        <v>-6.2617083361600989E-2</v>
      </c>
      <c r="S16">
        <f t="shared" si="6"/>
        <v>-0.1280436050616961</v>
      </c>
      <c r="T16">
        <f t="shared" si="6"/>
        <v>-6.5988230607133658E-2</v>
      </c>
      <c r="U16">
        <f t="shared" si="6"/>
        <v>-2.1012765709114811E-2</v>
      </c>
      <c r="V16">
        <f t="shared" si="6"/>
        <v>1.1655538399071075E-2</v>
      </c>
      <c r="W16">
        <f t="shared" si="6"/>
        <v>-4.6423478394556739E-2</v>
      </c>
      <c r="X16">
        <f t="shared" si="6"/>
        <v>4.586239163953032E-2</v>
      </c>
      <c r="Y16">
        <f t="shared" si="6"/>
        <v>-5.5093048674845768E-3</v>
      </c>
      <c r="Z16">
        <f t="shared" si="6"/>
        <v>-0.13916047129476616</v>
      </c>
      <c r="AA16">
        <f t="shared" si="6"/>
        <v>-0.22925005420836397</v>
      </c>
      <c r="AB16">
        <f t="shared" si="6"/>
        <v>-5.4617130318341145E-2</v>
      </c>
      <c r="AC16">
        <f t="shared" si="6"/>
        <v>0.34164095275868844</v>
      </c>
      <c r="AD16">
        <f t="shared" si="6"/>
        <v>4.4467520407510897E-2</v>
      </c>
      <c r="AE16">
        <f t="shared" si="7"/>
        <v>-0.17988782051282071</v>
      </c>
      <c r="AF16">
        <f t="shared" si="7"/>
        <v>-0.21978912708721499</v>
      </c>
      <c r="AG16">
        <f t="shared" si="7"/>
        <v>-9.5611172629263108E-2</v>
      </c>
      <c r="AH16">
        <f t="shared" si="7"/>
        <v>-0.23891013079835266</v>
      </c>
      <c r="AI16">
        <f t="shared" si="7"/>
        <v>-2.4568650879968068E-3</v>
      </c>
      <c r="AJ16">
        <f t="shared" si="7"/>
        <v>1.1577410347194061E-2</v>
      </c>
      <c r="AK16">
        <f t="shared" si="7"/>
        <v>-1.1075796275350713E-2</v>
      </c>
      <c r="AL16">
        <f t="shared" si="7"/>
        <v>2.7307850265895328E-2</v>
      </c>
      <c r="AM16">
        <f t="shared" si="7"/>
        <v>1.0251682359187497E-2</v>
      </c>
      <c r="AN16">
        <f t="shared" si="7"/>
        <v>-0.24608131671540412</v>
      </c>
      <c r="AO16">
        <f t="shared" si="7"/>
        <v>-0.24487505420836497</v>
      </c>
      <c r="AP16">
        <f t="shared" si="7"/>
        <v>-0.13170695554527512</v>
      </c>
      <c r="AQ16">
        <f t="shared" si="7"/>
        <v>0.36156228253917244</v>
      </c>
      <c r="AR16">
        <f t="shared" si="7"/>
        <v>-9.5673178434660944E-3</v>
      </c>
      <c r="AS16">
        <f t="shared" si="8"/>
        <v>-0.29030448717948665</v>
      </c>
      <c r="AT16">
        <f t="shared" si="8"/>
        <v>-0.31845489178736497</v>
      </c>
      <c r="AU16">
        <f t="shared" si="8"/>
        <v>-0.61868809570618621</v>
      </c>
      <c r="AV16">
        <f t="shared" si="8"/>
        <v>-0.40251747317664471</v>
      </c>
      <c r="AW16">
        <f t="shared" si="8"/>
        <v>-0.21530897776405389</v>
      </c>
      <c r="AX16">
        <f t="shared" si="8"/>
        <v>-1.2808128102472005E-2</v>
      </c>
      <c r="AY16">
        <f t="shared" si="8"/>
        <v>-0.24254131351673069</v>
      </c>
      <c r="AZ16">
        <f t="shared" si="8"/>
        <v>-4.2247364458030678E-2</v>
      </c>
      <c r="BA16">
        <f t="shared" si="8"/>
        <v>-0.36025523008320859</v>
      </c>
      <c r="BB16">
        <f t="shared" si="8"/>
        <v>-0.2828991282820611</v>
      </c>
      <c r="BC16">
        <f t="shared" si="8"/>
        <v>-0.42064571816500396</v>
      </c>
      <c r="BD16">
        <f t="shared" si="8"/>
        <v>-8.7404015564243154E-2</v>
      </c>
      <c r="BE16">
        <f t="shared" si="8"/>
        <v>0.27986255706262342</v>
      </c>
      <c r="BF16">
        <f t="shared" si="8"/>
        <v>-1.0027553484114105E-2</v>
      </c>
      <c r="BL16">
        <v>0</v>
      </c>
      <c r="BM16">
        <v>0.68974358974358896</v>
      </c>
      <c r="BN16">
        <v>0.66456201031007001</v>
      </c>
      <c r="BO16">
        <v>0</v>
      </c>
      <c r="BP16">
        <v>0.48532289628179998</v>
      </c>
      <c r="BQ16">
        <v>0</v>
      </c>
      <c r="BR16">
        <v>1</v>
      </c>
      <c r="BS16">
        <v>0.98449612403100695</v>
      </c>
      <c r="BT16">
        <v>0.97338403041825095</v>
      </c>
      <c r="BU16">
        <v>0.927203065134099</v>
      </c>
      <c r="BV16">
        <v>0.89454545454545398</v>
      </c>
      <c r="BW16">
        <v>0.66666666666666596</v>
      </c>
      <c r="BX16">
        <v>0.51086956521739102</v>
      </c>
      <c r="BY16">
        <v>0.65284974093264203</v>
      </c>
      <c r="BZ16">
        <v>0.18918918918918901</v>
      </c>
      <c r="CA16">
        <v>0.69021739130434701</v>
      </c>
      <c r="CB16">
        <v>0</v>
      </c>
      <c r="CC16">
        <v>0.72692307692307601</v>
      </c>
      <c r="CD16">
        <v>0.72443852500871897</v>
      </c>
      <c r="CE16">
        <v>0</v>
      </c>
      <c r="CF16">
        <v>0.534521158129176</v>
      </c>
      <c r="CG16">
        <v>0.42424242424242398</v>
      </c>
      <c r="CH16">
        <v>0.98850574712643602</v>
      </c>
      <c r="CI16">
        <v>0.98069498069497996</v>
      </c>
      <c r="CJ16">
        <v>0.94814814814814796</v>
      </c>
      <c r="CK16">
        <v>0.91891891891891797</v>
      </c>
      <c r="CL16">
        <v>0.87234042553191404</v>
      </c>
      <c r="CM16">
        <v>0.67346938775510201</v>
      </c>
      <c r="CN16">
        <v>0.68020304568527901</v>
      </c>
      <c r="CO16">
        <v>0.64583333333333304</v>
      </c>
      <c r="CP16">
        <v>0.34375</v>
      </c>
      <c r="CQ16">
        <v>0.68263473053892199</v>
      </c>
      <c r="CR16">
        <v>0</v>
      </c>
      <c r="CS16">
        <v>0.755128205128205</v>
      </c>
      <c r="CT16">
        <v>0.75386825728806905</v>
      </c>
      <c r="CU16">
        <v>0</v>
      </c>
      <c r="CV16">
        <v>0.64343163538873904</v>
      </c>
      <c r="CW16">
        <v>0.76777251184834105</v>
      </c>
      <c r="CX16">
        <v>0.98859315589353602</v>
      </c>
      <c r="CY16">
        <v>0.98449612403100695</v>
      </c>
      <c r="CZ16">
        <v>0.96969696969696895</v>
      </c>
      <c r="DA16">
        <v>0.92830188679245196</v>
      </c>
      <c r="DB16">
        <v>0.78205128205128205</v>
      </c>
      <c r="DC16">
        <v>0.66666666666666596</v>
      </c>
      <c r="DD16">
        <v>0.66999999999999904</v>
      </c>
      <c r="DE16">
        <v>0.64583333333333304</v>
      </c>
      <c r="DF16">
        <v>0.32684824902723703</v>
      </c>
      <c r="DG16">
        <v>0.67272727272727195</v>
      </c>
      <c r="DH16">
        <v>0</v>
      </c>
      <c r="DI16">
        <v>0.80256410256410204</v>
      </c>
      <c r="DJ16">
        <v>0.80634298361699397</v>
      </c>
      <c r="DK16">
        <v>0</v>
      </c>
      <c r="DL16">
        <v>0.64088397790055196</v>
      </c>
      <c r="DM16">
        <v>0.80365296803652897</v>
      </c>
      <c r="DN16">
        <v>0.99236641221374</v>
      </c>
      <c r="DO16">
        <v>0.98069498069497996</v>
      </c>
      <c r="DP16">
        <v>0.96992481203007497</v>
      </c>
      <c r="DQ16">
        <v>0.93436293436293405</v>
      </c>
      <c r="DR16">
        <v>0.92830188679245196</v>
      </c>
      <c r="DS16">
        <v>0.68020304568527901</v>
      </c>
      <c r="DT16">
        <v>0.92244897959183603</v>
      </c>
      <c r="DU16">
        <v>0.65284974093264203</v>
      </c>
      <c r="DV16">
        <v>0.45614035087719201</v>
      </c>
      <c r="DW16">
        <v>0.71428571428571397</v>
      </c>
      <c r="DX16">
        <v>0</v>
      </c>
      <c r="DY16">
        <v>0.72756410256410198</v>
      </c>
      <c r="DZ16">
        <v>0.72457020277664297</v>
      </c>
      <c r="EA16">
        <v>0</v>
      </c>
      <c r="EB16">
        <v>0.53364269141531295</v>
      </c>
      <c r="EC16">
        <v>0.58695652173913004</v>
      </c>
      <c r="ED16">
        <v>0.98473282442748</v>
      </c>
      <c r="EE16">
        <v>0.98069498069497996</v>
      </c>
      <c r="EF16">
        <v>0.96212121212121204</v>
      </c>
      <c r="EG16">
        <v>0.91119691119691104</v>
      </c>
      <c r="EH16">
        <v>0.85915492957746398</v>
      </c>
      <c r="EI16">
        <v>0.66666666666666596</v>
      </c>
      <c r="EJ16">
        <v>0.70297029702970304</v>
      </c>
      <c r="EK16">
        <v>0.63917525773195805</v>
      </c>
      <c r="EL16">
        <v>0.19178082191780799</v>
      </c>
      <c r="EM16">
        <v>0.67574931880109002</v>
      </c>
      <c r="EN16">
        <v>0</v>
      </c>
      <c r="EO16">
        <v>0.81858974358974301</v>
      </c>
      <c r="EP16">
        <v>0.81424215730178895</v>
      </c>
      <c r="EQ16">
        <v>0</v>
      </c>
      <c r="ER16">
        <v>0.74375000000000002</v>
      </c>
      <c r="ES16">
        <v>0.91735537190082606</v>
      </c>
      <c r="ET16">
        <v>0.98859315589353602</v>
      </c>
      <c r="EU16">
        <v>0.98449612403100695</v>
      </c>
      <c r="EV16">
        <v>0.97318007662835204</v>
      </c>
      <c r="EW16">
        <v>0.95880149812733995</v>
      </c>
      <c r="EX16">
        <v>0.94296577946768001</v>
      </c>
      <c r="EY16">
        <v>0.87068965517241304</v>
      </c>
      <c r="EZ16">
        <v>0.86956521739130399</v>
      </c>
      <c r="FA16">
        <v>0.64583333333333304</v>
      </c>
      <c r="FB16">
        <v>0.18918918918918901</v>
      </c>
      <c r="FC16">
        <v>0.68648648648648602</v>
      </c>
    </row>
    <row r="17" spans="1:159" x14ac:dyDescent="0.2">
      <c r="A17" s="28"/>
      <c r="B17" s="28"/>
      <c r="C17" s="28"/>
      <c r="D17" s="28"/>
      <c r="E17" s="28"/>
      <c r="F17" s="28"/>
      <c r="G17" s="28"/>
      <c r="H17" s="28"/>
      <c r="I17" s="28"/>
      <c r="J17" s="28"/>
      <c r="K17" s="28"/>
      <c r="L17" s="28"/>
      <c r="M17" s="28"/>
      <c r="N17" s="28"/>
      <c r="O17" s="28"/>
      <c r="BL17">
        <v>0</v>
      </c>
      <c r="BM17">
        <v>0.72564102564102495</v>
      </c>
      <c r="BN17">
        <v>0.71409293081694902</v>
      </c>
      <c r="BO17">
        <v>0</v>
      </c>
      <c r="BP17">
        <v>0.59900990099009899</v>
      </c>
      <c r="BQ17">
        <v>0.56353591160220995</v>
      </c>
      <c r="BR17">
        <v>0.99616858237547801</v>
      </c>
      <c r="BS17">
        <v>0.98069498069497996</v>
      </c>
      <c r="BT17">
        <v>0.95522388059701402</v>
      </c>
      <c r="BU17">
        <v>0.93984962406015005</v>
      </c>
      <c r="BV17">
        <v>0.772151898734177</v>
      </c>
      <c r="BW17">
        <v>0.65989847715736005</v>
      </c>
      <c r="BX17">
        <v>0.586387434554973</v>
      </c>
      <c r="BY17">
        <v>0.64583333333333304</v>
      </c>
      <c r="BZ17">
        <v>0.19090909090909</v>
      </c>
      <c r="CA17">
        <v>0.67945205479451998</v>
      </c>
      <c r="CB17">
        <v>0</v>
      </c>
      <c r="CC17">
        <v>0.72243589743589698</v>
      </c>
      <c r="CD17">
        <v>0.71691950266895099</v>
      </c>
      <c r="CE17">
        <v>0</v>
      </c>
      <c r="CF17">
        <v>0.54229934924078005</v>
      </c>
      <c r="CG17">
        <v>0.53107344632768305</v>
      </c>
      <c r="CH17">
        <v>0.99613899613899604</v>
      </c>
      <c r="CI17">
        <v>0.98449612403100695</v>
      </c>
      <c r="CJ17">
        <v>0.98098859315589304</v>
      </c>
      <c r="CK17">
        <v>0.93076923076923002</v>
      </c>
      <c r="CL17">
        <v>0.88808664259927705</v>
      </c>
      <c r="CM17">
        <v>0.66666666666666596</v>
      </c>
      <c r="CN17">
        <v>0.56084656084656004</v>
      </c>
      <c r="CO17">
        <v>0.65284974093264203</v>
      </c>
      <c r="CP17">
        <v>0.1875</v>
      </c>
      <c r="CQ17">
        <v>0.68131868131868101</v>
      </c>
      <c r="CR17">
        <v>0</v>
      </c>
      <c r="CS17">
        <v>0.765384615384615</v>
      </c>
      <c r="CT17">
        <v>0.75951136580135803</v>
      </c>
      <c r="CU17">
        <v>0</v>
      </c>
      <c r="CV17">
        <v>0.59693877551020402</v>
      </c>
      <c r="CW17">
        <v>0.56353591160220995</v>
      </c>
      <c r="CX17">
        <v>0.99236641221374</v>
      </c>
      <c r="CY17">
        <v>0.98069498069497996</v>
      </c>
      <c r="CZ17">
        <v>0.96240601503759404</v>
      </c>
      <c r="DA17">
        <v>0.94852941176470595</v>
      </c>
      <c r="DB17">
        <v>0.94696969696969702</v>
      </c>
      <c r="DC17">
        <v>0.87553648068669498</v>
      </c>
      <c r="DD17">
        <v>0.72463768115941996</v>
      </c>
      <c r="DE17">
        <v>0.64583333333333304</v>
      </c>
      <c r="DF17">
        <v>0.18834080717488699</v>
      </c>
      <c r="DG17">
        <v>0.68834688346883399</v>
      </c>
      <c r="DH17">
        <v>0</v>
      </c>
      <c r="DI17">
        <v>0.74038461538461497</v>
      </c>
      <c r="DJ17">
        <v>0.73959722046041998</v>
      </c>
      <c r="DK17">
        <v>0</v>
      </c>
      <c r="DL17">
        <v>0.54054054054054002</v>
      </c>
      <c r="DM17">
        <v>0.60962566844919697</v>
      </c>
      <c r="DN17">
        <v>0.99616858237547801</v>
      </c>
      <c r="DO17">
        <v>0.98449612403100695</v>
      </c>
      <c r="DP17">
        <v>0.969465648854961</v>
      </c>
      <c r="DQ17">
        <v>0.9375</v>
      </c>
      <c r="DR17">
        <v>0.94029850746268595</v>
      </c>
      <c r="DS17">
        <v>0.67676767676767602</v>
      </c>
      <c r="DT17">
        <v>0.69607843137254899</v>
      </c>
      <c r="DU17">
        <v>0.64583333333333304</v>
      </c>
      <c r="DV17">
        <v>0.19004524886877799</v>
      </c>
      <c r="DW17">
        <v>0.68834688346883399</v>
      </c>
      <c r="DX17">
        <v>0</v>
      </c>
      <c r="DY17">
        <v>0.72435897435897401</v>
      </c>
      <c r="DZ17">
        <v>0.72670649700219803</v>
      </c>
      <c r="EA17">
        <v>0</v>
      </c>
      <c r="EB17">
        <v>0.516411378555798</v>
      </c>
      <c r="EC17">
        <v>0.53631284916201105</v>
      </c>
      <c r="ED17">
        <v>0.98069498069497996</v>
      </c>
      <c r="EE17">
        <v>0.98054474708171202</v>
      </c>
      <c r="EF17">
        <v>0.95131086142322097</v>
      </c>
      <c r="EG17">
        <v>0.91119691119691104</v>
      </c>
      <c r="EH17">
        <v>0.93893129770992301</v>
      </c>
      <c r="EI17">
        <v>0.66326530612244805</v>
      </c>
      <c r="EJ17">
        <v>0.71219512195121903</v>
      </c>
      <c r="EK17">
        <v>0.64583333333333304</v>
      </c>
      <c r="EL17">
        <v>0.55609756097560903</v>
      </c>
      <c r="EM17">
        <v>0.32768361581920902</v>
      </c>
      <c r="EN17">
        <v>0</v>
      </c>
      <c r="EO17">
        <v>0.77628205128205097</v>
      </c>
      <c r="EP17">
        <v>0.77363514274337597</v>
      </c>
      <c r="EQ17">
        <v>0</v>
      </c>
      <c r="ER17">
        <v>0.61340206185567003</v>
      </c>
      <c r="ES17">
        <v>0.64248704663212397</v>
      </c>
      <c r="ET17">
        <v>0.98859315589353602</v>
      </c>
      <c r="EU17">
        <v>0.97674418604651103</v>
      </c>
      <c r="EV17">
        <v>0.96969696969696895</v>
      </c>
      <c r="EW17">
        <v>0.94339622641509402</v>
      </c>
      <c r="EX17">
        <v>0.96124031007751898</v>
      </c>
      <c r="EY17">
        <v>0.87445887445887405</v>
      </c>
      <c r="EZ17">
        <v>0.79279279279279202</v>
      </c>
      <c r="FA17">
        <v>0.64583333333333304</v>
      </c>
      <c r="FB17">
        <v>0.19004524886877799</v>
      </c>
      <c r="FC17">
        <v>0.68493150684931503</v>
      </c>
    </row>
    <row r="18" spans="1:159" x14ac:dyDescent="0.2">
      <c r="BL18">
        <v>0</v>
      </c>
      <c r="BM18">
        <v>0.68012820512820504</v>
      </c>
      <c r="BN18">
        <v>0.65566996214610695</v>
      </c>
      <c r="BO18">
        <v>0</v>
      </c>
      <c r="BP18">
        <v>0.52723311546840901</v>
      </c>
      <c r="BQ18">
        <v>0.42424242424242398</v>
      </c>
      <c r="BR18">
        <v>0.98850574712643602</v>
      </c>
      <c r="BS18">
        <v>0.98449612403100695</v>
      </c>
      <c r="BT18">
        <v>0.96969696969696895</v>
      </c>
      <c r="BU18">
        <v>0.927203065134099</v>
      </c>
      <c r="BV18">
        <v>0.79099678456591604</v>
      </c>
      <c r="BW18">
        <v>0.58823529411764697</v>
      </c>
      <c r="BX18">
        <v>0.36144578313253001</v>
      </c>
      <c r="BY18">
        <v>0.43373493975903599</v>
      </c>
      <c r="BZ18">
        <v>0.18918918918918901</v>
      </c>
      <c r="CA18">
        <v>0.68306010928961702</v>
      </c>
      <c r="CB18">
        <v>0</v>
      </c>
      <c r="CC18">
        <v>0.71474358974358898</v>
      </c>
      <c r="CD18">
        <v>0.70299818738278097</v>
      </c>
      <c r="CE18">
        <v>0</v>
      </c>
      <c r="CF18">
        <v>0.57416267942583699</v>
      </c>
      <c r="CG18">
        <v>0.50261780104711995</v>
      </c>
      <c r="CH18">
        <v>0.992307692307692</v>
      </c>
      <c r="CI18">
        <v>0.98054474708171202</v>
      </c>
      <c r="CJ18">
        <v>0.96969696969696895</v>
      </c>
      <c r="CK18">
        <v>0.927203065134099</v>
      </c>
      <c r="CL18">
        <v>0.78846153846153799</v>
      </c>
      <c r="CM18">
        <v>0.66666666666666596</v>
      </c>
      <c r="CN18">
        <v>0.51136363636363602</v>
      </c>
      <c r="CO18">
        <v>0.64583333333333304</v>
      </c>
      <c r="CP18">
        <v>0.185022026431718</v>
      </c>
      <c r="CQ18">
        <v>0.692098092643051</v>
      </c>
      <c r="CR18">
        <v>0</v>
      </c>
      <c r="CS18">
        <v>0.75448717948717903</v>
      </c>
      <c r="CT18">
        <v>0.75581805040286998</v>
      </c>
      <c r="CU18">
        <v>0</v>
      </c>
      <c r="CV18">
        <v>0.55477855477855398</v>
      </c>
      <c r="CW18">
        <v>0.60215053763440796</v>
      </c>
      <c r="CX18">
        <v>0.99613899613899604</v>
      </c>
      <c r="CY18">
        <v>0.98449612403100695</v>
      </c>
      <c r="CZ18">
        <v>0.96992481203007497</v>
      </c>
      <c r="DA18">
        <v>0.929687499999999</v>
      </c>
      <c r="DB18">
        <v>0.93984962406015005</v>
      </c>
      <c r="DC18">
        <v>0.87931034482758597</v>
      </c>
      <c r="DD18">
        <v>0.51111111111111096</v>
      </c>
      <c r="DE18">
        <v>0.64285714285714202</v>
      </c>
      <c r="DF18">
        <v>0.36226415094339598</v>
      </c>
      <c r="DG18">
        <v>0.69724770642201805</v>
      </c>
      <c r="DH18">
        <v>0</v>
      </c>
      <c r="DI18">
        <v>0.73333333333333295</v>
      </c>
      <c r="DJ18">
        <v>0.71740702473339502</v>
      </c>
      <c r="DK18">
        <v>0</v>
      </c>
      <c r="DL18">
        <v>0.55172413793103403</v>
      </c>
      <c r="DM18">
        <v>0.22972972972972899</v>
      </c>
      <c r="DN18">
        <v>0.98449612403100695</v>
      </c>
      <c r="DO18">
        <v>0.98449612403100695</v>
      </c>
      <c r="DP18">
        <v>0.969465648854961</v>
      </c>
      <c r="DQ18">
        <v>0.91538461538461502</v>
      </c>
      <c r="DR18">
        <v>0.88339222614840995</v>
      </c>
      <c r="DS18">
        <v>0.88510638297872302</v>
      </c>
      <c r="DT18">
        <v>0.68</v>
      </c>
      <c r="DU18">
        <v>0.64583333333333304</v>
      </c>
      <c r="DV18">
        <v>0.19090909090909</v>
      </c>
      <c r="DW18">
        <v>0.68834688346883399</v>
      </c>
      <c r="DX18">
        <v>0</v>
      </c>
      <c r="DY18">
        <v>0.80128205128205099</v>
      </c>
      <c r="DZ18">
        <v>0.79301596989733303</v>
      </c>
      <c r="EA18">
        <v>0</v>
      </c>
      <c r="EB18">
        <v>0.56716417910447703</v>
      </c>
      <c r="EC18">
        <v>0.58378378378378304</v>
      </c>
      <c r="ED18">
        <v>0.96875</v>
      </c>
      <c r="EE18">
        <v>0.97318007662835204</v>
      </c>
      <c r="EF18">
        <v>0.951672862453531</v>
      </c>
      <c r="EG18">
        <v>0.93984962406015005</v>
      </c>
      <c r="EH18">
        <v>0.9453125</v>
      </c>
      <c r="EI18">
        <v>0.87931034482758597</v>
      </c>
      <c r="EJ18">
        <v>0.76851851851851805</v>
      </c>
      <c r="EK18">
        <v>0.98832684824902695</v>
      </c>
      <c r="EL18">
        <v>0.27272727272727199</v>
      </c>
      <c r="EM18">
        <v>0.67759562841529997</v>
      </c>
      <c r="EN18">
        <v>0</v>
      </c>
      <c r="EO18">
        <v>0.81666666666666599</v>
      </c>
      <c r="EP18">
        <v>0.81166699151752297</v>
      </c>
      <c r="EQ18">
        <v>0</v>
      </c>
      <c r="ER18">
        <v>0.73846153846153795</v>
      </c>
      <c r="ES18">
        <v>0.80909090909090897</v>
      </c>
      <c r="ET18">
        <v>0.984615384615384</v>
      </c>
      <c r="EU18">
        <v>0.98069498069497996</v>
      </c>
      <c r="EV18">
        <v>0.97338403041825095</v>
      </c>
      <c r="EW18">
        <v>0.92248062015503796</v>
      </c>
      <c r="EX18">
        <v>0.93536121673003803</v>
      </c>
      <c r="EY18">
        <v>0.89361702127659504</v>
      </c>
      <c r="EZ18">
        <v>0.968992248062015</v>
      </c>
      <c r="FA18">
        <v>0.65284974093264203</v>
      </c>
      <c r="FB18">
        <v>0.19004524886877799</v>
      </c>
      <c r="FC18">
        <v>0.69041095890410897</v>
      </c>
    </row>
  </sheetData>
  <mergeCells count="1">
    <mergeCell ref="A14:O17"/>
  </mergeCells>
  <conditionalFormatting sqref="Q17:T19">
    <cfRule type="containsText" dxfId="240" priority="7" operator="containsText" text="FALSE">
      <formula>NOT(ISERROR(SEARCH("FALSE",Q17)))</formula>
    </cfRule>
    <cfRule type="containsText" dxfId="239" priority="8" operator="containsText" text="TRUE">
      <formula>NOT(ISERROR(SEARCH("TRUE",Q17)))</formula>
    </cfRule>
  </conditionalFormatting>
  <conditionalFormatting sqref="AE17:AH19">
    <cfRule type="containsText" dxfId="238" priority="5" operator="containsText" text="FALSE">
      <formula>NOT(ISERROR(SEARCH("FALSE",AE17)))</formula>
    </cfRule>
    <cfRule type="containsText" dxfId="237" priority="6" operator="containsText" text="TRUE">
      <formula>NOT(ISERROR(SEARCH("TRUE",AE17)))</formula>
    </cfRule>
  </conditionalFormatting>
  <conditionalFormatting sqref="AS17:AV19">
    <cfRule type="containsText" dxfId="236" priority="3" operator="containsText" text="FALSE">
      <formula>NOT(ISERROR(SEARCH("FALSE",AS17)))</formula>
    </cfRule>
    <cfRule type="containsText" dxfId="235" priority="4" operator="containsText" text="TRUE">
      <formula>NOT(ISERROR(SEARCH("TRUE",AS17)))</formula>
    </cfRule>
  </conditionalFormatting>
  <conditionalFormatting sqref="Q11:BF16">
    <cfRule type="cellIs" dxfId="234" priority="1" operator="lessThan">
      <formula>0</formula>
    </cfRule>
    <cfRule type="cellIs" dxfId="233" priority="2" operator="greaterThan">
      <formula>0</formula>
    </cfRule>
  </conditionalFormatting>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43DE7-36D9-834D-AE05-08F0F26A89E5}">
  <dimension ref="A1:FC18"/>
  <sheetViews>
    <sheetView zoomScale="140" zoomScaleNormal="140" workbookViewId="0">
      <selection activeCell="BM18" sqref="BM18"/>
    </sheetView>
  </sheetViews>
  <sheetFormatPr baseColWidth="10" defaultRowHeight="16" x14ac:dyDescent="0.2"/>
  <cols>
    <col min="1" max="1" width="13.6640625" bestFit="1" customWidth="1"/>
    <col min="2" max="4" width="12.83203125" bestFit="1" customWidth="1"/>
    <col min="5" max="15" width="13" customWidth="1"/>
    <col min="17" max="58" width="15.6640625" customWidth="1"/>
  </cols>
  <sheetData>
    <row r="1" spans="1:159" s="1" customFormat="1" ht="51" x14ac:dyDescent="0.2">
      <c r="A1" s="1" t="s">
        <v>1656</v>
      </c>
      <c r="B1" s="1" t="s">
        <v>1115</v>
      </c>
      <c r="C1" s="1" t="s">
        <v>1116</v>
      </c>
      <c r="D1" t="s">
        <v>1103</v>
      </c>
      <c r="E1" s="11" t="s">
        <v>1104</v>
      </c>
      <c r="F1" t="s">
        <v>1105</v>
      </c>
      <c r="G1" t="s">
        <v>1106</v>
      </c>
      <c r="H1" t="s">
        <v>1107</v>
      </c>
      <c r="I1" t="s">
        <v>1108</v>
      </c>
      <c r="J1" t="s">
        <v>1109</v>
      </c>
      <c r="K1" s="11" t="s">
        <v>1110</v>
      </c>
      <c r="L1" s="11" t="s">
        <v>1111</v>
      </c>
      <c r="M1" s="11" t="s">
        <v>1112</v>
      </c>
      <c r="N1" t="s">
        <v>1113</v>
      </c>
      <c r="O1" t="s">
        <v>1114</v>
      </c>
      <c r="Q1" t="s">
        <v>30</v>
      </c>
      <c r="R1" s="20" t="s">
        <v>1799</v>
      </c>
      <c r="S1" s="20" t="s">
        <v>1800</v>
      </c>
      <c r="T1" s="20" t="s">
        <v>1801</v>
      </c>
      <c r="U1" s="12" t="s">
        <v>1749</v>
      </c>
      <c r="V1" s="20" t="s">
        <v>1802</v>
      </c>
      <c r="W1" s="20" t="s">
        <v>1806</v>
      </c>
      <c r="X1" s="20" t="s">
        <v>1807</v>
      </c>
      <c r="Y1" s="12" t="s">
        <v>1750</v>
      </c>
      <c r="Z1" s="20" t="s">
        <v>1808</v>
      </c>
      <c r="AA1" s="20" t="s">
        <v>1803</v>
      </c>
      <c r="AB1" s="12" t="s">
        <v>1804</v>
      </c>
      <c r="AC1" s="12" t="s">
        <v>1805</v>
      </c>
      <c r="AD1" s="20" t="s">
        <v>1751</v>
      </c>
      <c r="AE1" s="20" t="s">
        <v>1752</v>
      </c>
      <c r="AF1" s="1" t="s">
        <v>1809</v>
      </c>
      <c r="AG1" s="1" t="s">
        <v>1810</v>
      </c>
      <c r="AH1" s="1" t="s">
        <v>1811</v>
      </c>
      <c r="AI1" s="12" t="s">
        <v>1753</v>
      </c>
      <c r="AJ1" s="1" t="s">
        <v>1812</v>
      </c>
      <c r="AK1" s="1" t="s">
        <v>1813</v>
      </c>
      <c r="AL1" s="1" t="s">
        <v>1814</v>
      </c>
      <c r="AM1" s="12" t="s">
        <v>1754</v>
      </c>
      <c r="AN1" s="1" t="s">
        <v>1815</v>
      </c>
      <c r="AO1" s="1" t="s">
        <v>1816</v>
      </c>
      <c r="AP1" s="1" t="s">
        <v>1817</v>
      </c>
      <c r="AQ1" s="1" t="s">
        <v>1818</v>
      </c>
      <c r="AR1" s="12" t="s">
        <v>1755</v>
      </c>
      <c r="AS1" s="12" t="s">
        <v>1756</v>
      </c>
      <c r="AT1" s="19" t="s">
        <v>1819</v>
      </c>
      <c r="AU1" s="19" t="s">
        <v>1820</v>
      </c>
      <c r="AV1" s="19" t="s">
        <v>1821</v>
      </c>
      <c r="AW1" s="12" t="s">
        <v>1795</v>
      </c>
      <c r="AX1" s="19" t="s">
        <v>1822</v>
      </c>
      <c r="AY1" s="19" t="s">
        <v>1823</v>
      </c>
      <c r="AZ1" s="19" t="s">
        <v>1824</v>
      </c>
      <c r="BA1" s="12" t="s">
        <v>1796</v>
      </c>
      <c r="BB1" s="19" t="s">
        <v>1825</v>
      </c>
      <c r="BC1" s="19" t="s">
        <v>1826</v>
      </c>
      <c r="BD1" s="19" t="s">
        <v>1827</v>
      </c>
      <c r="BE1" s="19" t="s">
        <v>1828</v>
      </c>
      <c r="BF1" s="12" t="s">
        <v>1797</v>
      </c>
      <c r="BG1" s="12" t="s">
        <v>1798</v>
      </c>
      <c r="BL1" s="1">
        <v>5</v>
      </c>
      <c r="CB1" s="1">
        <v>10</v>
      </c>
      <c r="CR1" s="1">
        <v>15</v>
      </c>
      <c r="DH1" s="1">
        <v>20</v>
      </c>
      <c r="DX1" s="1">
        <v>25</v>
      </c>
      <c r="EN1" s="1">
        <v>50</v>
      </c>
    </row>
    <row r="2" spans="1:159" x14ac:dyDescent="0.2">
      <c r="A2">
        <v>5</v>
      </c>
      <c r="B2">
        <f>AVERAGE(BM:BM)</f>
        <v>0.70308493589743559</v>
      </c>
      <c r="C2">
        <f>AVERAGE(BN:BN)</f>
        <v>0.68441991931883306</v>
      </c>
      <c r="D2">
        <f t="shared" ref="D2:O2" si="0">AVERAGE(BP:BP)</f>
        <v>0.50868247597208349</v>
      </c>
      <c r="E2">
        <f t="shared" si="0"/>
        <v>0.26139069967556522</v>
      </c>
      <c r="F2">
        <f t="shared" si="0"/>
        <v>0.99212300609496973</v>
      </c>
      <c r="G2">
        <f t="shared" si="0"/>
        <v>0.98259368172158801</v>
      </c>
      <c r="H2">
        <f t="shared" si="0"/>
        <v>0.96593504693859211</v>
      </c>
      <c r="I2">
        <f t="shared" si="0"/>
        <v>0.93942621419041028</v>
      </c>
      <c r="J2">
        <f t="shared" si="0"/>
        <v>0.8671315881242273</v>
      </c>
      <c r="K2">
        <f t="shared" si="0"/>
        <v>0.6660667143040131</v>
      </c>
      <c r="L2">
        <f t="shared" si="0"/>
        <v>0.51469551790549251</v>
      </c>
      <c r="M2">
        <f t="shared" si="0"/>
        <v>0.55655160117920899</v>
      </c>
      <c r="N2">
        <f t="shared" si="0"/>
        <v>0.27207227309654775</v>
      </c>
      <c r="O2">
        <f t="shared" si="0"/>
        <v>0.68637021262330056</v>
      </c>
      <c r="Q2">
        <v>84</v>
      </c>
      <c r="R2" cm="1">
        <f t="array" aca="1" ref="R2" ca="1">INDEX(INDIRECT("Table713["&amp;R$9&amp;"]"),MATCH(MAX((Table713[[MetaTest/k]:[MetaTest/k]]=Table93440[[#This Row],[Test Name]:[Test Name]])*INDIRECT("Table713["&amp;$Q$1&amp;"]")),INDIRECT("Table713["&amp;$Q$1&amp;"]"), 0))</f>
        <v>0.64733333333333298</v>
      </c>
      <c r="S2" cm="1">
        <f t="array" aca="1" ref="S2" ca="1">INDEX(INDIRECT("Table713["&amp;S$9&amp;"]"),MATCH(MAX((Table713[[MetaTest/k]:[MetaTest/k]]=Table93440[[#This Row],[Test Name]:[Test Name]])*INDIRECT("Table713["&amp;$Q$1&amp;"]")),INDIRECT("Table713["&amp;$Q$1&amp;"]"), 0))</f>
        <v>0.63860782416997497</v>
      </c>
      <c r="T2" cm="1">
        <f t="array" aca="1" ref="T2" ca="1">INDEX(INDIRECT("Table713["&amp;T$9&amp;"]"),MATCH(MAX((Table713[[MetaTest/k]:[MetaTest/k]]=Table93440[[#This Row],[Test Name]:[Test Name]])*INDIRECT("Table713["&amp;$Q$1&amp;"]")),INDIRECT("Table713["&amp;$Q$1&amp;"]"), 0))</f>
        <v>0.33673469387755101</v>
      </c>
      <c r="U2" cm="1">
        <f t="array" aca="1" ref="U2" ca="1">INDEX(INDIRECT("Table713["&amp;U$9&amp;"]"),MATCH(MAX((Table713[[MetaTest/k]:[MetaTest/k]]=Table93440[[#This Row],[Test Name]:[Test Name]])*INDIRECT("Table713["&amp;$Q$1&amp;"]")),INDIRECT("Table713["&amp;$Q$1&amp;"]"), 0))</f>
        <v>0.34939759036144502</v>
      </c>
      <c r="V2" cm="1">
        <f t="array" aca="1" ref="V2" ca="1">INDEX(INDIRECT("Table713["&amp;V$9&amp;"]"),MATCH(MAX((Table713[[MetaTest/k]:[MetaTest/k]]=Table93440[[#This Row],[Test Name]:[Test Name]])*INDIRECT("Table713["&amp;$Q$1&amp;"]")),INDIRECT("Table713["&amp;$Q$1&amp;"]"), 0))</f>
        <v>0.92307692307692302</v>
      </c>
      <c r="W2" cm="1">
        <f t="array" aca="1" ref="W2" ca="1">INDEX(INDIRECT("Table713["&amp;W$9&amp;"]"),MATCH(MAX((Table713[[MetaTest/k]:[MetaTest/k]]=Table93440[[#This Row],[Test Name]:[Test Name]])*INDIRECT("Table713["&amp;$Q$1&amp;"]")),INDIRECT("Table713["&amp;$Q$1&amp;"]"), 0))</f>
        <v>0.93004115226337403</v>
      </c>
      <c r="X2" cm="1">
        <f t="array" aca="1" ref="X2" ca="1">INDEX(INDIRECT("Table713["&amp;X$9&amp;"]"),MATCH(MAX((Table713[[MetaTest/k]:[MetaTest/k]]=Table93440[[#This Row],[Test Name]:[Test Name]])*INDIRECT("Table713["&amp;$Q$1&amp;"]")),INDIRECT("Table713["&amp;$Q$1&amp;"]"), 0))</f>
        <v>0.891774891774891</v>
      </c>
      <c r="Y2" cm="1">
        <f t="array" aca="1" ref="Y2" ca="1">INDEX(INDIRECT("Table713["&amp;Y$9&amp;"]"),MATCH(MAX((Table713[[MetaTest/k]:[MetaTest/k]]=Table93440[[#This Row],[Test Name]:[Test Name]])*INDIRECT("Table713["&amp;$Q$1&amp;"]")),INDIRECT("Table713["&amp;$Q$1&amp;"]"), 0))</f>
        <v>0.94071146245059201</v>
      </c>
      <c r="Z2" cm="1">
        <f t="array" aca="1" ref="Z2" ca="1">INDEX(INDIRECT("Table713["&amp;Z$9&amp;"]"),MATCH(MAX((Table713[[MetaTest/k]:[MetaTest/k]]=Table93440[[#This Row],[Test Name]:[Test Name]])*INDIRECT("Table713["&amp;$Q$1&amp;"]")),INDIRECT("Table713["&amp;$Q$1&amp;"]"), 0))</f>
        <v>0.86607142857142805</v>
      </c>
      <c r="AA2" cm="1">
        <f t="array" aca="1" ref="AA2" ca="1">INDEX(INDIRECT("Table713["&amp;AA$9&amp;"]"),MATCH(MAX((Table713[[MetaTest/k]:[MetaTest/k]]=Table93440[[#This Row],[Test Name]:[Test Name]])*INDIRECT("Table713["&amp;$Q$1&amp;"]")),INDIRECT("Table713["&amp;$Q$1&amp;"]"), 0))</f>
        <v>0.634920634920634</v>
      </c>
      <c r="AB2" cm="1">
        <f t="array" aca="1" ref="AB2" ca="1">INDEX(INDIRECT("Table713["&amp;AB$9&amp;"]"),MATCH(MAX((Table713[[MetaTest/k]:[MetaTest/k]]=Table93440[[#This Row],[Test Name]:[Test Name]])*INDIRECT("Table713["&amp;$Q$1&amp;"]")),INDIRECT("Table713["&amp;$Q$1&amp;"]"), 0))</f>
        <v>0.434470377019748</v>
      </c>
      <c r="AC2" cm="1">
        <f t="array" aca="1" ref="AC2" ca="1">INDEX(INDIRECT("Table713["&amp;AC$9&amp;"]"),MATCH(MAX((Table713[[MetaTest/k]:[MetaTest/k]]=Table93440[[#This Row],[Test Name]:[Test Name]])*INDIRECT("Table713["&amp;$Q$1&amp;"]")),INDIRECT("Table713["&amp;$Q$1&amp;"]"), 0))</f>
        <v>0.58415841584158401</v>
      </c>
      <c r="AD2" cm="1">
        <f t="array" aca="1" ref="AD2" ca="1">INDEX(INDIRECT("Table713["&amp;AD$9&amp;"]"),MATCH(MAX((Table713[[MetaTest/k]:[MetaTest/k]]=Table93440[[#This Row],[Test Name]:[Test Name]])*INDIRECT("Table713["&amp;$Q$1&amp;"]")),INDIRECT("Table713["&amp;$Q$1&amp;"]"), 0))</f>
        <v>0.123287671232876</v>
      </c>
      <c r="AE2" cm="1">
        <f t="array" aca="1" ref="AE2" ca="1">INDEX(INDIRECT("Table713["&amp;AE$9&amp;"]"),MATCH(MAX((Table713[[MetaTest/k]:[MetaTest/k]]=Table93440[[#This Row],[Test Name]:[Test Name]])*INDIRECT("Table713["&amp;$Q$1&amp;"]")),INDIRECT("Table713["&amp;$Q$1&amp;"]"), 0))</f>
        <v>0.64864864864864802</v>
      </c>
      <c r="AF2" cm="1">
        <f t="array" aca="1" ref="AF2" ca="1">INDEX(INDIRECT("Table832["&amp;AF$9&amp;"]"),MATCH(MAX((Table832[[MetaTest/k]:[MetaTest/k]]=Table93440[[#This Row],[Test Name]:[Test Name]])*INDIRECT("Table832["&amp;$Q$1&amp;"]")),INDIRECT("Table832["&amp;$Q$1&amp;"]"), 0))</f>
        <v>0.64333333333333298</v>
      </c>
      <c r="AG2" cm="1">
        <f t="array" aca="1" ref="AG2" ca="1">INDEX(INDIRECT("Table832["&amp;AG$9&amp;"]"),MATCH(MAX((Table832[[MetaTest/k]:[MetaTest/k]]=Table93440[[#This Row],[Test Name]:[Test Name]])*INDIRECT("Table832["&amp;$Q$1&amp;"]")),INDIRECT("Table832["&amp;$Q$1&amp;"]"), 0))</f>
        <v>0.61806269342601605</v>
      </c>
      <c r="AH2" cm="1">
        <f t="array" aca="1" ref="AH2" ca="1">INDEX(INDIRECT("Table832["&amp;AH$9&amp;"]"),MATCH(MAX((Table832[[MetaTest/k]:[MetaTest/k]]=Table93440[[#This Row],[Test Name]:[Test Name]])*INDIRECT("Table832["&amp;$Q$1&amp;"]")),INDIRECT("Table832["&amp;$Q$1&amp;"]"), 0))</f>
        <v>0.44052863436123302</v>
      </c>
      <c r="AI2" cm="1">
        <f t="array" aca="1" ref="AI2" ca="1">INDEX(INDIRECT("Table832["&amp;AI$9&amp;"]"),MATCH(MAX((Table832[[MetaTest/k]:[MetaTest/k]]=Table93440[[#This Row],[Test Name]:[Test Name]])*INDIRECT("Table832["&amp;$Q$1&amp;"]")),INDIRECT("Table832["&amp;$Q$1&amp;"]"), 0))</f>
        <v>0.63050847457627102</v>
      </c>
      <c r="AJ2" cm="1">
        <f t="array" aca="1" ref="AJ2" ca="1">INDEX(INDIRECT("Table832["&amp;AJ$9&amp;"]"),MATCH(MAX((Table832[[MetaTest/k]:[MetaTest/k]]=Table93440[[#This Row],[Test Name]:[Test Name]])*INDIRECT("Table832["&amp;$Q$1&amp;"]")),INDIRECT("Table832["&amp;$Q$1&amp;"]"), 0))</f>
        <v>0.83265306122448901</v>
      </c>
      <c r="AK2" cm="1">
        <f t="array" aca="1" ref="AK2" ca="1">INDEX(INDIRECT("Table832["&amp;AK$9&amp;"]"),MATCH(MAX((Table832[[MetaTest/k]:[MetaTest/k]]=Table93440[[#This Row],[Test Name]:[Test Name]])*INDIRECT("Table832["&amp;$Q$1&amp;"]")),INDIRECT("Table832["&amp;$Q$1&amp;"]"), 0))</f>
        <v>0.98007968127489997</v>
      </c>
      <c r="AL2" cm="1">
        <f t="array" aca="1" ref="AL2" ca="1">INDEX(INDIRECT("Table832["&amp;AL$9&amp;"]"),MATCH(MAX((Table832[[MetaTest/k]:[MetaTest/k]]=Table93440[[#This Row],[Test Name]:[Test Name]])*INDIRECT("Table832["&amp;$Q$1&amp;"]")),INDIRECT("Table832["&amp;$Q$1&amp;"]"), 0))</f>
        <v>0.80833333333333302</v>
      </c>
      <c r="AM2" cm="1">
        <f t="array" aca="1" ref="AM2" ca="1">INDEX(INDIRECT("Table832["&amp;AM$9&amp;"]"),MATCH(MAX((Table832[[MetaTest/k]:[MetaTest/k]]=Table93440[[#This Row],[Test Name]:[Test Name]])*INDIRECT("Table832["&amp;$Q$1&amp;"]")),INDIRECT("Table832["&amp;$Q$1&amp;"]"), 0))</f>
        <v>0.92481203007518797</v>
      </c>
      <c r="AN2" cm="1">
        <f t="array" aca="1" ref="AN2" ca="1">INDEX(INDIRECT("Table832["&amp;AN$9&amp;"]"),MATCH(MAX((Table832[[MetaTest/k]:[MetaTest/k]]=Table93440[[#This Row],[Test Name]:[Test Name]])*INDIRECT("Table832["&amp;$Q$1&amp;"]")),INDIRECT("Table832["&amp;$Q$1&amp;"]"), 0))</f>
        <v>0.84482758620689602</v>
      </c>
      <c r="AO2" cm="1">
        <f t="array" aca="1" ref="AO2" ca="1">INDEX(INDIRECT("Table832["&amp;AO$9&amp;"]"),MATCH(MAX((Table832[[MetaTest/k]:[MetaTest/k]]=Table93440[[#This Row],[Test Name]:[Test Name]])*INDIRECT("Table832["&amp;$Q$1&amp;"]")),INDIRECT("Table832["&amp;$Q$1&amp;"]"), 0))</f>
        <v>0</v>
      </c>
      <c r="AP2" cm="1">
        <f t="array" aca="1" ref="AP2" ca="1">INDEX(INDIRECT("Table832["&amp;AP$9&amp;"]"),MATCH(MAX((Table832[[MetaTest/k]:[MetaTest/k]]=Table93440[[#This Row],[Test Name]:[Test Name]])*INDIRECT("Table832["&amp;$Q$1&amp;"]")),INDIRECT("Table832["&amp;$Q$1&amp;"]"), 0))</f>
        <v>0.64028776978417201</v>
      </c>
      <c r="AQ2" cm="1">
        <f t="array" aca="1" ref="AQ2" ca="1">INDEX(INDIRECT("Table832["&amp;AQ$9&amp;"]"),MATCH(MAX((Table832[[MetaTest/k]:[MetaTest/k]]=Table93440[[#This Row],[Test Name]:[Test Name]])*INDIRECT("Table832["&amp;$Q$1&amp;"]")),INDIRECT("Table832["&amp;$Q$1&amp;"]"), 0))</f>
        <v>0.58767772511848304</v>
      </c>
      <c r="AR2" cm="1">
        <f t="array" aca="1" ref="AR2" ca="1">INDEX(INDIRECT("Table832["&amp;AR$9&amp;"]"),MATCH(MAX((Table832[[MetaTest/k]:[MetaTest/k]]=Table93440[[#This Row],[Test Name]:[Test Name]])*INDIRECT("Table832["&amp;$Q$1&amp;"]")),INDIRECT("Table832["&amp;$Q$1&amp;"]"), 0))</f>
        <v>6.0377358490565997E-2</v>
      </c>
      <c r="AS2" cm="1">
        <f t="array" aca="1" ref="AS2" ca="1">INDEX(INDIRECT("Table832["&amp;AS$9&amp;"]"),MATCH(MAX((Table832[[MetaTest/k]:[MetaTest/k]]=Table93440[[#This Row],[Test Name]:[Test Name]])*INDIRECT("Table832["&amp;$Q$1&amp;"]")),INDIRECT("Table832["&amp;$Q$1&amp;"]"), 0))</f>
        <v>0.66666666666666596</v>
      </c>
      <c r="AT2" cm="1">
        <f t="array" aca="1" ref="AT2" ca="1">INDEX(INDIRECT("Table1033["&amp;AT$9&amp;"]"),MATCH(MAX((Table1033[[MetaTest/k]:[MetaTest/k]]=Table93440[[#This Row],[Test Name]:[Test Name]])*INDIRECT("Table1033["&amp;$Q$1&amp;"]")),INDIRECT("Table1033["&amp;$Q$1&amp;"]"), 0))</f>
        <v>0.543333333333333</v>
      </c>
      <c r="AU2" cm="1">
        <f t="array" aca="1" ref="AU2" ca="1">INDEX(INDIRECT("Table1033["&amp;AU$9&amp;"]"),MATCH(MAX((Table1033[[MetaTest/k]:[MetaTest/k]]=Table93440[[#This Row],[Test Name]:[Test Name]])*INDIRECT("Table1033["&amp;$Q$1&amp;"]")),INDIRECT("Table1033["&amp;$Q$1&amp;"]"), 0))</f>
        <v>0.49756243204343298</v>
      </c>
      <c r="AV2" cm="1">
        <f t="array" aca="1" ref="AV2" ca="1">INDEX(INDIRECT("Table1033["&amp;AV$9&amp;"]"),MATCH(MAX((Table1033[[MetaTest/k]:[MetaTest/k]]=Table93440[[#This Row],[Test Name]:[Test Name]])*INDIRECT("Table1033["&amp;$Q$1&amp;"]")),INDIRECT("Table1033["&amp;$Q$1&amp;"]"), 0))</f>
        <v>0.10606060606060599</v>
      </c>
      <c r="AW2" cm="1">
        <f t="array" aca="1" ref="AW2" ca="1">INDEX(INDIRECT("Table1033["&amp;AW$9&amp;"]"),MATCH(MAX((Table1033[[MetaTest/k]:[MetaTest/k]]=Table93440[[#This Row],[Test Name]:[Test Name]])*INDIRECT("Table1033["&amp;$Q$1&amp;"]")),INDIRECT("Table1033["&amp;$Q$1&amp;"]"), 0))</f>
        <v>0.377142857142857</v>
      </c>
      <c r="AX2" cm="1">
        <f t="array" aca="1" ref="AX2" ca="1">INDEX(INDIRECT("Table1033["&amp;AX$9&amp;"]"),MATCH(MAX((Table1033[[MetaTest/k]:[MetaTest/k]]=Table93440[[#This Row],[Test Name]:[Test Name]])*INDIRECT("Table1033["&amp;$Q$1&amp;"]")),INDIRECT("Table1033["&amp;$Q$1&amp;"]"), 0))</f>
        <v>0.76444444444444404</v>
      </c>
      <c r="AY2" cm="1">
        <f t="array" aca="1" ref="AY2" ca="1">INDEX(INDIRECT("Table1033["&amp;AY$9&amp;"]"),MATCH(MAX((Table1033[[MetaTest/k]:[MetaTest/k]]=Table93440[[#This Row],[Test Name]:[Test Name]])*INDIRECT("Table1033["&amp;$Q$1&amp;"]")),INDIRECT("Table1033["&amp;$Q$1&amp;"]"), 0))</f>
        <v>0.94861660079051302</v>
      </c>
      <c r="AZ2" cm="1">
        <f t="array" aca="1" ref="AZ2" ca="1">INDEX(INDIRECT("Table1033["&amp;AZ$9&amp;"]"),MATCH(MAX((Table1033[[MetaTest/k]:[MetaTest/k]]=Table93440[[#This Row],[Test Name]:[Test Name]])*INDIRECT("Table1033["&amp;$Q$1&amp;"]")),INDIRECT("Table1033["&amp;$Q$1&amp;"]"), 0))</f>
        <v>0.76793248945147596</v>
      </c>
      <c r="BA2" cm="1">
        <f t="array" aca="1" ref="BA2" ca="1">INDEX(INDIRECT("Table1033["&amp;BA$9&amp;"]"),MATCH(MAX((Table1033[[MetaTest/k]:[MetaTest/k]]=Table93440[[#This Row],[Test Name]:[Test Name]])*INDIRECT("Table1033["&amp;$Q$1&amp;"]")),INDIRECT("Table1033["&amp;$Q$1&amp;"]"), 0))</f>
        <v>0.79638009049773695</v>
      </c>
      <c r="BB2" cm="1">
        <f t="array" aca="1" ref="BB2" ca="1">INDEX(INDIRECT("Table1033["&amp;BB$9&amp;"]"),MATCH(MAX((Table1033[[MetaTest/k]:[MetaTest/k]]=Table93440[[#This Row],[Test Name]:[Test Name]])*INDIRECT("Table1033["&amp;$Q$1&amp;"]")),INDIRECT("Table1033["&amp;$Q$1&amp;"]"), 0))</f>
        <v>0.71372549019607801</v>
      </c>
      <c r="BC2" cm="1">
        <f t="array" aca="1" ref="BC2" ca="1">INDEX(INDIRECT("Table1033["&amp;BC$9&amp;"]"),MATCH(MAX((Table1033[[MetaTest/k]:[MetaTest/k]]=Table93440[[#This Row],[Test Name]:[Test Name]])*INDIRECT("Table1033["&amp;$Q$1&amp;"]")),INDIRECT("Table1033["&amp;$Q$1&amp;"]"), 0))</f>
        <v>0</v>
      </c>
      <c r="BD2" cm="1">
        <f t="array" aca="1" ref="BD2" ca="1">INDEX(INDIRECT("Table1033["&amp;BD$9&amp;"]"),MATCH(MAX((Table1033[[MetaTest/k]:[MetaTest/k]]=Table93440[[#This Row],[Test Name]:[Test Name]])*INDIRECT("Table1033["&amp;$Q$1&amp;"]")),INDIRECT("Table1033["&amp;$Q$1&amp;"]"), 0))</f>
        <v>0.40518638573743898</v>
      </c>
      <c r="BE2" cm="1">
        <f t="array" aca="1" ref="BE2" ca="1">INDEX(INDIRECT("Table1033["&amp;BE$9&amp;"]"),MATCH(MAX((Table1033[[MetaTest/k]:[MetaTest/k]]=Table93440[[#This Row],[Test Name]:[Test Name]])*INDIRECT("Table1033["&amp;$Q$1&amp;"]")),INDIRECT("Table1033["&amp;$Q$1&amp;"]"), 0))</f>
        <v>0.43223443223443198</v>
      </c>
      <c r="BF2" cm="1">
        <f t="array" aca="1" ref="BF2" ca="1">INDEX(INDIRECT("Table1033["&amp;BF$9&amp;"]"),MATCH(MAX((Table1033[[MetaTest/k]:[MetaTest/k]]=Table93440[[#This Row],[Test Name]:[Test Name]])*INDIRECT("Table1033["&amp;$Q$1&amp;"]")),INDIRECT("Table1033["&amp;$Q$1&amp;"]"), 0))</f>
        <v>0</v>
      </c>
      <c r="BG2" cm="1">
        <f t="array" aca="1" ref="BG2" ca="1">INDEX(INDIRECT("Table1033["&amp;BG$9&amp;"]"),MATCH(MAX((Table1033[[MetaTest/k]:[MetaTest/k]]=Table93440[[#This Row],[Test Name]:[Test Name]])*INDIRECT("Table1033["&amp;$Q$1&amp;"]")),INDIRECT("Table1033["&amp;$Q$1&amp;"]"), 0))</f>
        <v>0.65902578796561595</v>
      </c>
      <c r="BM2" t="s">
        <v>1115</v>
      </c>
      <c r="BN2" t="s">
        <v>1116</v>
      </c>
      <c r="BP2" t="s">
        <v>1103</v>
      </c>
      <c r="BQ2" t="s">
        <v>1104</v>
      </c>
      <c r="BR2" t="s">
        <v>1105</v>
      </c>
      <c r="BS2" t="s">
        <v>1106</v>
      </c>
      <c r="BT2" t="s">
        <v>1107</v>
      </c>
      <c r="BU2" t="s">
        <v>1108</v>
      </c>
      <c r="BV2" t="s">
        <v>1109</v>
      </c>
      <c r="BW2" t="s">
        <v>1110</v>
      </c>
      <c r="BX2" t="s">
        <v>1111</v>
      </c>
      <c r="BY2" t="s">
        <v>1112</v>
      </c>
      <c r="BZ2" t="s">
        <v>1113</v>
      </c>
      <c r="CA2" t="s">
        <v>1114</v>
      </c>
      <c r="CC2" t="s">
        <v>1115</v>
      </c>
      <c r="CD2" t="s">
        <v>1116</v>
      </c>
      <c r="CF2" t="s">
        <v>1103</v>
      </c>
      <c r="CG2" t="s">
        <v>1104</v>
      </c>
      <c r="CH2" t="s">
        <v>1105</v>
      </c>
      <c r="CI2" t="s">
        <v>1106</v>
      </c>
      <c r="CJ2" t="s">
        <v>1107</v>
      </c>
      <c r="CK2" t="s">
        <v>1108</v>
      </c>
      <c r="CL2" t="s">
        <v>1109</v>
      </c>
      <c r="CM2" t="s">
        <v>1110</v>
      </c>
      <c r="CN2" t="s">
        <v>1111</v>
      </c>
      <c r="CO2" t="s">
        <v>1112</v>
      </c>
      <c r="CP2" t="s">
        <v>1113</v>
      </c>
      <c r="CQ2" t="s">
        <v>1114</v>
      </c>
      <c r="CS2" t="s">
        <v>1115</v>
      </c>
      <c r="CT2" t="s">
        <v>1116</v>
      </c>
      <c r="CV2" t="s">
        <v>1103</v>
      </c>
      <c r="CW2" t="s">
        <v>1104</v>
      </c>
      <c r="CX2" t="s">
        <v>1105</v>
      </c>
      <c r="CY2" t="s">
        <v>1106</v>
      </c>
      <c r="CZ2" t="s">
        <v>1107</v>
      </c>
      <c r="DA2" t="s">
        <v>1108</v>
      </c>
      <c r="DB2" t="s">
        <v>1109</v>
      </c>
      <c r="DC2" t="s">
        <v>1110</v>
      </c>
      <c r="DD2" t="s">
        <v>1111</v>
      </c>
      <c r="DE2" t="s">
        <v>1112</v>
      </c>
      <c r="DF2" t="s">
        <v>1113</v>
      </c>
      <c r="DG2" t="s">
        <v>1114</v>
      </c>
      <c r="DI2" t="s">
        <v>1115</v>
      </c>
      <c r="DJ2" t="s">
        <v>1116</v>
      </c>
      <c r="DL2" t="s">
        <v>1103</v>
      </c>
      <c r="DM2" t="s">
        <v>1104</v>
      </c>
      <c r="DN2" t="s">
        <v>1105</v>
      </c>
      <c r="DO2" t="s">
        <v>1106</v>
      </c>
      <c r="DP2" t="s">
        <v>1107</v>
      </c>
      <c r="DQ2" t="s">
        <v>1108</v>
      </c>
      <c r="DR2" t="s">
        <v>1109</v>
      </c>
      <c r="DS2" t="s">
        <v>1110</v>
      </c>
      <c r="DT2" t="s">
        <v>1111</v>
      </c>
      <c r="DU2" t="s">
        <v>1112</v>
      </c>
      <c r="DV2" t="s">
        <v>1113</v>
      </c>
      <c r="DW2" t="s">
        <v>1114</v>
      </c>
      <c r="DY2" t="s">
        <v>1115</v>
      </c>
      <c r="DZ2" t="s">
        <v>1116</v>
      </c>
      <c r="EB2" t="s">
        <v>1103</v>
      </c>
      <c r="EC2" t="s">
        <v>1104</v>
      </c>
      <c r="ED2" t="s">
        <v>1105</v>
      </c>
      <c r="EE2" t="s">
        <v>1106</v>
      </c>
      <c r="EF2" t="s">
        <v>1107</v>
      </c>
      <c r="EG2" t="s">
        <v>1108</v>
      </c>
      <c r="EH2" t="s">
        <v>1109</v>
      </c>
      <c r="EI2" t="s">
        <v>1110</v>
      </c>
      <c r="EJ2" t="s">
        <v>1111</v>
      </c>
      <c r="EK2" t="s">
        <v>1112</v>
      </c>
      <c r="EL2" t="s">
        <v>1113</v>
      </c>
      <c r="EM2" t="s">
        <v>1114</v>
      </c>
      <c r="EO2" t="s">
        <v>1115</v>
      </c>
      <c r="EP2" t="s">
        <v>1116</v>
      </c>
      <c r="ER2" t="s">
        <v>1103</v>
      </c>
      <c r="ES2" t="s">
        <v>1104</v>
      </c>
      <c r="ET2" t="s">
        <v>1105</v>
      </c>
      <c r="EU2" t="s">
        <v>1106</v>
      </c>
      <c r="EV2" t="s">
        <v>1107</v>
      </c>
      <c r="EW2" t="s">
        <v>1108</v>
      </c>
      <c r="EX2" t="s">
        <v>1109</v>
      </c>
      <c r="EY2" t="s">
        <v>1110</v>
      </c>
      <c r="EZ2" t="s">
        <v>1111</v>
      </c>
      <c r="FA2" t="s">
        <v>1112</v>
      </c>
      <c r="FB2" t="s">
        <v>1113</v>
      </c>
      <c r="FC2" t="s">
        <v>1114</v>
      </c>
    </row>
    <row r="3" spans="1:159" x14ac:dyDescent="0.2">
      <c r="A3">
        <v>10</v>
      </c>
      <c r="B3">
        <f>AVERAGE(CC:CC)</f>
        <v>0.72636217948717896</v>
      </c>
      <c r="C3">
        <f>AVERAGE(CD:CD)</f>
        <v>0.71723144419776874</v>
      </c>
      <c r="D3">
        <f t="shared" ref="D3:O3" si="1">AVERAGE(CF:CF)</f>
        <v>0.54219297335147487</v>
      </c>
      <c r="E3">
        <f t="shared" si="1"/>
        <v>0.40832394315267528</v>
      </c>
      <c r="F3">
        <f t="shared" si="1"/>
        <v>0.99163877667756462</v>
      </c>
      <c r="G3">
        <f t="shared" si="1"/>
        <v>0.98187340521801136</v>
      </c>
      <c r="H3">
        <f t="shared" si="1"/>
        <v>0.97023901315407002</v>
      </c>
      <c r="I3">
        <f t="shared" si="1"/>
        <v>0.9337186577193356</v>
      </c>
      <c r="J3">
        <f t="shared" si="1"/>
        <v>0.87169201454686196</v>
      </c>
      <c r="K3">
        <f t="shared" si="1"/>
        <v>0.70380710649215905</v>
      </c>
      <c r="L3">
        <f t="shared" si="1"/>
        <v>0.62810378572080638</v>
      </c>
      <c r="M3">
        <f t="shared" si="1"/>
        <v>0.64604886771657077</v>
      </c>
      <c r="N3">
        <f t="shared" si="1"/>
        <v>0.23980049196743775</v>
      </c>
      <c r="O3">
        <f t="shared" si="1"/>
        <v>0.68933829465625951</v>
      </c>
      <c r="Q3">
        <f ca="1">COUNTIF(R12:AE17,"&gt;0")</f>
        <v>21</v>
      </c>
      <c r="R3" cm="1">
        <f t="array" aca="1" ref="R3" ca="1">INDEX(INDIRECT("Table713["&amp;R$9&amp;"]"),MATCH(MAX((Table713[[MetaTest/k]:[MetaTest/k]]=Table93440[[#This Row],[Test Name]:[Test Name]])*INDIRECT("Table713["&amp;$Q$1&amp;"]")),INDIRECT("Table713["&amp;$Q$1&amp;"]"), 0))</f>
        <v>0.71527777777777701</v>
      </c>
      <c r="S3" cm="1">
        <f t="array" aca="1" ref="S3" ca="1">INDEX(INDIRECT("Table713["&amp;S$9&amp;"]"),MATCH(MAX((Table713[[MetaTest/k]:[MetaTest/k]]=Table93440[[#This Row],[Test Name]:[Test Name]])*INDIRECT("Table713["&amp;$Q$1&amp;"]")),INDIRECT("Table713["&amp;$Q$1&amp;"]"), 0))</f>
        <v>0.71697314145435298</v>
      </c>
      <c r="T3" cm="1">
        <f t="array" aca="1" ref="T3" ca="1">INDEX(INDIRECT("Table713["&amp;T$9&amp;"]"),MATCH(MAX((Table713[[MetaTest/k]:[MetaTest/k]]=Table93440[[#This Row],[Test Name]:[Test Name]])*INDIRECT("Table713["&amp;$Q$1&amp;"]")),INDIRECT("Table713["&amp;$Q$1&amp;"]"), 0))</f>
        <v>0.25531914893617003</v>
      </c>
      <c r="U3" cm="1">
        <f t="array" aca="1" ref="U3" ca="1">INDEX(INDIRECT("Table713["&amp;U$9&amp;"]"),MATCH(MAX((Table713[[MetaTest/k]:[MetaTest/k]]=Table93440[[#This Row],[Test Name]:[Test Name]])*INDIRECT("Table713["&amp;$Q$1&amp;"]")),INDIRECT("Table713["&amp;$Q$1&amp;"]"), 0))</f>
        <v>0.70967741935483797</v>
      </c>
      <c r="V3" cm="1">
        <f t="array" aca="1" ref="V3" ca="1">INDEX(INDIRECT("Table713["&amp;V$9&amp;"]"),MATCH(MAX((Table713[[MetaTest/k]:[MetaTest/k]]=Table93440[[#This Row],[Test Name]:[Test Name]])*INDIRECT("Table713["&amp;$Q$1&amp;"]")),INDIRECT("Table713["&amp;$Q$1&amp;"]"), 0))</f>
        <v>0.935622317596566</v>
      </c>
      <c r="W3" cm="1">
        <f t="array" aca="1" ref="W3" ca="1">INDEX(INDIRECT("Table713["&amp;W$9&amp;"]"),MATCH(MAX((Table713[[MetaTest/k]:[MetaTest/k]]=Table93440[[#This Row],[Test Name]:[Test Name]])*INDIRECT("Table713["&amp;$Q$1&amp;"]")),INDIRECT("Table713["&amp;$Q$1&amp;"]"), 0))</f>
        <v>0.97925311203319498</v>
      </c>
      <c r="X3" cm="1">
        <f t="array" aca="1" ref="X3" ca="1">INDEX(INDIRECT("Table713["&amp;X$9&amp;"]"),MATCH(MAX((Table713[[MetaTest/k]:[MetaTest/k]]=Table93440[[#This Row],[Test Name]:[Test Name]])*INDIRECT("Table713["&amp;$Q$1&amp;"]")),INDIRECT("Table713["&amp;$Q$1&amp;"]"), 0))</f>
        <v>0.89777777777777701</v>
      </c>
      <c r="Y3" cm="1">
        <f t="array" aca="1" ref="Y3" ca="1">INDEX(INDIRECT("Table713["&amp;Y$9&amp;"]"),MATCH(MAX((Table713[[MetaTest/k]:[MetaTest/k]]=Table93440[[#This Row],[Test Name]:[Test Name]])*INDIRECT("Table713["&amp;$Q$1&amp;"]")),INDIRECT("Table713["&amp;$Q$1&amp;"]"), 0))</f>
        <v>0.946938775510204</v>
      </c>
      <c r="Z3" cm="1">
        <f t="array" aca="1" ref="Z3" ca="1">INDEX(INDIRECT("Table713["&amp;Z$9&amp;"]"),MATCH(MAX((Table713[[MetaTest/k]:[MetaTest/k]]=Table93440[[#This Row],[Test Name]:[Test Name]])*INDIRECT("Table713["&amp;$Q$1&amp;"]")),INDIRECT("Table713["&amp;$Q$1&amp;"]"), 0))</f>
        <v>0.85581395348837197</v>
      </c>
      <c r="AA3" cm="1">
        <f t="array" aca="1" ref="AA3" ca="1">INDEX(INDIRECT("Table713["&amp;AA$9&amp;"]"),MATCH(MAX((Table713[[MetaTest/k]:[MetaTest/k]]=Table93440[[#This Row],[Test Name]:[Test Name]])*INDIRECT("Table713["&amp;$Q$1&amp;"]")),INDIRECT("Table713["&amp;$Q$1&amp;"]"), 0))</f>
        <v>0.67521367521367504</v>
      </c>
      <c r="AB3" cm="1">
        <f t="array" aca="1" ref="AB3" ca="1">INDEX(INDIRECT("Table713["&amp;AB$9&amp;"]"),MATCH(MAX((Table713[[MetaTest/k]:[MetaTest/k]]=Table93440[[#This Row],[Test Name]:[Test Name]])*INDIRECT("Table713["&amp;$Q$1&amp;"]")),INDIRECT("Table713["&amp;$Q$1&amp;"]"), 0))</f>
        <v>0.48232848232848202</v>
      </c>
      <c r="AC3" cm="1">
        <f t="array" aca="1" ref="AC3" ca="1">INDEX(INDIRECT("Table713["&amp;AC$9&amp;"]"),MATCH(MAX((Table713[[MetaTest/k]:[MetaTest/k]]=Table93440[[#This Row],[Test Name]:[Test Name]])*INDIRECT("Table713["&amp;$Q$1&amp;"]")),INDIRECT("Table713["&amp;$Q$1&amp;"]"), 0))</f>
        <v>0.64835164835164805</v>
      </c>
      <c r="AD3" cm="1">
        <f t="array" aca="1" ref="AD3" ca="1">INDEX(INDIRECT("Table713["&amp;AD$9&amp;"]"),MATCH(MAX((Table713[[MetaTest/k]:[MetaTest/k]]=Table93440[[#This Row],[Test Name]:[Test Name]])*INDIRECT("Table713["&amp;$Q$1&amp;"]")),INDIRECT("Table713["&amp;$Q$1&amp;"]"), 0))</f>
        <v>0.53125</v>
      </c>
      <c r="AE3" cm="1">
        <f t="array" aca="1" ref="AE3" ca="1">INDEX(INDIRECT("Table713["&amp;AE$9&amp;"]"),MATCH(MAX((Table713[[MetaTest/k]:[MetaTest/k]]=Table93440[[#This Row],[Test Name]:[Test Name]])*INDIRECT("Table713["&amp;$Q$1&amp;"]")),INDIRECT("Table713["&amp;$Q$1&amp;"]"), 0))</f>
        <v>0.68613138686131303</v>
      </c>
      <c r="AF3" cm="1">
        <f t="array" aca="1" ref="AF3" ca="1">INDEX(INDIRECT("Table832["&amp;AF$9&amp;"]"),MATCH(MAX((Table832[[MetaTest/k]:[MetaTest/k]]=Table93440[[#This Row],[Test Name]:[Test Name]])*INDIRECT("Table832["&amp;$Q$1&amp;"]")),INDIRECT("Table832["&amp;$Q$1&amp;"]"), 0))</f>
        <v>0.61250000000000004</v>
      </c>
      <c r="AG3" cm="1">
        <f t="array" aca="1" ref="AG3" ca="1">INDEX(INDIRECT("Table832["&amp;AG$9&amp;"]"),MATCH(MAX((Table832[[MetaTest/k]:[MetaTest/k]]=Table93440[[#This Row],[Test Name]:[Test Name]])*INDIRECT("Table832["&amp;$Q$1&amp;"]")),INDIRECT("Table832["&amp;$Q$1&amp;"]"), 0))</f>
        <v>0.56504797761789805</v>
      </c>
      <c r="AH3" cm="1">
        <f t="array" aca="1" ref="AH3" ca="1">INDEX(INDIRECT("Table832["&amp;AH$9&amp;"]"),MATCH(MAX((Table832[[MetaTest/k]:[MetaTest/k]]=Table93440[[#This Row],[Test Name]:[Test Name]])*INDIRECT("Table832["&amp;$Q$1&amp;"]")),INDIRECT("Table832["&amp;$Q$1&amp;"]"), 0))</f>
        <v>0.43986254295532601</v>
      </c>
      <c r="AI3" cm="1">
        <f t="array" aca="1" ref="AI3" ca="1">INDEX(INDIRECT("Table832["&amp;AI$9&amp;"]"),MATCH(MAX((Table832[[MetaTest/k]:[MetaTest/k]]=Table93440[[#This Row],[Test Name]:[Test Name]])*INDIRECT("Table832["&amp;$Q$1&amp;"]")),INDIRECT("Table832["&amp;$Q$1&amp;"]"), 0))</f>
        <v>0.49726775956284103</v>
      </c>
      <c r="AJ3" cm="1">
        <f t="array" aca="1" ref="AJ3" ca="1">INDEX(INDIRECT("Table832["&amp;AJ$9&amp;"]"),MATCH(MAX((Table832[[MetaTest/k]:[MetaTest/k]]=Table93440[[#This Row],[Test Name]:[Test Name]])*INDIRECT("Table832["&amp;$Q$1&amp;"]")),INDIRECT("Table832["&amp;$Q$1&amp;"]"), 0))</f>
        <v>0.92376681614349698</v>
      </c>
      <c r="AK3" cm="1">
        <f t="array" aca="1" ref="AK3" ca="1">INDEX(INDIRECT("Table832["&amp;AK$9&amp;"]"),MATCH(MAX((Table832[[MetaTest/k]:[MetaTest/k]]=Table93440[[#This Row],[Test Name]:[Test Name]])*INDIRECT("Table832["&amp;$Q$1&amp;"]")),INDIRECT("Table832["&amp;$Q$1&amp;"]"), 0))</f>
        <v>0.98744769874476901</v>
      </c>
      <c r="AL3" cm="1">
        <f t="array" aca="1" ref="AL3" ca="1">INDEX(INDIRECT("Table832["&amp;AL$9&amp;"]"),MATCH(MAX((Table832[[MetaTest/k]:[MetaTest/k]]=Table93440[[#This Row],[Test Name]:[Test Name]])*INDIRECT("Table832["&amp;$Q$1&amp;"]")),INDIRECT("Table832["&amp;$Q$1&amp;"]"), 0))</f>
        <v>0.88524590163934402</v>
      </c>
      <c r="AM3" cm="1">
        <f t="array" aca="1" ref="AM3" ca="1">INDEX(INDIRECT("Table832["&amp;AM$9&amp;"]"),MATCH(MAX((Table832[[MetaTest/k]:[MetaTest/k]]=Table93440[[#This Row],[Test Name]:[Test Name]])*INDIRECT("Table832["&amp;$Q$1&amp;"]")),INDIRECT("Table832["&amp;$Q$1&amp;"]"), 0))</f>
        <v>0.93700787401574803</v>
      </c>
      <c r="AN3" cm="1">
        <f t="array" aca="1" ref="AN3" ca="1">INDEX(INDIRECT("Table832["&amp;AN$9&amp;"]"),MATCH(MAX((Table832[[MetaTest/k]:[MetaTest/k]]=Table93440[[#This Row],[Test Name]:[Test Name]])*INDIRECT("Table832["&amp;$Q$1&amp;"]")),INDIRECT("Table832["&amp;$Q$1&amp;"]"), 0))</f>
        <v>0.88549618320610601</v>
      </c>
      <c r="AO3" cm="1">
        <f t="array" aca="1" ref="AO3" ca="1">INDEX(INDIRECT("Table832["&amp;AO$9&amp;"]"),MATCH(MAX((Table832[[MetaTest/k]:[MetaTest/k]]=Table93440[[#This Row],[Test Name]:[Test Name]])*INDIRECT("Table832["&amp;$Q$1&amp;"]")),INDIRECT("Table832["&amp;$Q$1&amp;"]"), 0))</f>
        <v>0</v>
      </c>
      <c r="AP3" cm="1">
        <f t="array" aca="1" ref="AP3" ca="1">INDEX(INDIRECT("Table832["&amp;AP$9&amp;"]"),MATCH(MAX((Table832[[MetaTest/k]:[MetaTest/k]]=Table93440[[#This Row],[Test Name]:[Test Name]])*INDIRECT("Table832["&amp;$Q$1&amp;"]")),INDIRECT("Table832["&amp;$Q$1&amp;"]"), 0))</f>
        <v>0.20253164556962</v>
      </c>
      <c r="AQ3" cm="1">
        <f t="array" aca="1" ref="AQ3" ca="1">INDEX(INDIRECT("Table832["&amp;AQ$9&amp;"]"),MATCH(MAX((Table832[[MetaTest/k]:[MetaTest/k]]=Table93440[[#This Row],[Test Name]:[Test Name]])*INDIRECT("Table832["&amp;$Q$1&amp;"]")),INDIRECT("Table832["&amp;$Q$1&amp;"]"), 0))</f>
        <v>7.4074074074074001E-2</v>
      </c>
      <c r="AR3" cm="1">
        <f t="array" aca="1" ref="AR3" ca="1">INDEX(INDIRECT("Table832["&amp;AR$9&amp;"]"),MATCH(MAX((Table832[[MetaTest/k]:[MetaTest/k]]=Table93440[[#This Row],[Test Name]:[Test Name]])*INDIRECT("Table832["&amp;$Q$1&amp;"]")),INDIRECT("Table832["&amp;$Q$1&amp;"]"), 0))</f>
        <v>0.241992882562277</v>
      </c>
      <c r="AS3" cm="1">
        <f t="array" aca="1" ref="AS3" ca="1">INDEX(INDIRECT("Table832["&amp;AS$9&amp;"]"),MATCH(MAX((Table832[[MetaTest/k]:[MetaTest/k]]=Table93440[[#This Row],[Test Name]:[Test Name]])*INDIRECT("Table832["&amp;$Q$1&amp;"]")),INDIRECT("Table832["&amp;$Q$1&amp;"]"), 0))</f>
        <v>0.70588235294117596</v>
      </c>
      <c r="AT3" cm="1">
        <f t="array" aca="1" ref="AT3" ca="1">INDEX(INDIRECT("Table1033["&amp;AT$9&amp;"]"),MATCH(MAX((Table1033[[MetaTest/k]:[MetaTest/k]]=Table93440[[#This Row],[Test Name]:[Test Name]])*INDIRECT("Table1033["&amp;$Q$1&amp;"]")),INDIRECT("Table1033["&amp;$Q$1&amp;"]"), 0))</f>
        <v>0.55208333333333304</v>
      </c>
      <c r="AU3" cm="1">
        <f t="array" aca="1" ref="AU3" ca="1">INDEX(INDIRECT("Table1033["&amp;AU$9&amp;"]"),MATCH(MAX((Table1033[[MetaTest/k]:[MetaTest/k]]=Table93440[[#This Row],[Test Name]:[Test Name]])*INDIRECT("Table1033["&amp;$Q$1&amp;"]")),INDIRECT("Table1033["&amp;$Q$1&amp;"]"), 0))</f>
        <v>0.51461907923116001</v>
      </c>
      <c r="AV3" cm="1">
        <f t="array" aca="1" ref="AV3" ca="1">INDEX(INDIRECT("Table1033["&amp;AV$9&amp;"]"),MATCH(MAX((Table1033[[MetaTest/k]:[MetaTest/k]]=Table93440[[#This Row],[Test Name]:[Test Name]])*INDIRECT("Table1033["&amp;$Q$1&amp;"]")),INDIRECT("Table1033["&amp;$Q$1&amp;"]"), 0))</f>
        <v>4.1379310344827502E-2</v>
      </c>
      <c r="AW3" cm="1">
        <f t="array" aca="1" ref="AW3" ca="1">INDEX(INDIRECT("Table1033["&amp;AW$9&amp;"]"),MATCH(MAX((Table1033[[MetaTest/k]:[MetaTest/k]]=Table93440[[#This Row],[Test Name]:[Test Name]])*INDIRECT("Table1033["&amp;$Q$1&amp;"]")),INDIRECT("Table1033["&amp;$Q$1&amp;"]"), 0))</f>
        <v>0.73732718894009197</v>
      </c>
      <c r="AX3" cm="1">
        <f t="array" aca="1" ref="AX3" ca="1">INDEX(INDIRECT("Table1033["&amp;AX$9&amp;"]"),MATCH(MAX((Table1033[[MetaTest/k]:[MetaTest/k]]=Table93440[[#This Row],[Test Name]:[Test Name]])*INDIRECT("Table1033["&amp;$Q$1&amp;"]")),INDIRECT("Table1033["&amp;$Q$1&amp;"]"), 0))</f>
        <v>0.76995305164319205</v>
      </c>
      <c r="AY3" cm="1">
        <f t="array" aca="1" ref="AY3" ca="1">INDEX(INDIRECT("Table1033["&amp;AY$9&amp;"]"),MATCH(MAX((Table1033[[MetaTest/k]:[MetaTest/k]]=Table93440[[#This Row],[Test Name]:[Test Name]])*INDIRECT("Table1033["&amp;$Q$1&amp;"]")),INDIRECT("Table1033["&amp;$Q$1&amp;"]"), 0))</f>
        <v>0.95435684647302899</v>
      </c>
      <c r="AZ3" cm="1">
        <f t="array" aca="1" ref="AZ3" ca="1">INDEX(INDIRECT("Table1033["&amp;AZ$9&amp;"]"),MATCH(MAX((Table1033[[MetaTest/k]:[MetaTest/k]]=Table93440[[#This Row],[Test Name]:[Test Name]])*INDIRECT("Table1033["&amp;$Q$1&amp;"]")),INDIRECT("Table1033["&amp;$Q$1&amp;"]"), 0))</f>
        <v>0.72811059907834097</v>
      </c>
      <c r="BA3" cm="1">
        <f t="array" aca="1" ref="BA3" ca="1">INDEX(INDIRECT("Table1033["&amp;BA$9&amp;"]"),MATCH(MAX((Table1033[[MetaTest/k]:[MetaTest/k]]=Table93440[[#This Row],[Test Name]:[Test Name]])*INDIRECT("Table1033["&amp;$Q$1&amp;"]")),INDIRECT("Table1033["&amp;$Q$1&amp;"]"), 0))</f>
        <v>0.87224669603524196</v>
      </c>
      <c r="BB3" cm="1">
        <f t="array" aca="1" ref="BB3" ca="1">INDEX(INDIRECT("Table1033["&amp;BB$9&amp;"]"),MATCH(MAX((Table1033[[MetaTest/k]:[MetaTest/k]]=Table93440[[#This Row],[Test Name]:[Test Name]])*INDIRECT("Table1033["&amp;$Q$1&amp;"]")),INDIRECT("Table1033["&amp;$Q$1&amp;"]"), 0))</f>
        <v>0.53631284916201105</v>
      </c>
      <c r="BC3" cm="1">
        <f t="array" aca="1" ref="BC3" ca="1">INDEX(INDIRECT("Table1033["&amp;BC$9&amp;"]"),MATCH(MAX((Table1033[[MetaTest/k]:[MetaTest/k]]=Table93440[[#This Row],[Test Name]:[Test Name]])*INDIRECT("Table1033["&amp;$Q$1&amp;"]")),INDIRECT("Table1033["&amp;$Q$1&amp;"]"), 0))</f>
        <v>0</v>
      </c>
      <c r="BD3" cm="1">
        <f t="array" aca="1" ref="BD3" ca="1">INDEX(INDIRECT("Table1033["&amp;BD$9&amp;"]"),MATCH(MAX((Table1033[[MetaTest/k]:[MetaTest/k]]=Table93440[[#This Row],[Test Name]:[Test Name]])*INDIRECT("Table1033["&amp;$Q$1&amp;"]")),INDIRECT("Table1033["&amp;$Q$1&amp;"]"), 0))</f>
        <v>0.439560439560439</v>
      </c>
      <c r="BE3" cm="1">
        <f t="array" aca="1" ref="BE3" ca="1">INDEX(INDIRECT("Table1033["&amp;BE$9&amp;"]"),MATCH(MAX((Table1033[[MetaTest/k]:[MetaTest/k]]=Table93440[[#This Row],[Test Name]:[Test Name]])*INDIRECT("Table1033["&amp;$Q$1&amp;"]")),INDIRECT("Table1033["&amp;$Q$1&amp;"]"), 0))</f>
        <v>0.43346007604562697</v>
      </c>
      <c r="BF3" cm="1">
        <f t="array" aca="1" ref="BF3" ca="1">INDEX(INDIRECT("Table1033["&amp;BF$9&amp;"]"),MATCH(MAX((Table1033[[MetaTest/k]:[MetaTest/k]]=Table93440[[#This Row],[Test Name]:[Test Name]])*INDIRECT("Table1033["&amp;$Q$1&amp;"]")),INDIRECT("Table1033["&amp;$Q$1&amp;"]"), 0))</f>
        <v>0</v>
      </c>
      <c r="BG3" cm="1">
        <f t="array" aca="1" ref="BG3" ca="1">INDEX(INDIRECT("Table1033["&amp;BG$9&amp;"]"),MATCH(MAX((Table1033[[MetaTest/k]:[MetaTest/k]]=Table93440[[#This Row],[Test Name]:[Test Name]])*INDIRECT("Table1033["&amp;$Q$1&amp;"]")),INDIRECT("Table1033["&amp;$Q$1&amp;"]"), 0))</f>
        <v>0.66272189349112398</v>
      </c>
      <c r="BL3">
        <v>0</v>
      </c>
      <c r="BM3">
        <v>0.73910256410256403</v>
      </c>
      <c r="BN3">
        <v>0.73735901235434798</v>
      </c>
      <c r="BO3">
        <v>0</v>
      </c>
      <c r="BP3">
        <v>0.52702702702702697</v>
      </c>
      <c r="BQ3">
        <v>0.56353591160220995</v>
      </c>
      <c r="BR3">
        <v>0.98859315589353602</v>
      </c>
      <c r="BS3">
        <v>0.98069498069497996</v>
      </c>
      <c r="BT3">
        <v>0.984615384615384</v>
      </c>
      <c r="BU3">
        <v>0.94505494505494503</v>
      </c>
      <c r="BV3">
        <v>0.84429065743944598</v>
      </c>
      <c r="BW3">
        <v>0.66666666666666596</v>
      </c>
      <c r="BX3">
        <v>0.50549450549450503</v>
      </c>
      <c r="BY3">
        <v>0.65306122448979598</v>
      </c>
      <c r="BZ3">
        <v>0.48148148148148101</v>
      </c>
      <c r="CA3">
        <v>0.70779220779220697</v>
      </c>
      <c r="CB3">
        <v>0</v>
      </c>
      <c r="CC3">
        <v>0.73525641025640998</v>
      </c>
      <c r="CD3">
        <v>0.724862388317699</v>
      </c>
      <c r="CE3">
        <v>0</v>
      </c>
      <c r="CF3">
        <v>0.57142857142857095</v>
      </c>
      <c r="CG3">
        <v>0.40490797546012203</v>
      </c>
      <c r="CH3">
        <v>0.992307692307692</v>
      </c>
      <c r="CI3">
        <v>0.98449612403100695</v>
      </c>
      <c r="CJ3">
        <v>0.96603773584905595</v>
      </c>
      <c r="CK3">
        <v>0.93076923076923002</v>
      </c>
      <c r="CL3">
        <v>0.87234042553191404</v>
      </c>
      <c r="CM3">
        <v>0.84848484848484795</v>
      </c>
      <c r="CN3">
        <v>0.61458333333333304</v>
      </c>
      <c r="CO3">
        <v>0.64583333333333304</v>
      </c>
      <c r="CP3">
        <v>0.185840707964601</v>
      </c>
      <c r="CQ3">
        <v>0.68131868131868101</v>
      </c>
      <c r="CR3">
        <v>0</v>
      </c>
      <c r="CS3">
        <v>0.74358974358974295</v>
      </c>
      <c r="CT3">
        <v>0.75006056402698995</v>
      </c>
      <c r="CU3">
        <v>0</v>
      </c>
      <c r="CV3">
        <v>0.557077625570776</v>
      </c>
      <c r="CW3">
        <v>0.60215053763440796</v>
      </c>
      <c r="CX3">
        <v>0.99616858237547801</v>
      </c>
      <c r="CY3">
        <v>0.98449612403100695</v>
      </c>
      <c r="CZ3">
        <v>0.98084291187739403</v>
      </c>
      <c r="DA3">
        <v>0.90769230769230702</v>
      </c>
      <c r="DB3">
        <v>0.88808664259927705</v>
      </c>
      <c r="DC3">
        <v>0.66666666666666596</v>
      </c>
      <c r="DD3">
        <v>0.71287128712871295</v>
      </c>
      <c r="DE3">
        <v>0.64583333333333304</v>
      </c>
      <c r="DF3">
        <v>0.54098360655737698</v>
      </c>
      <c r="DG3">
        <v>0.51785714285714202</v>
      </c>
      <c r="DH3">
        <v>0</v>
      </c>
      <c r="DI3">
        <v>0.767948717948718</v>
      </c>
      <c r="DJ3">
        <v>0.76266128476446204</v>
      </c>
      <c r="DK3">
        <v>0</v>
      </c>
      <c r="DL3">
        <v>0.67582417582417498</v>
      </c>
      <c r="DM3">
        <v>0.75598086124401898</v>
      </c>
      <c r="DN3">
        <v>0.99616858237547801</v>
      </c>
      <c r="DO3">
        <v>0.98449612403100695</v>
      </c>
      <c r="DP3">
        <v>0.97692307692307601</v>
      </c>
      <c r="DQ3">
        <v>0.91472868217054204</v>
      </c>
      <c r="DR3">
        <v>0.79870129870129802</v>
      </c>
      <c r="DS3">
        <v>0.68686868686868696</v>
      </c>
      <c r="DT3">
        <v>0.83408071748878898</v>
      </c>
      <c r="DU3">
        <v>0.64583333333333304</v>
      </c>
      <c r="DV3">
        <v>0.18834080717488699</v>
      </c>
      <c r="DW3">
        <v>0.69398907103825103</v>
      </c>
      <c r="DX3">
        <v>0</v>
      </c>
      <c r="DY3">
        <v>0.76474358974358903</v>
      </c>
      <c r="DZ3">
        <v>0.75804794388299801</v>
      </c>
      <c r="EA3">
        <v>0</v>
      </c>
      <c r="EB3">
        <v>0.66111111111111098</v>
      </c>
      <c r="EC3">
        <v>0.807339449541284</v>
      </c>
      <c r="ED3">
        <v>0.977099236641221</v>
      </c>
      <c r="EE3">
        <v>0.97692307692307601</v>
      </c>
      <c r="EF3">
        <v>0.85234899328859004</v>
      </c>
      <c r="EG3">
        <v>0.92248062015503796</v>
      </c>
      <c r="EH3">
        <v>0.94252873563218298</v>
      </c>
      <c r="EI3">
        <v>0.66999999999999904</v>
      </c>
      <c r="EJ3">
        <v>0.75892857142857095</v>
      </c>
      <c r="EK3">
        <v>0.64948453608247403</v>
      </c>
      <c r="EL3">
        <v>0.19354838709677399</v>
      </c>
      <c r="EM3">
        <v>0.684782608695652</v>
      </c>
      <c r="EN3">
        <v>0</v>
      </c>
      <c r="EO3">
        <v>0.79679487179487096</v>
      </c>
      <c r="EP3">
        <v>0.79489572021405697</v>
      </c>
      <c r="EQ3">
        <v>0</v>
      </c>
      <c r="ER3">
        <v>0.66857142857142804</v>
      </c>
      <c r="ES3">
        <v>0.83035714285714202</v>
      </c>
      <c r="ET3">
        <v>0.98859315589353602</v>
      </c>
      <c r="EU3">
        <v>0.98449612403100695</v>
      </c>
      <c r="EV3">
        <v>0.977099236641221</v>
      </c>
      <c r="EW3">
        <v>0.91538461538461502</v>
      </c>
      <c r="EX3">
        <v>0.92830188679245196</v>
      </c>
      <c r="EY3">
        <v>0.90756302521008403</v>
      </c>
      <c r="EZ3">
        <v>0.80909090909090897</v>
      </c>
      <c r="FA3">
        <v>0.65979381443298901</v>
      </c>
      <c r="FB3">
        <v>0.19004524886877799</v>
      </c>
      <c r="FC3">
        <v>0.67945205479451998</v>
      </c>
    </row>
    <row r="4" spans="1:159" x14ac:dyDescent="0.2">
      <c r="A4">
        <v>15</v>
      </c>
      <c r="B4">
        <f>AVERAGE(CS:CS)</f>
        <v>0.75580929487179449</v>
      </c>
      <c r="C4">
        <f>AVERAGE(CT:CT)</f>
        <v>0.75270979242749858</v>
      </c>
      <c r="D4">
        <f t="shared" ref="D4:O4" si="2">AVERAGE(CV:CV)</f>
        <v>0.58845562169728571</v>
      </c>
      <c r="E4">
        <f t="shared" si="2"/>
        <v>0.62611772076669625</v>
      </c>
      <c r="F4">
        <f t="shared" si="2"/>
        <v>0.9914152197029481</v>
      </c>
      <c r="G4">
        <f t="shared" si="2"/>
        <v>0.98331384988361681</v>
      </c>
      <c r="H4">
        <f t="shared" si="2"/>
        <v>0.9746280917471899</v>
      </c>
      <c r="I4">
        <f t="shared" si="2"/>
        <v>0.93063550332572176</v>
      </c>
      <c r="J4">
        <f t="shared" si="2"/>
        <v>0.89631115676802053</v>
      </c>
      <c r="K4">
        <f t="shared" si="2"/>
        <v>0.78521861090444156</v>
      </c>
      <c r="L4">
        <f t="shared" si="2"/>
        <v>0.66475865660937661</v>
      </c>
      <c r="M4">
        <f t="shared" si="2"/>
        <v>0.66794927431371121</v>
      </c>
      <c r="N4">
        <f t="shared" si="2"/>
        <v>0.25254875757663353</v>
      </c>
      <c r="O4">
        <f t="shared" si="2"/>
        <v>0.67116504583434167</v>
      </c>
      <c r="Q4">
        <f ca="1">COUNTIF(AF12:AS17,"&gt;0")</f>
        <v>20</v>
      </c>
      <c r="R4" cm="1">
        <f t="array" aca="1" ref="R4" ca="1">INDEX(INDIRECT("Table713["&amp;R$9&amp;"]"),MATCH(MAX((Table713[[MetaTest/k]:[MetaTest/k]]=Table93440[[#This Row],[Test Name]:[Test Name]])*INDIRECT("Table713["&amp;$Q$1&amp;"]")),INDIRECT("Table713["&amp;$Q$1&amp;"]"), 0))</f>
        <v>0.71811594202898499</v>
      </c>
      <c r="S4" cm="1">
        <f t="array" aca="1" ref="S4" ca="1">INDEX(INDIRECT("Table713["&amp;S$9&amp;"]"),MATCH(MAX((Table713[[MetaTest/k]:[MetaTest/k]]=Table93440[[#This Row],[Test Name]:[Test Name]])*INDIRECT("Table713["&amp;$Q$1&amp;"]")),INDIRECT("Table713["&amp;$Q$1&amp;"]"), 0))</f>
        <v>0.724298697054791</v>
      </c>
      <c r="T4" cm="1">
        <f t="array" aca="1" ref="T4" ca="1">INDEX(INDIRECT("Table713["&amp;T$9&amp;"]"),MATCH(MAX((Table713[[MetaTest/k]:[MetaTest/k]]=Table93440[[#This Row],[Test Name]:[Test Name]])*INDIRECT("Table713["&amp;$Q$1&amp;"]")),INDIRECT("Table713["&amp;$Q$1&amp;"]"), 0))</f>
        <v>0.36571428571428499</v>
      </c>
      <c r="U4" cm="1">
        <f t="array" aca="1" ref="U4" ca="1">INDEX(INDIRECT("Table713["&amp;U$9&amp;"]"),MATCH(MAX((Table713[[MetaTest/k]:[MetaTest/k]]=Table93440[[#This Row],[Test Name]:[Test Name]])*INDIRECT("Table713["&amp;$Q$1&amp;"]")),INDIRECT("Table713["&amp;$Q$1&amp;"]"), 0))</f>
        <v>0.730964467005076</v>
      </c>
      <c r="V4" cm="1">
        <f t="array" aca="1" ref="V4" ca="1">INDEX(INDIRECT("Table713["&amp;V$9&amp;"]"),MATCH(MAX((Table713[[MetaTest/k]:[MetaTest/k]]=Table93440[[#This Row],[Test Name]:[Test Name]])*INDIRECT("Table713["&amp;$Q$1&amp;"]")),INDIRECT("Table713["&amp;$Q$1&amp;"]"), 0))</f>
        <v>0.96969696969696895</v>
      </c>
      <c r="W4" cm="1">
        <f t="array" aca="1" ref="W4" ca="1">INDEX(INDIRECT("Table713["&amp;W$9&amp;"]"),MATCH(MAX((Table713[[MetaTest/k]:[MetaTest/k]]=Table93440[[#This Row],[Test Name]:[Test Name]])*INDIRECT("Table713["&amp;$Q$1&amp;"]")),INDIRECT("Table713["&amp;$Q$1&amp;"]"), 0))</f>
        <v>0.96943231441047995</v>
      </c>
      <c r="X4" cm="1">
        <f t="array" aca="1" ref="X4" ca="1">INDEX(INDIRECT("Table713["&amp;X$9&amp;"]"),MATCH(MAX((Table713[[MetaTest/k]:[MetaTest/k]]=Table93440[[#This Row],[Test Name]:[Test Name]])*INDIRECT("Table713["&amp;$Q$1&amp;"]")),INDIRECT("Table713["&amp;$Q$1&amp;"]"), 0))</f>
        <v>0.90232558139534802</v>
      </c>
      <c r="Y4" cm="1">
        <f t="array" aca="1" ref="Y4" ca="1">INDEX(INDIRECT("Table713["&amp;Y$9&amp;"]"),MATCH(MAX((Table713[[MetaTest/k]:[MetaTest/k]]=Table93440[[#This Row],[Test Name]:[Test Name]])*INDIRECT("Table713["&amp;$Q$1&amp;"]")),INDIRECT("Table713["&amp;$Q$1&amp;"]"), 0))</f>
        <v>0.95798319327731096</v>
      </c>
      <c r="Z4" cm="1">
        <f t="array" aca="1" ref="Z4" ca="1">INDEX(INDIRECT("Table713["&amp;Z$9&amp;"]"),MATCH(MAX((Table713[[MetaTest/k]:[MetaTest/k]]=Table93440[[#This Row],[Test Name]:[Test Name]])*INDIRECT("Table713["&amp;$Q$1&amp;"]")),INDIRECT("Table713["&amp;$Q$1&amp;"]"), 0))</f>
        <v>0.89622641509433898</v>
      </c>
      <c r="AA4" cm="1">
        <f t="array" aca="1" ref="AA4" ca="1">INDEX(INDIRECT("Table713["&amp;AA$9&amp;"]"),MATCH(MAX((Table713[[MetaTest/k]:[MetaTest/k]]=Table93440[[#This Row],[Test Name]:[Test Name]])*INDIRECT("Table713["&amp;$Q$1&amp;"]")),INDIRECT("Table713["&amp;$Q$1&amp;"]"), 0))</f>
        <v>0.63736263736263699</v>
      </c>
      <c r="AB4" cm="1">
        <f t="array" aca="1" ref="AB4" ca="1">INDEX(INDIRECT("Table713["&amp;AB$9&amp;"]"),MATCH(MAX((Table713[[MetaTest/k]:[MetaTest/k]]=Table93440[[#This Row],[Test Name]:[Test Name]])*INDIRECT("Table713["&amp;$Q$1&amp;"]")),INDIRECT("Table713["&amp;$Q$1&amp;"]"), 0))</f>
        <v>0.47761194029850701</v>
      </c>
      <c r="AC4" cm="1">
        <f t="array" aca="1" ref="AC4" ca="1">INDEX(INDIRECT("Table713["&amp;AC$9&amp;"]"),MATCH(MAX((Table713[[MetaTest/k]:[MetaTest/k]]=Table93440[[#This Row],[Test Name]:[Test Name]])*INDIRECT("Table713["&amp;$Q$1&amp;"]")),INDIRECT("Table713["&amp;$Q$1&amp;"]"), 0))</f>
        <v>0.62068965517241304</v>
      </c>
      <c r="AD4" cm="1">
        <f t="array" aca="1" ref="AD4" ca="1">INDEX(INDIRECT("Table713["&amp;AD$9&amp;"]"),MATCH(MAX((Table713[[MetaTest/k]:[MetaTest/k]]=Table93440[[#This Row],[Test Name]:[Test Name]])*INDIRECT("Table713["&amp;$Q$1&amp;"]")),INDIRECT("Table713["&amp;$Q$1&amp;"]"), 0))</f>
        <v>0.45508982035928103</v>
      </c>
      <c r="AE4" cm="1">
        <f t="array" aca="1" ref="AE4" ca="1">INDEX(INDIRECT("Table713["&amp;AE$9&amp;"]"),MATCH(MAX((Table713[[MetaTest/k]:[MetaTest/k]]=Table93440[[#This Row],[Test Name]:[Test Name]])*INDIRECT("Table713["&amp;$Q$1&amp;"]")),INDIRECT("Table713["&amp;$Q$1&amp;"]"), 0))</f>
        <v>0.70848708487084799</v>
      </c>
      <c r="AF4" cm="1">
        <f t="array" aca="1" ref="AF4" ca="1">INDEX(INDIRECT("Table832["&amp;AF$9&amp;"]"),MATCH(MAX((Table832[[MetaTest/k]:[MetaTest/k]]=Table93440[[#This Row],[Test Name]:[Test Name]])*INDIRECT("Table832["&amp;$Q$1&amp;"]")),INDIRECT("Table832["&amp;$Q$1&amp;"]"), 0))</f>
        <v>0.61739130434782596</v>
      </c>
      <c r="AG4" cm="1">
        <f t="array" aca="1" ref="AG4" ca="1">INDEX(INDIRECT("Table832["&amp;AG$9&amp;"]"),MATCH(MAX((Table832[[MetaTest/k]:[MetaTest/k]]=Table93440[[#This Row],[Test Name]:[Test Name]])*INDIRECT("Table832["&amp;$Q$1&amp;"]")),INDIRECT("Table832["&amp;$Q$1&amp;"]"), 0))</f>
        <v>0.58112418066289395</v>
      </c>
      <c r="AH4" cm="1">
        <f t="array" aca="1" ref="AH4" ca="1">INDEX(INDIRECT("Table832["&amp;AH$9&amp;"]"),MATCH(MAX((Table832[[MetaTest/k]:[MetaTest/k]]=Table93440[[#This Row],[Test Name]:[Test Name]])*INDIRECT("Table832["&amp;$Q$1&amp;"]")),INDIRECT("Table832["&amp;$Q$1&amp;"]"), 0))</f>
        <v>0.18461538461538399</v>
      </c>
      <c r="AI4" cm="1">
        <f t="array" aca="1" ref="AI4" ca="1">INDEX(INDIRECT("Table832["&amp;AI$9&amp;"]"),MATCH(MAX((Table832[[MetaTest/k]:[MetaTest/k]]=Table93440[[#This Row],[Test Name]:[Test Name]])*INDIRECT("Table832["&amp;$Q$1&amp;"]")),INDIRECT("Table832["&amp;$Q$1&amp;"]"), 0))</f>
        <v>0.73267326732673199</v>
      </c>
      <c r="AJ4" cm="1">
        <f t="array" aca="1" ref="AJ4" ca="1">INDEX(INDIRECT("Table832["&amp;AJ$9&amp;"]"),MATCH(MAX((Table832[[MetaTest/k]:[MetaTest/k]]=Table93440[[#This Row],[Test Name]:[Test Name]])*INDIRECT("Table832["&amp;$Q$1&amp;"]")),INDIRECT("Table832["&amp;$Q$1&amp;"]"), 0))</f>
        <v>0.96521739130434703</v>
      </c>
      <c r="AK4" cm="1">
        <f t="array" aca="1" ref="AK4" ca="1">INDEX(INDIRECT("Table832["&amp;AK$9&amp;"]"),MATCH(MAX((Table832[[MetaTest/k]:[MetaTest/k]]=Table93440[[#This Row],[Test Name]:[Test Name]])*INDIRECT("Table832["&amp;$Q$1&amp;"]")),INDIRECT("Table832["&amp;$Q$1&amp;"]"), 0))</f>
        <v>0.98689956331877704</v>
      </c>
      <c r="AL4" cm="1">
        <f t="array" aca="1" ref="AL4" ca="1">INDEX(INDIRECT("Table832["&amp;AL$9&amp;"]"),MATCH(MAX((Table832[[MetaTest/k]:[MetaTest/k]]=Table93440[[#This Row],[Test Name]:[Test Name]])*INDIRECT("Table832["&amp;$Q$1&amp;"]")),INDIRECT("Table832["&amp;$Q$1&amp;"]"), 0))</f>
        <v>0.96638655462184797</v>
      </c>
      <c r="AM4" cm="1">
        <f t="array" aca="1" ref="AM4" ca="1">INDEX(INDIRECT("Table832["&amp;AM$9&amp;"]"),MATCH(MAX((Table832[[MetaTest/k]:[MetaTest/k]]=Table93440[[#This Row],[Test Name]:[Test Name]])*INDIRECT("Table832["&amp;$Q$1&amp;"]")),INDIRECT("Table832["&amp;$Q$1&amp;"]"), 0))</f>
        <v>0.95798319327731096</v>
      </c>
      <c r="AN4" cm="1">
        <f t="array" aca="1" ref="AN4" ca="1">INDEX(INDIRECT("Table832["&amp;AN$9&amp;"]"),MATCH(MAX((Table832[[MetaTest/k]:[MetaTest/k]]=Table93440[[#This Row],[Test Name]:[Test Name]])*INDIRECT("Table832["&amp;$Q$1&amp;"]")),INDIRECT("Table832["&amp;$Q$1&amp;"]"), 0))</f>
        <v>0.89068825910931104</v>
      </c>
      <c r="AO4" cm="1">
        <f t="array" aca="1" ref="AO4" ca="1">INDEX(INDIRECT("Table832["&amp;AO$9&amp;"]"),MATCH(MAX((Table832[[MetaTest/k]:[MetaTest/k]]=Table93440[[#This Row],[Test Name]:[Test Name]])*INDIRECT("Table832["&amp;$Q$1&amp;"]")),INDIRECT("Table832["&amp;$Q$1&amp;"]"), 0))</f>
        <v>9.9173553719008198E-2</v>
      </c>
      <c r="AP4" cm="1">
        <f t="array" aca="1" ref="AP4" ca="1">INDEX(INDIRECT("Table832["&amp;AP$9&amp;"]"),MATCH(MAX((Table832[[MetaTest/k]:[MetaTest/k]]=Table93440[[#This Row],[Test Name]:[Test Name]])*INDIRECT("Table832["&amp;$Q$1&amp;"]")),INDIRECT("Table832["&amp;$Q$1&amp;"]"), 0))</f>
        <v>0.455242966751918</v>
      </c>
      <c r="AQ4" cm="1">
        <f t="array" aca="1" ref="AQ4" ca="1">INDEX(INDIRECT("Table832["&amp;AQ$9&amp;"]"),MATCH(MAX((Table832[[MetaTest/k]:[MetaTest/k]]=Table93440[[#This Row],[Test Name]:[Test Name]])*INDIRECT("Table832["&amp;$Q$1&amp;"]")),INDIRECT("Table832["&amp;$Q$1&amp;"]"), 0))</f>
        <v>0</v>
      </c>
      <c r="AR4" cm="1">
        <f t="array" aca="1" ref="AR4" ca="1">INDEX(INDIRECT("Table832["&amp;AR$9&amp;"]"),MATCH(MAX((Table832[[MetaTest/k]:[MetaTest/k]]=Table93440[[#This Row],[Test Name]:[Test Name]])*INDIRECT("Table832["&amp;$Q$1&amp;"]")),INDIRECT("Table832["&amp;$Q$1&amp;"]"), 0))</f>
        <v>0.27493261455525603</v>
      </c>
      <c r="AS4" cm="1">
        <f t="array" aca="1" ref="AS4" ca="1">INDEX(INDIRECT("Table832["&amp;AS$9&amp;"]"),MATCH(MAX((Table832[[MetaTest/k]:[MetaTest/k]]=Table93440[[#This Row],[Test Name]:[Test Name]])*INDIRECT("Table832["&amp;$Q$1&amp;"]")),INDIRECT("Table832["&amp;$Q$1&amp;"]"), 0))</f>
        <v>0.45967741935483802</v>
      </c>
      <c r="AT4" cm="1">
        <f t="array" aca="1" ref="AT4" ca="1">INDEX(INDIRECT("Table1033["&amp;AT$9&amp;"]"),MATCH(MAX((Table1033[[MetaTest/k]:[MetaTest/k]]=Table93440[[#This Row],[Test Name]:[Test Name]])*INDIRECT("Table1033["&amp;$Q$1&amp;"]")),INDIRECT("Table1033["&amp;$Q$1&amp;"]"), 0))</f>
        <v>0.56811594202898497</v>
      </c>
      <c r="AU4" cm="1">
        <f t="array" aca="1" ref="AU4" ca="1">INDEX(INDIRECT("Table1033["&amp;AU$9&amp;"]"),MATCH(MAX((Table1033[[MetaTest/k]:[MetaTest/k]]=Table93440[[#This Row],[Test Name]:[Test Name]])*INDIRECT("Table1033["&amp;$Q$1&amp;"]")),INDIRECT("Table1033["&amp;$Q$1&amp;"]"), 0))</f>
        <v>0.53000926872366805</v>
      </c>
      <c r="AV4" cm="1">
        <f t="array" aca="1" ref="AV4" ca="1">INDEX(INDIRECT("Table1033["&amp;AV$9&amp;"]"),MATCH(MAX((Table1033[[MetaTest/k]:[MetaTest/k]]=Table93440[[#This Row],[Test Name]:[Test Name]])*INDIRECT("Table1033["&amp;$Q$1&amp;"]")),INDIRECT("Table1033["&amp;$Q$1&amp;"]"), 0))</f>
        <v>0.11111111111111099</v>
      </c>
      <c r="AW4" cm="1">
        <f t="array" aca="1" ref="AW4" ca="1">INDEX(INDIRECT("Table1033["&amp;AW$9&amp;"]"),MATCH(MAX((Table1033[[MetaTest/k]:[MetaTest/k]]=Table93440[[#This Row],[Test Name]:[Test Name]])*INDIRECT("Table1033["&amp;$Q$1&amp;"]")),INDIRECT("Table1033["&amp;$Q$1&amp;"]"), 0))</f>
        <v>0.494623655913978</v>
      </c>
      <c r="AX4" cm="1">
        <f t="array" aca="1" ref="AX4" ca="1">INDEX(INDIRECT("Table1033["&amp;AX$9&amp;"]"),MATCH(MAX((Table1033[[MetaTest/k]:[MetaTest/k]]=Table93440[[#This Row],[Test Name]:[Test Name]])*INDIRECT("Table1033["&amp;$Q$1&amp;"]")),INDIRECT("Table1033["&amp;$Q$1&amp;"]"), 0))</f>
        <v>0.79024390243902398</v>
      </c>
      <c r="AY4" cm="1">
        <f t="array" aca="1" ref="AY4" ca="1">INDEX(INDIRECT("Table1033["&amp;AY$9&amp;"]"),MATCH(MAX((Table1033[[MetaTest/k]:[MetaTest/k]]=Table93440[[#This Row],[Test Name]:[Test Name]])*INDIRECT("Table1033["&amp;$Q$1&amp;"]")),INDIRECT("Table1033["&amp;$Q$1&amp;"]"), 0))</f>
        <v>0.95196506550218296</v>
      </c>
      <c r="AZ4" cm="1">
        <f t="array" aca="1" ref="AZ4" ca="1">INDEX(INDIRECT("Table1033["&amp;AZ$9&amp;"]"),MATCH(MAX((Table1033[[MetaTest/k]:[MetaTest/k]]=Table93440[[#This Row],[Test Name]:[Test Name]])*INDIRECT("Table1033["&amp;$Q$1&amp;"]")),INDIRECT("Table1033["&amp;$Q$1&amp;"]"), 0))</f>
        <v>0.79245283018867896</v>
      </c>
      <c r="BA4" cm="1">
        <f t="array" aca="1" ref="BA4" ca="1">INDEX(INDIRECT("Table1033["&amp;BA$9&amp;"]"),MATCH(MAX((Table1033[[MetaTest/k]:[MetaTest/k]]=Table93440[[#This Row],[Test Name]:[Test Name]])*INDIRECT("Table1033["&amp;$Q$1&amp;"]")),INDIRECT("Table1033["&amp;$Q$1&amp;"]"), 0))</f>
        <v>0.868778280542986</v>
      </c>
      <c r="BB4" cm="1">
        <f t="array" aca="1" ref="BB4" ca="1">INDEX(INDIRECT("Table1033["&amp;BB$9&amp;"]"),MATCH(MAX((Table1033[[MetaTest/k]:[MetaTest/k]]=Table93440[[#This Row],[Test Name]:[Test Name]])*INDIRECT("Table1033["&amp;$Q$1&amp;"]")),INDIRECT("Table1033["&amp;$Q$1&amp;"]"), 0))</f>
        <v>0.78095238095238095</v>
      </c>
      <c r="BC4" cm="1">
        <f t="array" aca="1" ref="BC4" ca="1">INDEX(INDIRECT("Table1033["&amp;BC$9&amp;"]"),MATCH(MAX((Table1033[[MetaTest/k]:[MetaTest/k]]=Table93440[[#This Row],[Test Name]:[Test Name]])*INDIRECT("Table1033["&amp;$Q$1&amp;"]")),INDIRECT("Table1033["&amp;$Q$1&amp;"]"), 0))</f>
        <v>0.45528455284552799</v>
      </c>
      <c r="BD4" cm="1">
        <f t="array" aca="1" ref="BD4" ca="1">INDEX(INDIRECT("Table1033["&amp;BD$9&amp;"]"),MATCH(MAX((Table1033[[MetaTest/k]:[MetaTest/k]]=Table93440[[#This Row],[Test Name]:[Test Name]])*INDIRECT("Table1033["&amp;$Q$1&amp;"]")),INDIRECT("Table1033["&amp;$Q$1&amp;"]"), 0))</f>
        <v>0.43977055449330699</v>
      </c>
      <c r="BE4" cm="1">
        <f t="array" aca="1" ref="BE4" ca="1">INDEX(INDIRECT("Table1033["&amp;BE$9&amp;"]"),MATCH(MAX((Table1033[[MetaTest/k]:[MetaTest/k]]=Table93440[[#This Row],[Test Name]:[Test Name]])*INDIRECT("Table1033["&amp;$Q$1&amp;"]")),INDIRECT("Table1033["&amp;$Q$1&amp;"]"), 0))</f>
        <v>1.4492753623188401E-2</v>
      </c>
      <c r="BF4" cm="1">
        <f t="array" aca="1" ref="BF4" ca="1">INDEX(INDIRECT("Table1033["&amp;BF$9&amp;"]"),MATCH(MAX((Table1033[[MetaTest/k]:[MetaTest/k]]=Table93440[[#This Row],[Test Name]:[Test Name]])*INDIRECT("Table1033["&amp;$Q$1&amp;"]")),INDIRECT("Table1033["&amp;$Q$1&amp;"]"), 0))</f>
        <v>0</v>
      </c>
      <c r="BG4" cm="1">
        <f t="array" aca="1" ref="BG4" ca="1">INDEX(INDIRECT("Table1033["&amp;BG$9&amp;"]"),MATCH(MAX((Table1033[[MetaTest/k]:[MetaTest/k]]=Table93440[[#This Row],[Test Name]:[Test Name]])*INDIRECT("Table1033["&amp;$Q$1&amp;"]")),INDIRECT("Table1033["&amp;$Q$1&amp;"]"), 0))</f>
        <v>0.66043613707165105</v>
      </c>
      <c r="BL4">
        <v>0</v>
      </c>
      <c r="BM4">
        <v>0.72243589743589698</v>
      </c>
      <c r="BN4">
        <v>0.70865723906807598</v>
      </c>
      <c r="BO4">
        <v>0</v>
      </c>
      <c r="BP4">
        <v>0.52678571428571397</v>
      </c>
      <c r="BQ4">
        <v>0.14184397163120499</v>
      </c>
      <c r="BR4">
        <v>0.98859315589353602</v>
      </c>
      <c r="BS4">
        <v>0.98449612403100695</v>
      </c>
      <c r="BT4">
        <v>0.98084291187739403</v>
      </c>
      <c r="BU4">
        <v>0.95131086142322097</v>
      </c>
      <c r="BV4">
        <v>0.78730158730158695</v>
      </c>
      <c r="BW4">
        <v>0.67005076142131903</v>
      </c>
      <c r="BX4">
        <v>0.63212435233160602</v>
      </c>
      <c r="BY4">
        <v>0.65284974093264203</v>
      </c>
      <c r="BZ4">
        <v>0.49324324324324298</v>
      </c>
      <c r="CA4">
        <v>0.69444444444444398</v>
      </c>
      <c r="CB4">
        <v>0</v>
      </c>
      <c r="CC4">
        <v>0.734615384615384</v>
      </c>
      <c r="CD4">
        <v>0.73088547695423201</v>
      </c>
      <c r="CE4">
        <v>0</v>
      </c>
      <c r="CF4">
        <v>0.55427251732101601</v>
      </c>
      <c r="CG4">
        <v>0.61052631578947303</v>
      </c>
      <c r="CH4">
        <v>1</v>
      </c>
      <c r="CI4">
        <v>0.98069498069497996</v>
      </c>
      <c r="CJ4">
        <v>0.96969696969696895</v>
      </c>
      <c r="CK4">
        <v>0.91891891891891797</v>
      </c>
      <c r="CL4">
        <v>0.89454545454545398</v>
      </c>
      <c r="CM4">
        <v>0.66326530612244805</v>
      </c>
      <c r="CN4">
        <v>0.65346534653465305</v>
      </c>
      <c r="CO4">
        <v>0.64583333333333304</v>
      </c>
      <c r="CP4">
        <v>0.18918918918918901</v>
      </c>
      <c r="CQ4">
        <v>0.69021739130434701</v>
      </c>
      <c r="CR4">
        <v>0</v>
      </c>
      <c r="CS4">
        <v>0.73076923076922995</v>
      </c>
      <c r="CT4">
        <v>0.72605329349012804</v>
      </c>
      <c r="CU4">
        <v>0</v>
      </c>
      <c r="CV4">
        <v>0.58823529411764697</v>
      </c>
      <c r="CW4">
        <v>0.55248618784530301</v>
      </c>
      <c r="CX4">
        <v>0.98449612403100695</v>
      </c>
      <c r="CY4">
        <v>0.98449612403100695</v>
      </c>
      <c r="CZ4">
        <v>0.97358490566037703</v>
      </c>
      <c r="DA4">
        <v>0.92366412213740401</v>
      </c>
      <c r="DB4">
        <v>0.80645161290322498</v>
      </c>
      <c r="DC4">
        <v>0.66666666666666596</v>
      </c>
      <c r="DD4">
        <v>0.67647058823529405</v>
      </c>
      <c r="DE4">
        <v>0.64583333333333304</v>
      </c>
      <c r="DF4">
        <v>0.241666666666666</v>
      </c>
      <c r="DG4">
        <v>0.66858789625360204</v>
      </c>
      <c r="DH4">
        <v>0</v>
      </c>
      <c r="DI4">
        <v>0.76923076923076905</v>
      </c>
      <c r="DJ4">
        <v>0.76380386669740896</v>
      </c>
      <c r="DK4">
        <v>0</v>
      </c>
      <c r="DL4">
        <v>0.62015503875969002</v>
      </c>
      <c r="DM4">
        <v>0.60215053763440796</v>
      </c>
      <c r="DN4">
        <v>0.98473282442748</v>
      </c>
      <c r="DO4">
        <v>0.988416988416988</v>
      </c>
      <c r="DP4">
        <v>0.94776119402985004</v>
      </c>
      <c r="DQ4">
        <v>0.93798449612403101</v>
      </c>
      <c r="DR4">
        <v>0.93283582089552197</v>
      </c>
      <c r="DS4">
        <v>0.89361702127659504</v>
      </c>
      <c r="DT4">
        <v>0.73972602739726001</v>
      </c>
      <c r="DU4">
        <v>0.64615384615384597</v>
      </c>
      <c r="DV4">
        <v>0.192660550458715</v>
      </c>
      <c r="DW4">
        <v>0.67945205479451998</v>
      </c>
      <c r="DX4">
        <v>0</v>
      </c>
      <c r="DY4">
        <v>0.767948717948718</v>
      </c>
      <c r="DZ4">
        <v>0.76619464421697003</v>
      </c>
      <c r="EA4">
        <v>0</v>
      </c>
      <c r="EB4">
        <v>0.60406091370558301</v>
      </c>
      <c r="EC4">
        <v>0.67346938775510201</v>
      </c>
      <c r="ED4">
        <v>0.984615384615384</v>
      </c>
      <c r="EE4">
        <v>0.984615384615384</v>
      </c>
      <c r="EF4">
        <v>0.96551724137931005</v>
      </c>
      <c r="EG4">
        <v>0.91828793774318995</v>
      </c>
      <c r="EH4">
        <v>0.92134831460674105</v>
      </c>
      <c r="EI4">
        <v>0.87931034482758597</v>
      </c>
      <c r="EJ4">
        <v>0.73933649289099501</v>
      </c>
      <c r="EK4">
        <v>0.64248704663212397</v>
      </c>
      <c r="EL4">
        <v>0.18918918918918901</v>
      </c>
      <c r="EM4">
        <v>0.692098092643051</v>
      </c>
      <c r="EN4">
        <v>0</v>
      </c>
      <c r="EO4">
        <v>0.86025641025640998</v>
      </c>
      <c r="EP4">
        <v>0.85139611617067001</v>
      </c>
      <c r="EQ4">
        <v>0</v>
      </c>
      <c r="ER4">
        <v>0.75884244372990295</v>
      </c>
      <c r="ES4">
        <v>0.87068965517241304</v>
      </c>
      <c r="ET4">
        <v>0.99236641221374</v>
      </c>
      <c r="EU4">
        <v>0.984615384615384</v>
      </c>
      <c r="EV4">
        <v>0.97692307692307601</v>
      </c>
      <c r="EW4">
        <v>0.927203065134099</v>
      </c>
      <c r="EX4">
        <v>0.92134831460674105</v>
      </c>
      <c r="EY4">
        <v>0.94736842105263097</v>
      </c>
      <c r="EZ4">
        <v>0.86808510638297798</v>
      </c>
      <c r="FA4">
        <v>0.99224806201550297</v>
      </c>
      <c r="FB4">
        <v>0.30303030303030298</v>
      </c>
      <c r="FC4">
        <v>0.67403314917127</v>
      </c>
    </row>
    <row r="5" spans="1:159" x14ac:dyDescent="0.2">
      <c r="A5">
        <v>20</v>
      </c>
      <c r="B5">
        <f>AVERAGE(DI:DI)</f>
        <v>0.75993589743589696</v>
      </c>
      <c r="C5">
        <f>AVERAGE(DJ:DJ)</f>
        <v>0.75523695055057405</v>
      </c>
      <c r="D5">
        <f t="shared" ref="D5:O5" si="3">AVERAGE(DL:DL)</f>
        <v>0.60110930421067743</v>
      </c>
      <c r="E5">
        <f t="shared" si="3"/>
        <v>0.65615997778634438</v>
      </c>
      <c r="F5">
        <f t="shared" si="3"/>
        <v>0.99042301519479448</v>
      </c>
      <c r="G5">
        <f t="shared" si="3"/>
        <v>0.9842828277421295</v>
      </c>
      <c r="H5">
        <f t="shared" si="3"/>
        <v>0.96810347881165915</v>
      </c>
      <c r="I5">
        <f t="shared" si="3"/>
        <v>0.92598234783307054</v>
      </c>
      <c r="J5">
        <f t="shared" si="3"/>
        <v>0.89738597719993018</v>
      </c>
      <c r="K5">
        <f t="shared" si="3"/>
        <v>0.7630356532379341</v>
      </c>
      <c r="L5">
        <f t="shared" si="3"/>
        <v>0.72195496013140126</v>
      </c>
      <c r="M5">
        <f t="shared" si="3"/>
        <v>0.66375072684241854</v>
      </c>
      <c r="N5">
        <f t="shared" si="3"/>
        <v>0.23429737785598409</v>
      </c>
      <c r="O5">
        <f t="shared" si="3"/>
        <v>0.65635775976054289</v>
      </c>
      <c r="Q5">
        <f ca="1">COUNTIF(AT12:BG17,"&gt;0")</f>
        <v>2</v>
      </c>
      <c r="R5" cm="1">
        <f t="array" aca="1" ref="R5" ca="1">INDEX(INDIRECT("Table713["&amp;R$9&amp;"]"),MATCH(MAX((Table713[[MetaTest/k]:[MetaTest/k]]=Table93440[[#This Row],[Test Name]:[Test Name]])*INDIRECT("Table713["&amp;$Q$1&amp;"]")),INDIRECT("Table713["&amp;$Q$1&amp;"]"), 0))</f>
        <v>0.71666666666666601</v>
      </c>
      <c r="S5" cm="1">
        <f t="array" aca="1" ref="S5" ca="1">INDEX(INDIRECT("Table713["&amp;S$9&amp;"]"),MATCH(MAX((Table713[[MetaTest/k]:[MetaTest/k]]=Table93440[[#This Row],[Test Name]:[Test Name]])*INDIRECT("Table713["&amp;$Q$1&amp;"]")),INDIRECT("Table713["&amp;$Q$1&amp;"]"), 0))</f>
        <v>0.72382113673496795</v>
      </c>
      <c r="T5" cm="1">
        <f t="array" aca="1" ref="T5" ca="1">INDEX(INDIRECT("Table713["&amp;T$9&amp;"]"),MATCH(MAX((Table713[[MetaTest/k]:[MetaTest/k]]=Table93440[[#This Row],[Test Name]:[Test Name]])*INDIRECT("Table713["&amp;$Q$1&amp;"]")),INDIRECT("Table713["&amp;$Q$1&amp;"]"), 0))</f>
        <v>0.44927536231884002</v>
      </c>
      <c r="U5" cm="1">
        <f t="array" aca="1" ref="U5" ca="1">INDEX(INDIRECT("Table713["&amp;U$9&amp;"]"),MATCH(MAX((Table713[[MetaTest/k]:[MetaTest/k]]=Table93440[[#This Row],[Test Name]:[Test Name]])*INDIRECT("Table713["&amp;$Q$1&amp;"]")),INDIRECT("Table713["&amp;$Q$1&amp;"]"), 0))</f>
        <v>0.73913043478260798</v>
      </c>
      <c r="V5" cm="1">
        <f t="array" aca="1" ref="V5" ca="1">INDEX(INDIRECT("Table713["&amp;V$9&amp;"]"),MATCH(MAX((Table713[[MetaTest/k]:[MetaTest/k]]=Table93440[[#This Row],[Test Name]:[Test Name]])*INDIRECT("Table713["&amp;$Q$1&amp;"]")),INDIRECT("Table713["&amp;$Q$1&amp;"]"), 0))</f>
        <v>0.94409937888198703</v>
      </c>
      <c r="W5" cm="1">
        <f t="array" aca="1" ref="W5" ca="1">INDEX(INDIRECT("Table713["&amp;W$9&amp;"]"),MATCH(MAX((Table713[[MetaTest/k]:[MetaTest/k]]=Table93440[[#This Row],[Test Name]:[Test Name]])*INDIRECT("Table713["&amp;$Q$1&amp;"]")),INDIRECT("Table713["&amp;$Q$1&amp;"]"), 0))</f>
        <v>0.98113207547169801</v>
      </c>
      <c r="X5" cm="1">
        <f t="array" aca="1" ref="X5" ca="1">INDEX(INDIRECT("Table713["&amp;X$9&amp;"]"),MATCH(MAX((Table713[[MetaTest/k]:[MetaTest/k]]=Table93440[[#This Row],[Test Name]:[Test Name]])*INDIRECT("Table713["&amp;$Q$1&amp;"]")),INDIRECT("Table713["&amp;$Q$1&amp;"]"), 0))</f>
        <v>0.89333333333333298</v>
      </c>
      <c r="Y5" cm="1">
        <f t="array" aca="1" ref="Y5" ca="1">INDEX(INDIRECT("Table713["&amp;Y$9&amp;"]"),MATCH(MAX((Table713[[MetaTest/k]:[MetaTest/k]]=Table93440[[#This Row],[Test Name]:[Test Name]])*INDIRECT("Table713["&amp;$Q$1&amp;"]")),INDIRECT("Table713["&amp;$Q$1&amp;"]"), 0))</f>
        <v>0.95121951219512202</v>
      </c>
      <c r="Z5" cm="1">
        <f t="array" aca="1" ref="Z5" ca="1">INDEX(INDIRECT("Table713["&amp;Z$9&amp;"]"),MATCH(MAX((Table713[[MetaTest/k]:[MetaTest/k]]=Table93440[[#This Row],[Test Name]:[Test Name]])*INDIRECT("Table713["&amp;$Q$1&amp;"]")),INDIRECT("Table713["&amp;$Q$1&amp;"]"), 0))</f>
        <v>0.87671232876712302</v>
      </c>
      <c r="AA5" cm="1">
        <f t="array" aca="1" ref="AA5" ca="1">INDEX(INDIRECT("Table713["&amp;AA$9&amp;"]"),MATCH(MAX((Table713[[MetaTest/k]:[MetaTest/k]]=Table93440[[#This Row],[Test Name]:[Test Name]])*INDIRECT("Table713["&amp;$Q$1&amp;"]")),INDIRECT("Table713["&amp;$Q$1&amp;"]"), 0))</f>
        <v>0.67741935483870896</v>
      </c>
      <c r="AB5" cm="1">
        <f t="array" aca="1" ref="AB5" ca="1">INDEX(INDIRECT("Table713["&amp;AB$9&amp;"]"),MATCH(MAX((Table713[[MetaTest/k]:[MetaTest/k]]=Table93440[[#This Row],[Test Name]:[Test Name]])*INDIRECT("Table713["&amp;$Q$1&amp;"]")),INDIRECT("Table713["&amp;$Q$1&amp;"]"), 0))</f>
        <v>0.49044585987261102</v>
      </c>
      <c r="AC5" cm="1">
        <f t="array" aca="1" ref="AC5" ca="1">INDEX(INDIRECT("Table713["&amp;AC$9&amp;"]"),MATCH(MAX((Table713[[MetaTest/k]:[MetaTest/k]]=Table93440[[#This Row],[Test Name]:[Test Name]])*INDIRECT("Table713["&amp;$Q$1&amp;"]")),INDIRECT("Table713["&amp;$Q$1&amp;"]"), 0))</f>
        <v>0.57142857142857095</v>
      </c>
      <c r="AD5" cm="1">
        <f t="array" aca="1" ref="AD5" ca="1">INDEX(INDIRECT("Table713["&amp;AD$9&amp;"]"),MATCH(MAX((Table713[[MetaTest/k]:[MetaTest/k]]=Table93440[[#This Row],[Test Name]:[Test Name]])*INDIRECT("Table713["&amp;$Q$1&amp;"]")),INDIRECT("Table713["&amp;$Q$1&amp;"]"), 0))</f>
        <v>0.42016806722688999</v>
      </c>
      <c r="AE5" cm="1">
        <f t="array" aca="1" ref="AE5" ca="1">INDEX(INDIRECT("Table713["&amp;AE$9&amp;"]"),MATCH(MAX((Table713[[MetaTest/k]:[MetaTest/k]]=Table93440[[#This Row],[Test Name]:[Test Name]])*INDIRECT("Table713["&amp;$Q$1&amp;"]")),INDIRECT("Table713["&amp;$Q$1&amp;"]"), 0))</f>
        <v>0.69148936170212705</v>
      </c>
      <c r="AF5" cm="1">
        <f t="array" aca="1" ref="AF5" ca="1">INDEX(INDIRECT("Table832["&amp;AF$9&amp;"]"),MATCH(MAX((Table832[[MetaTest/k]:[MetaTest/k]]=Table93440[[#This Row],[Test Name]:[Test Name]])*INDIRECT("Table832["&amp;$Q$1&amp;"]")),INDIRECT("Table832["&amp;$Q$1&amp;"]"), 0))</f>
        <v>0.564393939393939</v>
      </c>
      <c r="AG5" cm="1">
        <f t="array" aca="1" ref="AG5" ca="1">INDEX(INDIRECT("Table832["&amp;AG$9&amp;"]"),MATCH(MAX((Table832[[MetaTest/k]:[MetaTest/k]]=Table93440[[#This Row],[Test Name]:[Test Name]])*INDIRECT("Table832["&amp;$Q$1&amp;"]")),INDIRECT("Table832["&amp;$Q$1&amp;"]"), 0))</f>
        <v>0.49445473968054698</v>
      </c>
      <c r="AH5" cm="1">
        <f t="array" aca="1" ref="AH5" ca="1">INDEX(INDIRECT("Table832["&amp;AH$9&amp;"]"),MATCH(MAX((Table832[[MetaTest/k]:[MetaTest/k]]=Table93440[[#This Row],[Test Name]:[Test Name]])*INDIRECT("Table832["&amp;$Q$1&amp;"]")),INDIRECT("Table832["&amp;$Q$1&amp;"]"), 0))</f>
        <v>0.67676767676767602</v>
      </c>
      <c r="AI5" cm="1">
        <f t="array" aca="1" ref="AI5" ca="1">INDEX(INDIRECT("Table832["&amp;AI$9&amp;"]"),MATCH(MAX((Table832[[MetaTest/k]:[MetaTest/k]]=Table93440[[#This Row],[Test Name]:[Test Name]])*INDIRECT("Table832["&amp;$Q$1&amp;"]")),INDIRECT("Table832["&amp;$Q$1&amp;"]"), 0))</f>
        <v>6.7226890756302504E-2</v>
      </c>
      <c r="AJ5" cm="1">
        <f t="array" aca="1" ref="AJ5" ca="1">INDEX(INDIRECT("Table832["&amp;AJ$9&amp;"]"),MATCH(MAX((Table832[[MetaTest/k]:[MetaTest/k]]=Table93440[[#This Row],[Test Name]:[Test Name]])*INDIRECT("Table832["&amp;$Q$1&amp;"]")),INDIRECT("Table832["&amp;$Q$1&amp;"]"), 0))</f>
        <v>0.67065868263473005</v>
      </c>
      <c r="AK5" cm="1">
        <f t="array" aca="1" ref="AK5" ca="1">INDEX(INDIRECT("Table832["&amp;AK$9&amp;"]"),MATCH(MAX((Table832[[MetaTest/k]:[MetaTest/k]]=Table93440[[#This Row],[Test Name]:[Test Name]])*INDIRECT("Table832["&amp;$Q$1&amp;"]")),INDIRECT("Table832["&amp;$Q$1&amp;"]"), 0))</f>
        <v>0.97196261682243001</v>
      </c>
      <c r="AL5" cm="1">
        <f t="array" aca="1" ref="AL5" ca="1">INDEX(INDIRECT("Table832["&amp;AL$9&amp;"]"),MATCH(MAX((Table832[[MetaTest/k]:[MetaTest/k]]=Table93440[[#This Row],[Test Name]:[Test Name]])*INDIRECT("Table832["&amp;$Q$1&amp;"]")),INDIRECT("Table832["&amp;$Q$1&amp;"]"), 0))</f>
        <v>0.62222222222222201</v>
      </c>
      <c r="AM5" cm="1">
        <f t="array" aca="1" ref="AM5" ca="1">INDEX(INDIRECT("Table832["&amp;AM$9&amp;"]"),MATCH(MAX((Table832[[MetaTest/k]:[MetaTest/k]]=Table93440[[#This Row],[Test Name]:[Test Name]])*INDIRECT("Table832["&amp;$Q$1&amp;"]")),INDIRECT("Table832["&amp;$Q$1&amp;"]"), 0))</f>
        <v>0.94736842105263097</v>
      </c>
      <c r="AN5" cm="1">
        <f t="array" aca="1" ref="AN5" ca="1">INDEX(INDIRECT("Table832["&amp;AN$9&amp;"]"),MATCH(MAX((Table832[[MetaTest/k]:[MetaTest/k]]=Table93440[[#This Row],[Test Name]:[Test Name]])*INDIRECT("Table832["&amp;$Q$1&amp;"]")),INDIRECT("Table832["&amp;$Q$1&amp;"]"), 0))</f>
        <v>0.60327868852458999</v>
      </c>
      <c r="AO5" cm="1">
        <f t="array" aca="1" ref="AO5" ca="1">INDEX(INDIRECT("Table832["&amp;AO$9&amp;"]"),MATCH(MAX((Table832[[MetaTest/k]:[MetaTest/k]]=Table93440[[#This Row],[Test Name]:[Test Name]])*INDIRECT("Table832["&amp;$Q$1&amp;"]")),INDIRECT("Table832["&amp;$Q$1&amp;"]"), 0))</f>
        <v>1.8018018018018001E-2</v>
      </c>
      <c r="AP5" cm="1">
        <f t="array" aca="1" ref="AP5" ca="1">INDEX(INDIRECT("Table832["&amp;AP$9&amp;"]"),MATCH(MAX((Table832[[MetaTest/k]:[MetaTest/k]]=Table93440[[#This Row],[Test Name]:[Test Name]])*INDIRECT("Table832["&amp;$Q$1&amp;"]")),INDIRECT("Table832["&amp;$Q$1&amp;"]"), 0))</f>
        <v>0.59813084112149495</v>
      </c>
      <c r="AQ5" cm="1">
        <f t="array" aca="1" ref="AQ5" ca="1">INDEX(INDIRECT("Table832["&amp;AQ$9&amp;"]"),MATCH(MAX((Table832[[MetaTest/k]:[MetaTest/k]]=Table93440[[#This Row],[Test Name]:[Test Name]])*INDIRECT("Table832["&amp;$Q$1&amp;"]")),INDIRECT("Table832["&amp;$Q$1&amp;"]"), 0))</f>
        <v>3.5714285714285698E-2</v>
      </c>
      <c r="AR5" cm="1">
        <f t="array" aca="1" ref="AR5" ca="1">INDEX(INDIRECT("Table832["&amp;AR$9&amp;"]"),MATCH(MAX((Table832[[MetaTest/k]:[MetaTest/k]]=Table93440[[#This Row],[Test Name]:[Test Name]])*INDIRECT("Table832["&amp;$Q$1&amp;"]")),INDIRECT("Table832["&amp;$Q$1&amp;"]"), 0))</f>
        <v>0.14507772020725301</v>
      </c>
      <c r="AS5" cm="1">
        <f t="array" aca="1" ref="AS5" ca="1">INDEX(INDIRECT("Table832["&amp;AS$9&amp;"]"),MATCH(MAX((Table832[[MetaTest/k]:[MetaTest/k]]=Table93440[[#This Row],[Test Name]:[Test Name]])*INDIRECT("Table832["&amp;$Q$1&amp;"]")),INDIRECT("Table832["&amp;$Q$1&amp;"]"), 0))</f>
        <v>0.57703081232493003</v>
      </c>
      <c r="AT5" cm="1">
        <f t="array" aca="1" ref="AT5" ca="1">INDEX(INDIRECT("Table1033["&amp;AT$9&amp;"]"),MATCH(MAX((Table1033[[MetaTest/k]:[MetaTest/k]]=Table93440[[#This Row],[Test Name]:[Test Name]])*INDIRECT("Table1033["&amp;$Q$1&amp;"]")),INDIRECT("Table1033["&amp;$Q$1&amp;"]"), 0))</f>
        <v>0.56818181818181801</v>
      </c>
      <c r="AU5" cm="1">
        <f t="array" aca="1" ref="AU5" ca="1">INDEX(INDIRECT("Table1033["&amp;AU$9&amp;"]"),MATCH(MAX((Table1033[[MetaTest/k]:[MetaTest/k]]=Table93440[[#This Row],[Test Name]:[Test Name]])*INDIRECT("Table1033["&amp;$Q$1&amp;"]")),INDIRECT("Table1033["&amp;$Q$1&amp;"]"), 0))</f>
        <v>0.52368569134411302</v>
      </c>
      <c r="AV5" cm="1">
        <f t="array" aca="1" ref="AV5" ca="1">INDEX(INDIRECT("Table1033["&amp;AV$9&amp;"]"),MATCH(MAX((Table1033[[MetaTest/k]:[MetaTest/k]]=Table93440[[#This Row],[Test Name]:[Test Name]])*INDIRECT("Table1033["&amp;$Q$1&amp;"]")),INDIRECT("Table1033["&amp;$Q$1&amp;"]"), 0))</f>
        <v>6.25E-2</v>
      </c>
      <c r="AW5" cm="1">
        <f t="array" aca="1" ref="AW5" ca="1">INDEX(INDIRECT("Table1033["&amp;AW$9&amp;"]"),MATCH(MAX((Table1033[[MetaTest/k]:[MetaTest/k]]=Table93440[[#This Row],[Test Name]:[Test Name]])*INDIRECT("Table1033["&amp;$Q$1&amp;"]")),INDIRECT("Table1033["&amp;$Q$1&amp;"]"), 0))</f>
        <v>0.43333333333333302</v>
      </c>
      <c r="AX5" cm="1">
        <f t="array" aca="1" ref="AX5" ca="1">INDEX(INDIRECT("Table1033["&amp;AX$9&amp;"]"),MATCH(MAX((Table1033[[MetaTest/k]:[MetaTest/k]]=Table93440[[#This Row],[Test Name]:[Test Name]])*INDIRECT("Table1033["&amp;$Q$1&amp;"]")),INDIRECT("Table1033["&amp;$Q$1&amp;"]"), 0))</f>
        <v>0.79999999999999905</v>
      </c>
      <c r="AY5" cm="1">
        <f t="array" aca="1" ref="AY5" ca="1">INDEX(INDIRECT("Table1033["&amp;AY$9&amp;"]"),MATCH(MAX((Table1033[[MetaTest/k]:[MetaTest/k]]=Table93440[[#This Row],[Test Name]:[Test Name]])*INDIRECT("Table1033["&amp;$Q$1&amp;"]")),INDIRECT("Table1033["&amp;$Q$1&amp;"]"), 0))</f>
        <v>0.94545454545454499</v>
      </c>
      <c r="AZ5" cm="1">
        <f t="array" aca="1" ref="AZ5" ca="1">INDEX(INDIRECT("Table1033["&amp;AZ$9&amp;"]"),MATCH(MAX((Table1033[[MetaTest/k]:[MetaTest/k]]=Table93440[[#This Row],[Test Name]:[Test Name]])*INDIRECT("Table1033["&amp;$Q$1&amp;"]")),INDIRECT("Table1033["&amp;$Q$1&amp;"]"), 0))</f>
        <v>0.794258373205741</v>
      </c>
      <c r="BA5" cm="1">
        <f t="array" aca="1" ref="BA5" ca="1">INDEX(INDIRECT("Table1033["&amp;BA$9&amp;"]"),MATCH(MAX((Table1033[[MetaTest/k]:[MetaTest/k]]=Table93440[[#This Row],[Test Name]:[Test Name]])*INDIRECT("Table1033["&amp;$Q$1&amp;"]")),INDIRECT("Table1033["&amp;$Q$1&amp;"]"), 0))</f>
        <v>0.87922705314009597</v>
      </c>
      <c r="BB5" cm="1">
        <f t="array" aca="1" ref="BB5" ca="1">INDEX(INDIRECT("Table1033["&amp;BB$9&amp;"]"),MATCH(MAX((Table1033[[MetaTest/k]:[MetaTest/k]]=Table93440[[#This Row],[Test Name]:[Test Name]])*INDIRECT("Table1033["&amp;$Q$1&amp;"]")),INDIRECT("Table1033["&amp;$Q$1&amp;"]"), 0))</f>
        <v>0.81372549019607798</v>
      </c>
      <c r="BC5" cm="1">
        <f t="array" aca="1" ref="BC5" ca="1">INDEX(INDIRECT("Table1033["&amp;BC$9&amp;"]"),MATCH(MAX((Table1033[[MetaTest/k]:[MetaTest/k]]=Table93440[[#This Row],[Test Name]:[Test Name]])*INDIRECT("Table1033["&amp;$Q$1&amp;"]")),INDIRECT("Table1033["&amp;$Q$1&amp;"]"), 0))</f>
        <v>0.46861924686192402</v>
      </c>
      <c r="BD5" cm="1">
        <f t="array" aca="1" ref="BD5" ca="1">INDEX(INDIRECT("Table1033["&amp;BD$9&amp;"]"),MATCH(MAX((Table1033[[MetaTest/k]:[MetaTest/k]]=Table93440[[#This Row],[Test Name]:[Test Name]])*INDIRECT("Table1033["&amp;$Q$1&amp;"]")),INDIRECT("Table1033["&amp;$Q$1&amp;"]"), 0))</f>
        <v>0.43137254901960698</v>
      </c>
      <c r="BE5" cm="1">
        <f t="array" aca="1" ref="BE5" ca="1">INDEX(INDIRECT("Table1033["&amp;BE$9&amp;"]"),MATCH(MAX((Table1033[[MetaTest/k]:[MetaTest/k]]=Table93440[[#This Row],[Test Name]:[Test Name]])*INDIRECT("Table1033["&amp;$Q$1&amp;"]")),INDIRECT("Table1033["&amp;$Q$1&amp;"]"), 0))</f>
        <v>0</v>
      </c>
      <c r="BF5" cm="1">
        <f t="array" aca="1" ref="BF5" ca="1">INDEX(INDIRECT("Table1033["&amp;BF$9&amp;"]"),MATCH(MAX((Table1033[[MetaTest/k]:[MetaTest/k]]=Table93440[[#This Row],[Test Name]:[Test Name]])*INDIRECT("Table1033["&amp;$Q$1&amp;"]")),INDIRECT("Table1033["&amp;$Q$1&amp;"]"), 0))</f>
        <v>0</v>
      </c>
      <c r="BG5" cm="1">
        <f t="array" aca="1" ref="BG5" ca="1">INDEX(INDIRECT("Table1033["&amp;BG$9&amp;"]"),MATCH(MAX((Table1033[[MetaTest/k]:[MetaTest/k]]=Table93440[[#This Row],[Test Name]:[Test Name]])*INDIRECT("Table1033["&amp;$Q$1&amp;"]")),INDIRECT("Table1033["&amp;$Q$1&amp;"]"), 0))</f>
        <v>0.65573770491803196</v>
      </c>
      <c r="BL5">
        <v>0</v>
      </c>
      <c r="BM5">
        <v>0.70320512820512804</v>
      </c>
      <c r="BN5">
        <v>0.68392826505710402</v>
      </c>
      <c r="BO5">
        <v>0</v>
      </c>
      <c r="BP5">
        <v>0.49392712550607198</v>
      </c>
      <c r="BQ5">
        <v>5.9259259259259199E-2</v>
      </c>
      <c r="BR5">
        <v>0.98069498069497996</v>
      </c>
      <c r="BS5">
        <v>0.98069498069497996</v>
      </c>
      <c r="BT5">
        <v>0.96603773584905595</v>
      </c>
      <c r="BU5">
        <v>0.92664092664092601</v>
      </c>
      <c r="BV5">
        <v>0.90774907749077405</v>
      </c>
      <c r="BW5">
        <v>0.66666666666666596</v>
      </c>
      <c r="BX5">
        <v>0.69950738916256106</v>
      </c>
      <c r="BY5">
        <v>0.64583333333333304</v>
      </c>
      <c r="BZ5">
        <v>0.19178082191780799</v>
      </c>
      <c r="CA5">
        <v>0.68834688346883399</v>
      </c>
      <c r="CB5">
        <v>0</v>
      </c>
      <c r="CC5">
        <v>0.732051282051282</v>
      </c>
      <c r="CD5">
        <v>0.72475257155822503</v>
      </c>
      <c r="CE5">
        <v>0</v>
      </c>
      <c r="CF5">
        <v>0.58128078817733897</v>
      </c>
      <c r="CG5">
        <v>0.63541666666666596</v>
      </c>
      <c r="CH5">
        <v>0.98850574712643602</v>
      </c>
      <c r="CI5">
        <v>0.97674418604651103</v>
      </c>
      <c r="CJ5">
        <v>0.98069498069497996</v>
      </c>
      <c r="CK5">
        <v>0.951672862453531</v>
      </c>
      <c r="CL5">
        <v>0.81063122923588005</v>
      </c>
      <c r="CM5">
        <v>0.66666666666666596</v>
      </c>
      <c r="CN5">
        <v>0.58823529411764697</v>
      </c>
      <c r="CO5">
        <v>0.64583333333333304</v>
      </c>
      <c r="CP5">
        <v>0.185022026431718</v>
      </c>
      <c r="CQ5">
        <v>0.68632707774798896</v>
      </c>
      <c r="CR5">
        <v>0</v>
      </c>
      <c r="CS5">
        <v>0.80705128205128196</v>
      </c>
      <c r="CT5">
        <v>0.791484909846222</v>
      </c>
      <c r="CU5">
        <v>0</v>
      </c>
      <c r="CV5">
        <v>0.65415549597855205</v>
      </c>
      <c r="CW5">
        <v>0.57923497267759505</v>
      </c>
      <c r="CX5">
        <v>0.99616858237547801</v>
      </c>
      <c r="CY5">
        <v>0.98449612403100695</v>
      </c>
      <c r="CZ5">
        <v>0.98473282442748</v>
      </c>
      <c r="DA5">
        <v>0.94736842105263097</v>
      </c>
      <c r="DB5">
        <v>0.84722222222222199</v>
      </c>
      <c r="DC5">
        <v>0.87931034482758597</v>
      </c>
      <c r="DD5">
        <v>0.67906976744185998</v>
      </c>
      <c r="DE5">
        <v>0.98832684824902695</v>
      </c>
      <c r="DF5">
        <v>0.26751592356687898</v>
      </c>
      <c r="DG5">
        <v>0.69021739130434701</v>
      </c>
      <c r="DH5">
        <v>0</v>
      </c>
      <c r="DI5">
        <v>0.75833333333333297</v>
      </c>
      <c r="DJ5">
        <v>0.75425758977371804</v>
      </c>
      <c r="DK5">
        <v>0</v>
      </c>
      <c r="DL5">
        <v>0.59168704156479202</v>
      </c>
      <c r="DM5">
        <v>0.59893048128342197</v>
      </c>
      <c r="DN5">
        <v>0.99616858237547801</v>
      </c>
      <c r="DO5">
        <v>0.97692307692307601</v>
      </c>
      <c r="DP5">
        <v>0.977099236641221</v>
      </c>
      <c r="DQ5">
        <v>0.91603053435114501</v>
      </c>
      <c r="DR5">
        <v>0.91111111111111098</v>
      </c>
      <c r="DS5">
        <v>0.87931034482758597</v>
      </c>
      <c r="DT5">
        <v>0.68686868686868696</v>
      </c>
      <c r="DU5">
        <v>0.64583333333333304</v>
      </c>
      <c r="DV5">
        <v>0.19178082191780799</v>
      </c>
      <c r="DW5">
        <v>0.67934782608695599</v>
      </c>
      <c r="DX5">
        <v>0</v>
      </c>
      <c r="DY5">
        <v>0.72628205128205103</v>
      </c>
      <c r="DZ5">
        <v>0.72348781577791599</v>
      </c>
      <c r="EA5">
        <v>0</v>
      </c>
      <c r="EB5">
        <v>0.52771618625277095</v>
      </c>
      <c r="EC5">
        <v>0.61702127659574402</v>
      </c>
      <c r="ED5">
        <v>0.98850574712643602</v>
      </c>
      <c r="EE5">
        <v>0.97692307692307601</v>
      </c>
      <c r="EF5">
        <v>0.96603773584905595</v>
      </c>
      <c r="EG5">
        <v>0.92549019607843097</v>
      </c>
      <c r="EH5">
        <v>0.89928057553956797</v>
      </c>
      <c r="EI5">
        <v>0.69346733668341698</v>
      </c>
      <c r="EJ5">
        <v>0.56830601092896105</v>
      </c>
      <c r="EK5">
        <v>0.64583333333333304</v>
      </c>
      <c r="EL5">
        <v>0.18834080717488699</v>
      </c>
      <c r="EM5">
        <v>0.68493150684931503</v>
      </c>
      <c r="EN5">
        <v>0</v>
      </c>
      <c r="EO5">
        <v>0.81282051282051204</v>
      </c>
      <c r="EP5">
        <v>0.80820792640176198</v>
      </c>
      <c r="EQ5">
        <v>0</v>
      </c>
      <c r="ER5">
        <v>0.72049689440993703</v>
      </c>
      <c r="ES5">
        <v>0.85589519650654999</v>
      </c>
      <c r="ET5">
        <v>0.99236641221374</v>
      </c>
      <c r="EU5">
        <v>0.97318007662835204</v>
      </c>
      <c r="EV5">
        <v>0.97338403041825095</v>
      </c>
      <c r="EW5">
        <v>0.91891891891891797</v>
      </c>
      <c r="EX5">
        <v>0.93181818181818099</v>
      </c>
      <c r="EY5">
        <v>0.90295358649789004</v>
      </c>
      <c r="EZ5">
        <v>0.89711934156378503</v>
      </c>
      <c r="FA5">
        <v>0.64948453608247403</v>
      </c>
      <c r="FB5">
        <v>0.192660550458715</v>
      </c>
      <c r="FC5">
        <v>0.69021739130434701</v>
      </c>
    </row>
    <row r="6" spans="1:159" x14ac:dyDescent="0.2">
      <c r="A6">
        <v>25</v>
      </c>
      <c r="B6">
        <f>AVERAGE(DY:DY)</f>
        <v>0.75168269230769191</v>
      </c>
      <c r="C6">
        <f>AVERAGE(DZ:DZ)</f>
        <v>0.74761194688844779</v>
      </c>
      <c r="D6">
        <f t="shared" ref="D6:O6" si="4">AVERAGE(EB:EB)</f>
        <v>0.57506975096719037</v>
      </c>
      <c r="E6">
        <f t="shared" si="4"/>
        <v>0.60325336044492184</v>
      </c>
      <c r="F6">
        <f t="shared" si="4"/>
        <v>0.98027282266900573</v>
      </c>
      <c r="G6">
        <f t="shared" si="4"/>
        <v>0.98142418565291378</v>
      </c>
      <c r="H6">
        <f t="shared" si="4"/>
        <v>0.95675826552227039</v>
      </c>
      <c r="I6">
        <f t="shared" si="4"/>
        <v>0.92005959278134852</v>
      </c>
      <c r="J6">
        <f t="shared" si="4"/>
        <v>0.89973088669137369</v>
      </c>
      <c r="K6">
        <f t="shared" si="4"/>
        <v>0.7750891878871865</v>
      </c>
      <c r="L6">
        <f t="shared" si="4"/>
        <v>0.73212379336483968</v>
      </c>
      <c r="M6">
        <f t="shared" si="4"/>
        <v>0.66840375700885124</v>
      </c>
      <c r="N6">
        <f t="shared" si="4"/>
        <v>0.21810771190676528</v>
      </c>
      <c r="O6">
        <f t="shared" si="4"/>
        <v>0.66105004776470733</v>
      </c>
      <c r="Q6">
        <f ca="1">SUM(Q3:Q5)/(3*Q2)</f>
        <v>0.17063492063492064</v>
      </c>
      <c r="R6" cm="1">
        <f t="array" aca="1" ref="R6" ca="1">INDEX(INDIRECT("Table713["&amp;R$9&amp;"]"),MATCH(MAX((Table713[[MetaTest/k]:[MetaTest/k]]=Table93440[[#This Row],[Test Name]:[Test Name]])*INDIRECT("Table713["&amp;$Q$1&amp;"]")),INDIRECT("Table713["&amp;$Q$1&amp;"]"), 0))</f>
        <v>0.715873015873015</v>
      </c>
      <c r="S6" cm="1">
        <f t="array" aca="1" ref="S6" ca="1">INDEX(INDIRECT("Table713["&amp;S$9&amp;"]"),MATCH(MAX((Table713[[MetaTest/k]:[MetaTest/k]]=Table93440[[#This Row],[Test Name]:[Test Name]])*INDIRECT("Table713["&amp;$Q$1&amp;"]")),INDIRECT("Table713["&amp;$Q$1&amp;"]"), 0))</f>
        <v>0.72808952147094197</v>
      </c>
      <c r="T6" cm="1">
        <f t="array" aca="1" ref="T6" ca="1">INDEX(INDIRECT("Table713["&amp;T$9&amp;"]"),MATCH(MAX((Table713[[MetaTest/k]:[MetaTest/k]]=Table93440[[#This Row],[Test Name]:[Test Name]])*INDIRECT("Table713["&amp;$Q$1&amp;"]")),INDIRECT("Table713["&amp;$Q$1&amp;"]"), 0))</f>
        <v>0.31901840490797501</v>
      </c>
      <c r="U6" cm="1">
        <f t="array" aca="1" ref="U6" ca="1">INDEX(INDIRECT("Table713["&amp;U$9&amp;"]"),MATCH(MAX((Table713[[MetaTest/k]:[MetaTest/k]]=Table93440[[#This Row],[Test Name]:[Test Name]])*INDIRECT("Table713["&amp;$Q$1&amp;"]")),INDIRECT("Table713["&amp;$Q$1&amp;"]"), 0))</f>
        <v>0.45161290322580599</v>
      </c>
      <c r="V6" cm="1">
        <f t="array" aca="1" ref="V6" ca="1">INDEX(INDIRECT("Table713["&amp;V$9&amp;"]"),MATCH(MAX((Table713[[MetaTest/k]:[MetaTest/k]]=Table93440[[#This Row],[Test Name]:[Test Name]])*INDIRECT("Table713["&amp;$Q$1&amp;"]")),INDIRECT("Table713["&amp;$Q$1&amp;"]"), 0))</f>
        <v>0.95283018867924496</v>
      </c>
      <c r="W6" cm="1">
        <f t="array" aca="1" ref="W6" ca="1">INDEX(INDIRECT("Table713["&amp;W$9&amp;"]"),MATCH(MAX((Table713[[MetaTest/k]:[MetaTest/k]]=Table93440[[#This Row],[Test Name]:[Test Name]])*INDIRECT("Table713["&amp;$Q$1&amp;"]")),INDIRECT("Table713["&amp;$Q$1&amp;"]"), 0))</f>
        <v>0.976303317535545</v>
      </c>
      <c r="X6" cm="1">
        <f t="array" aca="1" ref="X6" ca="1">INDEX(INDIRECT("Table713["&amp;X$9&amp;"]"),MATCH(MAX((Table713[[MetaTest/k]:[MetaTest/k]]=Table93440[[#This Row],[Test Name]:[Test Name]])*INDIRECT("Table713["&amp;$Q$1&amp;"]")),INDIRECT("Table713["&amp;$Q$1&amp;"]"), 0))</f>
        <v>0.884210526315789</v>
      </c>
      <c r="Y6" cm="1">
        <f t="array" aca="1" ref="Y6" ca="1">INDEX(INDIRECT("Table713["&amp;Y$9&amp;"]"),MATCH(MAX((Table713[[MetaTest/k]:[MetaTest/k]]=Table93440[[#This Row],[Test Name]:[Test Name]])*INDIRECT("Table713["&amp;$Q$1&amp;"]")),INDIRECT("Table713["&amp;$Q$1&amp;"]"), 0))</f>
        <v>0.96744186046511604</v>
      </c>
      <c r="Z6" cm="1">
        <f t="array" aca="1" ref="Z6" ca="1">INDEX(INDIRECT("Table713["&amp;Z$9&amp;"]"),MATCH(MAX((Table713[[MetaTest/k]:[MetaTest/k]]=Table93440[[#This Row],[Test Name]:[Test Name]])*INDIRECT("Table713["&amp;$Q$1&amp;"]")),INDIRECT("Table713["&amp;$Q$1&amp;"]"), 0))</f>
        <v>0.90155440414507704</v>
      </c>
      <c r="AA6" cm="1">
        <f t="array" aca="1" ref="AA6" ca="1">INDEX(INDIRECT("Table713["&amp;AA$9&amp;"]"),MATCH(MAX((Table713[[MetaTest/k]:[MetaTest/k]]=Table93440[[#This Row],[Test Name]:[Test Name]])*INDIRECT("Table713["&amp;$Q$1&amp;"]")),INDIRECT("Table713["&amp;$Q$1&amp;"]"), 0))</f>
        <v>0.72222222222222199</v>
      </c>
      <c r="AB6" cm="1">
        <f t="array" aca="1" ref="AB6" ca="1">INDEX(INDIRECT("Table713["&amp;AB$9&amp;"]"),MATCH(MAX((Table713[[MetaTest/k]:[MetaTest/k]]=Table93440[[#This Row],[Test Name]:[Test Name]])*INDIRECT("Table713["&amp;$Q$1&amp;"]")),INDIRECT("Table713["&amp;$Q$1&amp;"]"), 0))</f>
        <v>0.68595041322313999</v>
      </c>
      <c r="AC6" cm="1">
        <f t="array" aca="1" ref="AC6" ca="1">INDEX(INDIRECT("Table713["&amp;AC$9&amp;"]"),MATCH(MAX((Table713[[MetaTest/k]:[MetaTest/k]]=Table93440[[#This Row],[Test Name]:[Test Name]])*INDIRECT("Table713["&amp;$Q$1&amp;"]")),INDIRECT("Table713["&amp;$Q$1&amp;"]"), 0))</f>
        <v>0.63694267515923497</v>
      </c>
      <c r="AD6" cm="1">
        <f t="array" aca="1" ref="AD6" ca="1">INDEX(INDIRECT("Table713["&amp;AD$9&amp;"]"),MATCH(MAX((Table713[[MetaTest/k]:[MetaTest/k]]=Table93440[[#This Row],[Test Name]:[Test Name]])*INDIRECT("Table713["&amp;$Q$1&amp;"]")),INDIRECT("Table713["&amp;$Q$1&amp;"]"), 0))</f>
        <v>0.518987341772152</v>
      </c>
      <c r="AE6" cm="1">
        <f t="array" aca="1" ref="AE6" ca="1">INDEX(INDIRECT("Table713["&amp;AE$9&amp;"]"),MATCH(MAX((Table713[[MetaTest/k]:[MetaTest/k]]=Table93440[[#This Row],[Test Name]:[Test Name]])*INDIRECT("Table713["&amp;$Q$1&amp;"]")),INDIRECT("Table713["&amp;$Q$1&amp;"]"), 0))</f>
        <v>0.72</v>
      </c>
      <c r="AF6" cm="1">
        <f t="array" aca="1" ref="AF6" ca="1">INDEX(INDIRECT("Table832["&amp;AF$9&amp;"]"),MATCH(MAX((Table832[[MetaTest/k]:[MetaTest/k]]=Table93440[[#This Row],[Test Name]:[Test Name]])*INDIRECT("Table832["&amp;$Q$1&amp;"]")),INDIRECT("Table832["&amp;$Q$1&amp;"]"), 0))</f>
        <v>0.52063492063492001</v>
      </c>
      <c r="AG6" cm="1">
        <f t="array" aca="1" ref="AG6" ca="1">INDEX(INDIRECT("Table832["&amp;AG$9&amp;"]"),MATCH(MAX((Table832[[MetaTest/k]:[MetaTest/k]]=Table93440[[#This Row],[Test Name]:[Test Name]])*INDIRECT("Table832["&amp;$Q$1&amp;"]")),INDIRECT("Table832["&amp;$Q$1&amp;"]"), 0))</f>
        <v>0.497737999494137</v>
      </c>
      <c r="AH6" cm="1">
        <f t="array" aca="1" ref="AH6" ca="1">INDEX(INDIRECT("Table832["&amp;AH$9&amp;"]"),MATCH(MAX((Table832[[MetaTest/k]:[MetaTest/k]]=Table93440[[#This Row],[Test Name]:[Test Name]])*INDIRECT("Table832["&amp;$Q$1&amp;"]")),INDIRECT("Table832["&amp;$Q$1&amp;"]"), 0))</f>
        <v>9.4488188976377896E-2</v>
      </c>
      <c r="AI6" cm="1">
        <f t="array" aca="1" ref="AI6" ca="1">INDEX(INDIRECT("Table832["&amp;AI$9&amp;"]"),MATCH(MAX((Table832[[MetaTest/k]:[MetaTest/k]]=Table93440[[#This Row],[Test Name]:[Test Name]])*INDIRECT("Table832["&amp;$Q$1&amp;"]")),INDIRECT("Table832["&amp;$Q$1&amp;"]"), 0))</f>
        <v>6.4000000000000001E-2</v>
      </c>
      <c r="AJ6" cm="1">
        <f t="array" aca="1" ref="AJ6" ca="1">INDEX(INDIRECT("Table832["&amp;AJ$9&amp;"]"),MATCH(MAX((Table832[[MetaTest/k]:[MetaTest/k]]=Table93440[[#This Row],[Test Name]:[Test Name]])*INDIRECT("Table832["&amp;$Q$1&amp;"]")),INDIRECT("Table832["&amp;$Q$1&amp;"]"), 0))</f>
        <v>0.64516129032257996</v>
      </c>
      <c r="AK6" cm="1">
        <f t="array" aca="1" ref="AK6" ca="1">INDEX(INDIRECT("Table832["&amp;AK$9&amp;"]"),MATCH(MAX((Table832[[MetaTest/k]:[MetaTest/k]]=Table93440[[#This Row],[Test Name]:[Test Name]])*INDIRECT("Table832["&amp;$Q$1&amp;"]")),INDIRECT("Table832["&amp;$Q$1&amp;"]"), 0))</f>
        <v>0.98564593301435399</v>
      </c>
      <c r="AL6" cm="1">
        <f t="array" aca="1" ref="AL6" ca="1">INDEX(INDIRECT("Table832["&amp;AL$9&amp;"]"),MATCH(MAX((Table832[[MetaTest/k]:[MetaTest/k]]=Table93440[[#This Row],[Test Name]:[Test Name]])*INDIRECT("Table832["&amp;$Q$1&amp;"]")),INDIRECT("Table832["&amp;$Q$1&amp;"]"), 0))</f>
        <v>0.69198312236286896</v>
      </c>
      <c r="AM6" cm="1">
        <f t="array" aca="1" ref="AM6" ca="1">INDEX(INDIRECT("Table832["&amp;AM$9&amp;"]"),MATCH(MAX((Table832[[MetaTest/k]:[MetaTest/k]]=Table93440[[#This Row],[Test Name]:[Test Name]])*INDIRECT("Table832["&amp;$Q$1&amp;"]")),INDIRECT("Table832["&amp;$Q$1&amp;"]"), 0))</f>
        <v>0.93896713615023397</v>
      </c>
      <c r="AN6" cm="1">
        <f t="array" aca="1" ref="AN6" ca="1">INDEX(INDIRECT("Table832["&amp;AN$9&amp;"]"),MATCH(MAX((Table832[[MetaTest/k]:[MetaTest/k]]=Table93440[[#This Row],[Test Name]:[Test Name]])*INDIRECT("Table832["&amp;$Q$1&amp;"]")),INDIRECT("Table832["&amp;$Q$1&amp;"]"), 0))</f>
        <v>0.84816753926701505</v>
      </c>
      <c r="AO6" cm="1">
        <f t="array" aca="1" ref="AO6" ca="1">INDEX(INDIRECT("Table832["&amp;AO$9&amp;"]"),MATCH(MAX((Table832[[MetaTest/k]:[MetaTest/k]]=Table93440[[#This Row],[Test Name]:[Test Name]])*INDIRECT("Table832["&amp;$Q$1&amp;"]")),INDIRECT("Table832["&amp;$Q$1&amp;"]"), 0))</f>
        <v>0.39784946236559099</v>
      </c>
      <c r="AP6" cm="1">
        <f t="array" aca="1" ref="AP6" ca="1">INDEX(INDIRECT("Table832["&amp;AP$9&amp;"]"),MATCH(MAX((Table832[[MetaTest/k]:[MetaTest/k]]=Table93440[[#This Row],[Test Name]:[Test Name]])*INDIRECT("Table832["&amp;$Q$1&amp;"]")),INDIRECT("Table832["&amp;$Q$1&amp;"]"), 0))</f>
        <v>0.57668711656441696</v>
      </c>
      <c r="AQ6" cm="1">
        <f t="array" aca="1" ref="AQ6" ca="1">INDEX(INDIRECT("Table832["&amp;AQ$9&amp;"]"),MATCH(MAX((Table832[[MetaTest/k]:[MetaTest/k]]=Table93440[[#This Row],[Test Name]:[Test Name]])*INDIRECT("Table832["&amp;$Q$1&amp;"]")),INDIRECT("Table832["&amp;$Q$1&amp;"]"), 0))</f>
        <v>5.83333333333333E-2</v>
      </c>
      <c r="AR6" cm="1">
        <f t="array" aca="1" ref="AR6" ca="1">INDEX(INDIRECT("Table832["&amp;AR$9&amp;"]"),MATCH(MAX((Table832[[MetaTest/k]:[MetaTest/k]]=Table93440[[#This Row],[Test Name]:[Test Name]])*INDIRECT("Table832["&amp;$Q$1&amp;"]")),INDIRECT("Table832["&amp;$Q$1&amp;"]"), 0))</f>
        <v>2.2222222222222199E-2</v>
      </c>
      <c r="AS6" cm="1">
        <f t="array" aca="1" ref="AS6" ca="1">INDEX(INDIRECT("Table832["&amp;AS$9&amp;"]"),MATCH(MAX((Table832[[MetaTest/k]:[MetaTest/k]]=Table93440[[#This Row],[Test Name]:[Test Name]])*INDIRECT("Table832["&amp;$Q$1&amp;"]")),INDIRECT("Table832["&amp;$Q$1&amp;"]"), 0))</f>
        <v>0.64935064935064901</v>
      </c>
      <c r="AT6" cm="1">
        <f t="array" aca="1" ref="AT6" ca="1">INDEX(INDIRECT("Table1033["&amp;AT$9&amp;"]"),MATCH(MAX((Table1033[[MetaTest/k]:[MetaTest/k]]=Table93440[[#This Row],[Test Name]:[Test Name]])*INDIRECT("Table1033["&amp;$Q$1&amp;"]")),INDIRECT("Table1033["&amp;$Q$1&amp;"]"), 0))</f>
        <v>0.56428571428571395</v>
      </c>
      <c r="AU6" cm="1">
        <f t="array" aca="1" ref="AU6" ca="1">INDEX(INDIRECT("Table1033["&amp;AU$9&amp;"]"),MATCH(MAX((Table1033[[MetaTest/k]:[MetaTest/k]]=Table93440[[#This Row],[Test Name]:[Test Name]])*INDIRECT("Table1033["&amp;$Q$1&amp;"]")),INDIRECT("Table1033["&amp;$Q$1&amp;"]"), 0))</f>
        <v>0.52089131021617197</v>
      </c>
      <c r="AV6" cm="1">
        <f t="array" aca="1" ref="AV6" ca="1">INDEX(INDIRECT("Table1033["&amp;AV$9&amp;"]"),MATCH(MAX((Table1033[[MetaTest/k]:[MetaTest/k]]=Table93440[[#This Row],[Test Name]:[Test Name]])*INDIRECT("Table1033["&amp;$Q$1&amp;"]")),INDIRECT("Table1033["&amp;$Q$1&amp;"]"), 0))</f>
        <v>7.2072072072072002E-2</v>
      </c>
      <c r="AW6" cm="1">
        <f t="array" aca="1" ref="AW6" ca="1">INDEX(INDIRECT("Table1033["&amp;AW$9&amp;"]"),MATCH(MAX((Table1033[[MetaTest/k]:[MetaTest/k]]=Table93440[[#This Row],[Test Name]:[Test Name]])*INDIRECT("Table1033["&amp;$Q$1&amp;"]")),INDIRECT("Table1033["&amp;$Q$1&amp;"]"), 0))</f>
        <v>0.31693989071038198</v>
      </c>
      <c r="AX6" cm="1">
        <f t="array" aca="1" ref="AX6" ca="1">INDEX(INDIRECT("Table1033["&amp;AX$9&amp;"]"),MATCH(MAX((Table1033[[MetaTest/k]:[MetaTest/k]]=Table93440[[#This Row],[Test Name]:[Test Name]])*INDIRECT("Table1033["&amp;$Q$1&amp;"]")),INDIRECT("Table1033["&amp;$Q$1&amp;"]"), 0))</f>
        <v>0.78723404255319096</v>
      </c>
      <c r="AY6" cm="1">
        <f t="array" aca="1" ref="AY6" ca="1">INDEX(INDIRECT("Table1033["&amp;AY$9&amp;"]"),MATCH(MAX((Table1033[[MetaTest/k]:[MetaTest/k]]=Table93440[[#This Row],[Test Name]:[Test Name]])*INDIRECT("Table1033["&amp;$Q$1&amp;"]")),INDIRECT("Table1033["&amp;$Q$1&amp;"]"), 0))</f>
        <v>0.95327102803738295</v>
      </c>
      <c r="AZ6" cm="1">
        <f t="array" aca="1" ref="AZ6" ca="1">INDEX(INDIRECT("Table1033["&amp;AZ$9&amp;"]"),MATCH(MAX((Table1033[[MetaTest/k]:[MetaTest/k]]=Table93440[[#This Row],[Test Name]:[Test Name]])*INDIRECT("Table1033["&amp;$Q$1&amp;"]")),INDIRECT("Table1033["&amp;$Q$1&amp;"]"), 0))</f>
        <v>0.80597014925373101</v>
      </c>
      <c r="BA6" cm="1">
        <f t="array" aca="1" ref="BA6" ca="1">INDEX(INDIRECT("Table1033["&amp;BA$9&amp;"]"),MATCH(MAX((Table1033[[MetaTest/k]:[MetaTest/k]]=Table93440[[#This Row],[Test Name]:[Test Name]])*INDIRECT("Table1033["&amp;$Q$1&amp;"]")),INDIRECT("Table1033["&amp;$Q$1&amp;"]"), 0))</f>
        <v>0.86868686868686795</v>
      </c>
      <c r="BB6" cm="1">
        <f t="array" aca="1" ref="BB6" ca="1">INDEX(INDIRECT("Table1033["&amp;BB$9&amp;"]"),MATCH(MAX((Table1033[[MetaTest/k]:[MetaTest/k]]=Table93440[[#This Row],[Test Name]:[Test Name]])*INDIRECT("Table1033["&amp;$Q$1&amp;"]")),INDIRECT("Table1033["&amp;$Q$1&amp;"]"), 0))</f>
        <v>0.80612244897959096</v>
      </c>
      <c r="BC6" cm="1">
        <f t="array" aca="1" ref="BC6" ca="1">INDEX(INDIRECT("Table1033["&amp;BC$9&amp;"]"),MATCH(MAX((Table1033[[MetaTest/k]:[MetaTest/k]]=Table93440[[#This Row],[Test Name]:[Test Name]])*INDIRECT("Table1033["&amp;$Q$1&amp;"]")),INDIRECT("Table1033["&amp;$Q$1&amp;"]"), 0))</f>
        <v>0.495145631067961</v>
      </c>
      <c r="BD6" cm="1">
        <f t="array" aca="1" ref="BD6" ca="1">INDEX(INDIRECT("Table1033["&amp;BD$9&amp;"]"),MATCH(MAX((Table1033[[MetaTest/k]:[MetaTest/k]]=Table93440[[#This Row],[Test Name]:[Test Name]])*INDIRECT("Table1033["&amp;$Q$1&amp;"]")),INDIRECT("Table1033["&amp;$Q$1&amp;"]"), 0))</f>
        <v>0.42596348884381302</v>
      </c>
      <c r="BE6" cm="1">
        <f t="array" aca="1" ref="BE6" ca="1">INDEX(INDIRECT("Table1033["&amp;BE$9&amp;"]"),MATCH(MAX((Table1033[[MetaTest/k]:[MetaTest/k]]=Table93440[[#This Row],[Test Name]:[Test Name]])*INDIRECT("Table1033["&amp;$Q$1&amp;"]")),INDIRECT("Table1033["&amp;$Q$1&amp;"]"), 0))</f>
        <v>6.4000000000000001E-2</v>
      </c>
      <c r="BF6" cm="1">
        <f t="array" aca="1" ref="BF6" ca="1">INDEX(INDIRECT("Table1033["&amp;BF$9&amp;"]"),MATCH(MAX((Table1033[[MetaTest/k]:[MetaTest/k]]=Table93440[[#This Row],[Test Name]:[Test Name]])*INDIRECT("Table1033["&amp;$Q$1&amp;"]")),INDIRECT("Table1033["&amp;$Q$1&amp;"]"), 0))</f>
        <v>0</v>
      </c>
      <c r="BG6" cm="1">
        <f t="array" aca="1" ref="BG6" ca="1">INDEX(INDIRECT("Table1033["&amp;BG$9&amp;"]"),MATCH(MAX((Table1033[[MetaTest/k]:[MetaTest/k]]=Table93440[[#This Row],[Test Name]:[Test Name]])*INDIRECT("Table1033["&amp;$Q$1&amp;"]")),INDIRECT("Table1033["&amp;$Q$1&amp;"]"), 0))</f>
        <v>0.65529010238907803</v>
      </c>
      <c r="BL6">
        <v>0</v>
      </c>
      <c r="BM6">
        <v>0.65192307692307605</v>
      </c>
      <c r="BN6">
        <v>0.608996945127665</v>
      </c>
      <c r="BO6">
        <v>0</v>
      </c>
      <c r="BP6">
        <v>0.43399638336347202</v>
      </c>
      <c r="BQ6">
        <v>0</v>
      </c>
      <c r="BR6">
        <v>0.99236641221374</v>
      </c>
      <c r="BS6">
        <v>0.98449612403100695</v>
      </c>
      <c r="BT6">
        <v>0.98069498069497996</v>
      </c>
      <c r="BU6">
        <v>0.929687499999999</v>
      </c>
      <c r="BV6">
        <v>0.90909090909090895</v>
      </c>
      <c r="BW6">
        <v>0.60185185185185097</v>
      </c>
      <c r="BX6">
        <v>0.59139784946236496</v>
      </c>
      <c r="BY6">
        <v>1.5267175572519E-2</v>
      </c>
      <c r="BZ6">
        <v>0.19178082191780799</v>
      </c>
      <c r="CA6">
        <v>0.67733333333333301</v>
      </c>
      <c r="CB6">
        <v>0</v>
      </c>
      <c r="CC6">
        <v>0.68782051282051204</v>
      </c>
      <c r="CD6">
        <v>0.66580068657180902</v>
      </c>
      <c r="CE6">
        <v>0</v>
      </c>
      <c r="CF6">
        <v>0.47410358565736999</v>
      </c>
      <c r="CG6">
        <v>1.5267175572519E-2</v>
      </c>
      <c r="CH6">
        <v>1</v>
      </c>
      <c r="CI6">
        <v>0.98069498069497996</v>
      </c>
      <c r="CJ6">
        <v>0.97318007662835204</v>
      </c>
      <c r="CK6">
        <v>0.93076923076923002</v>
      </c>
      <c r="CL6">
        <v>0.878571428571428</v>
      </c>
      <c r="CM6">
        <v>0.66666666666666596</v>
      </c>
      <c r="CN6">
        <v>0.55248618784530301</v>
      </c>
      <c r="CO6">
        <v>0.64583333333333304</v>
      </c>
      <c r="CP6">
        <v>0.18181818181818099</v>
      </c>
      <c r="CQ6">
        <v>0.69021739130434701</v>
      </c>
      <c r="CR6">
        <v>0</v>
      </c>
      <c r="CS6">
        <v>0.71538461538461495</v>
      </c>
      <c r="CT6">
        <v>0.70747930425269201</v>
      </c>
      <c r="CU6">
        <v>0</v>
      </c>
      <c r="CV6">
        <v>0.49576271186440601</v>
      </c>
      <c r="CW6">
        <v>0.31168831168831101</v>
      </c>
      <c r="CX6">
        <v>0.98484848484848397</v>
      </c>
      <c r="CY6">
        <v>0.984615384615384</v>
      </c>
      <c r="CZ6">
        <v>0.96603773584905595</v>
      </c>
      <c r="DA6">
        <v>0.91472868217054204</v>
      </c>
      <c r="DB6">
        <v>0.93181818181818099</v>
      </c>
      <c r="DC6">
        <v>0.66666666666666596</v>
      </c>
      <c r="DD6">
        <v>0.71219512195121903</v>
      </c>
      <c r="DE6">
        <v>0.64948453608247403</v>
      </c>
      <c r="DF6">
        <v>0.192660550458715</v>
      </c>
      <c r="DG6">
        <v>0.679245283018867</v>
      </c>
      <c r="DH6">
        <v>0</v>
      </c>
      <c r="DI6">
        <v>0.752564102564102</v>
      </c>
      <c r="DJ6">
        <v>0.75095717756271596</v>
      </c>
      <c r="DK6">
        <v>0</v>
      </c>
      <c r="DL6">
        <v>0.58454106280193197</v>
      </c>
      <c r="DM6">
        <v>0.77570093457943901</v>
      </c>
      <c r="DN6">
        <v>0.98449612403100695</v>
      </c>
      <c r="DO6">
        <v>0.98449612403100695</v>
      </c>
      <c r="DP6">
        <v>0.977099236641221</v>
      </c>
      <c r="DQ6">
        <v>0.91828793774318995</v>
      </c>
      <c r="DR6">
        <v>0.90252707581227398</v>
      </c>
      <c r="DS6">
        <v>0.66666666666666596</v>
      </c>
      <c r="DT6">
        <v>0.69607843137254899</v>
      </c>
      <c r="DU6">
        <v>0.64948453608247403</v>
      </c>
      <c r="DV6">
        <v>0.19090909090909</v>
      </c>
      <c r="DW6">
        <v>0.68119891008174305</v>
      </c>
      <c r="DX6">
        <v>0</v>
      </c>
      <c r="DY6">
        <v>0.76474358974358903</v>
      </c>
      <c r="DZ6">
        <v>0.76080824872703701</v>
      </c>
      <c r="EA6">
        <v>0</v>
      </c>
      <c r="EB6">
        <v>0.60804020100502498</v>
      </c>
      <c r="EC6">
        <v>0.58695652173913004</v>
      </c>
      <c r="ED6">
        <v>0.99613899613899604</v>
      </c>
      <c r="EE6">
        <v>0.98449612403100695</v>
      </c>
      <c r="EF6">
        <v>0.97727272727272696</v>
      </c>
      <c r="EG6">
        <v>0.929687499999999</v>
      </c>
      <c r="EH6">
        <v>0.92250922509224997</v>
      </c>
      <c r="EI6">
        <v>0.86462882096069804</v>
      </c>
      <c r="EJ6">
        <v>0.736363636363636</v>
      </c>
      <c r="EK6">
        <v>0.64948453608247403</v>
      </c>
      <c r="EL6">
        <v>0.18918918918918901</v>
      </c>
      <c r="EM6">
        <v>0.68493150684931503</v>
      </c>
      <c r="EN6">
        <v>0</v>
      </c>
      <c r="EO6">
        <v>0.79294871794871702</v>
      </c>
      <c r="EP6">
        <v>0.79136215001188503</v>
      </c>
      <c r="EQ6">
        <v>0</v>
      </c>
      <c r="ER6">
        <v>0.65340909090909005</v>
      </c>
      <c r="ES6">
        <v>0.85462555066079204</v>
      </c>
      <c r="ET6">
        <v>0.99616858237547801</v>
      </c>
      <c r="EU6">
        <v>0.97692307692307601</v>
      </c>
      <c r="EV6">
        <v>0.97318007662835204</v>
      </c>
      <c r="EW6">
        <v>0.93076923076923002</v>
      </c>
      <c r="EX6">
        <v>0.92481203007518697</v>
      </c>
      <c r="EY6">
        <v>0.89830508474576198</v>
      </c>
      <c r="EZ6">
        <v>0.76851851851851805</v>
      </c>
      <c r="FA6">
        <v>0.65284974093264203</v>
      </c>
      <c r="FB6">
        <v>0.18918918918918901</v>
      </c>
      <c r="FC6">
        <v>0.67759562841529997</v>
      </c>
    </row>
    <row r="7" spans="1:159" x14ac:dyDescent="0.2">
      <c r="A7">
        <v>50</v>
      </c>
      <c r="B7">
        <f>AVERAGE(EO:EO)</f>
        <v>0.81530448717948667</v>
      </c>
      <c r="C7">
        <f>AVERAGE(EP:EP)</f>
        <v>0.81237882162835395</v>
      </c>
      <c r="D7">
        <f t="shared" ref="D7:O7" si="5">AVERAGE(ER:ER)</f>
        <v>0.69561117262926309</v>
      </c>
      <c r="E7">
        <f t="shared" si="5"/>
        <v>0.83108890174807271</v>
      </c>
      <c r="F7">
        <f t="shared" si="5"/>
        <v>0.98995686508799685</v>
      </c>
      <c r="G7">
        <f t="shared" si="5"/>
        <v>0.98213328147670498</v>
      </c>
      <c r="H7">
        <f t="shared" si="5"/>
        <v>0.97357579627535074</v>
      </c>
      <c r="I7">
        <f t="shared" si="5"/>
        <v>0.92974736445803063</v>
      </c>
      <c r="J7">
        <f t="shared" si="5"/>
        <v>0.93168380151177954</v>
      </c>
      <c r="K7">
        <f t="shared" si="5"/>
        <v>0.87600257655792313</v>
      </c>
      <c r="L7">
        <f t="shared" si="5"/>
        <v>0.85425005420836397</v>
      </c>
      <c r="M7">
        <f t="shared" si="5"/>
        <v>0.72674827785932417</v>
      </c>
      <c r="N7">
        <f t="shared" si="5"/>
        <v>0.27807735710046655</v>
      </c>
      <c r="O7">
        <f t="shared" si="5"/>
        <v>0.67967041062697109</v>
      </c>
      <c r="R7" cm="1">
        <f t="array" aca="1" ref="R7" ca="1">INDEX(INDIRECT("Table713["&amp;R$9&amp;"]"),MATCH(MAX((Table713[[MetaTest/k]:[MetaTest/k]]=Table93440[[#This Row],[Test Name]:[Test Name]])*INDIRECT("Table713["&amp;$Q$1&amp;"]")),INDIRECT("Table713["&amp;$Q$1&amp;"]"), 0))</f>
        <v>0.73958333333333304</v>
      </c>
      <c r="S7" cm="1">
        <f t="array" aca="1" ref="S7" ca="1">INDEX(INDIRECT("Table713["&amp;S$9&amp;"]"),MATCH(MAX((Table713[[MetaTest/k]:[MetaTest/k]]=Table93440[[#This Row],[Test Name]:[Test Name]])*INDIRECT("Table713["&amp;$Q$1&amp;"]")),INDIRECT("Table713["&amp;$Q$1&amp;"]"), 0))</f>
        <v>0.74976173826675296</v>
      </c>
      <c r="T7" cm="1">
        <f t="array" aca="1" ref="T7" ca="1">INDEX(INDIRECT("Table713["&amp;T$9&amp;"]"),MATCH(MAX((Table713[[MetaTest/k]:[MetaTest/k]]=Table93440[[#This Row],[Test Name]:[Test Name]])*INDIRECT("Table713["&amp;$Q$1&amp;"]")),INDIRECT("Table713["&amp;$Q$1&amp;"]"), 0))</f>
        <v>0.56756756756756699</v>
      </c>
      <c r="U7" cm="1">
        <f t="array" aca="1" ref="U7" ca="1">INDEX(INDIRECT("Table713["&amp;U$9&amp;"]"),MATCH(MAX((Table713[[MetaTest/k]:[MetaTest/k]]=Table93440[[#This Row],[Test Name]:[Test Name]])*INDIRECT("Table713["&amp;$Q$1&amp;"]")),INDIRECT("Table713["&amp;$Q$1&amp;"]"), 0))</f>
        <v>0.76510067114093905</v>
      </c>
      <c r="V7" cm="1">
        <f t="array" aca="1" ref="V7" ca="1">INDEX(INDIRECT("Table713["&amp;V$9&amp;"]"),MATCH(MAX((Table713[[MetaTest/k]:[MetaTest/k]]=Table93440[[#This Row],[Test Name]:[Test Name]])*INDIRECT("Table713["&amp;$Q$1&amp;"]")),INDIRECT("Table713["&amp;$Q$1&amp;"]"), 0))</f>
        <v>0.96250000000000002</v>
      </c>
      <c r="W7" cm="1">
        <f t="array" aca="1" ref="W7" ca="1">INDEX(INDIRECT("Table713["&amp;W$9&amp;"]"),MATCH(MAX((Table713[[MetaTest/k]:[MetaTest/k]]=Table93440[[#This Row],[Test Name]:[Test Name]])*INDIRECT("Table713["&amp;$Q$1&amp;"]")),INDIRECT("Table713["&amp;$Q$1&amp;"]"), 0))</f>
        <v>0.98113207547169801</v>
      </c>
      <c r="X7" cm="1">
        <f t="array" aca="1" ref="X7" ca="1">INDEX(INDIRECT("Table713["&amp;X$9&amp;"]"),MATCH(MAX((Table713[[MetaTest/k]:[MetaTest/k]]=Table93440[[#This Row],[Test Name]:[Test Name]])*INDIRECT("Table713["&amp;$Q$1&amp;"]")),INDIRECT("Table713["&amp;$Q$1&amp;"]"), 0))</f>
        <v>0.89795918367346905</v>
      </c>
      <c r="Y7" cm="1">
        <f t="array" aca="1" ref="Y7" ca="1">INDEX(INDIRECT("Table713["&amp;Y$9&amp;"]"),MATCH(MAX((Table713[[MetaTest/k]:[MetaTest/k]]=Table93440[[#This Row],[Test Name]:[Test Name]])*INDIRECT("Table713["&amp;$Q$1&amp;"]")),INDIRECT("Table713["&amp;$Q$1&amp;"]"), 0))</f>
        <v>0.97560975609756095</v>
      </c>
      <c r="Z7" cm="1">
        <f t="array" aca="1" ref="Z7" ca="1">INDEX(INDIRECT("Table713["&amp;Z$9&amp;"]"),MATCH(MAX((Table713[[MetaTest/k]:[MetaTest/k]]=Table93440[[#This Row],[Test Name]:[Test Name]])*INDIRECT("Table713["&amp;$Q$1&amp;"]")),INDIRECT("Table713["&amp;$Q$1&amp;"]"), 0))</f>
        <v>0.86713286713286697</v>
      </c>
      <c r="AA7" cm="1">
        <f t="array" aca="1" ref="AA7" ca="1">INDEX(INDIRECT("Table713["&amp;AA$9&amp;"]"),MATCH(MAX((Table713[[MetaTest/k]:[MetaTest/k]]=Table93440[[#This Row],[Test Name]:[Test Name]])*INDIRECT("Table713["&amp;$Q$1&amp;"]")),INDIRECT("Table713["&amp;$Q$1&amp;"]"), 0))</f>
        <v>0.65573770491803196</v>
      </c>
      <c r="AB7" cm="1">
        <f t="array" aca="1" ref="AB7" ca="1">INDEX(INDIRECT("Table713["&amp;AB$9&amp;"]"),MATCH(MAX((Table713[[MetaTest/k]:[MetaTest/k]]=Table93440[[#This Row],[Test Name]:[Test Name]])*INDIRECT("Table713["&amp;$Q$1&amp;"]")),INDIRECT("Table713["&amp;$Q$1&amp;"]"), 0))</f>
        <v>0.51020408163265296</v>
      </c>
      <c r="AC7" cm="1">
        <f t="array" aca="1" ref="AC7" ca="1">INDEX(INDIRECT("Table713["&amp;AC$9&amp;"]"),MATCH(MAX((Table713[[MetaTest/k]:[MetaTest/k]]=Table93440[[#This Row],[Test Name]:[Test Name]])*INDIRECT("Table713["&amp;$Q$1&amp;"]")),INDIRECT("Table713["&amp;$Q$1&amp;"]"), 0))</f>
        <v>0.65573770491803196</v>
      </c>
      <c r="AD7" cm="1">
        <f t="array" aca="1" ref="AD7" ca="1">INDEX(INDIRECT("Table713["&amp;AD$9&amp;"]"),MATCH(MAX((Table713[[MetaTest/k]:[MetaTest/k]]=Table93440[[#This Row],[Test Name]:[Test Name]])*INDIRECT("Table713["&amp;$Q$1&amp;"]")),INDIRECT("Table713["&amp;$Q$1&amp;"]"), 0))</f>
        <v>0.488188976377952</v>
      </c>
      <c r="AE7" cm="1">
        <f t="array" aca="1" ref="AE7" ca="1">INDEX(INDIRECT("Table713["&amp;AE$9&amp;"]"),MATCH(MAX((Table713[[MetaTest/k]:[MetaTest/k]]=Table93440[[#This Row],[Test Name]:[Test Name]])*INDIRECT("Table713["&amp;$Q$1&amp;"]")),INDIRECT("Table713["&amp;$Q$1&amp;"]"), 0))</f>
        <v>0.67027027027026997</v>
      </c>
      <c r="AF7" cm="1">
        <f t="array" aca="1" ref="AF7" ca="1">INDEX(INDIRECT("Table832["&amp;AF$9&amp;"]"),MATCH(MAX((Table832[[MetaTest/k]:[MetaTest/k]]=Table93440[[#This Row],[Test Name]:[Test Name]])*INDIRECT("Table832["&amp;$Q$1&amp;"]")),INDIRECT("Table832["&amp;$Q$1&amp;"]"), 0))</f>
        <v>0.63541666666666596</v>
      </c>
      <c r="AG7" cm="1">
        <f t="array" aca="1" ref="AG7" ca="1">INDEX(INDIRECT("Table832["&amp;AG$9&amp;"]"),MATCH(MAX((Table832[[MetaTest/k]:[MetaTest/k]]=Table93440[[#This Row],[Test Name]:[Test Name]])*INDIRECT("Table832["&amp;$Q$1&amp;"]")),INDIRECT("Table832["&amp;$Q$1&amp;"]"), 0))</f>
        <v>0.59258969454113897</v>
      </c>
      <c r="AH7" cm="1">
        <f t="array" aca="1" ref="AH7" ca="1">INDEX(INDIRECT("Table832["&amp;AH$9&amp;"]"),MATCH(MAX((Table832[[MetaTest/k]:[MetaTest/k]]=Table93440[[#This Row],[Test Name]:[Test Name]])*INDIRECT("Table832["&amp;$Q$1&amp;"]")),INDIRECT("Table832["&amp;$Q$1&amp;"]"), 0))</f>
        <v>0.6</v>
      </c>
      <c r="AI7" cm="1">
        <f t="array" aca="1" ref="AI7" ca="1">INDEX(INDIRECT("Table832["&amp;AI$9&amp;"]"),MATCH(MAX((Table832[[MetaTest/k]:[MetaTest/k]]=Table93440[[#This Row],[Test Name]:[Test Name]])*INDIRECT("Table832["&amp;$Q$1&amp;"]")),INDIRECT("Table832["&amp;$Q$1&amp;"]"), 0))</f>
        <v>0.33644859813084099</v>
      </c>
      <c r="AJ7" cm="1">
        <f t="array" aca="1" ref="AJ7" ca="1">INDEX(INDIRECT("Table832["&amp;AJ$9&amp;"]"),MATCH(MAX((Table832[[MetaTest/k]:[MetaTest/k]]=Table93440[[#This Row],[Test Name]:[Test Name]])*INDIRECT("Table832["&amp;$Q$1&amp;"]")),INDIRECT("Table832["&amp;$Q$1&amp;"]"), 0))</f>
        <v>0.98750000000000004</v>
      </c>
      <c r="AK7" cm="1">
        <f t="array" aca="1" ref="AK7" ca="1">INDEX(INDIRECT("Table832["&amp;AK$9&amp;"]"),MATCH(MAX((Table832[[MetaTest/k]:[MetaTest/k]]=Table93440[[#This Row],[Test Name]:[Test Name]])*INDIRECT("Table832["&amp;$Q$1&amp;"]")),INDIRECT("Table832["&amp;$Q$1&amp;"]"), 0))</f>
        <v>0.987341772151898</v>
      </c>
      <c r="AL7" cm="1">
        <f t="array" aca="1" ref="AL7" ca="1">INDEX(INDIRECT("Table832["&amp;AL$9&amp;"]"),MATCH(MAX((Table832[[MetaTest/k]:[MetaTest/k]]=Table93440[[#This Row],[Test Name]:[Test Name]])*INDIRECT("Table832["&amp;$Q$1&amp;"]")),INDIRECT("Table832["&amp;$Q$1&amp;"]"), 0))</f>
        <v>0.86842105263157798</v>
      </c>
      <c r="AM7" cm="1">
        <f t="array" aca="1" ref="AM7" ca="1">INDEX(INDIRECT("Table832["&amp;AM$9&amp;"]"),MATCH(MAX((Table832[[MetaTest/k]:[MetaTest/k]]=Table93440[[#This Row],[Test Name]:[Test Name]])*INDIRECT("Table832["&amp;$Q$1&amp;"]")),INDIRECT("Table832["&amp;$Q$1&amp;"]"), 0))</f>
        <v>0.91860465116279</v>
      </c>
      <c r="AN7" cm="1">
        <f t="array" aca="1" ref="AN7" ca="1">INDEX(INDIRECT("Table832["&amp;AN$9&amp;"]"),MATCH(MAX((Table832[[MetaTest/k]:[MetaTest/k]]=Table93440[[#This Row],[Test Name]:[Test Name]])*INDIRECT("Table832["&amp;$Q$1&amp;"]")),INDIRECT("Table832["&amp;$Q$1&amp;"]"), 0))</f>
        <v>0.94193548387096704</v>
      </c>
      <c r="AO7" cm="1">
        <f t="array" aca="1" ref="AO7" ca="1">INDEX(INDIRECT("Table832["&amp;AO$9&amp;"]"),MATCH(MAX((Table832[[MetaTest/k]:[MetaTest/k]]=Table93440[[#This Row],[Test Name]:[Test Name]])*INDIRECT("Table832["&amp;$Q$1&amp;"]")),INDIRECT("Table832["&amp;$Q$1&amp;"]"), 0))</f>
        <v>0</v>
      </c>
      <c r="AP7" cm="1">
        <f t="array" aca="1" ref="AP7" ca="1">INDEX(INDIRECT("Table832["&amp;AP$9&amp;"]"),MATCH(MAX((Table832[[MetaTest/k]:[MetaTest/k]]=Table93440[[#This Row],[Test Name]:[Test Name]])*INDIRECT("Table832["&amp;$Q$1&amp;"]")),INDIRECT("Table832["&amp;$Q$1&amp;"]"), 0))</f>
        <v>0.51578947368421002</v>
      </c>
      <c r="AQ7" cm="1">
        <f t="array" aca="1" ref="AQ7" ca="1">INDEX(INDIRECT("Table832["&amp;AQ$9&amp;"]"),MATCH(MAX((Table832[[MetaTest/k]:[MetaTest/k]]=Table93440[[#This Row],[Test Name]:[Test Name]])*INDIRECT("Table832["&amp;$Q$1&amp;"]")),INDIRECT("Table832["&amp;$Q$1&amp;"]"), 0))</f>
        <v>0</v>
      </c>
      <c r="AR7" cm="1">
        <f t="array" aca="1" ref="AR7" ca="1">INDEX(INDIRECT("Table832["&amp;AR$9&amp;"]"),MATCH(MAX((Table832[[MetaTest/k]:[MetaTest/k]]=Table93440[[#This Row],[Test Name]:[Test Name]])*INDIRECT("Table832["&amp;$Q$1&amp;"]")),INDIRECT("Table832["&amp;$Q$1&amp;"]"), 0))</f>
        <v>0.30769230769230699</v>
      </c>
      <c r="AS7" cm="1">
        <f t="array" aca="1" ref="AS7" ca="1">INDEX(INDIRECT("Table832["&amp;AS$9&amp;"]"),MATCH(MAX((Table832[[MetaTest/k]:[MetaTest/k]]=Table93440[[#This Row],[Test Name]:[Test Name]])*INDIRECT("Table832["&amp;$Q$1&amp;"]")),INDIRECT("Table832["&amp;$Q$1&amp;"]"), 0))</f>
        <v>0.647342995169082</v>
      </c>
      <c r="AT7" cm="1">
        <f t="array" aca="1" ref="AT7" ca="1">INDEX(INDIRECT("Table1033["&amp;AT$9&amp;"]"),MATCH(MAX((Table1033[[MetaTest/k]:[MetaTest/k]]=Table93440[[#This Row],[Test Name]:[Test Name]])*INDIRECT("Table1033["&amp;$Q$1&amp;"]")),INDIRECT("Table1033["&amp;$Q$1&amp;"]"), 0))</f>
        <v>0.52500000000000002</v>
      </c>
      <c r="AU7" cm="1">
        <f t="array" aca="1" ref="AU7" ca="1">INDEX(INDIRECT("Table1033["&amp;AU$9&amp;"]"),MATCH(MAX((Table1033[[MetaTest/k]:[MetaTest/k]]=Table93440[[#This Row],[Test Name]:[Test Name]])*INDIRECT("Table1033["&amp;$Q$1&amp;"]")),INDIRECT("Table1033["&amp;$Q$1&amp;"]"), 0))</f>
        <v>0.49392392984098898</v>
      </c>
      <c r="AV7" cm="1">
        <f t="array" aca="1" ref="AV7" ca="1">INDEX(INDIRECT("Table1033["&amp;AV$9&amp;"]"),MATCH(MAX((Table1033[[MetaTest/k]:[MetaTest/k]]=Table93440[[#This Row],[Test Name]:[Test Name]])*INDIRECT("Table1033["&amp;$Q$1&amp;"]")),INDIRECT("Table1033["&amp;$Q$1&amp;"]"), 0))</f>
        <v>2.4390243902439001E-2</v>
      </c>
      <c r="AW7" cm="1">
        <f t="array" aca="1" ref="AW7" ca="1">INDEX(INDIRECT("Table1033["&amp;AW$9&amp;"]"),MATCH(MAX((Table1033[[MetaTest/k]:[MetaTest/k]]=Table93440[[#This Row],[Test Name]:[Test Name]])*INDIRECT("Table1033["&amp;$Q$1&amp;"]")),INDIRECT("Table1033["&amp;$Q$1&amp;"]"), 0))</f>
        <v>0.402877697841726</v>
      </c>
      <c r="AX7" cm="1">
        <f t="array" aca="1" ref="AX7" ca="1">INDEX(INDIRECT("Table1033["&amp;AX$9&amp;"]"),MATCH(MAX((Table1033[[MetaTest/k]:[MetaTest/k]]=Table93440[[#This Row],[Test Name]:[Test Name]])*INDIRECT("Table1033["&amp;$Q$1&amp;"]")),INDIRECT("Table1033["&amp;$Q$1&amp;"]"), 0))</f>
        <v>0.76923076923076905</v>
      </c>
      <c r="AY7" cm="1">
        <f t="array" aca="1" ref="AY7" ca="1">INDEX(INDIRECT("Table1033["&amp;AY$9&amp;"]"),MATCH(MAX((Table1033[[MetaTest/k]:[MetaTest/k]]=Table93440[[#This Row],[Test Name]:[Test Name]])*INDIRECT("Table1033["&amp;$Q$1&amp;"]")),INDIRECT("Table1033["&amp;$Q$1&amp;"]"), 0))</f>
        <v>0.96932515337423297</v>
      </c>
      <c r="AZ7" cm="1">
        <f t="array" aca="1" ref="AZ7" ca="1">INDEX(INDIRECT("Table1033["&amp;AZ$9&amp;"]"),MATCH(MAX((Table1033[[MetaTest/k]:[MetaTest/k]]=Table93440[[#This Row],[Test Name]:[Test Name]])*INDIRECT("Table1033["&amp;$Q$1&amp;"]")),INDIRECT("Table1033["&amp;$Q$1&amp;"]"), 0))</f>
        <v>0.72222222222222199</v>
      </c>
      <c r="BA7" cm="1">
        <f t="array" aca="1" ref="BA7" ca="1">INDEX(INDIRECT("Table1033["&amp;BA$9&amp;"]"),MATCH(MAX((Table1033[[MetaTest/k]:[MetaTest/k]]=Table93440[[#This Row],[Test Name]:[Test Name]])*INDIRECT("Table1033["&amp;$Q$1&amp;"]")),INDIRECT("Table1033["&amp;$Q$1&amp;"]"), 0))</f>
        <v>0.82269503546099298</v>
      </c>
      <c r="BB7" cm="1">
        <f t="array" aca="1" ref="BB7" ca="1">INDEX(INDIRECT("Table1033["&amp;BB$9&amp;"]"),MATCH(MAX((Table1033[[MetaTest/k]:[MetaTest/k]]=Table93440[[#This Row],[Test Name]:[Test Name]])*INDIRECT("Table1033["&amp;$Q$1&amp;"]")),INDIRECT("Table1033["&amp;$Q$1&amp;"]"), 0))</f>
        <v>0.488188976377952</v>
      </c>
      <c r="BC7" cm="1">
        <f t="array" aca="1" ref="BC7" ca="1">INDEX(INDIRECT("Table1033["&amp;BC$9&amp;"]"),MATCH(MAX((Table1033[[MetaTest/k]:[MetaTest/k]]=Table93440[[#This Row],[Test Name]:[Test Name]])*INDIRECT("Table1033["&amp;$Q$1&amp;"]")),INDIRECT("Table1033["&amp;$Q$1&amp;"]"), 0))</f>
        <v>0.59310344827586203</v>
      </c>
      <c r="BD7" cm="1">
        <f t="array" aca="1" ref="BD7" ca="1">INDEX(INDIRECT("Table1033["&amp;BD$9&amp;"]"),MATCH(MAX((Table1033[[MetaTest/k]:[MetaTest/k]]=Table93440[[#This Row],[Test Name]:[Test Name]])*INDIRECT("Table1033["&amp;$Q$1&amp;"]")),INDIRECT("Table1033["&amp;$Q$1&amp;"]"), 0))</f>
        <v>0.43360433604336002</v>
      </c>
      <c r="BE7" cm="1">
        <f t="array" aca="1" ref="BE7" ca="1">INDEX(INDIRECT("Table1033["&amp;BE$9&amp;"]"),MATCH(MAX((Table1033[[MetaTest/k]:[MetaTest/k]]=Table93440[[#This Row],[Test Name]:[Test Name]])*INDIRECT("Table1033["&amp;$Q$1&amp;"]")),INDIRECT("Table1033["&amp;$Q$1&amp;"]"), 0))</f>
        <v>0</v>
      </c>
      <c r="BF7" cm="1">
        <f t="array" aca="1" ref="BF7" ca="1">INDEX(INDIRECT("Table1033["&amp;BF$9&amp;"]"),MATCH(MAX((Table1033[[MetaTest/k]:[MetaTest/k]]=Table93440[[#This Row],[Test Name]:[Test Name]])*INDIRECT("Table1033["&amp;$Q$1&amp;"]")),INDIRECT("Table1033["&amp;$Q$1&amp;"]"), 0))</f>
        <v>3.4782608695652098E-2</v>
      </c>
      <c r="BG7" cm="1">
        <f t="array" aca="1" ref="BG7" ca="1">INDEX(INDIRECT("Table1033["&amp;BG$9&amp;"]"),MATCH(MAX((Table1033[[MetaTest/k]:[MetaTest/k]]=Table93440[[#This Row],[Test Name]:[Test Name]])*INDIRECT("Table1033["&amp;$Q$1&amp;"]")),INDIRECT("Table1033["&amp;$Q$1&amp;"]"), 0))</f>
        <v>0.66666666666666596</v>
      </c>
      <c r="BL7">
        <v>0</v>
      </c>
      <c r="BM7">
        <v>0.65769230769230702</v>
      </c>
      <c r="BN7">
        <v>0.60946774968907402</v>
      </c>
      <c r="BO7">
        <v>0</v>
      </c>
      <c r="BP7">
        <v>0.48520710059171601</v>
      </c>
      <c r="BQ7">
        <v>0</v>
      </c>
      <c r="BR7">
        <v>0.99616858237547801</v>
      </c>
      <c r="BS7">
        <v>0.98449612403100695</v>
      </c>
      <c r="BT7">
        <v>0.969465648854961</v>
      </c>
      <c r="BU7">
        <v>0.96240601503759404</v>
      </c>
      <c r="BV7">
        <v>0.89855072463768104</v>
      </c>
      <c r="BW7">
        <v>0.52380952380952295</v>
      </c>
      <c r="BX7">
        <v>0.53846153846153799</v>
      </c>
      <c r="BY7">
        <v>8.7591240875912399E-2</v>
      </c>
      <c r="BZ7">
        <v>0.19178082191780799</v>
      </c>
      <c r="CA7">
        <v>0.67567567567567499</v>
      </c>
      <c r="CB7">
        <v>0</v>
      </c>
      <c r="CC7">
        <v>0.73141025641025603</v>
      </c>
      <c r="CD7">
        <v>0.72520730113273202</v>
      </c>
      <c r="CE7">
        <v>0</v>
      </c>
      <c r="CF7">
        <v>0.534521158129176</v>
      </c>
      <c r="CG7">
        <v>0.46783625730994099</v>
      </c>
      <c r="CH7">
        <v>0.99236641221374</v>
      </c>
      <c r="CI7">
        <v>0.98449612403100695</v>
      </c>
      <c r="CJ7">
        <v>0.96240601503759404</v>
      </c>
      <c r="CK7">
        <v>0.95880149812733995</v>
      </c>
      <c r="CL7">
        <v>0.92883895131086103</v>
      </c>
      <c r="CM7">
        <v>0.66666666666666596</v>
      </c>
      <c r="CN7">
        <v>0.68</v>
      </c>
      <c r="CO7">
        <v>0.65284974093264203</v>
      </c>
      <c r="CP7">
        <v>0.19090909090909</v>
      </c>
      <c r="CQ7">
        <v>0.68279569892473102</v>
      </c>
      <c r="CR7">
        <v>0</v>
      </c>
      <c r="CS7">
        <v>0.729487179487179</v>
      </c>
      <c r="CT7">
        <v>0.72477208270749605</v>
      </c>
      <c r="CU7">
        <v>0</v>
      </c>
      <c r="CV7">
        <v>0.543429844097995</v>
      </c>
      <c r="CW7">
        <v>0.52272727272727204</v>
      </c>
      <c r="CX7">
        <v>1</v>
      </c>
      <c r="CY7">
        <v>0.98069498069497996</v>
      </c>
      <c r="CZ7">
        <v>0.98473282442748</v>
      </c>
      <c r="DA7">
        <v>0.91954022988505701</v>
      </c>
      <c r="DB7">
        <v>0.88086642599277898</v>
      </c>
      <c r="DC7">
        <v>0.66666666666666596</v>
      </c>
      <c r="DD7">
        <v>0.67336683417085397</v>
      </c>
      <c r="DE7">
        <v>0.64583333333333304</v>
      </c>
      <c r="DF7">
        <v>0.18918918918918901</v>
      </c>
      <c r="DG7">
        <v>0.69021739130434701</v>
      </c>
      <c r="DH7">
        <v>0</v>
      </c>
      <c r="DI7">
        <v>0.757692307692307</v>
      </c>
      <c r="DJ7">
        <v>0.752376676046975</v>
      </c>
      <c r="DK7">
        <v>0</v>
      </c>
      <c r="DL7">
        <v>0.59188544152744604</v>
      </c>
      <c r="DM7">
        <v>0.59459459459459396</v>
      </c>
      <c r="DN7">
        <v>0.99224806201550297</v>
      </c>
      <c r="DO7">
        <v>0.98449612403100695</v>
      </c>
      <c r="DP7">
        <v>0.97318007662835204</v>
      </c>
      <c r="DQ7">
        <v>0.91954022988505701</v>
      </c>
      <c r="DR7">
        <v>0.93893129770992301</v>
      </c>
      <c r="DS7">
        <v>0.86462882096069804</v>
      </c>
      <c r="DT7">
        <v>0.74396135265700403</v>
      </c>
      <c r="DU7">
        <v>0.64583333333333304</v>
      </c>
      <c r="DV7">
        <v>0.57142857142857095</v>
      </c>
      <c r="DW7">
        <v>0.207792207792207</v>
      </c>
      <c r="DX7">
        <v>0</v>
      </c>
      <c r="DY7">
        <v>0.77564102564102499</v>
      </c>
      <c r="DZ7">
        <v>0.77091644258854897</v>
      </c>
      <c r="EA7">
        <v>0</v>
      </c>
      <c r="EB7">
        <v>0.65909090909090895</v>
      </c>
      <c r="EC7">
        <v>0.78703703703703698</v>
      </c>
      <c r="ED7">
        <v>0.99224806201550297</v>
      </c>
      <c r="EE7">
        <v>0.98069498069497996</v>
      </c>
      <c r="EF7">
        <v>0.95522388059701402</v>
      </c>
      <c r="EG7">
        <v>0.91187739463601503</v>
      </c>
      <c r="EH7">
        <v>0.88808664259927705</v>
      </c>
      <c r="EI7">
        <v>0.89075630252100801</v>
      </c>
      <c r="EJ7">
        <v>0.67619047619047601</v>
      </c>
      <c r="EK7">
        <v>0.64583333333333304</v>
      </c>
      <c r="EL7">
        <v>0.19004524886877799</v>
      </c>
      <c r="EM7">
        <v>0.67391304347825998</v>
      </c>
      <c r="EN7">
        <v>0</v>
      </c>
      <c r="EO7">
        <v>0.83012820512820495</v>
      </c>
      <c r="EP7">
        <v>0.83531916203712697</v>
      </c>
      <c r="EQ7">
        <v>0</v>
      </c>
      <c r="ER7">
        <v>0.74303405572755399</v>
      </c>
      <c r="ES7">
        <v>0.88135593220338904</v>
      </c>
      <c r="ET7">
        <v>0.992307692307692</v>
      </c>
      <c r="EU7">
        <v>0.98449612403100695</v>
      </c>
      <c r="EV7">
        <v>0.969465648854961</v>
      </c>
      <c r="EW7">
        <v>0.927203065134099</v>
      </c>
      <c r="EX7">
        <v>0.93536121673003803</v>
      </c>
      <c r="EY7">
        <v>0.87931034482758597</v>
      </c>
      <c r="EZ7">
        <v>0.91358024691357997</v>
      </c>
      <c r="FA7">
        <v>0.63589743589743597</v>
      </c>
      <c r="FB7">
        <v>0.5</v>
      </c>
      <c r="FC7">
        <v>0.66181818181818097</v>
      </c>
    </row>
    <row r="8" spans="1:159" x14ac:dyDescent="0.2">
      <c r="AD8" s="14"/>
      <c r="AE8" s="14"/>
      <c r="AR8" s="14"/>
      <c r="AS8" s="14"/>
      <c r="BF8" s="14"/>
      <c r="BG8" s="14"/>
      <c r="BL8">
        <v>0</v>
      </c>
      <c r="BM8">
        <v>0.71602564102564104</v>
      </c>
      <c r="BN8">
        <v>0.70324992599374803</v>
      </c>
      <c r="BO8">
        <v>0</v>
      </c>
      <c r="BP8">
        <v>0.56036446469248202</v>
      </c>
      <c r="BQ8">
        <v>0.56353591160220995</v>
      </c>
      <c r="BR8">
        <v>1</v>
      </c>
      <c r="BS8">
        <v>0.98069498069497996</v>
      </c>
      <c r="BT8">
        <v>0.97692307692307601</v>
      </c>
      <c r="BU8">
        <v>0.94382022471910099</v>
      </c>
      <c r="BV8">
        <v>0.80528052805280503</v>
      </c>
      <c r="BW8">
        <v>0.66666666666666596</v>
      </c>
      <c r="BX8">
        <v>0.42105263157894701</v>
      </c>
      <c r="BY8">
        <v>0.64583333333333304</v>
      </c>
      <c r="BZ8">
        <v>0.18834080717488699</v>
      </c>
      <c r="CA8">
        <v>0.68648648648648602</v>
      </c>
      <c r="CB8">
        <v>0</v>
      </c>
      <c r="CC8">
        <v>0.71217948717948698</v>
      </c>
      <c r="CD8">
        <v>0.69131701484213004</v>
      </c>
      <c r="CE8">
        <v>0</v>
      </c>
      <c r="CF8">
        <v>0.52</v>
      </c>
      <c r="CG8">
        <v>1.5267175572519E-2</v>
      </c>
      <c r="CH8">
        <v>0.98098859315589304</v>
      </c>
      <c r="CI8">
        <v>0.98449612403100695</v>
      </c>
      <c r="CJ8">
        <v>0.96240601503759404</v>
      </c>
      <c r="CK8">
        <v>0.92248062015503796</v>
      </c>
      <c r="CL8">
        <v>0.79611650485436802</v>
      </c>
      <c r="CM8">
        <v>0.66666666666666596</v>
      </c>
      <c r="CN8">
        <v>0.67307692307692302</v>
      </c>
      <c r="CO8">
        <v>0.64583333333333304</v>
      </c>
      <c r="CP8">
        <v>0.422222222222222</v>
      </c>
      <c r="CQ8">
        <v>0.70625000000000004</v>
      </c>
      <c r="CR8">
        <v>0</v>
      </c>
      <c r="CS8">
        <v>0.78076923076922999</v>
      </c>
      <c r="CT8">
        <v>0.77766886154634995</v>
      </c>
      <c r="CU8">
        <v>0</v>
      </c>
      <c r="CV8">
        <v>0.64171122994652396</v>
      </c>
      <c r="CW8">
        <v>0.8</v>
      </c>
      <c r="CX8">
        <v>0.99613899613899604</v>
      </c>
      <c r="CY8">
        <v>0.98069498069497996</v>
      </c>
      <c r="CZ8">
        <v>0.96629213483146004</v>
      </c>
      <c r="DA8">
        <v>0.95057034220532299</v>
      </c>
      <c r="DB8">
        <v>0.94656488549618301</v>
      </c>
      <c r="DC8">
        <v>0.86956521739130399</v>
      </c>
      <c r="DD8">
        <v>0.65671641791044699</v>
      </c>
      <c r="DE8">
        <v>0.64583333333333304</v>
      </c>
      <c r="DF8">
        <v>0.185840707964601</v>
      </c>
      <c r="DG8">
        <v>0.692098092643051</v>
      </c>
      <c r="DH8">
        <v>0</v>
      </c>
      <c r="DI8">
        <v>0.76217948717948703</v>
      </c>
      <c r="DJ8">
        <v>0.75858289237557797</v>
      </c>
      <c r="DK8">
        <v>0</v>
      </c>
      <c r="DL8">
        <v>0.608478802992518</v>
      </c>
      <c r="DM8">
        <v>0.83185840707964598</v>
      </c>
      <c r="DN8">
        <v>1</v>
      </c>
      <c r="DO8">
        <v>0.98449612403100695</v>
      </c>
      <c r="DP8">
        <v>0.98084291187739403</v>
      </c>
      <c r="DQ8">
        <v>0.927203065134099</v>
      </c>
      <c r="DR8">
        <v>0.88489208633093497</v>
      </c>
      <c r="DS8">
        <v>0.66666666666666596</v>
      </c>
      <c r="DT8">
        <v>0.69346733668341698</v>
      </c>
      <c r="DU8">
        <v>0.64583333333333304</v>
      </c>
      <c r="DV8">
        <v>0.19090909090909</v>
      </c>
      <c r="DW8">
        <v>0.68834688346883399</v>
      </c>
      <c r="DX8">
        <v>0</v>
      </c>
      <c r="DY8">
        <v>0.73012820512820498</v>
      </c>
      <c r="DZ8">
        <v>0.71674784844679096</v>
      </c>
      <c r="EA8">
        <v>0</v>
      </c>
      <c r="EB8">
        <v>0.52391799544419104</v>
      </c>
      <c r="EC8">
        <v>0.23129251700680201</v>
      </c>
      <c r="ED8">
        <v>0.977099236641221</v>
      </c>
      <c r="EE8">
        <v>0.98069498069497996</v>
      </c>
      <c r="EF8">
        <v>0.95849056603773497</v>
      </c>
      <c r="EG8">
        <v>0.92248062015503796</v>
      </c>
      <c r="EH8">
        <v>0.91111111111111098</v>
      </c>
      <c r="EI8">
        <v>0.86580086580086502</v>
      </c>
      <c r="EJ8">
        <v>0.70192307692307598</v>
      </c>
      <c r="EK8">
        <v>0.64583333333333304</v>
      </c>
      <c r="EL8">
        <v>0.18834080717488699</v>
      </c>
      <c r="EM8">
        <v>0.69398907103825103</v>
      </c>
      <c r="EN8">
        <v>0</v>
      </c>
      <c r="EO8">
        <v>0.79166666666666596</v>
      </c>
      <c r="EP8">
        <v>0.79594799705913299</v>
      </c>
      <c r="EQ8">
        <v>0</v>
      </c>
      <c r="ER8">
        <v>0.62176165803108796</v>
      </c>
      <c r="ES8">
        <v>0.66326530612244805</v>
      </c>
      <c r="ET8">
        <v>0.99236641221374</v>
      </c>
      <c r="EU8">
        <v>0.988416988416988</v>
      </c>
      <c r="EV8">
        <v>0.98084291187739403</v>
      </c>
      <c r="EW8">
        <v>0.92248062015503796</v>
      </c>
      <c r="EX8">
        <v>0.94339622641509402</v>
      </c>
      <c r="EY8">
        <v>0.86956521739130399</v>
      </c>
      <c r="EZ8">
        <v>0.82511210762331799</v>
      </c>
      <c r="FA8">
        <v>0.64583333333333304</v>
      </c>
      <c r="FB8">
        <v>0.39245283018867899</v>
      </c>
      <c r="FC8">
        <v>0.70588235294117596</v>
      </c>
    </row>
    <row r="9" spans="1:159" x14ac:dyDescent="0.2">
      <c r="R9" t="s">
        <v>30</v>
      </c>
      <c r="S9" t="s">
        <v>32</v>
      </c>
      <c r="T9" t="s">
        <v>1706</v>
      </c>
      <c r="U9" t="s">
        <v>1707</v>
      </c>
      <c r="V9" t="s">
        <v>1708</v>
      </c>
      <c r="W9" t="s">
        <v>1709</v>
      </c>
      <c r="X9" t="s">
        <v>1710</v>
      </c>
      <c r="Y9" t="s">
        <v>1711</v>
      </c>
      <c r="Z9" t="s">
        <v>1712</v>
      </c>
      <c r="AA9" t="s">
        <v>1713</v>
      </c>
      <c r="AB9" t="s">
        <v>1714</v>
      </c>
      <c r="AC9" t="s">
        <v>1715</v>
      </c>
      <c r="AD9" t="s">
        <v>1716</v>
      </c>
      <c r="AE9" t="s">
        <v>1717</v>
      </c>
      <c r="AF9" t="s">
        <v>30</v>
      </c>
      <c r="AG9" t="s">
        <v>32</v>
      </c>
      <c r="AH9" t="s">
        <v>1706</v>
      </c>
      <c r="AI9" t="s">
        <v>1707</v>
      </c>
      <c r="AJ9" t="s">
        <v>1708</v>
      </c>
      <c r="AK9" t="s">
        <v>1709</v>
      </c>
      <c r="AL9" t="s">
        <v>1710</v>
      </c>
      <c r="AM9" t="s">
        <v>1711</v>
      </c>
      <c r="AN9" t="s">
        <v>1712</v>
      </c>
      <c r="AO9" t="s">
        <v>1713</v>
      </c>
      <c r="AP9" t="s">
        <v>1714</v>
      </c>
      <c r="AQ9" t="s">
        <v>1715</v>
      </c>
      <c r="AR9" t="s">
        <v>1716</v>
      </c>
      <c r="AS9" t="s">
        <v>1717</v>
      </c>
      <c r="AT9" t="s">
        <v>30</v>
      </c>
      <c r="AU9" t="s">
        <v>32</v>
      </c>
      <c r="AV9" t="s">
        <v>1706</v>
      </c>
      <c r="AW9" t="s">
        <v>1707</v>
      </c>
      <c r="AX9" t="s">
        <v>1708</v>
      </c>
      <c r="AY9" t="s">
        <v>1709</v>
      </c>
      <c r="AZ9" t="s">
        <v>1710</v>
      </c>
      <c r="BA9" t="s">
        <v>1711</v>
      </c>
      <c r="BB9" t="s">
        <v>1712</v>
      </c>
      <c r="BC9" t="s">
        <v>1713</v>
      </c>
      <c r="BD9" t="s">
        <v>1714</v>
      </c>
      <c r="BE9" t="s">
        <v>1715</v>
      </c>
      <c r="BF9" t="s">
        <v>1716</v>
      </c>
      <c r="BG9" t="s">
        <v>1717</v>
      </c>
      <c r="BL9">
        <v>0</v>
      </c>
      <c r="BM9">
        <v>0.70512820512820495</v>
      </c>
      <c r="BN9">
        <v>0.694774155478599</v>
      </c>
      <c r="BO9">
        <v>0</v>
      </c>
      <c r="BP9">
        <v>0.47599164926931098</v>
      </c>
      <c r="BQ9">
        <v>0.23129251700680201</v>
      </c>
      <c r="BR9">
        <v>0.99236641221374</v>
      </c>
      <c r="BS9">
        <v>0.98449612403100695</v>
      </c>
      <c r="BT9">
        <v>0.962686567164179</v>
      </c>
      <c r="BU9">
        <v>0.92307692307692302</v>
      </c>
      <c r="BV9">
        <v>0.92134831460674105</v>
      </c>
      <c r="BW9">
        <v>0.67346938775510201</v>
      </c>
      <c r="BX9">
        <v>0.65671641791044699</v>
      </c>
      <c r="BY9">
        <v>0.65284974093264203</v>
      </c>
      <c r="BZ9">
        <v>0.19090909090909</v>
      </c>
      <c r="CA9">
        <v>0.672086720867208</v>
      </c>
      <c r="CB9">
        <v>0</v>
      </c>
      <c r="CC9">
        <v>0.75833333333333297</v>
      </c>
      <c r="CD9">
        <v>0.75643819588239303</v>
      </c>
      <c r="CE9">
        <v>0</v>
      </c>
      <c r="CF9">
        <v>0.56796116504854299</v>
      </c>
      <c r="CG9">
        <v>0.44311377245508898</v>
      </c>
      <c r="CH9">
        <v>0.99236641221374</v>
      </c>
      <c r="CI9">
        <v>0.97692307692307601</v>
      </c>
      <c r="CJ9">
        <v>0.96992481203007497</v>
      </c>
      <c r="CK9">
        <v>0.92248062015503796</v>
      </c>
      <c r="CL9">
        <v>0.878571428571428</v>
      </c>
      <c r="CM9">
        <v>0.87931034482758597</v>
      </c>
      <c r="CN9">
        <v>0.71287128712871295</v>
      </c>
      <c r="CO9">
        <v>0.64583333333333304</v>
      </c>
      <c r="CP9">
        <v>0.38636363636363602</v>
      </c>
      <c r="CQ9">
        <v>0.701538461538461</v>
      </c>
      <c r="CR9">
        <v>0</v>
      </c>
      <c r="CS9">
        <v>0.75128205128205106</v>
      </c>
      <c r="CT9">
        <v>0.74493549230328004</v>
      </c>
      <c r="CU9">
        <v>0</v>
      </c>
      <c r="CV9">
        <v>0.57349397590361395</v>
      </c>
      <c r="CW9">
        <v>0.57142857142857095</v>
      </c>
      <c r="CX9">
        <v>0.98484848484848397</v>
      </c>
      <c r="CY9">
        <v>0.988416988416988</v>
      </c>
      <c r="CZ9">
        <v>0.98084291187739403</v>
      </c>
      <c r="DA9">
        <v>0.94736842105263097</v>
      </c>
      <c r="DB9">
        <v>0.92537313432835799</v>
      </c>
      <c r="DC9">
        <v>0.87931034482758597</v>
      </c>
      <c r="DD9">
        <v>0.57291666666666596</v>
      </c>
      <c r="DE9">
        <v>0.64583333333333304</v>
      </c>
      <c r="DF9">
        <v>0.19004524886877799</v>
      </c>
      <c r="DG9">
        <v>0.67934782608695599</v>
      </c>
      <c r="DH9">
        <v>0</v>
      </c>
      <c r="DI9">
        <v>0.77179487179487105</v>
      </c>
      <c r="DJ9">
        <v>0.76715701334269004</v>
      </c>
      <c r="DK9">
        <v>0</v>
      </c>
      <c r="DL9">
        <v>0.62278481012658204</v>
      </c>
      <c r="DM9">
        <v>0.63157894736842102</v>
      </c>
      <c r="DN9">
        <v>0.98449612403100695</v>
      </c>
      <c r="DO9">
        <v>0.988416988416988</v>
      </c>
      <c r="DP9">
        <v>0.977099236641221</v>
      </c>
      <c r="DQ9">
        <v>0.93385214007782102</v>
      </c>
      <c r="DR9">
        <v>0.93283582089552197</v>
      </c>
      <c r="DS9">
        <v>0.86776859504132198</v>
      </c>
      <c r="DT9">
        <v>0.72727272727272696</v>
      </c>
      <c r="DU9">
        <v>0.65979381443298901</v>
      </c>
      <c r="DV9">
        <v>0.19534883720930199</v>
      </c>
      <c r="DW9">
        <v>0.68463611859838203</v>
      </c>
      <c r="DX9">
        <v>0</v>
      </c>
      <c r="DY9">
        <v>0.76730769230769202</v>
      </c>
      <c r="DZ9">
        <v>0.76597781415563904</v>
      </c>
      <c r="EA9">
        <v>0</v>
      </c>
      <c r="EB9">
        <v>0.61455525606468997</v>
      </c>
      <c r="EC9">
        <v>0.807339449541284</v>
      </c>
      <c r="ED9">
        <v>0.97692307692307601</v>
      </c>
      <c r="EE9">
        <v>0.97692307692307601</v>
      </c>
      <c r="EF9">
        <v>0.95488721804511201</v>
      </c>
      <c r="EG9">
        <v>0.91828793774318995</v>
      </c>
      <c r="EH9">
        <v>0.83969465648854902</v>
      </c>
      <c r="EI9">
        <v>0.88412017167381896</v>
      </c>
      <c r="EJ9">
        <v>0.68571428571428505</v>
      </c>
      <c r="EK9">
        <v>0.65284974093264203</v>
      </c>
      <c r="EL9">
        <v>0.18834080717488699</v>
      </c>
      <c r="EM9">
        <v>0.692098092643051</v>
      </c>
      <c r="EN9">
        <v>0</v>
      </c>
      <c r="EO9">
        <v>0.83717948717948698</v>
      </c>
      <c r="EP9">
        <v>0.83968057725282796</v>
      </c>
      <c r="EQ9">
        <v>0</v>
      </c>
      <c r="ER9">
        <v>0.74842767295597401</v>
      </c>
      <c r="ES9">
        <v>0.84716157205240095</v>
      </c>
      <c r="ET9">
        <v>0.99613899613899604</v>
      </c>
      <c r="EU9">
        <v>0.98449612403100695</v>
      </c>
      <c r="EV9">
        <v>0.97338403041825095</v>
      </c>
      <c r="EW9">
        <v>0.93076923076923002</v>
      </c>
      <c r="EX9">
        <v>0.93536121673003803</v>
      </c>
      <c r="EY9">
        <v>0.87931034482758597</v>
      </c>
      <c r="EZ9">
        <v>0.97692307692307601</v>
      </c>
      <c r="FA9">
        <v>0.64583333333333304</v>
      </c>
      <c r="FB9">
        <v>0.46099290780141799</v>
      </c>
      <c r="FC9">
        <v>0.69736842105263097</v>
      </c>
    </row>
    <row r="10" spans="1:159" x14ac:dyDescent="0.2">
      <c r="BL10">
        <v>0</v>
      </c>
      <c r="BM10">
        <v>0.72756410256410198</v>
      </c>
      <c r="BN10">
        <v>0.72420912050020603</v>
      </c>
      <c r="BO10">
        <v>0</v>
      </c>
      <c r="BP10">
        <v>0.53483146067415699</v>
      </c>
      <c r="BQ10">
        <v>0.57923497267759505</v>
      </c>
      <c r="BR10">
        <v>0.99236641221374</v>
      </c>
      <c r="BS10">
        <v>0.98069498069497996</v>
      </c>
      <c r="BT10">
        <v>0.90459363957597105</v>
      </c>
      <c r="BU10">
        <v>0.94339622641509402</v>
      </c>
      <c r="BV10">
        <v>0.89454545454545398</v>
      </c>
      <c r="BW10">
        <v>0.65979381443298901</v>
      </c>
      <c r="BX10">
        <v>0.45882352941176402</v>
      </c>
      <c r="BY10">
        <v>0.64583333333333304</v>
      </c>
      <c r="BZ10">
        <v>0.404332129963898</v>
      </c>
      <c r="CA10">
        <v>0.69206349206349205</v>
      </c>
      <c r="CB10">
        <v>0</v>
      </c>
      <c r="CC10">
        <v>0.734615384615384</v>
      </c>
      <c r="CD10">
        <v>0.73280996569159396</v>
      </c>
      <c r="CE10">
        <v>0</v>
      </c>
      <c r="CF10">
        <v>0.52796420581655401</v>
      </c>
      <c r="CG10">
        <v>0.58695652173913004</v>
      </c>
      <c r="CH10">
        <v>0.98859315589353602</v>
      </c>
      <c r="CI10">
        <v>0.98069498069497996</v>
      </c>
      <c r="CJ10">
        <v>0.97358490566037703</v>
      </c>
      <c r="CK10">
        <v>0.94382022471910099</v>
      </c>
      <c r="CL10">
        <v>0.93846153846153801</v>
      </c>
      <c r="CM10">
        <v>0.66666666666666596</v>
      </c>
      <c r="CN10">
        <v>0.65641025641025597</v>
      </c>
      <c r="CO10">
        <v>0.65284974093264203</v>
      </c>
      <c r="CP10">
        <v>0.1875</v>
      </c>
      <c r="CQ10">
        <v>0.69021739130434701</v>
      </c>
      <c r="CR10">
        <v>0</v>
      </c>
      <c r="CS10">
        <v>0.73269230769230698</v>
      </c>
      <c r="CT10">
        <v>0.73037729022253595</v>
      </c>
      <c r="CU10">
        <v>0</v>
      </c>
      <c r="CV10">
        <v>0.53539823008849496</v>
      </c>
      <c r="CW10">
        <v>0.56353591160220995</v>
      </c>
      <c r="CX10">
        <v>0.98484848484848397</v>
      </c>
      <c r="CY10">
        <v>0.98449612403100695</v>
      </c>
      <c r="CZ10">
        <v>0.984615384615384</v>
      </c>
      <c r="DA10">
        <v>0.93076923076923002</v>
      </c>
      <c r="DB10">
        <v>0.91111111111111098</v>
      </c>
      <c r="DC10">
        <v>0.66666666666666596</v>
      </c>
      <c r="DD10">
        <v>0.68341708542713497</v>
      </c>
      <c r="DE10">
        <v>0.64583333333333304</v>
      </c>
      <c r="DF10">
        <v>0.19090909090909</v>
      </c>
      <c r="DG10">
        <v>0.68292682926829196</v>
      </c>
      <c r="DH10">
        <v>0</v>
      </c>
      <c r="DI10">
        <v>0.77756410256410202</v>
      </c>
      <c r="DJ10">
        <v>0.77272200210794495</v>
      </c>
      <c r="DK10">
        <v>0</v>
      </c>
      <c r="DL10">
        <v>0.63707571801566498</v>
      </c>
      <c r="DM10">
        <v>0.82142857142857095</v>
      </c>
      <c r="DN10">
        <v>0.98054474708171202</v>
      </c>
      <c r="DO10">
        <v>0.98449612403100695</v>
      </c>
      <c r="DP10">
        <v>0.95880149812733995</v>
      </c>
      <c r="DQ10">
        <v>0.95910780669144902</v>
      </c>
      <c r="DR10">
        <v>0.93129770992366401</v>
      </c>
      <c r="DS10">
        <v>0.87931034482758597</v>
      </c>
      <c r="DT10">
        <v>0.59893048128342197</v>
      </c>
      <c r="DU10">
        <v>0.64583333333333304</v>
      </c>
      <c r="DV10">
        <v>0.18918918918918901</v>
      </c>
      <c r="DW10">
        <v>0.68664850136239697</v>
      </c>
      <c r="DX10">
        <v>0</v>
      </c>
      <c r="DY10">
        <v>0.72628205128205103</v>
      </c>
      <c r="DZ10">
        <v>0.73024723655234003</v>
      </c>
      <c r="EA10">
        <v>0</v>
      </c>
      <c r="EB10">
        <v>0.50549450549450503</v>
      </c>
      <c r="EC10">
        <v>0.61702127659574402</v>
      </c>
      <c r="ED10">
        <v>0.97692307692307601</v>
      </c>
      <c r="EE10">
        <v>0.98449612403100695</v>
      </c>
      <c r="EF10">
        <v>0.97338403041825095</v>
      </c>
      <c r="EG10">
        <v>0.91050583657587503</v>
      </c>
      <c r="EH10">
        <v>0.86639676113360298</v>
      </c>
      <c r="EI10">
        <v>0.68341708542713497</v>
      </c>
      <c r="EJ10">
        <v>0.72222222222222199</v>
      </c>
      <c r="EK10">
        <v>0.65284974093264203</v>
      </c>
      <c r="EL10">
        <v>0.192660550458715</v>
      </c>
      <c r="EM10">
        <v>0.67759562841529997</v>
      </c>
      <c r="EN10">
        <v>0</v>
      </c>
      <c r="EO10">
        <v>0.84487179487179398</v>
      </c>
      <c r="EP10">
        <v>0.83620514206638896</v>
      </c>
      <c r="EQ10">
        <v>0</v>
      </c>
      <c r="ER10">
        <v>0.707317073170731</v>
      </c>
      <c r="ES10">
        <v>0.84070796460177</v>
      </c>
      <c r="ET10">
        <v>0.99236641221374</v>
      </c>
      <c r="EU10">
        <v>0.98449612403100695</v>
      </c>
      <c r="EV10">
        <v>0.977099236641221</v>
      </c>
      <c r="EW10">
        <v>0.91538461538461502</v>
      </c>
      <c r="EX10">
        <v>0.93181818181818099</v>
      </c>
      <c r="EY10">
        <v>0.88888888888888895</v>
      </c>
      <c r="EZ10">
        <v>0.90612244897959104</v>
      </c>
      <c r="FA10">
        <v>0.94736842105263097</v>
      </c>
      <c r="FB10">
        <v>0.25454545454545402</v>
      </c>
      <c r="FC10">
        <v>0.68834688346883399</v>
      </c>
    </row>
    <row r="11" spans="1:159" x14ac:dyDescent="0.2">
      <c r="BL11">
        <v>0</v>
      </c>
      <c r="BM11">
        <v>0.73782051282051198</v>
      </c>
      <c r="BN11">
        <v>0.72558474659247796</v>
      </c>
      <c r="BO11">
        <v>0</v>
      </c>
      <c r="BP11">
        <v>0.55233853006681499</v>
      </c>
      <c r="BQ11">
        <v>0.54748603351955305</v>
      </c>
      <c r="BR11">
        <v>1</v>
      </c>
      <c r="BS11">
        <v>0.98069498069497996</v>
      </c>
      <c r="BT11">
        <v>0.98084291187739403</v>
      </c>
      <c r="BU11">
        <v>0.95849056603773497</v>
      </c>
      <c r="BV11">
        <v>0.91512915129151295</v>
      </c>
      <c r="BW11">
        <v>0.87179487179487103</v>
      </c>
      <c r="BX11">
        <v>0.375</v>
      </c>
      <c r="BY11">
        <v>0.64583333333333304</v>
      </c>
      <c r="BZ11">
        <v>0.18918918918918901</v>
      </c>
      <c r="CA11">
        <v>0.69021739130434701</v>
      </c>
      <c r="CB11">
        <v>0</v>
      </c>
      <c r="CC11">
        <v>0.75320512820512797</v>
      </c>
      <c r="CD11">
        <v>0.74838445840177803</v>
      </c>
      <c r="CE11">
        <v>0</v>
      </c>
      <c r="CF11">
        <v>0.58852867830423905</v>
      </c>
      <c r="CG11">
        <v>0.57142857142857095</v>
      </c>
      <c r="CH11">
        <v>0.98850574712643602</v>
      </c>
      <c r="CI11">
        <v>0.98069498069497996</v>
      </c>
      <c r="CJ11">
        <v>0.96969696969696895</v>
      </c>
      <c r="CK11">
        <v>0.93023255813953398</v>
      </c>
      <c r="CL11">
        <v>0.90579710144927505</v>
      </c>
      <c r="CM11">
        <v>0.859649122807017</v>
      </c>
      <c r="CN11">
        <v>0.66995073891625601</v>
      </c>
      <c r="CO11">
        <v>0.64583333333333304</v>
      </c>
      <c r="CP11">
        <v>0.1875</v>
      </c>
      <c r="CQ11">
        <v>0.68279569892473102</v>
      </c>
      <c r="CR11">
        <v>0</v>
      </c>
      <c r="CS11">
        <v>0.78205128205128205</v>
      </c>
      <c r="CT11">
        <v>0.77922353982872095</v>
      </c>
      <c r="CU11">
        <v>0</v>
      </c>
      <c r="CV11">
        <v>0.63956639566395601</v>
      </c>
      <c r="CW11">
        <v>0.78504672897196204</v>
      </c>
      <c r="CX11">
        <v>0.98484848484848397</v>
      </c>
      <c r="CY11">
        <v>0.98449612403100695</v>
      </c>
      <c r="CZ11">
        <v>0.96603773584905595</v>
      </c>
      <c r="DA11">
        <v>0.93385214007782102</v>
      </c>
      <c r="DB11">
        <v>0.93283582089552197</v>
      </c>
      <c r="DC11">
        <v>0.87931034482758597</v>
      </c>
      <c r="DD11">
        <v>0.72380952380952301</v>
      </c>
      <c r="DE11">
        <v>0.64248704663212397</v>
      </c>
      <c r="DF11">
        <v>0.19004524886877799</v>
      </c>
      <c r="DG11">
        <v>0.68834688346883399</v>
      </c>
      <c r="DH11">
        <v>0</v>
      </c>
      <c r="DI11">
        <v>0.73782051282051198</v>
      </c>
      <c r="DJ11">
        <v>0.73037225561142605</v>
      </c>
      <c r="DK11">
        <v>0</v>
      </c>
      <c r="DL11">
        <v>0.60103626943005095</v>
      </c>
      <c r="DM11">
        <v>0.60962566844919697</v>
      </c>
      <c r="DN11">
        <v>0.97014925373134298</v>
      </c>
      <c r="DO11">
        <v>0.98069498069497996</v>
      </c>
      <c r="DP11">
        <v>0.95849056603773497</v>
      </c>
      <c r="DQ11">
        <v>0.91828793774318995</v>
      </c>
      <c r="DR11">
        <v>0.79870129870129802</v>
      </c>
      <c r="DS11">
        <v>0.66331658291457196</v>
      </c>
      <c r="DT11">
        <v>0.73684210526315796</v>
      </c>
      <c r="DU11">
        <v>0.64583333333333304</v>
      </c>
      <c r="DV11">
        <v>0.1875</v>
      </c>
      <c r="DW11">
        <v>0.69398907103825103</v>
      </c>
      <c r="DX11">
        <v>0</v>
      </c>
      <c r="DY11">
        <v>0.75320512820512797</v>
      </c>
      <c r="DZ11">
        <v>0.75150871779588402</v>
      </c>
      <c r="EA11">
        <v>0</v>
      </c>
      <c r="EB11">
        <v>0.58208955223880599</v>
      </c>
      <c r="EC11">
        <v>0.62433862433862397</v>
      </c>
      <c r="ED11">
        <v>0.92307692307692302</v>
      </c>
      <c r="EE11">
        <v>0.988416988416988</v>
      </c>
      <c r="EF11">
        <v>0.969465648854961</v>
      </c>
      <c r="EG11">
        <v>0.91891891891891797</v>
      </c>
      <c r="EH11">
        <v>0.89130434782608703</v>
      </c>
      <c r="EI11">
        <v>0.87179487179487103</v>
      </c>
      <c r="EJ11">
        <v>0.72463768115941996</v>
      </c>
      <c r="EK11">
        <v>0.64948453608247403</v>
      </c>
      <c r="EL11">
        <v>0.19178082191780799</v>
      </c>
      <c r="EM11">
        <v>0.68279569892473102</v>
      </c>
      <c r="EN11">
        <v>0</v>
      </c>
      <c r="EO11">
        <v>0.83333333333333304</v>
      </c>
      <c r="EP11">
        <v>0.83781954896592403</v>
      </c>
      <c r="EQ11">
        <v>0</v>
      </c>
      <c r="ER11">
        <v>0.76012461059189995</v>
      </c>
      <c r="ES11">
        <v>0.83408071748878898</v>
      </c>
      <c r="ET11">
        <v>0.988416988416988</v>
      </c>
      <c r="EU11">
        <v>0.98069498069497996</v>
      </c>
      <c r="EV11">
        <v>0.97358490566037703</v>
      </c>
      <c r="EW11">
        <v>0.95910780669144902</v>
      </c>
      <c r="EX11">
        <v>0.94208494208494198</v>
      </c>
      <c r="EY11">
        <v>0.89361702127659504</v>
      </c>
      <c r="EZ11">
        <v>0.94820717131474097</v>
      </c>
      <c r="FA11">
        <v>0.64583333333333304</v>
      </c>
      <c r="FB11">
        <v>0.53216374269005795</v>
      </c>
      <c r="FC11">
        <v>0.59591836734693804</v>
      </c>
    </row>
    <row r="12" spans="1:159" x14ac:dyDescent="0.2">
      <c r="R12">
        <f t="shared" ref="R12:AE17" ca="1" si="6">R2-B2</f>
        <v>-5.5751602564102609E-2</v>
      </c>
      <c r="S12">
        <f t="shared" ca="1" si="6"/>
        <v>-4.581209514885809E-2</v>
      </c>
      <c r="T12">
        <f t="shared" ca="1" si="6"/>
        <v>-0.17194778209453249</v>
      </c>
      <c r="U12">
        <f t="shared" ca="1" si="6"/>
        <v>8.8006890685879802E-2</v>
      </c>
      <c r="V12">
        <f t="shared" ca="1" si="6"/>
        <v>-6.9046083018046711E-2</v>
      </c>
      <c r="W12">
        <f t="shared" ca="1" si="6"/>
        <v>-5.2552529458213981E-2</v>
      </c>
      <c r="X12">
        <f t="shared" ca="1" si="6"/>
        <v>-7.4160155163701114E-2</v>
      </c>
      <c r="Y12">
        <f t="shared" ca="1" si="6"/>
        <v>1.2852482601817261E-3</v>
      </c>
      <c r="Z12">
        <f t="shared" ca="1" si="6"/>
        <v>-1.0601595527992558E-3</v>
      </c>
      <c r="AA12">
        <f t="shared" ca="1" si="6"/>
        <v>-3.1146079383379099E-2</v>
      </c>
      <c r="AB12">
        <f t="shared" ca="1" si="6"/>
        <v>-8.0225140885744506E-2</v>
      </c>
      <c r="AC12">
        <f t="shared" ca="1" si="6"/>
        <v>2.7606814662375023E-2</v>
      </c>
      <c r="AD12">
        <f t="shared" ca="1" si="6"/>
        <v>-0.14878460186367176</v>
      </c>
      <c r="AE12">
        <f t="shared" ca="1" si="6"/>
        <v>-3.7721563974652539E-2</v>
      </c>
      <c r="AF12">
        <f t="shared" ref="AF12:AS17" ca="1" si="7">AF2-B2</f>
        <v>-5.9751602564102613E-2</v>
      </c>
      <c r="AG12">
        <f t="shared" ca="1" si="7"/>
        <v>-6.6357225892817007E-2</v>
      </c>
      <c r="AH12">
        <f t="shared" ca="1" si="7"/>
        <v>-6.8153841610850474E-2</v>
      </c>
      <c r="AI12">
        <f t="shared" ca="1" si="7"/>
        <v>0.3691177749007058</v>
      </c>
      <c r="AJ12">
        <f t="shared" ca="1" si="7"/>
        <v>-0.15946994487048072</v>
      </c>
      <c r="AK12">
        <f t="shared" ca="1" si="7"/>
        <v>-2.5140004466880361E-3</v>
      </c>
      <c r="AL12">
        <f t="shared" ca="1" si="7"/>
        <v>-0.1576017136052591</v>
      </c>
      <c r="AM12">
        <f t="shared" ca="1" si="7"/>
        <v>-1.4614184115222306E-2</v>
      </c>
      <c r="AN12">
        <f t="shared" ca="1" si="7"/>
        <v>-2.2304001917331284E-2</v>
      </c>
      <c r="AO12">
        <f t="shared" ca="1" si="7"/>
        <v>-0.6660667143040131</v>
      </c>
      <c r="AP12">
        <f t="shared" ca="1" si="7"/>
        <v>0.12559225187867951</v>
      </c>
      <c r="AQ12">
        <f t="shared" ca="1" si="7"/>
        <v>3.1126123939274053E-2</v>
      </c>
      <c r="AR12">
        <f t="shared" ca="1" si="7"/>
        <v>-0.21169491460598175</v>
      </c>
      <c r="AS12">
        <f t="shared" ca="1" si="7"/>
        <v>-1.9703545956634594E-2</v>
      </c>
      <c r="AT12">
        <f t="shared" ref="AT12:BG17" ca="1" si="8">AT2-B2</f>
        <v>-0.15975160256410259</v>
      </c>
      <c r="AU12">
        <f t="shared" ca="1" si="8"/>
        <v>-0.18685748727540008</v>
      </c>
      <c r="AV12">
        <f t="shared" ca="1" si="8"/>
        <v>-0.40262186991147753</v>
      </c>
      <c r="AW12">
        <f t="shared" ca="1" si="8"/>
        <v>0.11575215746729178</v>
      </c>
      <c r="AX12">
        <f t="shared" ca="1" si="8"/>
        <v>-0.22767856165052569</v>
      </c>
      <c r="AY12">
        <f t="shared" ca="1" si="8"/>
        <v>-3.3977080931074988E-2</v>
      </c>
      <c r="AZ12">
        <f t="shared" ca="1" si="8"/>
        <v>-0.19800255748711615</v>
      </c>
      <c r="BA12">
        <f t="shared" ca="1" si="8"/>
        <v>-0.14304612369267333</v>
      </c>
      <c r="BB12">
        <f t="shared" ca="1" si="8"/>
        <v>-0.1534060979281493</v>
      </c>
      <c r="BC12">
        <f t="shared" ca="1" si="8"/>
        <v>-0.6660667143040131</v>
      </c>
      <c r="BD12">
        <f t="shared" ca="1" si="8"/>
        <v>-0.10950913216805352</v>
      </c>
      <c r="BE12">
        <f t="shared" ca="1" si="8"/>
        <v>-0.12431716894477701</v>
      </c>
      <c r="BF12">
        <f t="shared" ca="1" si="8"/>
        <v>-0.27207227309654775</v>
      </c>
      <c r="BG12">
        <f t="shared" ca="1" si="8"/>
        <v>-2.7344424657684607E-2</v>
      </c>
      <c r="BL12">
        <v>0</v>
      </c>
      <c r="BM12">
        <v>0.67884615384615299</v>
      </c>
      <c r="BN12">
        <v>0.64827677150351304</v>
      </c>
      <c r="BO12">
        <v>0</v>
      </c>
      <c r="BP12">
        <v>0.49689440993788803</v>
      </c>
      <c r="BQ12">
        <v>3.03030303030303E-2</v>
      </c>
      <c r="BR12">
        <v>0.99616858237547801</v>
      </c>
      <c r="BS12">
        <v>0.98449612403100695</v>
      </c>
      <c r="BT12">
        <v>0.95522388059701402</v>
      </c>
      <c r="BU12">
        <v>0.95522388059701402</v>
      </c>
      <c r="BV12">
        <v>0.82432432432432401</v>
      </c>
      <c r="BW12">
        <v>0.62433862433862397</v>
      </c>
      <c r="BX12">
        <v>0.41618497109826502</v>
      </c>
      <c r="BY12">
        <v>0.64248704663212397</v>
      </c>
      <c r="BZ12">
        <v>0.183406113537117</v>
      </c>
      <c r="CA12">
        <v>0.67027027027026997</v>
      </c>
      <c r="CB12">
        <v>0</v>
      </c>
      <c r="CC12">
        <v>0.69679487179487098</v>
      </c>
      <c r="CD12">
        <v>0.67444895281640205</v>
      </c>
      <c r="CE12">
        <v>0</v>
      </c>
      <c r="CF12">
        <v>0.490721649484536</v>
      </c>
      <c r="CG12">
        <v>5.9701492537313397E-2</v>
      </c>
      <c r="CH12">
        <v>0.99616858237547801</v>
      </c>
      <c r="CI12">
        <v>0.988416988416988</v>
      </c>
      <c r="CJ12">
        <v>0.97358490566037703</v>
      </c>
      <c r="CK12">
        <v>0.93385214007782102</v>
      </c>
      <c r="CL12">
        <v>0.86206896551724099</v>
      </c>
      <c r="CM12">
        <v>0.67346938775510201</v>
      </c>
      <c r="CN12">
        <v>0.59574468085106302</v>
      </c>
      <c r="CO12">
        <v>0.64583333333333304</v>
      </c>
      <c r="CP12">
        <v>0.18918918918918901</v>
      </c>
      <c r="CQ12">
        <v>0.68463611859838203</v>
      </c>
      <c r="CR12">
        <v>0</v>
      </c>
      <c r="CS12">
        <v>0.75128205128205106</v>
      </c>
      <c r="CT12">
        <v>0.74663297884093904</v>
      </c>
      <c r="CU12">
        <v>0</v>
      </c>
      <c r="CV12">
        <v>0.56730769230769196</v>
      </c>
      <c r="CW12">
        <v>0.49710982658959502</v>
      </c>
      <c r="CX12">
        <v>0.98859315589353602</v>
      </c>
      <c r="CY12">
        <v>0.97674418604651103</v>
      </c>
      <c r="CZ12">
        <v>0.97318007662835204</v>
      </c>
      <c r="DA12">
        <v>0.927203065134099</v>
      </c>
      <c r="DB12">
        <v>0.91449814126394002</v>
      </c>
      <c r="DC12">
        <v>0.88412017167381896</v>
      </c>
      <c r="DD12">
        <v>0.71219512195121903</v>
      </c>
      <c r="DE12">
        <v>0.65284974093264203</v>
      </c>
      <c r="DF12">
        <v>0.19004524886877799</v>
      </c>
      <c r="DG12">
        <v>0.67574931880109002</v>
      </c>
      <c r="DH12">
        <v>0</v>
      </c>
      <c r="DI12">
        <v>0.762820512820512</v>
      </c>
      <c r="DJ12">
        <v>0.75146373127624999</v>
      </c>
      <c r="DK12">
        <v>0</v>
      </c>
      <c r="DL12">
        <v>0.58620689655172398</v>
      </c>
      <c r="DM12">
        <v>0.56830601092896105</v>
      </c>
      <c r="DN12">
        <v>0.99236641221374</v>
      </c>
      <c r="DO12">
        <v>0.98449612403100695</v>
      </c>
      <c r="DP12">
        <v>0.91489361702127603</v>
      </c>
      <c r="DQ12">
        <v>0.91828793774318995</v>
      </c>
      <c r="DR12">
        <v>0.88489208633093497</v>
      </c>
      <c r="DS12">
        <v>0.65989847715736005</v>
      </c>
      <c r="DT12">
        <v>0.69158878504672805</v>
      </c>
      <c r="DU12">
        <v>0.90756302521008403</v>
      </c>
      <c r="DV12">
        <v>0.24418604651162701</v>
      </c>
      <c r="DW12">
        <v>0.66487935656836405</v>
      </c>
      <c r="DX12">
        <v>0</v>
      </c>
      <c r="DY12">
        <v>0.744871794871794</v>
      </c>
      <c r="DZ12">
        <v>0.72984679350218695</v>
      </c>
      <c r="EA12">
        <v>0</v>
      </c>
      <c r="EB12">
        <v>0.54629629629629595</v>
      </c>
      <c r="EC12">
        <v>0.16783216783216701</v>
      </c>
      <c r="ED12">
        <v>0.992307692307692</v>
      </c>
      <c r="EE12">
        <v>0.98069498069497996</v>
      </c>
      <c r="EF12">
        <v>0.97692307692307601</v>
      </c>
      <c r="EG12">
        <v>0.92248062015503796</v>
      </c>
      <c r="EH12">
        <v>0.92830188679245196</v>
      </c>
      <c r="EI12">
        <v>0.88888888888888895</v>
      </c>
      <c r="EJ12">
        <v>0.83700440528634301</v>
      </c>
      <c r="EK12">
        <v>0.64583333333333304</v>
      </c>
      <c r="EL12">
        <v>0.18666666666666601</v>
      </c>
      <c r="EM12">
        <v>0.68493150684931503</v>
      </c>
      <c r="EN12">
        <v>0</v>
      </c>
      <c r="EO12">
        <v>0.83525641025640995</v>
      </c>
      <c r="EP12">
        <v>0.824351131384501</v>
      </c>
      <c r="EQ12">
        <v>0</v>
      </c>
      <c r="ER12">
        <v>0.70625000000000004</v>
      </c>
      <c r="ES12">
        <v>0.88135593220338904</v>
      </c>
      <c r="ET12">
        <v>0.984615384615384</v>
      </c>
      <c r="EU12">
        <v>0.98449612403100695</v>
      </c>
      <c r="EV12">
        <v>0.96212121212121204</v>
      </c>
      <c r="EW12">
        <v>0.93129770992366401</v>
      </c>
      <c r="EX12">
        <v>0.92134831460674105</v>
      </c>
      <c r="EY12">
        <v>0.87931034482758597</v>
      </c>
      <c r="EZ12">
        <v>0.822033898305084</v>
      </c>
      <c r="FA12">
        <v>0.92800000000000005</v>
      </c>
      <c r="FB12">
        <v>0.20858895705521399</v>
      </c>
      <c r="FC12">
        <v>0.68279569892473102</v>
      </c>
    </row>
    <row r="13" spans="1:159" x14ac:dyDescent="0.2">
      <c r="R13">
        <f t="shared" ca="1" si="6"/>
        <v>-1.1084401709401948E-2</v>
      </c>
      <c r="S13">
        <f t="shared" ca="1" si="6"/>
        <v>-2.5830274341576143E-4</v>
      </c>
      <c r="T13">
        <f t="shared" ca="1" si="6"/>
        <v>-0.28687382441530485</v>
      </c>
      <c r="U13">
        <f t="shared" ca="1" si="6"/>
        <v>0.30135347620216268</v>
      </c>
      <c r="V13">
        <f t="shared" ca="1" si="6"/>
        <v>-5.6016459080998615E-2</v>
      </c>
      <c r="W13">
        <f t="shared" ca="1" si="6"/>
        <v>-2.6202931848163802E-3</v>
      </c>
      <c r="X13">
        <f t="shared" ca="1" si="6"/>
        <v>-7.2461235376293009E-2</v>
      </c>
      <c r="Y13">
        <f t="shared" ca="1" si="6"/>
        <v>1.3220117790868402E-2</v>
      </c>
      <c r="Z13">
        <f t="shared" ca="1" si="6"/>
        <v>-1.5878061058489989E-2</v>
      </c>
      <c r="AA13">
        <f t="shared" ca="1" si="6"/>
        <v>-2.8593431278484016E-2</v>
      </c>
      <c r="AB13">
        <f t="shared" ca="1" si="6"/>
        <v>-0.14577530339232436</v>
      </c>
      <c r="AC13">
        <f t="shared" ca="1" si="6"/>
        <v>2.3027806350772728E-3</v>
      </c>
      <c r="AD13">
        <f t="shared" ca="1" si="6"/>
        <v>0.29144950803256225</v>
      </c>
      <c r="AE13">
        <f t="shared" ca="1" si="6"/>
        <v>-3.2069077949464786E-3</v>
      </c>
      <c r="AF13">
        <f t="shared" ca="1" si="7"/>
        <v>-0.11386217948717892</v>
      </c>
      <c r="AG13">
        <f t="shared" ca="1" si="7"/>
        <v>-0.1521834665798707</v>
      </c>
      <c r="AH13">
        <f t="shared" ca="1" si="7"/>
        <v>-0.10233043039614886</v>
      </c>
      <c r="AI13">
        <f t="shared" ca="1" si="7"/>
        <v>8.8943816410165744E-2</v>
      </c>
      <c r="AJ13">
        <f t="shared" ca="1" si="7"/>
        <v>-6.7871960534067632E-2</v>
      </c>
      <c r="AK13">
        <f t="shared" ca="1" si="7"/>
        <v>5.5742935267576454E-3</v>
      </c>
      <c r="AL13">
        <f t="shared" ca="1" si="7"/>
        <v>-8.4993111514725994E-2</v>
      </c>
      <c r="AM13">
        <f t="shared" ca="1" si="7"/>
        <v>3.2892162964124338E-3</v>
      </c>
      <c r="AN13">
        <f t="shared" ca="1" si="7"/>
        <v>1.3804168659244054E-2</v>
      </c>
      <c r="AO13">
        <f t="shared" ca="1" si="7"/>
        <v>-0.70380710649215905</v>
      </c>
      <c r="AP13">
        <f t="shared" ca="1" si="7"/>
        <v>-0.42557214015118638</v>
      </c>
      <c r="AQ13">
        <f t="shared" ca="1" si="7"/>
        <v>-0.57197479364249681</v>
      </c>
      <c r="AR13">
        <f t="shared" ca="1" si="7"/>
        <v>2.1923905948392497E-3</v>
      </c>
      <c r="AS13">
        <f t="shared" ca="1" si="7"/>
        <v>1.6544058284916452E-2</v>
      </c>
      <c r="AT13">
        <f t="shared" ca="1" si="8"/>
        <v>-0.17427884615384592</v>
      </c>
      <c r="AU13">
        <f t="shared" ca="1" si="8"/>
        <v>-0.20261236496660873</v>
      </c>
      <c r="AV13">
        <f t="shared" ca="1" si="8"/>
        <v>-0.50081366300664731</v>
      </c>
      <c r="AW13">
        <f t="shared" ca="1" si="8"/>
        <v>0.32900324578741669</v>
      </c>
      <c r="AX13">
        <f t="shared" ca="1" si="8"/>
        <v>-0.22168572503437256</v>
      </c>
      <c r="AY13">
        <f t="shared" ca="1" si="8"/>
        <v>-2.7516558744982378E-2</v>
      </c>
      <c r="AZ13">
        <f t="shared" ca="1" si="8"/>
        <v>-0.24212841407572905</v>
      </c>
      <c r="BA13">
        <f t="shared" ca="1" si="8"/>
        <v>-6.1471961684093634E-2</v>
      </c>
      <c r="BB13">
        <f t="shared" ca="1" si="8"/>
        <v>-0.33537916538485091</v>
      </c>
      <c r="BC13">
        <f t="shared" ca="1" si="8"/>
        <v>-0.70380710649215905</v>
      </c>
      <c r="BD13">
        <f t="shared" ca="1" si="8"/>
        <v>-0.18854334616036739</v>
      </c>
      <c r="BE13">
        <f t="shared" ca="1" si="8"/>
        <v>-0.2125887916709438</v>
      </c>
      <c r="BF13">
        <f t="shared" ca="1" si="8"/>
        <v>-0.23980049196743775</v>
      </c>
      <c r="BG13">
        <f t="shared" ca="1" si="8"/>
        <v>-2.6616401165135528E-2</v>
      </c>
      <c r="BL13">
        <v>0</v>
      </c>
      <c r="BM13">
        <v>0.70576923076923004</v>
      </c>
      <c r="BN13">
        <v>0.68600225541236004</v>
      </c>
      <c r="BO13">
        <v>0</v>
      </c>
      <c r="BP13">
        <v>0.48749999999999999</v>
      </c>
      <c r="BQ13">
        <v>0.12949640287769701</v>
      </c>
      <c r="BR13">
        <v>0.98484848484848397</v>
      </c>
      <c r="BS13">
        <v>0.97674418604651103</v>
      </c>
      <c r="BT13">
        <v>0.977099236641221</v>
      </c>
      <c r="BU13">
        <v>0.95131086142322097</v>
      </c>
      <c r="BV13">
        <v>0.93536121673003803</v>
      </c>
      <c r="BW13">
        <v>0.79069767441860395</v>
      </c>
      <c r="BX13">
        <v>0.53107344632768305</v>
      </c>
      <c r="BY13">
        <v>0.593301435406698</v>
      </c>
      <c r="BZ13">
        <v>0.19534883720930199</v>
      </c>
      <c r="CA13">
        <v>0.679245283018867</v>
      </c>
      <c r="CB13">
        <v>0</v>
      </c>
      <c r="CC13">
        <v>0.752564102564102</v>
      </c>
      <c r="CD13">
        <v>0.74863880162446805</v>
      </c>
      <c r="CE13">
        <v>0</v>
      </c>
      <c r="CF13">
        <v>0.61942257217847696</v>
      </c>
      <c r="CG13">
        <v>0.77570093457943901</v>
      </c>
      <c r="CH13">
        <v>0.99236641221374</v>
      </c>
      <c r="CI13">
        <v>0.98069498069497996</v>
      </c>
      <c r="CJ13">
        <v>0.98473282442748</v>
      </c>
      <c r="CK13">
        <v>0.94736842105263097</v>
      </c>
      <c r="CL13">
        <v>0.82993197278911501</v>
      </c>
      <c r="CM13">
        <v>0.66326530612244805</v>
      </c>
      <c r="CN13">
        <v>0.66666666666666596</v>
      </c>
      <c r="CO13">
        <v>0.64248704663212397</v>
      </c>
      <c r="CP13">
        <v>0.20512820512820501</v>
      </c>
      <c r="CQ13">
        <v>0.67590027700831001</v>
      </c>
      <c r="CR13">
        <v>0</v>
      </c>
      <c r="CS13">
        <v>0.762820512820512</v>
      </c>
      <c r="CT13">
        <v>0.758974943272959</v>
      </c>
      <c r="CU13">
        <v>0</v>
      </c>
      <c r="CV13">
        <v>0.61224489795918302</v>
      </c>
      <c r="CW13">
        <v>0.78504672897196204</v>
      </c>
      <c r="CX13">
        <v>0.988416988416988</v>
      </c>
      <c r="CY13">
        <v>0.98069498069497996</v>
      </c>
      <c r="CZ13">
        <v>0.97318007662835204</v>
      </c>
      <c r="DA13">
        <v>0.93486590038314099</v>
      </c>
      <c r="DB13">
        <v>0.89781021897810198</v>
      </c>
      <c r="DC13">
        <v>0.87445887445887405</v>
      </c>
      <c r="DD13">
        <v>0.55737704918032704</v>
      </c>
      <c r="DE13">
        <v>0.64583333333333304</v>
      </c>
      <c r="DF13">
        <v>0.1875</v>
      </c>
      <c r="DG13">
        <v>0.67027027027026997</v>
      </c>
      <c r="DH13">
        <v>0</v>
      </c>
      <c r="DI13">
        <v>0.76666666666666605</v>
      </c>
      <c r="DJ13">
        <v>0.762628535425663</v>
      </c>
      <c r="DK13">
        <v>0</v>
      </c>
      <c r="DL13">
        <v>0.62595419847328204</v>
      </c>
      <c r="DM13">
        <v>0.62827225130889996</v>
      </c>
      <c r="DN13">
        <v>1</v>
      </c>
      <c r="DO13">
        <v>0.98449612403100695</v>
      </c>
      <c r="DP13">
        <v>0.98084291187739403</v>
      </c>
      <c r="DQ13">
        <v>0.91891891891891797</v>
      </c>
      <c r="DR13">
        <v>0.88808664259927705</v>
      </c>
      <c r="DS13">
        <v>0.89830508474576198</v>
      </c>
      <c r="DT13">
        <v>0.70646766169154196</v>
      </c>
      <c r="DU13">
        <v>0.64583333333333304</v>
      </c>
      <c r="DV13">
        <v>0.185840707964601</v>
      </c>
      <c r="DW13">
        <v>0.68852459016393397</v>
      </c>
      <c r="DX13">
        <v>0</v>
      </c>
      <c r="DY13">
        <v>0.78397435897435896</v>
      </c>
      <c r="DZ13">
        <v>0.77962626133022805</v>
      </c>
      <c r="EA13">
        <v>0</v>
      </c>
      <c r="EB13">
        <v>0.643243243243243</v>
      </c>
      <c r="EC13">
        <v>0.79069767441860395</v>
      </c>
      <c r="ED13">
        <v>0.98832684824902695</v>
      </c>
      <c r="EE13">
        <v>0.98449612403100695</v>
      </c>
      <c r="EF13">
        <v>0.97318007662835204</v>
      </c>
      <c r="EG13">
        <v>0.90909090909090895</v>
      </c>
      <c r="EH13">
        <v>0.91791044776119401</v>
      </c>
      <c r="EI13">
        <v>0.66666666666666596</v>
      </c>
      <c r="EJ13">
        <v>0.96470588235294097</v>
      </c>
      <c r="EK13">
        <v>0.64583333333333304</v>
      </c>
      <c r="EL13">
        <v>0.19004524886877799</v>
      </c>
      <c r="EM13">
        <v>0.68131868131868101</v>
      </c>
      <c r="EN13">
        <v>0</v>
      </c>
      <c r="EO13">
        <v>0.762820512820512</v>
      </c>
      <c r="EP13">
        <v>0.76236214605941799</v>
      </c>
      <c r="EQ13">
        <v>0</v>
      </c>
      <c r="ER13">
        <v>0.57777777777777695</v>
      </c>
      <c r="ES13">
        <v>0.82882882882882802</v>
      </c>
      <c r="ET13">
        <v>0.984615384615384</v>
      </c>
      <c r="EU13">
        <v>0.98449612403100695</v>
      </c>
      <c r="EV13">
        <v>0.97338403041825095</v>
      </c>
      <c r="EW13">
        <v>0.92307692307692302</v>
      </c>
      <c r="EX13">
        <v>0.93181818181818099</v>
      </c>
      <c r="EY13">
        <v>0.66666666666666596</v>
      </c>
      <c r="EZ13">
        <v>0.75238095238095204</v>
      </c>
      <c r="FA13">
        <v>0.64615384615384597</v>
      </c>
      <c r="FB13">
        <v>0.192660550458715</v>
      </c>
      <c r="FC13">
        <v>0.68648648648648602</v>
      </c>
    </row>
    <row r="14" spans="1:159" x14ac:dyDescent="0.2">
      <c r="A14" s="28" t="s">
        <v>1882</v>
      </c>
      <c r="B14" s="28"/>
      <c r="C14" s="28"/>
      <c r="D14" s="28"/>
      <c r="E14" s="28"/>
      <c r="F14" s="28"/>
      <c r="G14" s="28"/>
      <c r="H14" s="28"/>
      <c r="I14" s="28"/>
      <c r="J14" s="28"/>
      <c r="K14" s="28"/>
      <c r="L14" s="28"/>
      <c r="M14" s="28"/>
      <c r="N14" s="28"/>
      <c r="O14" s="28"/>
      <c r="R14">
        <f t="shared" ca="1" si="6"/>
        <v>-3.7693352842809502E-2</v>
      </c>
      <c r="S14">
        <f t="shared" ca="1" si="6"/>
        <v>-2.8411095372707584E-2</v>
      </c>
      <c r="T14">
        <f t="shared" ca="1" si="6"/>
        <v>-0.22274133598300072</v>
      </c>
      <c r="U14">
        <f t="shared" ca="1" si="6"/>
        <v>0.10484674623837975</v>
      </c>
      <c r="V14">
        <f t="shared" ca="1" si="6"/>
        <v>-2.1718250005979156E-2</v>
      </c>
      <c r="W14">
        <f t="shared" ca="1" si="6"/>
        <v>-1.3881535473136863E-2</v>
      </c>
      <c r="X14">
        <f t="shared" ca="1" si="6"/>
        <v>-7.2302510351841875E-2</v>
      </c>
      <c r="Y14">
        <f t="shared" ca="1" si="6"/>
        <v>2.7347689951589205E-2</v>
      </c>
      <c r="Z14">
        <f t="shared" ca="1" si="6"/>
        <v>-8.4741673681554275E-5</v>
      </c>
      <c r="AA14">
        <f t="shared" ca="1" si="6"/>
        <v>-0.14785597354180458</v>
      </c>
      <c r="AB14">
        <f t="shared" ca="1" si="6"/>
        <v>-0.1871467163108696</v>
      </c>
      <c r="AC14">
        <f t="shared" ca="1" si="6"/>
        <v>-4.725961914129817E-2</v>
      </c>
      <c r="AD14">
        <f t="shared" ca="1" si="6"/>
        <v>0.2025410627826475</v>
      </c>
      <c r="AE14">
        <f t="shared" ca="1" si="6"/>
        <v>3.7322039036506327E-2</v>
      </c>
      <c r="AF14">
        <f t="shared" ca="1" si="7"/>
        <v>-0.13841799052396853</v>
      </c>
      <c r="AG14">
        <f t="shared" ca="1" si="7"/>
        <v>-0.17158561176460463</v>
      </c>
      <c r="AH14">
        <f t="shared" ca="1" si="7"/>
        <v>-0.40384023708190175</v>
      </c>
      <c r="AI14">
        <f t="shared" ca="1" si="7"/>
        <v>0.10655554656003574</v>
      </c>
      <c r="AJ14">
        <f t="shared" ca="1" si="7"/>
        <v>-2.6197828398601075E-2</v>
      </c>
      <c r="AK14">
        <f t="shared" ca="1" si="7"/>
        <v>3.5857134351602316E-3</v>
      </c>
      <c r="AL14">
        <f t="shared" ca="1" si="7"/>
        <v>-8.2415371253419245E-3</v>
      </c>
      <c r="AM14">
        <f t="shared" ca="1" si="7"/>
        <v>2.7347689951589205E-2</v>
      </c>
      <c r="AN14">
        <f t="shared" ca="1" si="7"/>
        <v>-5.6228976587094914E-3</v>
      </c>
      <c r="AO14">
        <f t="shared" ca="1" si="7"/>
        <v>-0.6860450571854334</v>
      </c>
      <c r="AP14">
        <f t="shared" ca="1" si="7"/>
        <v>-0.20951568985745861</v>
      </c>
      <c r="AQ14">
        <f t="shared" ca="1" si="7"/>
        <v>-0.66794927431371121</v>
      </c>
      <c r="AR14">
        <f t="shared" ca="1" si="7"/>
        <v>2.2383856978622496E-2</v>
      </c>
      <c r="AS14">
        <f t="shared" ca="1" si="7"/>
        <v>-0.21148762647950364</v>
      </c>
      <c r="AT14">
        <f t="shared" ca="1" si="8"/>
        <v>-0.18769335284280952</v>
      </c>
      <c r="AU14">
        <f t="shared" ca="1" si="8"/>
        <v>-0.22270052370383053</v>
      </c>
      <c r="AV14">
        <f t="shared" ca="1" si="8"/>
        <v>-0.47734451058617472</v>
      </c>
      <c r="AW14">
        <f t="shared" ca="1" si="8"/>
        <v>-0.13149406485271825</v>
      </c>
      <c r="AX14">
        <f t="shared" ca="1" si="8"/>
        <v>-0.20117131726392412</v>
      </c>
      <c r="AY14">
        <f t="shared" ca="1" si="8"/>
        <v>-3.1348784381433847E-2</v>
      </c>
      <c r="AZ14">
        <f t="shared" ca="1" si="8"/>
        <v>-0.18217526155851094</v>
      </c>
      <c r="BA14">
        <f t="shared" ca="1" si="8"/>
        <v>-6.1857222782735755E-2</v>
      </c>
      <c r="BB14">
        <f t="shared" ca="1" si="8"/>
        <v>-0.11535877581563958</v>
      </c>
      <c r="BC14">
        <f t="shared" ca="1" si="8"/>
        <v>-0.32993405805891357</v>
      </c>
      <c r="BD14">
        <f t="shared" ca="1" si="8"/>
        <v>-0.22498810211606962</v>
      </c>
      <c r="BE14">
        <f t="shared" ca="1" si="8"/>
        <v>-0.65345652069052285</v>
      </c>
      <c r="BF14">
        <f t="shared" ca="1" si="8"/>
        <v>-0.25254875757663353</v>
      </c>
      <c r="BG14">
        <f t="shared" ca="1" si="8"/>
        <v>-1.0728908762690614E-2</v>
      </c>
      <c r="BL14">
        <v>0</v>
      </c>
      <c r="BM14">
        <v>0.70641025641025601</v>
      </c>
      <c r="BN14">
        <v>0.69932079779327005</v>
      </c>
      <c r="BO14">
        <v>0</v>
      </c>
      <c r="BP14">
        <v>0.48373983739837401</v>
      </c>
      <c r="BQ14">
        <v>0.33333333333333298</v>
      </c>
      <c r="BR14">
        <v>0.98098859315589304</v>
      </c>
      <c r="BS14">
        <v>0.98069498069497996</v>
      </c>
      <c r="BT14">
        <v>0.96240601503759404</v>
      </c>
      <c r="BU14">
        <v>0.92366412213740401</v>
      </c>
      <c r="BV14">
        <v>0.87234042553191404</v>
      </c>
      <c r="BW14">
        <v>0.65979381443298901</v>
      </c>
      <c r="BX14">
        <v>0.43373493975903599</v>
      </c>
      <c r="BY14">
        <v>0.64583333333333304</v>
      </c>
      <c r="BZ14">
        <v>0.41911764705882298</v>
      </c>
      <c r="CA14">
        <v>0.696202531645569</v>
      </c>
      <c r="CB14">
        <v>0</v>
      </c>
      <c r="CC14">
        <v>0.70833333333333304</v>
      </c>
      <c r="CD14">
        <v>0.69192415050334699</v>
      </c>
      <c r="CE14">
        <v>0</v>
      </c>
      <c r="CF14">
        <v>0.473469387755102</v>
      </c>
      <c r="CG14">
        <v>3.03030303030303E-2</v>
      </c>
      <c r="CH14">
        <v>0.98473282442748</v>
      </c>
      <c r="CI14">
        <v>0.98449612403100695</v>
      </c>
      <c r="CJ14">
        <v>0.96212121212121204</v>
      </c>
      <c r="CK14">
        <v>0.94423791821561298</v>
      </c>
      <c r="CL14">
        <v>0.87455197132616402</v>
      </c>
      <c r="CM14">
        <v>0.66666666666666596</v>
      </c>
      <c r="CN14">
        <v>0.61375661375661295</v>
      </c>
      <c r="CO14">
        <v>0.63157894736842102</v>
      </c>
      <c r="CP14">
        <v>0.420664206642066</v>
      </c>
      <c r="CQ14">
        <v>0.71651090342679102</v>
      </c>
      <c r="CR14">
        <v>0</v>
      </c>
      <c r="CS14">
        <v>0.77820512820512799</v>
      </c>
      <c r="CT14">
        <v>0.77969854225301305</v>
      </c>
      <c r="CU14">
        <v>0</v>
      </c>
      <c r="CV14">
        <v>0.63829787234042501</v>
      </c>
      <c r="CW14">
        <v>0.77358490566037696</v>
      </c>
      <c r="CX14">
        <v>0.99616858237547801</v>
      </c>
      <c r="CY14">
        <v>0.98449612403100695</v>
      </c>
      <c r="CZ14">
        <v>0.977099236641221</v>
      </c>
      <c r="DA14">
        <v>0.93129770992366401</v>
      </c>
      <c r="DB14">
        <v>0.90774907749077405</v>
      </c>
      <c r="DC14">
        <v>0.87931034482758597</v>
      </c>
      <c r="DD14">
        <v>0.68656716417910402</v>
      </c>
      <c r="DE14">
        <v>0.65284974093264203</v>
      </c>
      <c r="DF14">
        <v>0.26229508196721302</v>
      </c>
      <c r="DG14">
        <v>0.66666666666666596</v>
      </c>
      <c r="DH14">
        <v>0</v>
      </c>
      <c r="DI14">
        <v>0.76217948717948703</v>
      </c>
      <c r="DJ14">
        <v>0.76068886081708498</v>
      </c>
      <c r="DK14">
        <v>0</v>
      </c>
      <c r="DL14">
        <v>0.59351620947630901</v>
      </c>
      <c r="DM14">
        <v>0.81278538812785295</v>
      </c>
      <c r="DN14">
        <v>1</v>
      </c>
      <c r="DO14">
        <v>0.98449612403100695</v>
      </c>
      <c r="DP14">
        <v>0.97692307692307601</v>
      </c>
      <c r="DQ14">
        <v>0.93436293436293405</v>
      </c>
      <c r="DR14">
        <v>0.92592592592592504</v>
      </c>
      <c r="DS14">
        <v>0.67346938775510201</v>
      </c>
      <c r="DT14">
        <v>0.71090047393364897</v>
      </c>
      <c r="DU14">
        <v>0.64583333333333304</v>
      </c>
      <c r="DV14">
        <v>0.19090909090909</v>
      </c>
      <c r="DW14">
        <v>0.67914438502673702</v>
      </c>
      <c r="DX14">
        <v>0</v>
      </c>
      <c r="DY14">
        <v>0.73525641025640998</v>
      </c>
      <c r="DZ14">
        <v>0.73734189847996001</v>
      </c>
      <c r="EA14">
        <v>0</v>
      </c>
      <c r="EB14">
        <v>0.52328159645232797</v>
      </c>
      <c r="EC14">
        <v>0.62827225130889996</v>
      </c>
      <c r="ED14">
        <v>1</v>
      </c>
      <c r="EE14">
        <v>0.98449612403100695</v>
      </c>
      <c r="EF14">
        <v>0.95817490494296498</v>
      </c>
      <c r="EG14">
        <v>0.92248062015503796</v>
      </c>
      <c r="EH14">
        <v>0.93536121673003803</v>
      </c>
      <c r="EI14">
        <v>0.66666666666666596</v>
      </c>
      <c r="EJ14">
        <v>0.71844660194174703</v>
      </c>
      <c r="EK14">
        <v>0.64583333333333304</v>
      </c>
      <c r="EL14">
        <v>0.18918918918918901</v>
      </c>
      <c r="EM14">
        <v>0.67590027700831001</v>
      </c>
      <c r="EN14">
        <v>0</v>
      </c>
      <c r="EO14">
        <v>0.79294871794871702</v>
      </c>
      <c r="EP14">
        <v>0.78796178724253196</v>
      </c>
      <c r="EQ14">
        <v>0</v>
      </c>
      <c r="ER14">
        <v>0.68047337278106501</v>
      </c>
      <c r="ES14">
        <v>0.87553648068669498</v>
      </c>
      <c r="ET14">
        <v>0.98859315589353602</v>
      </c>
      <c r="EU14">
        <v>0.98069498069497996</v>
      </c>
      <c r="EV14">
        <v>0.97338403041825095</v>
      </c>
      <c r="EW14">
        <v>0.927203065134099</v>
      </c>
      <c r="EX14">
        <v>0.88808664259927705</v>
      </c>
      <c r="EY14">
        <v>0.88510638297872302</v>
      </c>
      <c r="EZ14">
        <v>0.73333333333333295</v>
      </c>
      <c r="FA14">
        <v>0.64583333333333304</v>
      </c>
      <c r="FB14">
        <v>0.192660550458715</v>
      </c>
      <c r="FC14">
        <v>0.68463611859838203</v>
      </c>
    </row>
    <row r="15" spans="1:159" x14ac:dyDescent="0.2">
      <c r="A15" s="28"/>
      <c r="B15" s="28"/>
      <c r="C15" s="28"/>
      <c r="D15" s="28"/>
      <c r="E15" s="28"/>
      <c r="F15" s="28"/>
      <c r="G15" s="28"/>
      <c r="H15" s="28"/>
      <c r="I15" s="28"/>
      <c r="J15" s="28"/>
      <c r="K15" s="28"/>
      <c r="L15" s="28"/>
      <c r="M15" s="28"/>
      <c r="N15" s="28"/>
      <c r="O15" s="28"/>
      <c r="R15">
        <f t="shared" ca="1" si="6"/>
        <v>-4.3269230769230949E-2</v>
      </c>
      <c r="S15">
        <f t="shared" ca="1" si="6"/>
        <v>-3.1415813815606097E-2</v>
      </c>
      <c r="T15">
        <f t="shared" ca="1" si="6"/>
        <v>-0.15183394189183741</v>
      </c>
      <c r="U15">
        <f t="shared" ca="1" si="6"/>
        <v>8.2970456996263597E-2</v>
      </c>
      <c r="V15">
        <f t="shared" ca="1" si="6"/>
        <v>-4.6323636312807448E-2</v>
      </c>
      <c r="W15">
        <f t="shared" ca="1" si="6"/>
        <v>-3.1507522704314894E-3</v>
      </c>
      <c r="X15">
        <f t="shared" ca="1" si="6"/>
        <v>-7.4770145478326167E-2</v>
      </c>
      <c r="Y15">
        <f t="shared" ca="1" si="6"/>
        <v>2.5237164362051479E-2</v>
      </c>
      <c r="Z15">
        <f t="shared" ca="1" si="6"/>
        <v>-2.0673648432807168E-2</v>
      </c>
      <c r="AA15">
        <f t="shared" ca="1" si="6"/>
        <v>-8.5616298399225133E-2</v>
      </c>
      <c r="AB15">
        <f t="shared" ca="1" si="6"/>
        <v>-0.23150910025879023</v>
      </c>
      <c r="AC15">
        <f t="shared" ca="1" si="6"/>
        <v>-9.2322155413847584E-2</v>
      </c>
      <c r="AD15">
        <f t="shared" ca="1" si="6"/>
        <v>0.18587068937090589</v>
      </c>
      <c r="AE15">
        <f t="shared" ca="1" si="6"/>
        <v>3.5131601941584156E-2</v>
      </c>
      <c r="AF15">
        <f t="shared" ca="1" si="7"/>
        <v>-0.19554195804195795</v>
      </c>
      <c r="AG15">
        <f t="shared" ca="1" si="7"/>
        <v>-0.26078221087002706</v>
      </c>
      <c r="AH15">
        <f t="shared" ca="1" si="7"/>
        <v>7.5658372556998588E-2</v>
      </c>
      <c r="AI15">
        <f t="shared" ca="1" si="7"/>
        <v>-0.58893308703004188</v>
      </c>
      <c r="AJ15">
        <f t="shared" ca="1" si="7"/>
        <v>-0.31976433256006442</v>
      </c>
      <c r="AK15">
        <f t="shared" ca="1" si="7"/>
        <v>-1.2320210919699481E-2</v>
      </c>
      <c r="AL15">
        <f t="shared" ca="1" si="7"/>
        <v>-0.34588125658943714</v>
      </c>
      <c r="AM15">
        <f t="shared" ca="1" si="7"/>
        <v>2.1386073219560431E-2</v>
      </c>
      <c r="AN15">
        <f t="shared" ca="1" si="7"/>
        <v>-0.29410728867534019</v>
      </c>
      <c r="AO15">
        <f t="shared" ca="1" si="7"/>
        <v>-0.74501763521991604</v>
      </c>
      <c r="AP15">
        <f t="shared" ca="1" si="7"/>
        <v>-0.12382411900990631</v>
      </c>
      <c r="AQ15">
        <f t="shared" ca="1" si="7"/>
        <v>-0.62803644112813284</v>
      </c>
      <c r="AR15">
        <f t="shared" ca="1" si="7"/>
        <v>-8.9219657648731077E-2</v>
      </c>
      <c r="AS15">
        <f t="shared" ca="1" si="7"/>
        <v>-7.932694743561286E-2</v>
      </c>
      <c r="AT15">
        <f t="shared" ca="1" si="8"/>
        <v>-0.19175407925407895</v>
      </c>
      <c r="AU15">
        <f t="shared" ca="1" si="8"/>
        <v>-0.23155125920646102</v>
      </c>
      <c r="AV15">
        <f t="shared" ca="1" si="8"/>
        <v>-0.53860930421067743</v>
      </c>
      <c r="AW15">
        <f t="shared" ca="1" si="8"/>
        <v>-0.22282664445301137</v>
      </c>
      <c r="AX15">
        <f t="shared" ca="1" si="8"/>
        <v>-0.19042301519479543</v>
      </c>
      <c r="AY15">
        <f t="shared" ca="1" si="8"/>
        <v>-3.8828282287584504E-2</v>
      </c>
      <c r="AZ15">
        <f t="shared" ca="1" si="8"/>
        <v>-0.17384510560591815</v>
      </c>
      <c r="BA15">
        <f t="shared" ca="1" si="8"/>
        <v>-4.6755294692974569E-2</v>
      </c>
      <c r="BB15">
        <f t="shared" ca="1" si="8"/>
        <v>-8.3660487003852202E-2</v>
      </c>
      <c r="BC15">
        <f t="shared" ca="1" si="8"/>
        <v>-0.29441640637601008</v>
      </c>
      <c r="BD15">
        <f t="shared" ca="1" si="8"/>
        <v>-0.29058241111179428</v>
      </c>
      <c r="BE15">
        <f t="shared" ca="1" si="8"/>
        <v>-0.66375072684241854</v>
      </c>
      <c r="BF15">
        <f t="shared" ca="1" si="8"/>
        <v>-0.23429737785598409</v>
      </c>
      <c r="BG15">
        <f t="shared" ca="1" si="8"/>
        <v>-6.200548425109309E-4</v>
      </c>
      <c r="BL15">
        <v>0</v>
      </c>
      <c r="BM15">
        <v>0.70192307692307598</v>
      </c>
      <c r="BN15">
        <v>0.68656682125776303</v>
      </c>
      <c r="BO15">
        <v>0</v>
      </c>
      <c r="BP15">
        <v>0.46875</v>
      </c>
      <c r="BQ15">
        <v>1.51515151515151E-2</v>
      </c>
      <c r="BR15">
        <v>0.99613899613899604</v>
      </c>
      <c r="BS15">
        <v>0.988416988416988</v>
      </c>
      <c r="BT15">
        <v>0.95522388059701402</v>
      </c>
      <c r="BU15">
        <v>0.92248062015503796</v>
      </c>
      <c r="BV15">
        <v>0.90109890109890101</v>
      </c>
      <c r="BW15">
        <v>0.66666666666666596</v>
      </c>
      <c r="BX15">
        <v>0.51685393258426904</v>
      </c>
      <c r="BY15">
        <v>0.64583333333333304</v>
      </c>
      <c r="BZ15">
        <v>0.46315789473684199</v>
      </c>
      <c r="CA15">
        <v>0.69902912621359203</v>
      </c>
      <c r="CB15">
        <v>0</v>
      </c>
      <c r="CC15">
        <v>0.72051282051281995</v>
      </c>
      <c r="CD15">
        <v>0.71587692780704204</v>
      </c>
      <c r="CE15">
        <v>0</v>
      </c>
      <c r="CF15">
        <v>0.52043010752688101</v>
      </c>
      <c r="CG15">
        <v>0.45882352941176402</v>
      </c>
      <c r="CH15">
        <v>0.99236641221374</v>
      </c>
      <c r="CI15">
        <v>0.98069498069497996</v>
      </c>
      <c r="CJ15">
        <v>0.97692307692307601</v>
      </c>
      <c r="CK15">
        <v>0.927203065134099</v>
      </c>
      <c r="CL15">
        <v>0.92775665399239504</v>
      </c>
      <c r="CM15">
        <v>0.66666666666666596</v>
      </c>
      <c r="CN15">
        <v>0.62</v>
      </c>
      <c r="CO15">
        <v>0.64583333333333304</v>
      </c>
      <c r="CP15">
        <v>0.18918918918918901</v>
      </c>
      <c r="CQ15">
        <v>0.68463611859838203</v>
      </c>
      <c r="CR15">
        <v>0</v>
      </c>
      <c r="CS15">
        <v>0.752564102564102</v>
      </c>
      <c r="CT15">
        <v>0.75679720275635298</v>
      </c>
      <c r="CU15">
        <v>0</v>
      </c>
      <c r="CV15">
        <v>0.57345971563981002</v>
      </c>
      <c r="CW15">
        <v>0.74038461538461497</v>
      </c>
      <c r="CX15">
        <v>1</v>
      </c>
      <c r="CY15">
        <v>0.98449612403100695</v>
      </c>
      <c r="CZ15">
        <v>0.98084291187739403</v>
      </c>
      <c r="DA15">
        <v>0.91472868217054204</v>
      </c>
      <c r="DB15">
        <v>0.88172043010752699</v>
      </c>
      <c r="DC15">
        <v>0.66326530612244805</v>
      </c>
      <c r="DD15">
        <v>0.68341708542713497</v>
      </c>
      <c r="DE15">
        <v>0.64583333333333304</v>
      </c>
      <c r="DF15">
        <v>0.33463035019455201</v>
      </c>
      <c r="DG15">
        <v>0.67878787878787805</v>
      </c>
      <c r="DH15">
        <v>0</v>
      </c>
      <c r="DI15">
        <v>0.73589743589743595</v>
      </c>
      <c r="DJ15">
        <v>0.73277209419645895</v>
      </c>
      <c r="DK15">
        <v>0</v>
      </c>
      <c r="DL15">
        <v>0.54545454545454497</v>
      </c>
      <c r="DM15">
        <v>0.62433862433862397</v>
      </c>
      <c r="DN15">
        <v>0.99236641221374</v>
      </c>
      <c r="DO15">
        <v>0.988416988416988</v>
      </c>
      <c r="DP15">
        <v>0.98084291187739403</v>
      </c>
      <c r="DQ15">
        <v>0.91187739463601503</v>
      </c>
      <c r="DR15">
        <v>0.87544483985765098</v>
      </c>
      <c r="DS15">
        <v>0.66666666666666596</v>
      </c>
      <c r="DT15">
        <v>0.68656716417910402</v>
      </c>
      <c r="DU15">
        <v>0.64583333333333304</v>
      </c>
      <c r="DV15">
        <v>0.192660550458715</v>
      </c>
      <c r="DW15">
        <v>0.68279569892473102</v>
      </c>
      <c r="DX15">
        <v>0</v>
      </c>
      <c r="DY15">
        <v>0.73333333333333295</v>
      </c>
      <c r="DZ15">
        <v>0.72674681508249295</v>
      </c>
      <c r="EA15">
        <v>0</v>
      </c>
      <c r="EB15">
        <v>0.58499999999999996</v>
      </c>
      <c r="EC15">
        <v>0.60638297872340396</v>
      </c>
      <c r="ED15">
        <v>0.97692307692307601</v>
      </c>
      <c r="EE15">
        <v>0.98449612403100695</v>
      </c>
      <c r="EF15">
        <v>0.96212121212121204</v>
      </c>
      <c r="EG15">
        <v>0.92664092664092601</v>
      </c>
      <c r="EH15">
        <v>0.78846153846153799</v>
      </c>
      <c r="EI15">
        <v>0.66666666666666596</v>
      </c>
      <c r="EJ15">
        <v>0.69651741293532299</v>
      </c>
      <c r="EK15">
        <v>0.64948453608247403</v>
      </c>
      <c r="EL15">
        <v>0.19178082191780799</v>
      </c>
      <c r="EM15">
        <v>0.68648648648648602</v>
      </c>
      <c r="EN15">
        <v>0</v>
      </c>
      <c r="EO15">
        <v>0.84230769230769198</v>
      </c>
      <c r="EP15">
        <v>0.83300744962474904</v>
      </c>
      <c r="EQ15">
        <v>0</v>
      </c>
      <c r="ER15">
        <v>0.68767908309455505</v>
      </c>
      <c r="ES15">
        <v>0.86462882096069804</v>
      </c>
      <c r="ET15">
        <v>0.98859315589353602</v>
      </c>
      <c r="EU15">
        <v>0.98069498069497996</v>
      </c>
      <c r="EV15">
        <v>0.977099236641221</v>
      </c>
      <c r="EW15">
        <v>0.92248062015503796</v>
      </c>
      <c r="EX15">
        <v>0.93181818181818099</v>
      </c>
      <c r="EY15">
        <v>0.87931034482758597</v>
      </c>
      <c r="EZ15">
        <v>0.816143497757847</v>
      </c>
      <c r="FA15">
        <v>0.98832684824902695</v>
      </c>
      <c r="FB15">
        <v>0.27096774193548301</v>
      </c>
      <c r="FC15">
        <v>0.68834688346883399</v>
      </c>
    </row>
    <row r="16" spans="1:159" x14ac:dyDescent="0.2">
      <c r="A16" s="28"/>
      <c r="B16" s="28"/>
      <c r="C16" s="28"/>
      <c r="D16" s="28"/>
      <c r="E16" s="28"/>
      <c r="F16" s="28"/>
      <c r="G16" s="28"/>
      <c r="H16" s="28"/>
      <c r="I16" s="28"/>
      <c r="J16" s="28"/>
      <c r="K16" s="28"/>
      <c r="L16" s="28"/>
      <c r="M16" s="28"/>
      <c r="N16" s="28"/>
      <c r="O16" s="28"/>
      <c r="R16">
        <f t="shared" ca="1" si="6"/>
        <v>-3.5809676434676918E-2</v>
      </c>
      <c r="S16">
        <f t="shared" ca="1" si="6"/>
        <v>-1.9522425417505818E-2</v>
      </c>
      <c r="T16">
        <f t="shared" ca="1" si="6"/>
        <v>-0.25605134605921537</v>
      </c>
      <c r="U16">
        <f t="shared" ca="1" si="6"/>
        <v>-0.15164045721911584</v>
      </c>
      <c r="V16">
        <f t="shared" ca="1" si="6"/>
        <v>-2.7442633989760767E-2</v>
      </c>
      <c r="W16">
        <f t="shared" ca="1" si="6"/>
        <v>-5.120868117368782E-3</v>
      </c>
      <c r="X16">
        <f t="shared" ca="1" si="6"/>
        <v>-7.2547739206481388E-2</v>
      </c>
      <c r="Y16">
        <f t="shared" ca="1" si="6"/>
        <v>4.7382267683767521E-2</v>
      </c>
      <c r="Z16">
        <f t="shared" ca="1" si="6"/>
        <v>1.8235174537033494E-3</v>
      </c>
      <c r="AA16">
        <f t="shared" ca="1" si="6"/>
        <v>-5.2866965664964516E-2</v>
      </c>
      <c r="AB16">
        <f t="shared" ca="1" si="6"/>
        <v>-4.6173380141699694E-2</v>
      </c>
      <c r="AC16">
        <f t="shared" ca="1" si="6"/>
        <v>-3.1461081849616268E-2</v>
      </c>
      <c r="AD16">
        <f t="shared" ca="1" si="6"/>
        <v>0.30087962986538674</v>
      </c>
      <c r="AE16">
        <f t="shared" ca="1" si="6"/>
        <v>5.8949952235292646E-2</v>
      </c>
      <c r="AF16">
        <f t="shared" ca="1" si="7"/>
        <v>-0.23104777167277191</v>
      </c>
      <c r="AG16">
        <f t="shared" ca="1" si="7"/>
        <v>-0.24987394739431079</v>
      </c>
      <c r="AH16">
        <f t="shared" ca="1" si="7"/>
        <v>-0.48058156199081248</v>
      </c>
      <c r="AI16">
        <f t="shared" ca="1" si="7"/>
        <v>-0.53925336044492189</v>
      </c>
      <c r="AJ16">
        <f t="shared" ca="1" si="7"/>
        <v>-0.33511153234642577</v>
      </c>
      <c r="AK16">
        <f t="shared" ca="1" si="7"/>
        <v>4.221747361440209E-3</v>
      </c>
      <c r="AL16">
        <f t="shared" ca="1" si="7"/>
        <v>-0.26477514315940143</v>
      </c>
      <c r="AM16">
        <f t="shared" ca="1" si="7"/>
        <v>1.8907543368885449E-2</v>
      </c>
      <c r="AN16">
        <f t="shared" ca="1" si="7"/>
        <v>-5.1563347424358641E-2</v>
      </c>
      <c r="AO16">
        <f t="shared" ca="1" si="7"/>
        <v>-0.37723972552159551</v>
      </c>
      <c r="AP16">
        <f t="shared" ca="1" si="7"/>
        <v>-0.15543667680042272</v>
      </c>
      <c r="AQ16">
        <f t="shared" ca="1" si="7"/>
        <v>-0.61007042367551789</v>
      </c>
      <c r="AR16">
        <f t="shared" ca="1" si="7"/>
        <v>-0.19588548968454308</v>
      </c>
      <c r="AS16">
        <f t="shared" ca="1" si="7"/>
        <v>-1.1699398414058315E-2</v>
      </c>
      <c r="AT16">
        <f t="shared" ca="1" si="8"/>
        <v>-0.18739697802197797</v>
      </c>
      <c r="AU16">
        <f t="shared" ca="1" si="8"/>
        <v>-0.22672063667227582</v>
      </c>
      <c r="AV16">
        <f t="shared" ca="1" si="8"/>
        <v>-0.50299767889511837</v>
      </c>
      <c r="AW16">
        <f t="shared" ca="1" si="8"/>
        <v>-0.28631346973453986</v>
      </c>
      <c r="AX16">
        <f t="shared" ca="1" si="8"/>
        <v>-0.19303878011581477</v>
      </c>
      <c r="AY16">
        <f t="shared" ca="1" si="8"/>
        <v>-2.8153157615530833E-2</v>
      </c>
      <c r="AZ16">
        <f t="shared" ca="1" si="8"/>
        <v>-0.15078811626853938</v>
      </c>
      <c r="BA16">
        <f t="shared" ca="1" si="8"/>
        <v>-5.1372724094480571E-2</v>
      </c>
      <c r="BB16">
        <f t="shared" ca="1" si="8"/>
        <v>-9.3608437711782733E-2</v>
      </c>
      <c r="BC16">
        <f t="shared" ca="1" si="8"/>
        <v>-0.2799435568192255</v>
      </c>
      <c r="BD16">
        <f t="shared" ca="1" si="8"/>
        <v>-0.30616030452102666</v>
      </c>
      <c r="BE16">
        <f t="shared" ca="1" si="8"/>
        <v>-0.60440375700885118</v>
      </c>
      <c r="BF16">
        <f t="shared" ca="1" si="8"/>
        <v>-0.21810771190676528</v>
      </c>
      <c r="BG16">
        <f t="shared" ca="1" si="8"/>
        <v>-5.759945375629294E-3</v>
      </c>
      <c r="BL16">
        <v>0</v>
      </c>
      <c r="BM16">
        <v>0.68974358974358896</v>
      </c>
      <c r="BN16">
        <v>0.66456201031007001</v>
      </c>
      <c r="BO16">
        <v>0</v>
      </c>
      <c r="BP16">
        <v>0.48532289628179998</v>
      </c>
      <c r="BQ16">
        <v>0</v>
      </c>
      <c r="BR16">
        <v>1</v>
      </c>
      <c r="BS16">
        <v>0.98449612403100695</v>
      </c>
      <c r="BT16">
        <v>0.97338403041825095</v>
      </c>
      <c r="BU16">
        <v>0.927203065134099</v>
      </c>
      <c r="BV16">
        <v>0.89454545454545398</v>
      </c>
      <c r="BW16">
        <v>0.66666666666666596</v>
      </c>
      <c r="BX16">
        <v>0.51086956521739102</v>
      </c>
      <c r="BY16">
        <v>0.65284974093264203</v>
      </c>
      <c r="BZ16">
        <v>0.18918918918918901</v>
      </c>
      <c r="CA16">
        <v>0.69021739130434701</v>
      </c>
      <c r="CB16">
        <v>0</v>
      </c>
      <c r="CC16">
        <v>0.72692307692307601</v>
      </c>
      <c r="CD16">
        <v>0.72443852500871897</v>
      </c>
      <c r="CE16">
        <v>0</v>
      </c>
      <c r="CF16">
        <v>0.534521158129176</v>
      </c>
      <c r="CG16">
        <v>0.42424242424242398</v>
      </c>
      <c r="CH16">
        <v>0.98850574712643602</v>
      </c>
      <c r="CI16">
        <v>0.98069498069497996</v>
      </c>
      <c r="CJ16">
        <v>0.94814814814814796</v>
      </c>
      <c r="CK16">
        <v>0.91891891891891797</v>
      </c>
      <c r="CL16">
        <v>0.87234042553191404</v>
      </c>
      <c r="CM16">
        <v>0.67346938775510201</v>
      </c>
      <c r="CN16">
        <v>0.68020304568527901</v>
      </c>
      <c r="CO16">
        <v>0.64583333333333304</v>
      </c>
      <c r="CP16">
        <v>0.34375</v>
      </c>
      <c r="CQ16">
        <v>0.68263473053892199</v>
      </c>
      <c r="CR16">
        <v>0</v>
      </c>
      <c r="CS16">
        <v>0.755128205128205</v>
      </c>
      <c r="CT16">
        <v>0.75386825728806905</v>
      </c>
      <c r="CU16">
        <v>0</v>
      </c>
      <c r="CV16">
        <v>0.64343163538873904</v>
      </c>
      <c r="CW16">
        <v>0.76777251184834105</v>
      </c>
      <c r="CX16">
        <v>0.98859315589353602</v>
      </c>
      <c r="CY16">
        <v>0.98449612403100695</v>
      </c>
      <c r="CZ16">
        <v>0.96969696969696895</v>
      </c>
      <c r="DA16">
        <v>0.92830188679245196</v>
      </c>
      <c r="DB16">
        <v>0.78205128205128205</v>
      </c>
      <c r="DC16">
        <v>0.66666666666666596</v>
      </c>
      <c r="DD16">
        <v>0.66999999999999904</v>
      </c>
      <c r="DE16">
        <v>0.64583333333333304</v>
      </c>
      <c r="DF16">
        <v>0.32684824902723703</v>
      </c>
      <c r="DG16">
        <v>0.67272727272727195</v>
      </c>
      <c r="DH16">
        <v>0</v>
      </c>
      <c r="DI16">
        <v>0.80256410256410204</v>
      </c>
      <c r="DJ16">
        <v>0.80634298361699397</v>
      </c>
      <c r="DK16">
        <v>0</v>
      </c>
      <c r="DL16">
        <v>0.64088397790055196</v>
      </c>
      <c r="DM16">
        <v>0.80365296803652897</v>
      </c>
      <c r="DN16">
        <v>0.99236641221374</v>
      </c>
      <c r="DO16">
        <v>0.98069498069497996</v>
      </c>
      <c r="DP16">
        <v>0.96992481203007497</v>
      </c>
      <c r="DQ16">
        <v>0.93436293436293405</v>
      </c>
      <c r="DR16">
        <v>0.92830188679245196</v>
      </c>
      <c r="DS16">
        <v>0.68020304568527901</v>
      </c>
      <c r="DT16">
        <v>0.92244897959183603</v>
      </c>
      <c r="DU16">
        <v>0.65284974093264203</v>
      </c>
      <c r="DV16">
        <v>0.45614035087719201</v>
      </c>
      <c r="DW16">
        <v>0.71428571428571397</v>
      </c>
      <c r="DX16">
        <v>0</v>
      </c>
      <c r="DY16">
        <v>0.72756410256410198</v>
      </c>
      <c r="DZ16">
        <v>0.72457020277664297</v>
      </c>
      <c r="EA16">
        <v>0</v>
      </c>
      <c r="EB16">
        <v>0.53364269141531295</v>
      </c>
      <c r="EC16">
        <v>0.58695652173913004</v>
      </c>
      <c r="ED16">
        <v>0.98473282442748</v>
      </c>
      <c r="EE16">
        <v>0.98069498069497996</v>
      </c>
      <c r="EF16">
        <v>0.96212121212121204</v>
      </c>
      <c r="EG16">
        <v>0.91119691119691104</v>
      </c>
      <c r="EH16">
        <v>0.85915492957746398</v>
      </c>
      <c r="EI16">
        <v>0.66666666666666596</v>
      </c>
      <c r="EJ16">
        <v>0.70297029702970304</v>
      </c>
      <c r="EK16">
        <v>0.63917525773195805</v>
      </c>
      <c r="EL16">
        <v>0.19178082191780799</v>
      </c>
      <c r="EM16">
        <v>0.67574931880109002</v>
      </c>
      <c r="EN16">
        <v>0</v>
      </c>
      <c r="EO16">
        <v>0.81858974358974301</v>
      </c>
      <c r="EP16">
        <v>0.81424215730178895</v>
      </c>
      <c r="EQ16">
        <v>0</v>
      </c>
      <c r="ER16">
        <v>0.74375000000000002</v>
      </c>
      <c r="ES16">
        <v>0.91735537190082606</v>
      </c>
      <c r="ET16">
        <v>0.98859315589353602</v>
      </c>
      <c r="EU16">
        <v>0.98449612403100695</v>
      </c>
      <c r="EV16">
        <v>0.97318007662835204</v>
      </c>
      <c r="EW16">
        <v>0.95880149812733995</v>
      </c>
      <c r="EX16">
        <v>0.94296577946768001</v>
      </c>
      <c r="EY16">
        <v>0.87068965517241304</v>
      </c>
      <c r="EZ16">
        <v>0.86956521739130399</v>
      </c>
      <c r="FA16">
        <v>0.64583333333333304</v>
      </c>
      <c r="FB16">
        <v>0.18918918918918901</v>
      </c>
      <c r="FC16">
        <v>0.68648648648648602</v>
      </c>
    </row>
    <row r="17" spans="1:159" x14ac:dyDescent="0.2">
      <c r="A17" s="28"/>
      <c r="B17" s="28"/>
      <c r="C17" s="28"/>
      <c r="D17" s="28"/>
      <c r="E17" s="28"/>
      <c r="F17" s="28"/>
      <c r="G17" s="28"/>
      <c r="H17" s="28"/>
      <c r="I17" s="28"/>
      <c r="J17" s="28"/>
      <c r="K17" s="28"/>
      <c r="L17" s="28"/>
      <c r="M17" s="28"/>
      <c r="N17" s="28"/>
      <c r="O17" s="28"/>
      <c r="R17">
        <f t="shared" ca="1" si="6"/>
        <v>-7.5721153846153633E-2</v>
      </c>
      <c r="S17">
        <f t="shared" ca="1" si="6"/>
        <v>-6.2617083361600989E-2</v>
      </c>
      <c r="T17">
        <f t="shared" ca="1" si="6"/>
        <v>-0.1280436050616961</v>
      </c>
      <c r="U17">
        <f t="shared" ca="1" si="6"/>
        <v>-6.5988230607133658E-2</v>
      </c>
      <c r="V17">
        <f t="shared" ca="1" si="6"/>
        <v>-2.7456865087996829E-2</v>
      </c>
      <c r="W17">
        <f t="shared" ca="1" si="6"/>
        <v>-1.0012060050069715E-3</v>
      </c>
      <c r="X17">
        <f t="shared" ca="1" si="6"/>
        <v>-7.5616612601881683E-2</v>
      </c>
      <c r="Y17">
        <f t="shared" ca="1" si="6"/>
        <v>4.586239163953032E-2</v>
      </c>
      <c r="Z17">
        <f t="shared" ca="1" si="6"/>
        <v>-6.4550934378912572E-2</v>
      </c>
      <c r="AA17">
        <f t="shared" ca="1" si="6"/>
        <v>-0.22026487163989117</v>
      </c>
      <c r="AB17">
        <f t="shared" ca="1" si="6"/>
        <v>-0.34404597257571101</v>
      </c>
      <c r="AC17">
        <f t="shared" ca="1" si="6"/>
        <v>-7.1010572941292205E-2</v>
      </c>
      <c r="AD17">
        <f t="shared" ca="1" si="6"/>
        <v>0.21011161927748545</v>
      </c>
      <c r="AE17">
        <f t="shared" ca="1" si="6"/>
        <v>-9.4001403567011144E-3</v>
      </c>
      <c r="AF17">
        <f t="shared" ca="1" si="7"/>
        <v>-0.17988782051282071</v>
      </c>
      <c r="AG17">
        <f t="shared" ca="1" si="7"/>
        <v>-0.21978912708721499</v>
      </c>
      <c r="AH17">
        <f t="shared" ca="1" si="7"/>
        <v>-9.5611172629263108E-2</v>
      </c>
      <c r="AI17">
        <f t="shared" ca="1" si="7"/>
        <v>-0.49464030361723171</v>
      </c>
      <c r="AJ17">
        <f t="shared" ca="1" si="7"/>
        <v>-2.4568650879968068E-3</v>
      </c>
      <c r="AK17">
        <f t="shared" ca="1" si="7"/>
        <v>5.2084906751930227E-3</v>
      </c>
      <c r="AL17">
        <f t="shared" ca="1" si="7"/>
        <v>-0.10515474364377275</v>
      </c>
      <c r="AM17">
        <f t="shared" ca="1" si="7"/>
        <v>-1.1142713295240636E-2</v>
      </c>
      <c r="AN17">
        <f t="shared" ca="1" si="7"/>
        <v>1.0251682359187497E-2</v>
      </c>
      <c r="AO17">
        <f t="shared" ca="1" si="7"/>
        <v>-0.87600257655792313</v>
      </c>
      <c r="AP17">
        <f t="shared" ca="1" si="7"/>
        <v>-0.33846058052415395</v>
      </c>
      <c r="AQ17">
        <f t="shared" ca="1" si="7"/>
        <v>-0.72674827785932417</v>
      </c>
      <c r="AR17">
        <f t="shared" ca="1" si="7"/>
        <v>2.9614950591840439E-2</v>
      </c>
      <c r="AS17">
        <f t="shared" ca="1" si="7"/>
        <v>-3.2327415457889086E-2</v>
      </c>
      <c r="AT17">
        <f t="shared" ca="1" si="8"/>
        <v>-0.29030448717948665</v>
      </c>
      <c r="AU17">
        <f t="shared" ca="1" si="8"/>
        <v>-0.31845489178736497</v>
      </c>
      <c r="AV17">
        <f t="shared" ca="1" si="8"/>
        <v>-0.67122092872682404</v>
      </c>
      <c r="AW17">
        <f t="shared" ca="1" si="8"/>
        <v>-0.4282112039063467</v>
      </c>
      <c r="AX17">
        <f t="shared" ca="1" si="8"/>
        <v>-0.2207260958572278</v>
      </c>
      <c r="AY17">
        <f t="shared" ca="1" si="8"/>
        <v>-1.2808128102472005E-2</v>
      </c>
      <c r="AZ17">
        <f t="shared" ca="1" si="8"/>
        <v>-0.25135357405312875</v>
      </c>
      <c r="BA17">
        <f t="shared" ca="1" si="8"/>
        <v>-0.10705232899703765</v>
      </c>
      <c r="BB17">
        <f t="shared" ca="1" si="8"/>
        <v>-0.44349482513382754</v>
      </c>
      <c r="BC17">
        <f t="shared" ca="1" si="8"/>
        <v>-0.2828991282820611</v>
      </c>
      <c r="BD17">
        <f t="shared" ca="1" si="8"/>
        <v>-0.42064571816500396</v>
      </c>
      <c r="BE17">
        <f t="shared" ca="1" si="8"/>
        <v>-0.72674827785932417</v>
      </c>
      <c r="BF17">
        <f t="shared" ca="1" si="8"/>
        <v>-0.24329474840481446</v>
      </c>
      <c r="BG17">
        <f t="shared" ca="1" si="8"/>
        <v>-1.3003743960305125E-2</v>
      </c>
      <c r="BL17">
        <v>0</v>
      </c>
      <c r="BM17">
        <v>0.72564102564102495</v>
      </c>
      <c r="BN17">
        <v>0.71409293081694902</v>
      </c>
      <c r="BO17">
        <v>0</v>
      </c>
      <c r="BP17">
        <v>0.59900990099009899</v>
      </c>
      <c r="BQ17">
        <v>0.56353591160220995</v>
      </c>
      <c r="BR17">
        <v>0.99616858237547801</v>
      </c>
      <c r="BS17">
        <v>0.98069498069497996</v>
      </c>
      <c r="BT17">
        <v>0.95522388059701402</v>
      </c>
      <c r="BU17">
        <v>0.93984962406015005</v>
      </c>
      <c r="BV17">
        <v>0.772151898734177</v>
      </c>
      <c r="BW17">
        <v>0.65989847715736005</v>
      </c>
      <c r="BX17">
        <v>0.586387434554973</v>
      </c>
      <c r="BY17">
        <v>0.64583333333333304</v>
      </c>
      <c r="BZ17">
        <v>0.19090909090909</v>
      </c>
      <c r="CA17">
        <v>0.67945205479451998</v>
      </c>
      <c r="CB17">
        <v>0</v>
      </c>
      <c r="CC17">
        <v>0.72243589743589698</v>
      </c>
      <c r="CD17">
        <v>0.71691950266895099</v>
      </c>
      <c r="CE17">
        <v>0</v>
      </c>
      <c r="CF17">
        <v>0.54229934924078005</v>
      </c>
      <c r="CG17">
        <v>0.53107344632768305</v>
      </c>
      <c r="CH17">
        <v>0.99613899613899604</v>
      </c>
      <c r="CI17">
        <v>0.98449612403100695</v>
      </c>
      <c r="CJ17">
        <v>0.98098859315589304</v>
      </c>
      <c r="CK17">
        <v>0.93076923076923002</v>
      </c>
      <c r="CL17">
        <v>0.88808664259927705</v>
      </c>
      <c r="CM17">
        <v>0.66666666666666596</v>
      </c>
      <c r="CN17">
        <v>0.56084656084656004</v>
      </c>
      <c r="CO17">
        <v>0.65284974093264203</v>
      </c>
      <c r="CP17">
        <v>0.1875</v>
      </c>
      <c r="CQ17">
        <v>0.68131868131868101</v>
      </c>
      <c r="CR17">
        <v>0</v>
      </c>
      <c r="CS17">
        <v>0.765384615384615</v>
      </c>
      <c r="CT17">
        <v>0.75951136580135803</v>
      </c>
      <c r="CU17">
        <v>0</v>
      </c>
      <c r="CV17">
        <v>0.59693877551020402</v>
      </c>
      <c r="CW17">
        <v>0.56353591160220995</v>
      </c>
      <c r="CX17">
        <v>0.99236641221374</v>
      </c>
      <c r="CY17">
        <v>0.98069498069497996</v>
      </c>
      <c r="CZ17">
        <v>0.96240601503759404</v>
      </c>
      <c r="DA17">
        <v>0.94852941176470595</v>
      </c>
      <c r="DB17">
        <v>0.94696969696969702</v>
      </c>
      <c r="DC17">
        <v>0.87553648068669498</v>
      </c>
      <c r="DD17">
        <v>0.72463768115941996</v>
      </c>
      <c r="DE17">
        <v>0.64583333333333304</v>
      </c>
      <c r="DF17">
        <v>0.18834080717488699</v>
      </c>
      <c r="DG17">
        <v>0.68834688346883399</v>
      </c>
      <c r="DH17">
        <v>0</v>
      </c>
      <c r="DI17">
        <v>0.74038461538461497</v>
      </c>
      <c r="DJ17">
        <v>0.73959722046041998</v>
      </c>
      <c r="DK17">
        <v>0</v>
      </c>
      <c r="DL17">
        <v>0.54054054054054002</v>
      </c>
      <c r="DM17">
        <v>0.60962566844919697</v>
      </c>
      <c r="DN17">
        <v>0.99616858237547801</v>
      </c>
      <c r="DO17">
        <v>0.98449612403100695</v>
      </c>
      <c r="DP17">
        <v>0.969465648854961</v>
      </c>
      <c r="DQ17">
        <v>0.9375</v>
      </c>
      <c r="DR17">
        <v>0.94029850746268595</v>
      </c>
      <c r="DS17">
        <v>0.67676767676767602</v>
      </c>
      <c r="DT17">
        <v>0.69607843137254899</v>
      </c>
      <c r="DU17">
        <v>0.64583333333333304</v>
      </c>
      <c r="DV17">
        <v>0.19004524886877799</v>
      </c>
      <c r="DW17">
        <v>0.68834688346883399</v>
      </c>
      <c r="DX17">
        <v>0</v>
      </c>
      <c r="DY17">
        <v>0.72435897435897401</v>
      </c>
      <c r="DZ17">
        <v>0.72670649700219803</v>
      </c>
      <c r="EA17">
        <v>0</v>
      </c>
      <c r="EB17">
        <v>0.516411378555798</v>
      </c>
      <c r="EC17">
        <v>0.53631284916201105</v>
      </c>
      <c r="ED17">
        <v>0.98069498069497996</v>
      </c>
      <c r="EE17">
        <v>0.98054474708171202</v>
      </c>
      <c r="EF17">
        <v>0.95131086142322097</v>
      </c>
      <c r="EG17">
        <v>0.91119691119691104</v>
      </c>
      <c r="EH17">
        <v>0.93893129770992301</v>
      </c>
      <c r="EI17">
        <v>0.66326530612244805</v>
      </c>
      <c r="EJ17">
        <v>0.71219512195121903</v>
      </c>
      <c r="EK17">
        <v>0.64583333333333304</v>
      </c>
      <c r="EL17">
        <v>0.55609756097560903</v>
      </c>
      <c r="EM17">
        <v>0.32768361581920902</v>
      </c>
      <c r="EN17">
        <v>0</v>
      </c>
      <c r="EO17">
        <v>0.77628205128205097</v>
      </c>
      <c r="EP17">
        <v>0.77363514274337597</v>
      </c>
      <c r="EQ17">
        <v>0</v>
      </c>
      <c r="ER17">
        <v>0.61340206185567003</v>
      </c>
      <c r="ES17">
        <v>0.64248704663212397</v>
      </c>
      <c r="ET17">
        <v>0.98859315589353602</v>
      </c>
      <c r="EU17">
        <v>0.97674418604651103</v>
      </c>
      <c r="EV17">
        <v>0.96969696969696895</v>
      </c>
      <c r="EW17">
        <v>0.94339622641509402</v>
      </c>
      <c r="EX17">
        <v>0.96124031007751898</v>
      </c>
      <c r="EY17">
        <v>0.87445887445887405</v>
      </c>
      <c r="EZ17">
        <v>0.79279279279279202</v>
      </c>
      <c r="FA17">
        <v>0.64583333333333304</v>
      </c>
      <c r="FB17">
        <v>0.19004524886877799</v>
      </c>
      <c r="FC17">
        <v>0.68493150684931503</v>
      </c>
    </row>
    <row r="18" spans="1:159" x14ac:dyDescent="0.2">
      <c r="BL18">
        <v>0</v>
      </c>
      <c r="BM18">
        <v>0.68012820512820504</v>
      </c>
      <c r="BN18">
        <v>0.65566996214610695</v>
      </c>
      <c r="BO18">
        <v>0</v>
      </c>
      <c r="BP18">
        <v>0.52723311546840901</v>
      </c>
      <c r="BQ18">
        <v>0.42424242424242398</v>
      </c>
      <c r="BR18">
        <v>0.98850574712643602</v>
      </c>
      <c r="BS18">
        <v>0.98449612403100695</v>
      </c>
      <c r="BT18">
        <v>0.96969696969696895</v>
      </c>
      <c r="BU18">
        <v>0.927203065134099</v>
      </c>
      <c r="BV18">
        <v>0.79099678456591604</v>
      </c>
      <c r="BW18">
        <v>0.58823529411764697</v>
      </c>
      <c r="BX18">
        <v>0.36144578313253001</v>
      </c>
      <c r="BY18">
        <v>0.43373493975903599</v>
      </c>
      <c r="BZ18">
        <v>0.18918918918918901</v>
      </c>
      <c r="CA18">
        <v>0.68306010928961702</v>
      </c>
      <c r="CB18">
        <v>0</v>
      </c>
      <c r="CC18">
        <v>0.71474358974358898</v>
      </c>
      <c r="CD18">
        <v>0.70299818738278097</v>
      </c>
      <c r="CE18">
        <v>0</v>
      </c>
      <c r="CF18">
        <v>0.57416267942583699</v>
      </c>
      <c r="CG18">
        <v>0.50261780104711995</v>
      </c>
      <c r="CH18">
        <v>0.992307692307692</v>
      </c>
      <c r="CI18">
        <v>0.98054474708171202</v>
      </c>
      <c r="CJ18">
        <v>0.96969696969696895</v>
      </c>
      <c r="CK18">
        <v>0.927203065134099</v>
      </c>
      <c r="CL18">
        <v>0.78846153846153799</v>
      </c>
      <c r="CM18">
        <v>0.66666666666666596</v>
      </c>
      <c r="CN18">
        <v>0.51136363636363602</v>
      </c>
      <c r="CO18">
        <v>0.64583333333333304</v>
      </c>
      <c r="CP18">
        <v>0.185022026431718</v>
      </c>
      <c r="CQ18">
        <v>0.692098092643051</v>
      </c>
      <c r="CR18">
        <v>0</v>
      </c>
      <c r="CS18">
        <v>0.75448717948717903</v>
      </c>
      <c r="CT18">
        <v>0.75581805040286998</v>
      </c>
      <c r="CU18">
        <v>0</v>
      </c>
      <c r="CV18">
        <v>0.55477855477855398</v>
      </c>
      <c r="CW18">
        <v>0.60215053763440796</v>
      </c>
      <c r="CX18">
        <v>0.99613899613899604</v>
      </c>
      <c r="CY18">
        <v>0.98449612403100695</v>
      </c>
      <c r="CZ18">
        <v>0.96992481203007497</v>
      </c>
      <c r="DA18">
        <v>0.929687499999999</v>
      </c>
      <c r="DB18">
        <v>0.93984962406015005</v>
      </c>
      <c r="DC18">
        <v>0.87931034482758597</v>
      </c>
      <c r="DD18">
        <v>0.51111111111111096</v>
      </c>
      <c r="DE18">
        <v>0.64285714285714202</v>
      </c>
      <c r="DF18">
        <v>0.36226415094339598</v>
      </c>
      <c r="DG18">
        <v>0.69724770642201805</v>
      </c>
      <c r="DH18">
        <v>0</v>
      </c>
      <c r="DI18">
        <v>0.73333333333333295</v>
      </c>
      <c r="DJ18">
        <v>0.71740702473339502</v>
      </c>
      <c r="DK18">
        <v>0</v>
      </c>
      <c r="DL18">
        <v>0.55172413793103403</v>
      </c>
      <c r="DM18">
        <v>0.22972972972972899</v>
      </c>
      <c r="DN18">
        <v>0.98449612403100695</v>
      </c>
      <c r="DO18">
        <v>0.98449612403100695</v>
      </c>
      <c r="DP18">
        <v>0.969465648854961</v>
      </c>
      <c r="DQ18">
        <v>0.91538461538461502</v>
      </c>
      <c r="DR18">
        <v>0.88339222614840995</v>
      </c>
      <c r="DS18">
        <v>0.88510638297872302</v>
      </c>
      <c r="DT18">
        <v>0.68</v>
      </c>
      <c r="DU18">
        <v>0.64583333333333304</v>
      </c>
      <c r="DV18">
        <v>0.19090909090909</v>
      </c>
      <c r="DW18">
        <v>0.68834688346883399</v>
      </c>
      <c r="DX18">
        <v>0</v>
      </c>
      <c r="DY18">
        <v>0.80128205128205099</v>
      </c>
      <c r="DZ18">
        <v>0.79301596989733303</v>
      </c>
      <c r="EA18">
        <v>0</v>
      </c>
      <c r="EB18">
        <v>0.56716417910447703</v>
      </c>
      <c r="EC18">
        <v>0.58378378378378304</v>
      </c>
      <c r="ED18">
        <v>0.96875</v>
      </c>
      <c r="EE18">
        <v>0.97318007662835204</v>
      </c>
      <c r="EF18">
        <v>0.951672862453531</v>
      </c>
      <c r="EG18">
        <v>0.93984962406015005</v>
      </c>
      <c r="EH18">
        <v>0.9453125</v>
      </c>
      <c r="EI18">
        <v>0.87931034482758597</v>
      </c>
      <c r="EJ18">
        <v>0.76851851851851805</v>
      </c>
      <c r="EK18">
        <v>0.98832684824902695</v>
      </c>
      <c r="EL18">
        <v>0.27272727272727199</v>
      </c>
      <c r="EM18">
        <v>0.67759562841529997</v>
      </c>
      <c r="EN18">
        <v>0</v>
      </c>
      <c r="EO18">
        <v>0.81666666666666599</v>
      </c>
      <c r="EP18">
        <v>0.81166699151752297</v>
      </c>
      <c r="EQ18">
        <v>0</v>
      </c>
      <c r="ER18">
        <v>0.73846153846153795</v>
      </c>
      <c r="ES18">
        <v>0.80909090909090897</v>
      </c>
      <c r="ET18">
        <v>0.984615384615384</v>
      </c>
      <c r="EU18">
        <v>0.98069498069497996</v>
      </c>
      <c r="EV18">
        <v>0.97338403041825095</v>
      </c>
      <c r="EW18">
        <v>0.92248062015503796</v>
      </c>
      <c r="EX18">
        <v>0.93536121673003803</v>
      </c>
      <c r="EY18">
        <v>0.89361702127659504</v>
      </c>
      <c r="EZ18">
        <v>0.968992248062015</v>
      </c>
      <c r="FA18">
        <v>0.65284974093264203</v>
      </c>
      <c r="FB18">
        <v>0.19004524886877799</v>
      </c>
      <c r="FC18">
        <v>0.69041095890410897</v>
      </c>
    </row>
  </sheetData>
  <mergeCells count="1">
    <mergeCell ref="A14:O17"/>
  </mergeCells>
  <conditionalFormatting sqref="Q18:T19">
    <cfRule type="containsText" dxfId="182" priority="9" operator="containsText" text="FALSE">
      <formula>NOT(ISERROR(SEARCH("FALSE",Q18)))</formula>
    </cfRule>
    <cfRule type="containsText" dxfId="181" priority="10" operator="containsText" text="TRUE">
      <formula>NOT(ISERROR(SEARCH("TRUE",Q18)))</formula>
    </cfRule>
  </conditionalFormatting>
  <conditionalFormatting sqref="AE18:AH19">
    <cfRule type="containsText" dxfId="180" priority="7" operator="containsText" text="FALSE">
      <formula>NOT(ISERROR(SEARCH("FALSE",AE18)))</formula>
    </cfRule>
    <cfRule type="containsText" dxfId="179" priority="8" operator="containsText" text="TRUE">
      <formula>NOT(ISERROR(SEARCH("TRUE",AE18)))</formula>
    </cfRule>
  </conditionalFormatting>
  <conditionalFormatting sqref="AS18:AV19">
    <cfRule type="containsText" dxfId="178" priority="5" operator="containsText" text="FALSE">
      <formula>NOT(ISERROR(SEARCH("FALSE",AS18)))</formula>
    </cfRule>
    <cfRule type="containsText" dxfId="177" priority="6" operator="containsText" text="TRUE">
      <formula>NOT(ISERROR(SEARCH("TRUE",AS18)))</formula>
    </cfRule>
  </conditionalFormatting>
  <conditionalFormatting sqref="R12:BG17">
    <cfRule type="cellIs" dxfId="176" priority="1" operator="lessThan">
      <formula>0</formula>
    </cfRule>
    <cfRule type="cellIs" dxfId="175" priority="2" operator="greaterThan">
      <formula>0</formula>
    </cfRule>
  </conditionalFormatting>
  <pageMargins left="0.7" right="0.7" top="0.75" bottom="0.75" header="0.3" footer="0.3"/>
  <tableParts count="4">
    <tablePart r:id="rId1"/>
    <tablePart r:id="rId2"/>
    <tablePart r:id="rId3"/>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4C36-8EB7-E648-8F57-0BA48022C7B1}">
  <sheetPr>
    <tabColor rgb="FFFF0000"/>
  </sheetPr>
  <dimension ref="A1:AM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39" width="15.83203125" customWidth="1"/>
  </cols>
  <sheetData>
    <row r="1" spans="1:39" x14ac:dyDescent="0.2">
      <c r="V1" s="6">
        <f>MAX(V2:INDEX(V:V, ROWS(V:V)))</f>
        <v>0.99993227513227601</v>
      </c>
      <c r="W1">
        <f>MIN(W2:INDEX(W:W, ROWS(W:W)))</f>
        <v>2.8884748459820001E-4</v>
      </c>
      <c r="X1">
        <f>MAX(X2:INDEX(X:X, ROWS(X:X)))</f>
        <v>0.57665476190475695</v>
      </c>
      <c r="Y1">
        <f>MIN(Y2:INDEX(Y:Y, ROWS(Y:Y)))</f>
        <v>1.5184840232729899</v>
      </c>
      <c r="Z1">
        <f>MAX(Z2:INDEX(Z:Z, ROWS(Z:Z)))</f>
        <v>0.57386805843914601</v>
      </c>
      <c r="AA1">
        <f>MAX(AA2:INDEX(AA:AA, ROWS(AA:AA)))</f>
        <v>0.57386805843914601</v>
      </c>
      <c r="AB1">
        <f>MAX(AB2:INDEX(AB:AB, ROWS(AB:AB)))</f>
        <v>0.65521075456532996</v>
      </c>
      <c r="AC1">
        <f>MAX(AC2:INDEX(AC:AC, ROWS(AC:AC)))</f>
        <v>0.65521075456532996</v>
      </c>
      <c r="AD1">
        <f>MAX(AD2:INDEX(AD:AD, ROWS(AD:AD)))</f>
        <v>0.57665476190475695</v>
      </c>
      <c r="AE1">
        <f>MAX(AE2:INDEX(AE:AE, ROWS(AE:AE)))</f>
        <v>0.57665476190475695</v>
      </c>
      <c r="AF1">
        <f>MAX(AF2:INDEX(AF:AF, ROWS(AF:AF)))</f>
        <v>0.78461538461538405</v>
      </c>
      <c r="AG1">
        <f>MIN(AG2:INDEX(AG:AG, ROWS(AG:AG)))</f>
        <v>0.84220355749130205</v>
      </c>
      <c r="AH1">
        <f>MAX(AH2:INDEX(AH:AH, ROWS(AH:AH)))</f>
        <v>0.75374902874902805</v>
      </c>
      <c r="AI1">
        <f>MAX(AI2:INDEX(AI:AI, ROWS(AI:AI)))</f>
        <v>0.75374902874902805</v>
      </c>
      <c r="AJ1">
        <f>MAX(AJ2:INDEX(AJ:AJ, ROWS(AJ:AJ)))</f>
        <v>0.81291208791208702</v>
      </c>
      <c r="AK1">
        <f>MAX(AK2:INDEX(AK:AK, ROWS(AK:AK)))</f>
        <v>0.81291208791208702</v>
      </c>
      <c r="AL1">
        <f>MAX(AL2:INDEX(AL:AL, ROWS(AL:AL)))</f>
        <v>0.78461538461538405</v>
      </c>
      <c r="AM1">
        <f>MAX(AM2:INDEX(AM:AM, ROWS(AM:AM)))</f>
        <v>0.78461538461538405</v>
      </c>
    </row>
    <row r="2" spans="1:39" s="1" customFormat="1" ht="100" customHeight="1"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18</v>
      </c>
      <c r="U2" s="3" t="s">
        <v>19</v>
      </c>
      <c r="V2" s="4" t="s">
        <v>20</v>
      </c>
      <c r="W2" s="1" t="s">
        <v>21</v>
      </c>
      <c r="X2" s="4" t="s">
        <v>22</v>
      </c>
      <c r="Y2" t="s">
        <v>23</v>
      </c>
      <c r="Z2" s="1" t="s">
        <v>24</v>
      </c>
      <c r="AA2" s="1" t="s">
        <v>25</v>
      </c>
      <c r="AB2" s="1" t="s">
        <v>26</v>
      </c>
      <c r="AC2" s="1" t="s">
        <v>27</v>
      </c>
      <c r="AD2" s="1" t="s">
        <v>28</v>
      </c>
      <c r="AE2" s="1" t="s">
        <v>29</v>
      </c>
      <c r="AF2" s="4" t="s">
        <v>30</v>
      </c>
      <c r="AG2" t="s">
        <v>31</v>
      </c>
      <c r="AH2" s="1" t="s">
        <v>32</v>
      </c>
      <c r="AI2" s="1" t="s">
        <v>33</v>
      </c>
      <c r="AJ2" s="1" t="s">
        <v>34</v>
      </c>
      <c r="AK2" s="1" t="s">
        <v>35</v>
      </c>
      <c r="AL2" s="1" t="s">
        <v>36</v>
      </c>
      <c r="AM2" s="1" t="s">
        <v>37</v>
      </c>
    </row>
    <row r="3" spans="1:39" x14ac:dyDescent="0.2">
      <c r="B3" t="s">
        <v>47</v>
      </c>
      <c r="C3">
        <v>1E-3</v>
      </c>
      <c r="D3">
        <v>0.1</v>
      </c>
      <c r="E3">
        <v>100</v>
      </c>
      <c r="F3">
        <v>1000</v>
      </c>
      <c r="G3" s="2" t="b">
        <v>0</v>
      </c>
      <c r="H3">
        <v>9</v>
      </c>
      <c r="I3">
        <v>5</v>
      </c>
      <c r="J3">
        <v>15</v>
      </c>
      <c r="K3">
        <v>1000</v>
      </c>
      <c r="L3">
        <v>4</v>
      </c>
      <c r="M3">
        <v>5</v>
      </c>
      <c r="N3">
        <v>21</v>
      </c>
      <c r="O3">
        <v>13</v>
      </c>
      <c r="P3">
        <v>5</v>
      </c>
      <c r="Q3">
        <v>5</v>
      </c>
      <c r="R3">
        <v>1</v>
      </c>
      <c r="S3">
        <v>78</v>
      </c>
      <c r="T3" s="2">
        <v>128</v>
      </c>
      <c r="U3" s="2">
        <v>128</v>
      </c>
      <c r="V3">
        <v>0.86085185185185398</v>
      </c>
      <c r="W3">
        <v>0.45742647153139099</v>
      </c>
      <c r="X3">
        <v>0.55195238095237797</v>
      </c>
      <c r="Y3">
        <v>2.7179548173546699</v>
      </c>
      <c r="Z3">
        <v>0.53010829090120903</v>
      </c>
      <c r="AA3">
        <v>0.53010829090120903</v>
      </c>
      <c r="AB3">
        <v>0.60809039411262</v>
      </c>
      <c r="AC3">
        <v>0.60809039411262</v>
      </c>
      <c r="AD3">
        <v>0.55195238095237797</v>
      </c>
      <c r="AE3">
        <v>0.55195238095237797</v>
      </c>
      <c r="AF3">
        <v>0.78461538461538405</v>
      </c>
      <c r="AG3">
        <v>0.84220355749130205</v>
      </c>
      <c r="AH3">
        <v>0.75374902874902805</v>
      </c>
      <c r="AI3">
        <v>0.75374902874902805</v>
      </c>
      <c r="AJ3">
        <v>0.79247419247419204</v>
      </c>
      <c r="AK3">
        <v>0.79247419247419204</v>
      </c>
      <c r="AL3">
        <v>0.78461538461538405</v>
      </c>
      <c r="AM3">
        <v>0.78461538461538405</v>
      </c>
    </row>
    <row r="4" spans="1:39" x14ac:dyDescent="0.2">
      <c r="B4" t="s">
        <v>41</v>
      </c>
      <c r="C4">
        <v>1E-3</v>
      </c>
      <c r="D4">
        <v>0.25</v>
      </c>
      <c r="E4">
        <v>100</v>
      </c>
      <c r="F4">
        <v>1000</v>
      </c>
      <c r="G4" s="2" t="b">
        <v>0</v>
      </c>
      <c r="H4">
        <v>9</v>
      </c>
      <c r="I4">
        <v>5</v>
      </c>
      <c r="J4">
        <v>5</v>
      </c>
      <c r="K4">
        <v>1000</v>
      </c>
      <c r="L4">
        <v>4</v>
      </c>
      <c r="M4">
        <v>5</v>
      </c>
      <c r="N4">
        <v>21</v>
      </c>
      <c r="O4">
        <v>13</v>
      </c>
      <c r="P4">
        <v>5</v>
      </c>
      <c r="Q4">
        <v>5</v>
      </c>
      <c r="R4">
        <v>1</v>
      </c>
      <c r="S4">
        <v>78</v>
      </c>
      <c r="T4" s="2">
        <v>128</v>
      </c>
      <c r="U4" s="2">
        <v>64</v>
      </c>
      <c r="V4">
        <v>0.87188888888888905</v>
      </c>
      <c r="W4">
        <v>0.39374930401146402</v>
      </c>
      <c r="X4">
        <v>0.56838095238094799</v>
      </c>
      <c r="Y4">
        <v>2.14209313631057</v>
      </c>
      <c r="Z4">
        <v>0.56477385568406002</v>
      </c>
      <c r="AA4">
        <v>0.56477385568406002</v>
      </c>
      <c r="AB4">
        <v>0.63304580168932001</v>
      </c>
      <c r="AC4">
        <v>0.63304580168932001</v>
      </c>
      <c r="AD4">
        <v>0.56838095238094799</v>
      </c>
      <c r="AE4">
        <v>0.56838095238094799</v>
      </c>
      <c r="AF4">
        <v>0.76923076923076905</v>
      </c>
      <c r="AG4">
        <v>0.87495493888854903</v>
      </c>
      <c r="AH4">
        <v>0.737981676443214</v>
      </c>
      <c r="AI4">
        <v>0.737981676443214</v>
      </c>
      <c r="AJ4">
        <v>0.77628205128205097</v>
      </c>
      <c r="AK4">
        <v>0.77628205128205097</v>
      </c>
      <c r="AL4">
        <v>0.76923076923076905</v>
      </c>
      <c r="AM4">
        <v>0.76923076923076905</v>
      </c>
    </row>
    <row r="5" spans="1:39" x14ac:dyDescent="0.2">
      <c r="B5" t="s">
        <v>50</v>
      </c>
      <c r="C5">
        <v>1E-3</v>
      </c>
      <c r="D5">
        <v>0.1</v>
      </c>
      <c r="E5">
        <v>100</v>
      </c>
      <c r="F5">
        <v>1000</v>
      </c>
      <c r="G5" s="2" t="b">
        <v>0</v>
      </c>
      <c r="H5">
        <v>9</v>
      </c>
      <c r="I5">
        <v>5</v>
      </c>
      <c r="J5">
        <v>5</v>
      </c>
      <c r="K5">
        <v>1000</v>
      </c>
      <c r="L5">
        <v>4</v>
      </c>
      <c r="M5">
        <v>5</v>
      </c>
      <c r="N5">
        <v>21</v>
      </c>
      <c r="O5">
        <v>13</v>
      </c>
      <c r="P5">
        <v>5</v>
      </c>
      <c r="Q5">
        <v>5</v>
      </c>
      <c r="R5">
        <v>1</v>
      </c>
      <c r="S5">
        <v>78</v>
      </c>
      <c r="T5" s="2">
        <v>128</v>
      </c>
      <c r="U5" s="2">
        <v>128</v>
      </c>
      <c r="V5">
        <v>0.831666666666664</v>
      </c>
      <c r="W5">
        <v>0.55525414422154395</v>
      </c>
      <c r="X5">
        <v>0.54935714285713799</v>
      </c>
      <c r="Y5">
        <v>1.96875198793411</v>
      </c>
      <c r="Z5">
        <v>0.536304299622265</v>
      </c>
      <c r="AA5">
        <v>0.536304299622265</v>
      </c>
      <c r="AB5">
        <v>0.60692908297860604</v>
      </c>
      <c r="AC5">
        <v>0.60692908297860604</v>
      </c>
      <c r="AD5">
        <v>0.54935714285713799</v>
      </c>
      <c r="AE5">
        <v>0.54935714285713799</v>
      </c>
      <c r="AF5">
        <v>0.76923076923076905</v>
      </c>
      <c r="AG5">
        <v>1.3246215581893901</v>
      </c>
      <c r="AH5">
        <v>0.74123654123654104</v>
      </c>
      <c r="AI5">
        <v>0.74123654123654104</v>
      </c>
      <c r="AJ5">
        <v>0.79706959706959701</v>
      </c>
      <c r="AK5">
        <v>0.79706959706959701</v>
      </c>
      <c r="AL5">
        <v>0.76923076923076905</v>
      </c>
      <c r="AM5">
        <v>0.76923076923076905</v>
      </c>
    </row>
    <row r="6" spans="1:39" x14ac:dyDescent="0.2">
      <c r="B6" t="s">
        <v>81</v>
      </c>
      <c r="C6">
        <v>1E-3</v>
      </c>
      <c r="D6">
        <v>0.5</v>
      </c>
      <c r="E6">
        <v>100</v>
      </c>
      <c r="F6">
        <v>1000</v>
      </c>
      <c r="G6" s="2" t="b">
        <v>1</v>
      </c>
      <c r="H6">
        <v>9</v>
      </c>
      <c r="I6">
        <v>5</v>
      </c>
      <c r="J6">
        <v>21</v>
      </c>
      <c r="K6">
        <v>1000</v>
      </c>
      <c r="L6">
        <v>4</v>
      </c>
      <c r="M6">
        <v>5</v>
      </c>
      <c r="N6">
        <v>21</v>
      </c>
      <c r="O6">
        <v>13</v>
      </c>
      <c r="P6">
        <v>5</v>
      </c>
      <c r="Q6">
        <v>5</v>
      </c>
      <c r="R6">
        <v>1</v>
      </c>
      <c r="S6">
        <v>78</v>
      </c>
      <c r="T6" s="2">
        <v>64</v>
      </c>
      <c r="U6" s="2">
        <v>64</v>
      </c>
      <c r="V6">
        <v>0.96592063492063895</v>
      </c>
      <c r="W6">
        <v>0.139474740378558</v>
      </c>
      <c r="X6">
        <v>0.49117857142857202</v>
      </c>
      <c r="Y6">
        <v>13.468172607898699</v>
      </c>
      <c r="Z6">
        <v>0.49194160097843398</v>
      </c>
      <c r="AA6">
        <v>0.49194160097843398</v>
      </c>
      <c r="AB6">
        <v>0.60158045241776104</v>
      </c>
      <c r="AC6">
        <v>0.60158045241776104</v>
      </c>
      <c r="AD6">
        <v>0.49117857142857202</v>
      </c>
      <c r="AE6">
        <v>0.49117857142857202</v>
      </c>
      <c r="AF6">
        <v>0.76923076923076905</v>
      </c>
      <c r="AG6">
        <v>3.8120834827422998</v>
      </c>
      <c r="AH6">
        <v>0.74663968510122303</v>
      </c>
      <c r="AI6">
        <v>0.74663968510122303</v>
      </c>
      <c r="AJ6">
        <v>0.81291208791208702</v>
      </c>
      <c r="AK6">
        <v>0.81291208791208702</v>
      </c>
      <c r="AL6">
        <v>0.76923076923076905</v>
      </c>
      <c r="AM6">
        <v>0.76923076923076905</v>
      </c>
    </row>
    <row r="7" spans="1:39" x14ac:dyDescent="0.2">
      <c r="B7" t="s">
        <v>82</v>
      </c>
      <c r="C7">
        <v>1E-3</v>
      </c>
      <c r="D7">
        <v>0.1</v>
      </c>
      <c r="E7">
        <v>100</v>
      </c>
      <c r="F7">
        <v>5000</v>
      </c>
      <c r="G7" s="2" t="b">
        <v>1</v>
      </c>
      <c r="H7">
        <v>9</v>
      </c>
      <c r="I7">
        <v>5</v>
      </c>
      <c r="J7">
        <v>15</v>
      </c>
      <c r="K7">
        <v>1000</v>
      </c>
      <c r="L7">
        <v>4</v>
      </c>
      <c r="M7">
        <v>5</v>
      </c>
      <c r="N7">
        <v>21</v>
      </c>
      <c r="O7">
        <v>13</v>
      </c>
      <c r="P7">
        <v>5</v>
      </c>
      <c r="Q7">
        <v>5</v>
      </c>
      <c r="R7">
        <v>1</v>
      </c>
      <c r="S7">
        <v>78</v>
      </c>
      <c r="T7" s="2">
        <v>128</v>
      </c>
      <c r="U7" s="2">
        <v>64</v>
      </c>
      <c r="V7">
        <v>0.98601333333340802</v>
      </c>
      <c r="W7">
        <v>4.2872436483483697E-2</v>
      </c>
      <c r="X7">
        <v>0.49053571428571502</v>
      </c>
      <c r="Y7">
        <v>8.7056821582317294</v>
      </c>
      <c r="Z7">
        <v>0.46046921353175402</v>
      </c>
      <c r="AA7">
        <v>0.46046921353175402</v>
      </c>
      <c r="AB7">
        <v>0.54858485286885195</v>
      </c>
      <c r="AC7">
        <v>0.54858485286885195</v>
      </c>
      <c r="AD7">
        <v>0.49053571428571502</v>
      </c>
      <c r="AE7">
        <v>0.49053571428571502</v>
      </c>
      <c r="AF7">
        <v>0.76923076923076905</v>
      </c>
      <c r="AG7">
        <v>2.41230940818786</v>
      </c>
      <c r="AH7">
        <v>0.73346952193105996</v>
      </c>
      <c r="AI7">
        <v>0.73346952193105996</v>
      </c>
      <c r="AJ7">
        <v>0.73061660561660502</v>
      </c>
      <c r="AK7">
        <v>0.73061660561660502</v>
      </c>
      <c r="AL7">
        <v>0.76923076923076905</v>
      </c>
      <c r="AM7">
        <v>0.76923076923076905</v>
      </c>
    </row>
    <row r="8" spans="1:39" x14ac:dyDescent="0.2">
      <c r="B8" t="s">
        <v>105</v>
      </c>
      <c r="C8">
        <v>1E-3</v>
      </c>
      <c r="D8">
        <v>0.5</v>
      </c>
      <c r="E8">
        <v>100</v>
      </c>
      <c r="F8">
        <v>1000</v>
      </c>
      <c r="G8" s="2" t="b">
        <v>1</v>
      </c>
      <c r="H8">
        <v>9</v>
      </c>
      <c r="I8">
        <v>5</v>
      </c>
      <c r="J8">
        <v>15</v>
      </c>
      <c r="K8">
        <v>1000</v>
      </c>
      <c r="L8">
        <v>4</v>
      </c>
      <c r="M8">
        <v>5</v>
      </c>
      <c r="N8">
        <v>21</v>
      </c>
      <c r="O8">
        <v>13</v>
      </c>
      <c r="P8">
        <v>5</v>
      </c>
      <c r="Q8">
        <v>5</v>
      </c>
      <c r="R8">
        <v>1</v>
      </c>
      <c r="S8">
        <v>78</v>
      </c>
      <c r="T8" s="2">
        <v>64</v>
      </c>
      <c r="U8" s="2">
        <v>64</v>
      </c>
      <c r="V8">
        <v>0.94621481481480296</v>
      </c>
      <c r="W8">
        <v>0.19726664898544499</v>
      </c>
      <c r="X8">
        <v>0.42351190476190598</v>
      </c>
      <c r="Y8">
        <v>16.419222406864101</v>
      </c>
      <c r="Z8">
        <v>0.38500386258178498</v>
      </c>
      <c r="AA8">
        <v>0.38500386258178498</v>
      </c>
      <c r="AB8">
        <v>0.46473293778067098</v>
      </c>
      <c r="AC8">
        <v>0.46473293778067098</v>
      </c>
      <c r="AD8">
        <v>0.42351190476190598</v>
      </c>
      <c r="AE8">
        <v>0.42351190476190598</v>
      </c>
      <c r="AF8">
        <v>0.76923076923076905</v>
      </c>
      <c r="AG8">
        <v>1.2379072904586701</v>
      </c>
      <c r="AH8">
        <v>0.73736231089172199</v>
      </c>
      <c r="AI8">
        <v>0.73736231089172199</v>
      </c>
      <c r="AJ8">
        <v>0.737179487179487</v>
      </c>
      <c r="AK8">
        <v>0.737179487179487</v>
      </c>
      <c r="AL8">
        <v>0.76923076923076905</v>
      </c>
      <c r="AM8">
        <v>0.76923076923076905</v>
      </c>
    </row>
    <row r="9" spans="1:39" x14ac:dyDescent="0.2">
      <c r="B9" t="s">
        <v>40</v>
      </c>
      <c r="C9">
        <v>1E-3</v>
      </c>
      <c r="D9">
        <v>0.1</v>
      </c>
      <c r="E9">
        <v>100</v>
      </c>
      <c r="F9">
        <v>1000</v>
      </c>
      <c r="G9" s="2" t="b">
        <v>0</v>
      </c>
      <c r="H9">
        <v>9</v>
      </c>
      <c r="I9">
        <v>5</v>
      </c>
      <c r="J9">
        <v>15</v>
      </c>
      <c r="K9">
        <v>1000</v>
      </c>
      <c r="L9">
        <v>4</v>
      </c>
      <c r="M9">
        <v>5</v>
      </c>
      <c r="N9">
        <v>21</v>
      </c>
      <c r="O9">
        <v>13</v>
      </c>
      <c r="P9">
        <v>5</v>
      </c>
      <c r="Q9">
        <v>5</v>
      </c>
      <c r="R9">
        <v>1</v>
      </c>
      <c r="S9">
        <v>78</v>
      </c>
      <c r="T9" s="2">
        <v>128</v>
      </c>
      <c r="U9" s="2">
        <v>64</v>
      </c>
      <c r="V9">
        <v>0.87115555555555901</v>
      </c>
      <c r="W9">
        <v>0.411017161816358</v>
      </c>
      <c r="X9">
        <v>0.56978571428571101</v>
      </c>
      <c r="Y9">
        <v>1.5184840232729899</v>
      </c>
      <c r="Z9">
        <v>0.54349604422722897</v>
      </c>
      <c r="AA9">
        <v>0.54349604422722897</v>
      </c>
      <c r="AB9">
        <v>0.590361705383464</v>
      </c>
      <c r="AC9">
        <v>0.590361705383464</v>
      </c>
      <c r="AD9">
        <v>0.56978571428571101</v>
      </c>
      <c r="AE9">
        <v>0.56978571428571101</v>
      </c>
      <c r="AF9">
        <v>0.75384615384615306</v>
      </c>
      <c r="AG9">
        <v>1.5303441286087001</v>
      </c>
      <c r="AH9">
        <v>0.74641469641469604</v>
      </c>
      <c r="AI9">
        <v>0.74641469641469604</v>
      </c>
      <c r="AJ9">
        <v>0.76978021978021904</v>
      </c>
      <c r="AK9">
        <v>0.76978021978021904</v>
      </c>
      <c r="AL9">
        <v>0.75384615384615306</v>
      </c>
      <c r="AM9">
        <v>0.75384615384615306</v>
      </c>
    </row>
    <row r="10" spans="1:39" x14ac:dyDescent="0.2">
      <c r="B10" t="s">
        <v>46</v>
      </c>
      <c r="C10">
        <v>1E-3</v>
      </c>
      <c r="D10">
        <v>0.1</v>
      </c>
      <c r="E10">
        <v>100</v>
      </c>
      <c r="F10">
        <v>1000</v>
      </c>
      <c r="G10" s="2" t="b">
        <v>1</v>
      </c>
      <c r="H10">
        <v>9</v>
      </c>
      <c r="I10">
        <v>5</v>
      </c>
      <c r="J10">
        <v>21</v>
      </c>
      <c r="K10">
        <v>1000</v>
      </c>
      <c r="L10">
        <v>4</v>
      </c>
      <c r="M10">
        <v>5</v>
      </c>
      <c r="N10">
        <v>21</v>
      </c>
      <c r="O10">
        <v>13</v>
      </c>
      <c r="P10">
        <v>5</v>
      </c>
      <c r="Q10">
        <v>5</v>
      </c>
      <c r="R10">
        <v>1</v>
      </c>
      <c r="S10">
        <v>78</v>
      </c>
      <c r="T10" s="2">
        <v>128</v>
      </c>
      <c r="U10" s="2">
        <v>64</v>
      </c>
      <c r="V10">
        <v>0.91685714285714504</v>
      </c>
      <c r="W10">
        <v>0.26639450387656599</v>
      </c>
      <c r="X10">
        <v>0.55304761904761401</v>
      </c>
      <c r="Y10">
        <v>4.6562390115261003</v>
      </c>
      <c r="Z10">
        <v>0.54489581680534405</v>
      </c>
      <c r="AA10">
        <v>0.54489581680534405</v>
      </c>
      <c r="AB10">
        <v>0.61166686449849506</v>
      </c>
      <c r="AC10">
        <v>0.61166686449849506</v>
      </c>
      <c r="AD10">
        <v>0.55304761904761401</v>
      </c>
      <c r="AE10">
        <v>0.55304761904761401</v>
      </c>
      <c r="AF10">
        <v>0.75384615384615306</v>
      </c>
      <c r="AG10">
        <v>1.4405330419540401</v>
      </c>
      <c r="AH10">
        <v>0.73540348540348499</v>
      </c>
      <c r="AI10">
        <v>0.73540348540348499</v>
      </c>
      <c r="AJ10">
        <v>0.79945054945054905</v>
      </c>
      <c r="AK10">
        <v>0.79945054945054905</v>
      </c>
      <c r="AL10">
        <v>0.75384615384615306</v>
      </c>
      <c r="AM10">
        <v>0.75384615384615306</v>
      </c>
    </row>
    <row r="11" spans="1:39" x14ac:dyDescent="0.2">
      <c r="B11" t="s">
        <v>91</v>
      </c>
      <c r="C11">
        <v>1E-3</v>
      </c>
      <c r="D11">
        <v>0.5</v>
      </c>
      <c r="E11">
        <v>100</v>
      </c>
      <c r="F11">
        <v>5000</v>
      </c>
      <c r="G11" s="2" t="b">
        <v>1</v>
      </c>
      <c r="H11">
        <v>9</v>
      </c>
      <c r="I11">
        <v>5</v>
      </c>
      <c r="J11">
        <v>15</v>
      </c>
      <c r="K11">
        <v>1000</v>
      </c>
      <c r="L11">
        <v>4</v>
      </c>
      <c r="M11">
        <v>5</v>
      </c>
      <c r="N11">
        <v>21</v>
      </c>
      <c r="O11">
        <v>13</v>
      </c>
      <c r="P11">
        <v>5</v>
      </c>
      <c r="Q11">
        <v>5</v>
      </c>
      <c r="R11">
        <v>1</v>
      </c>
      <c r="S11">
        <v>78</v>
      </c>
      <c r="T11" s="2">
        <v>128</v>
      </c>
      <c r="U11" s="2">
        <v>64</v>
      </c>
      <c r="V11">
        <v>0.99732888888891502</v>
      </c>
      <c r="W11">
        <v>7.0553732554427999E-3</v>
      </c>
      <c r="X11">
        <v>0.476261904761904</v>
      </c>
      <c r="Y11">
        <v>6.7133602572679498</v>
      </c>
      <c r="Z11">
        <v>0.45030962440142402</v>
      </c>
      <c r="AA11">
        <v>0.45030962440142402</v>
      </c>
      <c r="AB11">
        <v>0.52855930991886502</v>
      </c>
      <c r="AC11">
        <v>0.52855930991886502</v>
      </c>
      <c r="AD11">
        <v>0.476261904761904</v>
      </c>
      <c r="AE11">
        <v>0.476261904761904</v>
      </c>
      <c r="AF11">
        <v>0.75384615384615306</v>
      </c>
      <c r="AG11">
        <v>3.0047619342803902</v>
      </c>
      <c r="AH11">
        <v>0.72648462648462597</v>
      </c>
      <c r="AI11">
        <v>0.72648462648462597</v>
      </c>
      <c r="AJ11">
        <v>0.72802197802197799</v>
      </c>
      <c r="AK11">
        <v>0.72802197802197799</v>
      </c>
      <c r="AL11">
        <v>0.75384615384615306</v>
      </c>
      <c r="AM11">
        <v>0.75384615384615306</v>
      </c>
    </row>
    <row r="12" spans="1:39" x14ac:dyDescent="0.2">
      <c r="B12" t="s">
        <v>96</v>
      </c>
      <c r="C12">
        <v>1E-3</v>
      </c>
      <c r="D12">
        <v>0.1</v>
      </c>
      <c r="E12">
        <v>100</v>
      </c>
      <c r="F12">
        <v>5000</v>
      </c>
      <c r="G12" s="2" t="b">
        <v>1</v>
      </c>
      <c r="H12">
        <v>9</v>
      </c>
      <c r="I12">
        <v>5</v>
      </c>
      <c r="J12">
        <v>21</v>
      </c>
      <c r="K12">
        <v>1000</v>
      </c>
      <c r="L12">
        <v>4</v>
      </c>
      <c r="M12">
        <v>5</v>
      </c>
      <c r="N12">
        <v>21</v>
      </c>
      <c r="O12">
        <v>13</v>
      </c>
      <c r="P12">
        <v>5</v>
      </c>
      <c r="Q12">
        <v>5</v>
      </c>
      <c r="R12">
        <v>1</v>
      </c>
      <c r="S12">
        <v>78</v>
      </c>
      <c r="T12" s="2">
        <v>128</v>
      </c>
      <c r="U12" s="2">
        <v>64</v>
      </c>
      <c r="V12">
        <v>0.99107936507940997</v>
      </c>
      <c r="W12">
        <v>2.79500629319809E-2</v>
      </c>
      <c r="X12">
        <v>0.46260714285714399</v>
      </c>
      <c r="Y12">
        <v>34.350400503277697</v>
      </c>
      <c r="Z12">
        <v>0.44300895415303898</v>
      </c>
      <c r="AA12">
        <v>0.44300895415303898</v>
      </c>
      <c r="AB12">
        <v>0.57148488311286205</v>
      </c>
      <c r="AC12">
        <v>0.57148488311286205</v>
      </c>
      <c r="AD12">
        <v>0.46260714285714399</v>
      </c>
      <c r="AE12">
        <v>0.46260714285714399</v>
      </c>
      <c r="AF12">
        <v>0.75384615384615306</v>
      </c>
      <c r="AG12">
        <v>4.9994645118713299</v>
      </c>
      <c r="AH12">
        <v>0.71670850517004303</v>
      </c>
      <c r="AI12">
        <v>0.71670850517004303</v>
      </c>
      <c r="AJ12">
        <v>0.71432733932733905</v>
      </c>
      <c r="AK12">
        <v>0.71432733932733905</v>
      </c>
      <c r="AL12">
        <v>0.75384615384615306</v>
      </c>
      <c r="AM12">
        <v>0.75384615384615306</v>
      </c>
    </row>
    <row r="13" spans="1:39" x14ac:dyDescent="0.2">
      <c r="B13" t="s">
        <v>39</v>
      </c>
      <c r="C13">
        <v>1E-3</v>
      </c>
      <c r="D13">
        <v>0.25</v>
      </c>
      <c r="E13">
        <v>100</v>
      </c>
      <c r="F13">
        <v>5000</v>
      </c>
      <c r="G13" s="2" t="b">
        <v>1</v>
      </c>
      <c r="H13">
        <v>9</v>
      </c>
      <c r="I13">
        <v>5</v>
      </c>
      <c r="J13">
        <v>15</v>
      </c>
      <c r="K13">
        <v>1000</v>
      </c>
      <c r="L13">
        <v>4</v>
      </c>
      <c r="M13">
        <v>5</v>
      </c>
      <c r="N13">
        <v>21</v>
      </c>
      <c r="O13">
        <v>13</v>
      </c>
      <c r="P13">
        <v>5</v>
      </c>
      <c r="Q13">
        <v>5</v>
      </c>
      <c r="R13">
        <v>1</v>
      </c>
      <c r="S13">
        <v>78</v>
      </c>
      <c r="T13" s="2">
        <v>64</v>
      </c>
      <c r="U13" s="2">
        <v>128</v>
      </c>
      <c r="V13">
        <v>0.98796888888896295</v>
      </c>
      <c r="W13">
        <v>2.8639207502780401E-2</v>
      </c>
      <c r="X13">
        <v>0.57316666666666205</v>
      </c>
      <c r="Y13">
        <v>40.308924045324297</v>
      </c>
      <c r="Z13">
        <v>0.56876940057418401</v>
      </c>
      <c r="AA13">
        <v>0.56876940057418401</v>
      </c>
      <c r="AB13">
        <v>0.63676357387936</v>
      </c>
      <c r="AC13">
        <v>0.63676357387936</v>
      </c>
      <c r="AD13">
        <v>0.57316666666666205</v>
      </c>
      <c r="AE13">
        <v>0.57316666666666205</v>
      </c>
      <c r="AF13">
        <v>0.73846153846153795</v>
      </c>
      <c r="AG13">
        <v>5.3574957847595197</v>
      </c>
      <c r="AH13">
        <v>0.70644099490253298</v>
      </c>
      <c r="AI13">
        <v>0.70644099490253298</v>
      </c>
      <c r="AJ13">
        <v>0.73150887573964496</v>
      </c>
      <c r="AK13">
        <v>0.73150887573964396</v>
      </c>
      <c r="AL13">
        <v>0.73846153846153795</v>
      </c>
      <c r="AM13">
        <v>0.73846153846153795</v>
      </c>
    </row>
    <row r="14" spans="1:39" x14ac:dyDescent="0.2">
      <c r="B14" t="s">
        <v>63</v>
      </c>
      <c r="C14">
        <v>1E-3</v>
      </c>
      <c r="D14">
        <v>0.1</v>
      </c>
      <c r="E14">
        <v>100</v>
      </c>
      <c r="F14">
        <v>1000</v>
      </c>
      <c r="G14" s="2" t="b">
        <v>0</v>
      </c>
      <c r="H14">
        <v>9</v>
      </c>
      <c r="I14">
        <v>5</v>
      </c>
      <c r="J14">
        <v>5</v>
      </c>
      <c r="K14">
        <v>1000</v>
      </c>
      <c r="L14">
        <v>4</v>
      </c>
      <c r="M14">
        <v>5</v>
      </c>
      <c r="N14">
        <v>21</v>
      </c>
      <c r="O14">
        <v>13</v>
      </c>
      <c r="P14">
        <v>5</v>
      </c>
      <c r="Q14">
        <v>5</v>
      </c>
      <c r="R14">
        <v>1</v>
      </c>
      <c r="S14">
        <v>78</v>
      </c>
      <c r="T14" s="2">
        <v>64</v>
      </c>
      <c r="U14" s="2">
        <v>64</v>
      </c>
      <c r="V14">
        <v>0.81077777777777504</v>
      </c>
      <c r="W14">
        <v>0.60224707320332505</v>
      </c>
      <c r="X14">
        <v>0.51933333333333298</v>
      </c>
      <c r="Y14">
        <v>1.9838395166993099</v>
      </c>
      <c r="Z14">
        <v>0.49674822075425901</v>
      </c>
      <c r="AA14">
        <v>0.49674822075425901</v>
      </c>
      <c r="AB14">
        <v>0.54772510924811302</v>
      </c>
      <c r="AC14">
        <v>0.54772510924811302</v>
      </c>
      <c r="AD14">
        <v>0.51933333333333298</v>
      </c>
      <c r="AE14">
        <v>0.51933333333333298</v>
      </c>
      <c r="AF14">
        <v>0.73846153846153795</v>
      </c>
      <c r="AG14">
        <v>1.32552731037139</v>
      </c>
      <c r="AH14">
        <v>0.68981872828026602</v>
      </c>
      <c r="AI14">
        <v>0.68981872828026602</v>
      </c>
      <c r="AJ14">
        <v>0.68940781440781396</v>
      </c>
      <c r="AK14">
        <v>0.68940781440781396</v>
      </c>
      <c r="AL14">
        <v>0.73846153846153795</v>
      </c>
      <c r="AM14">
        <v>0.73846153846153795</v>
      </c>
    </row>
    <row r="15" spans="1:39" x14ac:dyDescent="0.2">
      <c r="B15" t="s">
        <v>70</v>
      </c>
      <c r="C15">
        <v>1E-3</v>
      </c>
      <c r="D15">
        <v>0.1</v>
      </c>
      <c r="E15">
        <v>100</v>
      </c>
      <c r="F15">
        <v>5000</v>
      </c>
      <c r="G15" s="2" t="b">
        <v>1</v>
      </c>
      <c r="H15">
        <v>9</v>
      </c>
      <c r="I15">
        <v>5</v>
      </c>
      <c r="J15">
        <v>21</v>
      </c>
      <c r="K15">
        <v>1000</v>
      </c>
      <c r="L15">
        <v>4</v>
      </c>
      <c r="M15">
        <v>5</v>
      </c>
      <c r="N15">
        <v>21</v>
      </c>
      <c r="O15">
        <v>13</v>
      </c>
      <c r="P15">
        <v>5</v>
      </c>
      <c r="Q15">
        <v>5</v>
      </c>
      <c r="R15">
        <v>1</v>
      </c>
      <c r="S15">
        <v>78</v>
      </c>
      <c r="T15" s="2">
        <v>64</v>
      </c>
      <c r="U15" s="2">
        <v>64</v>
      </c>
      <c r="V15">
        <v>0.97905608465607896</v>
      </c>
      <c r="W15">
        <v>6.4752955340966506E-2</v>
      </c>
      <c r="X15">
        <v>0.50335714285714095</v>
      </c>
      <c r="Y15">
        <v>20.469550876140499</v>
      </c>
      <c r="Z15">
        <v>0.49311921917569701</v>
      </c>
      <c r="AA15">
        <v>0.49311921917569701</v>
      </c>
      <c r="AB15">
        <v>0.56312295960375303</v>
      </c>
      <c r="AC15">
        <v>0.56312295960375303</v>
      </c>
      <c r="AD15">
        <v>0.50335714285714095</v>
      </c>
      <c r="AE15">
        <v>0.50335714285714095</v>
      </c>
      <c r="AF15">
        <v>0.73846153846153795</v>
      </c>
      <c r="AG15">
        <v>4.9587635993957502</v>
      </c>
      <c r="AH15">
        <v>0.70091020091019995</v>
      </c>
      <c r="AI15">
        <v>0.70091020091019995</v>
      </c>
      <c r="AJ15">
        <v>0.73015873015873001</v>
      </c>
      <c r="AK15">
        <v>0.73015873015873001</v>
      </c>
      <c r="AL15">
        <v>0.73846153846153795</v>
      </c>
      <c r="AM15">
        <v>0.73846153846153795</v>
      </c>
    </row>
    <row r="16" spans="1:39" x14ac:dyDescent="0.2">
      <c r="B16" t="s">
        <v>88</v>
      </c>
      <c r="C16">
        <v>1E-3</v>
      </c>
      <c r="D16">
        <v>0.5</v>
      </c>
      <c r="E16">
        <v>100</v>
      </c>
      <c r="F16">
        <v>1000</v>
      </c>
      <c r="G16" s="2" t="b">
        <v>1</v>
      </c>
      <c r="H16">
        <v>9</v>
      </c>
      <c r="I16">
        <v>5</v>
      </c>
      <c r="J16">
        <v>21</v>
      </c>
      <c r="K16">
        <v>1000</v>
      </c>
      <c r="L16">
        <v>4</v>
      </c>
      <c r="M16">
        <v>5</v>
      </c>
      <c r="N16">
        <v>21</v>
      </c>
      <c r="O16">
        <v>13</v>
      </c>
      <c r="P16">
        <v>5</v>
      </c>
      <c r="Q16">
        <v>5</v>
      </c>
      <c r="R16">
        <v>1</v>
      </c>
      <c r="S16">
        <v>78</v>
      </c>
      <c r="T16" s="2">
        <v>128</v>
      </c>
      <c r="U16" s="2">
        <v>64</v>
      </c>
      <c r="V16">
        <v>0.96769841269841705</v>
      </c>
      <c r="W16">
        <v>0.118310857452452</v>
      </c>
      <c r="X16">
        <v>0.48391666666666699</v>
      </c>
      <c r="Y16">
        <v>8.2225527949333195</v>
      </c>
      <c r="Z16">
        <v>0.46864610266321499</v>
      </c>
      <c r="AA16">
        <v>0.46864610266321499</v>
      </c>
      <c r="AB16">
        <v>0.54740077240392204</v>
      </c>
      <c r="AC16">
        <v>0.54740077240392204</v>
      </c>
      <c r="AD16">
        <v>0.48391666666666699</v>
      </c>
      <c r="AE16">
        <v>0.48391666666666699</v>
      </c>
      <c r="AF16">
        <v>0.73846153846153795</v>
      </c>
      <c r="AG16">
        <v>1.7479097843170099</v>
      </c>
      <c r="AH16">
        <v>0.71191073883381495</v>
      </c>
      <c r="AI16">
        <v>0.71191073883381495</v>
      </c>
      <c r="AJ16">
        <v>0.767948717948718</v>
      </c>
      <c r="AK16">
        <v>0.767948717948717</v>
      </c>
      <c r="AL16">
        <v>0.73846153846153795</v>
      </c>
      <c r="AM16">
        <v>0.73846153846153795</v>
      </c>
    </row>
    <row r="17" spans="2:39" x14ac:dyDescent="0.2">
      <c r="B17" t="s">
        <v>97</v>
      </c>
      <c r="C17">
        <v>1E-3</v>
      </c>
      <c r="D17">
        <v>0.5</v>
      </c>
      <c r="E17">
        <v>100</v>
      </c>
      <c r="F17">
        <v>5000</v>
      </c>
      <c r="G17" s="2" t="b">
        <v>1</v>
      </c>
      <c r="H17">
        <v>9</v>
      </c>
      <c r="I17">
        <v>5</v>
      </c>
      <c r="J17">
        <v>21</v>
      </c>
      <c r="K17">
        <v>1000</v>
      </c>
      <c r="L17">
        <v>4</v>
      </c>
      <c r="M17">
        <v>5</v>
      </c>
      <c r="N17">
        <v>21</v>
      </c>
      <c r="O17">
        <v>13</v>
      </c>
      <c r="P17">
        <v>5</v>
      </c>
      <c r="Q17">
        <v>5</v>
      </c>
      <c r="R17">
        <v>1</v>
      </c>
      <c r="S17">
        <v>78</v>
      </c>
      <c r="T17" s="2">
        <v>128</v>
      </c>
      <c r="U17" s="2">
        <v>64</v>
      </c>
      <c r="V17">
        <v>0.99502222222227699</v>
      </c>
      <c r="W17">
        <v>8.0121312501665008E-3</v>
      </c>
      <c r="X17">
        <v>0.45922619047619201</v>
      </c>
      <c r="Y17">
        <v>19.519497737407601</v>
      </c>
      <c r="Z17">
        <v>0.44242494126920801</v>
      </c>
      <c r="AA17">
        <v>0.44242494126920801</v>
      </c>
      <c r="AB17">
        <v>0.54606999390829003</v>
      </c>
      <c r="AC17">
        <v>0.54606999390829003</v>
      </c>
      <c r="AD17">
        <v>0.45922619047619201</v>
      </c>
      <c r="AE17">
        <v>0.45922619047619201</v>
      </c>
      <c r="AF17">
        <v>0.73846153846153795</v>
      </c>
      <c r="AG17">
        <v>6.1498985290527299</v>
      </c>
      <c r="AH17">
        <v>0.72124542124542101</v>
      </c>
      <c r="AI17">
        <v>0.72124542124542101</v>
      </c>
      <c r="AJ17">
        <v>0.74536019536019504</v>
      </c>
      <c r="AK17">
        <v>0.74536019536019504</v>
      </c>
      <c r="AL17">
        <v>0.73846153846153795</v>
      </c>
      <c r="AM17">
        <v>0.73846153846153795</v>
      </c>
    </row>
    <row r="18" spans="2:39" x14ac:dyDescent="0.2">
      <c r="B18" t="s">
        <v>100</v>
      </c>
      <c r="C18">
        <v>1E-3</v>
      </c>
      <c r="D18">
        <v>0.5</v>
      </c>
      <c r="E18">
        <v>100</v>
      </c>
      <c r="F18">
        <v>1000</v>
      </c>
      <c r="G18" s="2" t="b">
        <v>0</v>
      </c>
      <c r="H18">
        <v>9</v>
      </c>
      <c r="I18">
        <v>5</v>
      </c>
      <c r="J18">
        <v>5</v>
      </c>
      <c r="K18">
        <v>1000</v>
      </c>
      <c r="L18">
        <v>4</v>
      </c>
      <c r="M18">
        <v>5</v>
      </c>
      <c r="N18">
        <v>21</v>
      </c>
      <c r="O18">
        <v>13</v>
      </c>
      <c r="P18">
        <v>5</v>
      </c>
      <c r="Q18">
        <v>5</v>
      </c>
      <c r="R18">
        <v>1</v>
      </c>
      <c r="S18">
        <v>78</v>
      </c>
      <c r="T18" s="2">
        <v>64</v>
      </c>
      <c r="U18" s="2">
        <v>128</v>
      </c>
      <c r="V18">
        <v>0.90339999999999798</v>
      </c>
      <c r="W18">
        <v>0.32416325531899898</v>
      </c>
      <c r="X18">
        <v>0.45341666666666902</v>
      </c>
      <c r="Y18">
        <v>12.312760895371399</v>
      </c>
      <c r="Z18">
        <v>0.438889669098595</v>
      </c>
      <c r="AA18">
        <v>0.438889669098595</v>
      </c>
      <c r="AB18">
        <v>0.59033657481465995</v>
      </c>
      <c r="AC18">
        <v>0.59033657481465995</v>
      </c>
      <c r="AD18">
        <v>0.45341666666666902</v>
      </c>
      <c r="AE18">
        <v>0.45341666666666902</v>
      </c>
      <c r="AF18">
        <v>0.73846153846153795</v>
      </c>
      <c r="AG18">
        <v>3.8978242874145499</v>
      </c>
      <c r="AH18">
        <v>0.71955821955821897</v>
      </c>
      <c r="AI18">
        <v>0.71955821955821897</v>
      </c>
      <c r="AJ18">
        <v>0.78804528804528795</v>
      </c>
      <c r="AK18">
        <v>0.78804528804528795</v>
      </c>
      <c r="AL18">
        <v>0.73846153846153795</v>
      </c>
      <c r="AM18">
        <v>0.73846153846153795</v>
      </c>
    </row>
    <row r="19" spans="2:39" x14ac:dyDescent="0.2">
      <c r="B19" t="s">
        <v>103</v>
      </c>
      <c r="C19">
        <v>1E-3</v>
      </c>
      <c r="D19">
        <v>0.5</v>
      </c>
      <c r="E19">
        <v>100</v>
      </c>
      <c r="F19">
        <v>1000</v>
      </c>
      <c r="G19" s="2" t="b">
        <v>1</v>
      </c>
      <c r="H19">
        <v>9</v>
      </c>
      <c r="I19">
        <v>5</v>
      </c>
      <c r="J19">
        <v>21</v>
      </c>
      <c r="K19">
        <v>1000</v>
      </c>
      <c r="L19">
        <v>4</v>
      </c>
      <c r="M19">
        <v>5</v>
      </c>
      <c r="N19">
        <v>21</v>
      </c>
      <c r="O19">
        <v>13</v>
      </c>
      <c r="P19">
        <v>5</v>
      </c>
      <c r="Q19">
        <v>5</v>
      </c>
      <c r="R19">
        <v>1</v>
      </c>
      <c r="S19">
        <v>78</v>
      </c>
      <c r="T19" s="2">
        <v>64</v>
      </c>
      <c r="U19" s="2">
        <v>128</v>
      </c>
      <c r="V19">
        <v>0.97096296296296802</v>
      </c>
      <c r="W19">
        <v>0.127262551225721</v>
      </c>
      <c r="X19">
        <v>0.44283333333333802</v>
      </c>
      <c r="Y19">
        <v>115.95128936099999</v>
      </c>
      <c r="Z19">
        <v>0.408376399588533</v>
      </c>
      <c r="AA19">
        <v>0.408376399588533</v>
      </c>
      <c r="AB19">
        <v>0.51686775577369004</v>
      </c>
      <c r="AC19">
        <v>0.51686775577369004</v>
      </c>
      <c r="AD19">
        <v>0.44283333333333802</v>
      </c>
      <c r="AE19">
        <v>0.44283333333333802</v>
      </c>
      <c r="AF19">
        <v>0.73846153846153795</v>
      </c>
      <c r="AG19">
        <v>10.4575500488281</v>
      </c>
      <c r="AH19">
        <v>0.66090842289937302</v>
      </c>
      <c r="AI19">
        <v>0.66090842289937302</v>
      </c>
      <c r="AJ19">
        <v>0.61602564102564095</v>
      </c>
      <c r="AK19">
        <v>0.61602564102564095</v>
      </c>
      <c r="AL19">
        <v>0.73846153846153795</v>
      </c>
      <c r="AM19">
        <v>0.73846153846153795</v>
      </c>
    </row>
    <row r="20" spans="2:39" x14ac:dyDescent="0.2">
      <c r="B20" t="s">
        <v>52</v>
      </c>
      <c r="C20">
        <v>1E-3</v>
      </c>
      <c r="D20">
        <v>0.25</v>
      </c>
      <c r="E20">
        <v>100</v>
      </c>
      <c r="F20">
        <v>1000</v>
      </c>
      <c r="G20" s="2" t="b">
        <v>1</v>
      </c>
      <c r="H20">
        <v>9</v>
      </c>
      <c r="I20">
        <v>5</v>
      </c>
      <c r="J20">
        <v>5</v>
      </c>
      <c r="K20">
        <v>1000</v>
      </c>
      <c r="L20">
        <v>4</v>
      </c>
      <c r="M20">
        <v>5</v>
      </c>
      <c r="N20">
        <v>21</v>
      </c>
      <c r="O20">
        <v>13</v>
      </c>
      <c r="P20">
        <v>5</v>
      </c>
      <c r="Q20">
        <v>5</v>
      </c>
      <c r="R20">
        <v>1</v>
      </c>
      <c r="S20">
        <v>78</v>
      </c>
      <c r="T20" s="2">
        <v>64</v>
      </c>
      <c r="U20" s="2">
        <v>64</v>
      </c>
      <c r="V20">
        <v>0.85099999999999798</v>
      </c>
      <c r="W20">
        <v>0.46467914707958602</v>
      </c>
      <c r="X20">
        <v>0.54810714285714002</v>
      </c>
      <c r="Y20">
        <v>1.9032827808260899</v>
      </c>
      <c r="Z20">
        <v>0.52093418024763305</v>
      </c>
      <c r="AA20">
        <v>0.52093418024763305</v>
      </c>
      <c r="AB20">
        <v>0.56439932345494703</v>
      </c>
      <c r="AC20">
        <v>0.56439932345494703</v>
      </c>
      <c r="AD20">
        <v>0.54810714285714002</v>
      </c>
      <c r="AE20">
        <v>0.54810714285714002</v>
      </c>
      <c r="AF20">
        <v>0.72307692307692295</v>
      </c>
      <c r="AG20">
        <v>1.06146895885467</v>
      </c>
      <c r="AH20">
        <v>0.68634143634143596</v>
      </c>
      <c r="AI20">
        <v>0.68634143634143596</v>
      </c>
      <c r="AJ20">
        <v>0.73382173382173299</v>
      </c>
      <c r="AK20">
        <v>0.73382173382173299</v>
      </c>
      <c r="AL20">
        <v>0.72307692307692295</v>
      </c>
      <c r="AM20">
        <v>0.72307692307692295</v>
      </c>
    </row>
    <row r="21" spans="2:39" x14ac:dyDescent="0.2">
      <c r="B21" t="s">
        <v>59</v>
      </c>
      <c r="C21">
        <v>1E-3</v>
      </c>
      <c r="D21">
        <v>0.5</v>
      </c>
      <c r="E21">
        <v>100</v>
      </c>
      <c r="F21">
        <v>1000</v>
      </c>
      <c r="G21" s="2" t="b">
        <v>1</v>
      </c>
      <c r="H21">
        <v>9</v>
      </c>
      <c r="I21">
        <v>5</v>
      </c>
      <c r="J21">
        <v>15</v>
      </c>
      <c r="K21">
        <v>1000</v>
      </c>
      <c r="L21">
        <v>4</v>
      </c>
      <c r="M21">
        <v>5</v>
      </c>
      <c r="N21">
        <v>21</v>
      </c>
      <c r="O21">
        <v>13</v>
      </c>
      <c r="P21">
        <v>5</v>
      </c>
      <c r="Q21">
        <v>5</v>
      </c>
      <c r="R21">
        <v>1</v>
      </c>
      <c r="S21">
        <v>78</v>
      </c>
      <c r="T21" s="2">
        <v>128</v>
      </c>
      <c r="U21" s="2">
        <v>128</v>
      </c>
      <c r="V21">
        <v>0.95785925925924698</v>
      </c>
      <c r="W21">
        <v>0.144566111862659</v>
      </c>
      <c r="X21">
        <v>0.52263095238095003</v>
      </c>
      <c r="Y21">
        <v>15.140411912917999</v>
      </c>
      <c r="Z21">
        <v>0.49718620756820397</v>
      </c>
      <c r="AA21">
        <v>0.49718620756820397</v>
      </c>
      <c r="AB21">
        <v>0.59036667112371899</v>
      </c>
      <c r="AC21">
        <v>0.59036667112371899</v>
      </c>
      <c r="AD21">
        <v>0.52263095238095003</v>
      </c>
      <c r="AE21">
        <v>0.52263095238095003</v>
      </c>
      <c r="AF21">
        <v>0.72307692307692295</v>
      </c>
      <c r="AG21">
        <v>1.58594751358032</v>
      </c>
      <c r="AH21">
        <v>0.68521756021755997</v>
      </c>
      <c r="AI21">
        <v>0.68521756021755997</v>
      </c>
      <c r="AJ21">
        <v>0.76823176823176798</v>
      </c>
      <c r="AK21">
        <v>0.76823176823176798</v>
      </c>
      <c r="AL21">
        <v>0.72307692307692295</v>
      </c>
      <c r="AM21">
        <v>0.72307692307692295</v>
      </c>
    </row>
    <row r="22" spans="2:39" x14ac:dyDescent="0.2">
      <c r="B22" t="s">
        <v>61</v>
      </c>
      <c r="C22">
        <v>1E-3</v>
      </c>
      <c r="D22">
        <v>0.25</v>
      </c>
      <c r="E22">
        <v>100</v>
      </c>
      <c r="F22">
        <v>5000</v>
      </c>
      <c r="G22" s="2" t="b">
        <v>1</v>
      </c>
      <c r="H22">
        <v>9</v>
      </c>
      <c r="I22">
        <v>5</v>
      </c>
      <c r="J22">
        <v>15</v>
      </c>
      <c r="K22">
        <v>1000</v>
      </c>
      <c r="L22">
        <v>4</v>
      </c>
      <c r="M22">
        <v>5</v>
      </c>
      <c r="N22">
        <v>21</v>
      </c>
      <c r="O22">
        <v>13</v>
      </c>
      <c r="P22">
        <v>5</v>
      </c>
      <c r="Q22">
        <v>5</v>
      </c>
      <c r="R22">
        <v>1</v>
      </c>
      <c r="S22">
        <v>78</v>
      </c>
      <c r="T22" s="2">
        <v>64</v>
      </c>
      <c r="U22" s="2">
        <v>64</v>
      </c>
      <c r="V22">
        <v>0.98392000000007196</v>
      </c>
      <c r="W22">
        <v>5.2983716668002299E-2</v>
      </c>
      <c r="X22">
        <v>0.52129761904761596</v>
      </c>
      <c r="Y22">
        <v>6.2596208150386801</v>
      </c>
      <c r="Z22">
        <v>0.50422481845130496</v>
      </c>
      <c r="AA22">
        <v>0.50422481845130496</v>
      </c>
      <c r="AB22">
        <v>0.57416104113873601</v>
      </c>
      <c r="AC22">
        <v>0.57416104113873601</v>
      </c>
      <c r="AD22">
        <v>0.52129761904761596</v>
      </c>
      <c r="AE22">
        <v>0.52129761904761596</v>
      </c>
      <c r="AF22">
        <v>0.72307692307692295</v>
      </c>
      <c r="AG22">
        <v>3.5913627147674498</v>
      </c>
      <c r="AH22">
        <v>0.717013755475293</v>
      </c>
      <c r="AI22">
        <v>0.717013755475293</v>
      </c>
      <c r="AJ22">
        <v>0.77866300366300301</v>
      </c>
      <c r="AK22">
        <v>0.77866300366300301</v>
      </c>
      <c r="AL22">
        <v>0.72307692307692295</v>
      </c>
      <c r="AM22">
        <v>0.72307692307692295</v>
      </c>
    </row>
    <row r="23" spans="2:39" x14ac:dyDescent="0.2">
      <c r="B23" t="s">
        <v>68</v>
      </c>
      <c r="C23">
        <v>1E-3</v>
      </c>
      <c r="D23">
        <v>0.1</v>
      </c>
      <c r="E23">
        <v>100</v>
      </c>
      <c r="F23">
        <v>1000</v>
      </c>
      <c r="G23" s="2" t="b">
        <v>0</v>
      </c>
      <c r="H23">
        <v>9</v>
      </c>
      <c r="I23">
        <v>5</v>
      </c>
      <c r="J23">
        <v>21</v>
      </c>
      <c r="K23">
        <v>1000</v>
      </c>
      <c r="L23">
        <v>4</v>
      </c>
      <c r="M23">
        <v>5</v>
      </c>
      <c r="N23">
        <v>21</v>
      </c>
      <c r="O23">
        <v>13</v>
      </c>
      <c r="P23">
        <v>5</v>
      </c>
      <c r="Q23">
        <v>5</v>
      </c>
      <c r="R23">
        <v>1</v>
      </c>
      <c r="S23">
        <v>78</v>
      </c>
      <c r="T23" s="2">
        <v>64</v>
      </c>
      <c r="U23" s="2">
        <v>64</v>
      </c>
      <c r="V23">
        <v>0.90859259259258995</v>
      </c>
      <c r="W23">
        <v>0.29163926547765701</v>
      </c>
      <c r="X23">
        <v>0.50610714285714198</v>
      </c>
      <c r="Y23">
        <v>3.7934382314681998</v>
      </c>
      <c r="Z23">
        <v>0.49111879020977101</v>
      </c>
      <c r="AA23">
        <v>0.49111879020977101</v>
      </c>
      <c r="AB23">
        <v>0.54397788061182295</v>
      </c>
      <c r="AC23">
        <v>0.54397788061182295</v>
      </c>
      <c r="AD23">
        <v>0.50610714285714198</v>
      </c>
      <c r="AE23">
        <v>0.50610714285714198</v>
      </c>
      <c r="AF23">
        <v>0.72307692307692295</v>
      </c>
      <c r="AG23">
        <v>1.4729192256927399</v>
      </c>
      <c r="AH23">
        <v>0.68960483960483898</v>
      </c>
      <c r="AI23">
        <v>0.68960483960483898</v>
      </c>
      <c r="AJ23">
        <v>0.699816849816849</v>
      </c>
      <c r="AK23">
        <v>0.699816849816849</v>
      </c>
      <c r="AL23">
        <v>0.72307692307692295</v>
      </c>
      <c r="AM23">
        <v>0.72307692307692295</v>
      </c>
    </row>
    <row r="24" spans="2:39" x14ac:dyDescent="0.2">
      <c r="B24" t="s">
        <v>73</v>
      </c>
      <c r="C24">
        <v>1E-3</v>
      </c>
      <c r="D24">
        <v>0.25</v>
      </c>
      <c r="E24">
        <v>100</v>
      </c>
      <c r="F24">
        <v>5000</v>
      </c>
      <c r="G24" s="2" t="b">
        <v>1</v>
      </c>
      <c r="H24">
        <v>9</v>
      </c>
      <c r="I24">
        <v>5</v>
      </c>
      <c r="J24">
        <v>21</v>
      </c>
      <c r="K24">
        <v>1000</v>
      </c>
      <c r="L24">
        <v>4</v>
      </c>
      <c r="M24">
        <v>5</v>
      </c>
      <c r="N24">
        <v>21</v>
      </c>
      <c r="O24">
        <v>13</v>
      </c>
      <c r="P24">
        <v>5</v>
      </c>
      <c r="Q24">
        <v>5</v>
      </c>
      <c r="R24">
        <v>1</v>
      </c>
      <c r="S24">
        <v>78</v>
      </c>
      <c r="T24" s="2">
        <v>64</v>
      </c>
      <c r="U24" s="2">
        <v>128</v>
      </c>
      <c r="V24">
        <v>0.99450052910056996</v>
      </c>
      <c r="W24">
        <v>1.3964318535895999E-2</v>
      </c>
      <c r="X24">
        <v>0.49994047619047599</v>
      </c>
      <c r="Y24">
        <v>50.233049901485401</v>
      </c>
      <c r="Z24">
        <v>0.49101872720611101</v>
      </c>
      <c r="AA24">
        <v>0.49101872720611101</v>
      </c>
      <c r="AB24">
        <v>0.58890799203507005</v>
      </c>
      <c r="AC24">
        <v>0.58890799203507005</v>
      </c>
      <c r="AD24">
        <v>0.49994047619047599</v>
      </c>
      <c r="AE24">
        <v>0.49994047619047599</v>
      </c>
      <c r="AF24">
        <v>0.72307692307692295</v>
      </c>
      <c r="AG24">
        <v>19.495353698730401</v>
      </c>
      <c r="AH24">
        <v>0.68827582673736498</v>
      </c>
      <c r="AI24">
        <v>0.68827582673736498</v>
      </c>
      <c r="AJ24">
        <v>0.74551282051281997</v>
      </c>
      <c r="AK24">
        <v>0.74551282051281997</v>
      </c>
      <c r="AL24">
        <v>0.72307692307692295</v>
      </c>
      <c r="AM24">
        <v>0.72307692307692295</v>
      </c>
    </row>
    <row r="25" spans="2:39" x14ac:dyDescent="0.2">
      <c r="B25" t="s">
        <v>86</v>
      </c>
      <c r="C25">
        <v>1E-3</v>
      </c>
      <c r="D25">
        <v>0.25</v>
      </c>
      <c r="E25">
        <v>100</v>
      </c>
      <c r="F25">
        <v>1000</v>
      </c>
      <c r="G25" s="2" t="b">
        <v>0</v>
      </c>
      <c r="H25">
        <v>9</v>
      </c>
      <c r="I25">
        <v>5</v>
      </c>
      <c r="J25">
        <v>15</v>
      </c>
      <c r="K25">
        <v>1000</v>
      </c>
      <c r="L25">
        <v>4</v>
      </c>
      <c r="M25">
        <v>5</v>
      </c>
      <c r="N25">
        <v>21</v>
      </c>
      <c r="O25">
        <v>13</v>
      </c>
      <c r="P25">
        <v>5</v>
      </c>
      <c r="Q25">
        <v>5</v>
      </c>
      <c r="R25">
        <v>1</v>
      </c>
      <c r="S25">
        <v>78</v>
      </c>
      <c r="T25" s="2">
        <v>128</v>
      </c>
      <c r="U25" s="2">
        <v>64</v>
      </c>
      <c r="V25">
        <v>0.91189629629630198</v>
      </c>
      <c r="W25">
        <v>0.30850037281215098</v>
      </c>
      <c r="X25">
        <v>0.48770238095238</v>
      </c>
      <c r="Y25">
        <v>8.1281277350187295</v>
      </c>
      <c r="Z25">
        <v>0.46095319643572302</v>
      </c>
      <c r="AA25">
        <v>0.46095319643572302</v>
      </c>
      <c r="AB25">
        <v>0.53772746962069196</v>
      </c>
      <c r="AC25">
        <v>0.53772746962069196</v>
      </c>
      <c r="AD25">
        <v>0.48770238095238</v>
      </c>
      <c r="AE25">
        <v>0.48770238095238</v>
      </c>
      <c r="AF25">
        <v>0.72307692307692295</v>
      </c>
      <c r="AG25">
        <v>3.9866125583648602</v>
      </c>
      <c r="AH25">
        <v>0.71453290299444105</v>
      </c>
      <c r="AI25">
        <v>0.71453290299444105</v>
      </c>
      <c r="AJ25">
        <v>0.73507326007326002</v>
      </c>
      <c r="AK25">
        <v>0.73507326007326002</v>
      </c>
      <c r="AL25">
        <v>0.72307692307692295</v>
      </c>
      <c r="AM25">
        <v>0.72307692307692295</v>
      </c>
    </row>
    <row r="26" spans="2:39" x14ac:dyDescent="0.2">
      <c r="B26" t="s">
        <v>90</v>
      </c>
      <c r="C26">
        <v>1E-3</v>
      </c>
      <c r="D26">
        <v>0.25</v>
      </c>
      <c r="E26">
        <v>100</v>
      </c>
      <c r="F26">
        <v>1000</v>
      </c>
      <c r="G26" s="2" t="b">
        <v>1</v>
      </c>
      <c r="H26">
        <v>9</v>
      </c>
      <c r="I26">
        <v>5</v>
      </c>
      <c r="J26">
        <v>21</v>
      </c>
      <c r="K26">
        <v>1000</v>
      </c>
      <c r="L26">
        <v>4</v>
      </c>
      <c r="M26">
        <v>5</v>
      </c>
      <c r="N26">
        <v>21</v>
      </c>
      <c r="O26">
        <v>13</v>
      </c>
      <c r="P26">
        <v>5</v>
      </c>
      <c r="Q26">
        <v>5</v>
      </c>
      <c r="R26">
        <v>1</v>
      </c>
      <c r="S26">
        <v>78</v>
      </c>
      <c r="T26" s="2">
        <v>128</v>
      </c>
      <c r="U26" s="2">
        <v>128</v>
      </c>
      <c r="V26">
        <v>0.87102116402116003</v>
      </c>
      <c r="W26">
        <v>0.41638338309526401</v>
      </c>
      <c r="X26">
        <v>0.47994047619047697</v>
      </c>
      <c r="Y26">
        <v>15.206131932020099</v>
      </c>
      <c r="Z26">
        <v>0.45696450988730603</v>
      </c>
      <c r="AA26">
        <v>0.45696450988730603</v>
      </c>
      <c r="AB26">
        <v>0.60696295520572696</v>
      </c>
      <c r="AC26">
        <v>0.60696295520572696</v>
      </c>
      <c r="AD26">
        <v>0.47994047619047697</v>
      </c>
      <c r="AE26">
        <v>0.47994047619047697</v>
      </c>
      <c r="AF26">
        <v>0.72307692307692295</v>
      </c>
      <c r="AG26">
        <v>1.4283635616302399</v>
      </c>
      <c r="AH26">
        <v>0.68243700743700697</v>
      </c>
      <c r="AI26">
        <v>0.68243700743700697</v>
      </c>
      <c r="AJ26">
        <v>0.67684537684537605</v>
      </c>
      <c r="AK26">
        <v>0.67684537684537605</v>
      </c>
      <c r="AL26">
        <v>0.72307692307692295</v>
      </c>
      <c r="AM26">
        <v>0.72307692307692295</v>
      </c>
    </row>
    <row r="27" spans="2:39" x14ac:dyDescent="0.2">
      <c r="B27" t="s">
        <v>92</v>
      </c>
      <c r="C27">
        <v>1E-3</v>
      </c>
      <c r="D27">
        <v>0.25</v>
      </c>
      <c r="E27">
        <v>100</v>
      </c>
      <c r="F27">
        <v>1000</v>
      </c>
      <c r="G27" s="2" t="b">
        <v>1</v>
      </c>
      <c r="H27">
        <v>9</v>
      </c>
      <c r="I27">
        <v>5</v>
      </c>
      <c r="J27">
        <v>15</v>
      </c>
      <c r="K27">
        <v>1000</v>
      </c>
      <c r="L27">
        <v>4</v>
      </c>
      <c r="M27">
        <v>5</v>
      </c>
      <c r="N27">
        <v>21</v>
      </c>
      <c r="O27">
        <v>13</v>
      </c>
      <c r="P27">
        <v>5</v>
      </c>
      <c r="Q27">
        <v>5</v>
      </c>
      <c r="R27">
        <v>1</v>
      </c>
      <c r="S27">
        <v>78</v>
      </c>
      <c r="T27" s="2">
        <v>128</v>
      </c>
      <c r="U27" s="2">
        <v>128</v>
      </c>
      <c r="V27">
        <v>0.94404444444443503</v>
      </c>
      <c r="W27">
        <v>0.21498303115367801</v>
      </c>
      <c r="X27">
        <v>0.473321428571431</v>
      </c>
      <c r="Y27">
        <v>22.205882668614301</v>
      </c>
      <c r="Z27">
        <v>0.445387214898739</v>
      </c>
      <c r="AA27">
        <v>0.445387214898739</v>
      </c>
      <c r="AB27">
        <v>0.58960157764416798</v>
      </c>
      <c r="AC27">
        <v>0.58960157764416798</v>
      </c>
      <c r="AD27">
        <v>0.473321428571431</v>
      </c>
      <c r="AE27">
        <v>0.473321428571431</v>
      </c>
      <c r="AF27">
        <v>0.72307692307692295</v>
      </c>
      <c r="AG27">
        <v>4.70595026016235</v>
      </c>
      <c r="AH27">
        <v>0.67311876158030004</v>
      </c>
      <c r="AI27">
        <v>0.67311876158030004</v>
      </c>
      <c r="AJ27">
        <v>0.65723443223443201</v>
      </c>
      <c r="AK27">
        <v>0.65723443223443201</v>
      </c>
      <c r="AL27">
        <v>0.72307692307692295</v>
      </c>
      <c r="AM27">
        <v>0.72307692307692295</v>
      </c>
    </row>
    <row r="28" spans="2:39" x14ac:dyDescent="0.2">
      <c r="B28" t="s">
        <v>94</v>
      </c>
      <c r="C28">
        <v>1E-3</v>
      </c>
      <c r="D28">
        <v>0.1</v>
      </c>
      <c r="E28">
        <v>100</v>
      </c>
      <c r="F28">
        <v>5000</v>
      </c>
      <c r="G28" s="2" t="b">
        <v>1</v>
      </c>
      <c r="H28">
        <v>9</v>
      </c>
      <c r="I28">
        <v>5</v>
      </c>
      <c r="J28">
        <v>21</v>
      </c>
      <c r="K28">
        <v>1000</v>
      </c>
      <c r="L28">
        <v>4</v>
      </c>
      <c r="M28">
        <v>5</v>
      </c>
      <c r="N28">
        <v>21</v>
      </c>
      <c r="O28">
        <v>13</v>
      </c>
      <c r="P28">
        <v>5</v>
      </c>
      <c r="Q28">
        <v>5</v>
      </c>
      <c r="R28">
        <v>1</v>
      </c>
      <c r="S28">
        <v>78</v>
      </c>
      <c r="T28" s="2">
        <v>128</v>
      </c>
      <c r="U28" s="2">
        <v>128</v>
      </c>
      <c r="V28">
        <v>0.98439576719577504</v>
      </c>
      <c r="W28">
        <v>5.9480025300383502E-2</v>
      </c>
      <c r="X28">
        <v>0.46313095238095298</v>
      </c>
      <c r="Y28">
        <v>36.608573480486797</v>
      </c>
      <c r="Z28">
        <v>0.44210832270011002</v>
      </c>
      <c r="AA28">
        <v>0.44210832270011002</v>
      </c>
      <c r="AB28">
        <v>0.57453076558673999</v>
      </c>
      <c r="AC28">
        <v>0.57453076558673999</v>
      </c>
      <c r="AD28">
        <v>0.46313095238095298</v>
      </c>
      <c r="AE28">
        <v>0.46313095238095298</v>
      </c>
      <c r="AF28">
        <v>0.72307692307692295</v>
      </c>
      <c r="AG28">
        <v>4.0160322189331001</v>
      </c>
      <c r="AH28">
        <v>0.69055944055943996</v>
      </c>
      <c r="AI28">
        <v>0.69055944055943996</v>
      </c>
      <c r="AJ28">
        <v>0.75427350427350404</v>
      </c>
      <c r="AK28">
        <v>0.75427350427350404</v>
      </c>
      <c r="AL28">
        <v>0.72307692307692295</v>
      </c>
      <c r="AM28">
        <v>0.72307692307692295</v>
      </c>
    </row>
    <row r="29" spans="2:39" x14ac:dyDescent="0.2">
      <c r="B29" t="s">
        <v>42</v>
      </c>
      <c r="C29">
        <v>1E-3</v>
      </c>
      <c r="D29">
        <v>0.1</v>
      </c>
      <c r="E29">
        <v>100</v>
      </c>
      <c r="F29">
        <v>1000</v>
      </c>
      <c r="G29" s="2" t="b">
        <v>0</v>
      </c>
      <c r="H29">
        <v>9</v>
      </c>
      <c r="I29">
        <v>5</v>
      </c>
      <c r="J29">
        <v>15</v>
      </c>
      <c r="K29">
        <v>1000</v>
      </c>
      <c r="L29">
        <v>4</v>
      </c>
      <c r="M29">
        <v>5</v>
      </c>
      <c r="N29">
        <v>21</v>
      </c>
      <c r="O29">
        <v>13</v>
      </c>
      <c r="P29">
        <v>5</v>
      </c>
      <c r="Q29">
        <v>5</v>
      </c>
      <c r="R29">
        <v>1</v>
      </c>
      <c r="S29">
        <v>78</v>
      </c>
      <c r="T29" s="2">
        <v>64</v>
      </c>
      <c r="U29" s="2">
        <v>64</v>
      </c>
      <c r="V29">
        <v>0.87552592592593104</v>
      </c>
      <c r="W29">
        <v>0.399618387699127</v>
      </c>
      <c r="X29">
        <v>0.56566666666666299</v>
      </c>
      <c r="Y29">
        <v>1.67684865242242</v>
      </c>
      <c r="Z29">
        <v>0.54818984809813698</v>
      </c>
      <c r="AA29">
        <v>0.54818984809813698</v>
      </c>
      <c r="AB29">
        <v>0.60554740767317905</v>
      </c>
      <c r="AC29">
        <v>0.60554740767317905</v>
      </c>
      <c r="AD29">
        <v>0.56566666666666299</v>
      </c>
      <c r="AE29">
        <v>0.56566666666666299</v>
      </c>
      <c r="AF29">
        <v>0.70769230769230695</v>
      </c>
      <c r="AG29">
        <v>0.95537388324737504</v>
      </c>
      <c r="AH29">
        <v>0.70316350316350296</v>
      </c>
      <c r="AI29">
        <v>0.70316350316350296</v>
      </c>
      <c r="AJ29">
        <v>0.73021978021977996</v>
      </c>
      <c r="AK29">
        <v>0.73021978021977996</v>
      </c>
      <c r="AL29">
        <v>0.70769230769230695</v>
      </c>
      <c r="AM29">
        <v>0.70769230769230695</v>
      </c>
    </row>
    <row r="30" spans="2:39" x14ac:dyDescent="0.2">
      <c r="B30" t="s">
        <v>45</v>
      </c>
      <c r="C30">
        <v>1E-3</v>
      </c>
      <c r="D30">
        <v>0.1</v>
      </c>
      <c r="E30">
        <v>100</v>
      </c>
      <c r="F30">
        <v>1000</v>
      </c>
      <c r="G30" s="2" t="b">
        <v>0</v>
      </c>
      <c r="H30">
        <v>9</v>
      </c>
      <c r="I30">
        <v>5</v>
      </c>
      <c r="J30">
        <v>5</v>
      </c>
      <c r="K30">
        <v>1000</v>
      </c>
      <c r="L30">
        <v>4</v>
      </c>
      <c r="M30">
        <v>5</v>
      </c>
      <c r="N30">
        <v>21</v>
      </c>
      <c r="O30">
        <v>13</v>
      </c>
      <c r="P30">
        <v>5</v>
      </c>
      <c r="Q30">
        <v>5</v>
      </c>
      <c r="R30">
        <v>1</v>
      </c>
      <c r="S30">
        <v>78</v>
      </c>
      <c r="T30" s="2">
        <v>128</v>
      </c>
      <c r="U30" s="2">
        <v>64</v>
      </c>
      <c r="V30">
        <v>0.81533333333333102</v>
      </c>
      <c r="W30">
        <v>0.587497850686311</v>
      </c>
      <c r="X30">
        <v>0.55936904761904405</v>
      </c>
      <c r="Y30">
        <v>1.6711955491900401</v>
      </c>
      <c r="Z30">
        <v>0.54230840026411198</v>
      </c>
      <c r="AA30">
        <v>0.54230840026411198</v>
      </c>
      <c r="AB30">
        <v>0.59373169009052096</v>
      </c>
      <c r="AC30">
        <v>0.59373169009052096</v>
      </c>
      <c r="AD30">
        <v>0.55936904761904405</v>
      </c>
      <c r="AE30">
        <v>0.55936904761904405</v>
      </c>
      <c r="AF30">
        <v>0.70769230769230695</v>
      </c>
      <c r="AG30">
        <v>1.2847033739089899</v>
      </c>
      <c r="AH30">
        <v>0.68989343989343899</v>
      </c>
      <c r="AI30">
        <v>0.68989343989343899</v>
      </c>
      <c r="AJ30">
        <v>0.74786324786324698</v>
      </c>
      <c r="AK30">
        <v>0.74786324786324698</v>
      </c>
      <c r="AL30">
        <v>0.70769230769230695</v>
      </c>
      <c r="AM30">
        <v>0.70769230769230695</v>
      </c>
    </row>
    <row r="31" spans="2:39" x14ac:dyDescent="0.2">
      <c r="B31" t="s">
        <v>62</v>
      </c>
      <c r="C31">
        <v>1E-3</v>
      </c>
      <c r="D31">
        <v>0.25</v>
      </c>
      <c r="E31">
        <v>100</v>
      </c>
      <c r="F31">
        <v>5000</v>
      </c>
      <c r="G31" s="2" t="b">
        <v>1</v>
      </c>
      <c r="H31">
        <v>9</v>
      </c>
      <c r="I31">
        <v>5</v>
      </c>
      <c r="J31">
        <v>21</v>
      </c>
      <c r="K31">
        <v>1000</v>
      </c>
      <c r="L31">
        <v>4</v>
      </c>
      <c r="M31">
        <v>5</v>
      </c>
      <c r="N31">
        <v>21</v>
      </c>
      <c r="O31">
        <v>13</v>
      </c>
      <c r="P31">
        <v>5</v>
      </c>
      <c r="Q31">
        <v>5</v>
      </c>
      <c r="R31">
        <v>1</v>
      </c>
      <c r="S31">
        <v>78</v>
      </c>
      <c r="T31" s="2">
        <v>128</v>
      </c>
      <c r="U31" s="2">
        <v>128</v>
      </c>
      <c r="V31">
        <v>0.99988148148148204</v>
      </c>
      <c r="W31">
        <v>9.9688369126809989E-4</v>
      </c>
      <c r="X31">
        <v>0.52107142857142597</v>
      </c>
      <c r="Y31">
        <v>38.4510575604438</v>
      </c>
      <c r="Z31">
        <v>0.50558397596178695</v>
      </c>
      <c r="AA31">
        <v>0.50558397596178695</v>
      </c>
      <c r="AB31">
        <v>0.59589655529706098</v>
      </c>
      <c r="AC31">
        <v>0.59589655529706098</v>
      </c>
      <c r="AD31">
        <v>0.52107142857142597</v>
      </c>
      <c r="AE31">
        <v>0.52107142857142597</v>
      </c>
      <c r="AF31">
        <v>0.70769230769230695</v>
      </c>
      <c r="AG31">
        <v>6.9676966667175204</v>
      </c>
      <c r="AH31">
        <v>0.68574886651809697</v>
      </c>
      <c r="AI31">
        <v>0.68574886651809697</v>
      </c>
      <c r="AJ31">
        <v>0.694688644688644</v>
      </c>
      <c r="AK31">
        <v>0.694688644688644</v>
      </c>
      <c r="AL31">
        <v>0.70769230769230695</v>
      </c>
      <c r="AM31">
        <v>0.70769230769230695</v>
      </c>
    </row>
    <row r="32" spans="2:39" x14ac:dyDescent="0.2">
      <c r="B32" t="s">
        <v>79</v>
      </c>
      <c r="C32">
        <v>1E-3</v>
      </c>
      <c r="D32">
        <v>0.1</v>
      </c>
      <c r="E32">
        <v>100</v>
      </c>
      <c r="F32">
        <v>1000</v>
      </c>
      <c r="G32" s="2" t="b">
        <v>0</v>
      </c>
      <c r="H32">
        <v>9</v>
      </c>
      <c r="I32">
        <v>5</v>
      </c>
      <c r="J32">
        <v>21</v>
      </c>
      <c r="K32">
        <v>1000</v>
      </c>
      <c r="L32">
        <v>4</v>
      </c>
      <c r="M32">
        <v>5</v>
      </c>
      <c r="N32">
        <v>21</v>
      </c>
      <c r="O32">
        <v>13</v>
      </c>
      <c r="P32">
        <v>5</v>
      </c>
      <c r="Q32">
        <v>5</v>
      </c>
      <c r="R32">
        <v>1</v>
      </c>
      <c r="S32">
        <v>78</v>
      </c>
      <c r="T32" s="2">
        <v>64</v>
      </c>
      <c r="U32" s="2">
        <v>128</v>
      </c>
      <c r="V32">
        <v>0.84646031746031603</v>
      </c>
      <c r="W32">
        <v>0.48832609191536902</v>
      </c>
      <c r="X32">
        <v>0.49233333333333201</v>
      </c>
      <c r="Y32">
        <v>13.267103218913</v>
      </c>
      <c r="Z32">
        <v>0.477628234942159</v>
      </c>
      <c r="AA32">
        <v>0.477628234942159</v>
      </c>
      <c r="AB32">
        <v>0.56441314332705494</v>
      </c>
      <c r="AC32">
        <v>0.56441314332705494</v>
      </c>
      <c r="AD32">
        <v>0.49233333333333201</v>
      </c>
      <c r="AE32">
        <v>0.49233333333333201</v>
      </c>
      <c r="AF32">
        <v>0.70769230769230695</v>
      </c>
      <c r="AG32">
        <v>3.9248948097228999</v>
      </c>
      <c r="AH32">
        <v>0.66396936396936301</v>
      </c>
      <c r="AI32">
        <v>0.66396936396936401</v>
      </c>
      <c r="AJ32">
        <v>0.69255189255189198</v>
      </c>
      <c r="AK32">
        <v>0.69255189255189198</v>
      </c>
      <c r="AL32">
        <v>0.70769230769230695</v>
      </c>
      <c r="AM32">
        <v>0.70769230769230695</v>
      </c>
    </row>
    <row r="33" spans="2:39" x14ac:dyDescent="0.2">
      <c r="B33" t="s">
        <v>84</v>
      </c>
      <c r="C33">
        <v>1E-3</v>
      </c>
      <c r="D33">
        <v>0.25</v>
      </c>
      <c r="E33">
        <v>100</v>
      </c>
      <c r="F33">
        <v>1000</v>
      </c>
      <c r="G33" s="2" t="b">
        <v>0</v>
      </c>
      <c r="H33">
        <v>9</v>
      </c>
      <c r="I33">
        <v>5</v>
      </c>
      <c r="J33">
        <v>15</v>
      </c>
      <c r="K33">
        <v>1000</v>
      </c>
      <c r="L33">
        <v>4</v>
      </c>
      <c r="M33">
        <v>5</v>
      </c>
      <c r="N33">
        <v>21</v>
      </c>
      <c r="O33">
        <v>13</v>
      </c>
      <c r="P33">
        <v>5</v>
      </c>
      <c r="Q33">
        <v>5</v>
      </c>
      <c r="R33">
        <v>1</v>
      </c>
      <c r="S33">
        <v>78</v>
      </c>
      <c r="T33" s="2">
        <v>64</v>
      </c>
      <c r="U33" s="2">
        <v>128</v>
      </c>
      <c r="V33">
        <v>0.89074814814815595</v>
      </c>
      <c r="W33">
        <v>0.35989410519599901</v>
      </c>
      <c r="X33">
        <v>0.489488095238095</v>
      </c>
      <c r="Y33">
        <v>5.2190545833110802</v>
      </c>
      <c r="Z33">
        <v>0.477322933238856</v>
      </c>
      <c r="AA33">
        <v>0.477322933238856</v>
      </c>
      <c r="AB33">
        <v>0.60346100748222997</v>
      </c>
      <c r="AC33">
        <v>0.60346100748222997</v>
      </c>
      <c r="AD33">
        <v>0.489488095238095</v>
      </c>
      <c r="AE33">
        <v>0.489488095238095</v>
      </c>
      <c r="AF33">
        <v>0.70769230769230695</v>
      </c>
      <c r="AG33">
        <v>1.23364770412445</v>
      </c>
      <c r="AH33">
        <v>0.65642968142968094</v>
      </c>
      <c r="AI33">
        <v>0.65642968142968094</v>
      </c>
      <c r="AJ33">
        <v>0.64778554778554698</v>
      </c>
      <c r="AK33">
        <v>0.64778554778554698</v>
      </c>
      <c r="AL33">
        <v>0.70769230769230695</v>
      </c>
      <c r="AM33">
        <v>0.70769230769230695</v>
      </c>
    </row>
    <row r="34" spans="2:39" x14ac:dyDescent="0.2">
      <c r="B34" t="s">
        <v>87</v>
      </c>
      <c r="C34">
        <v>1E-3</v>
      </c>
      <c r="D34">
        <v>0.5</v>
      </c>
      <c r="E34">
        <v>100</v>
      </c>
      <c r="F34">
        <v>5000</v>
      </c>
      <c r="G34" s="2" t="b">
        <v>1</v>
      </c>
      <c r="H34">
        <v>9</v>
      </c>
      <c r="I34">
        <v>5</v>
      </c>
      <c r="J34">
        <v>15</v>
      </c>
      <c r="K34">
        <v>1000</v>
      </c>
      <c r="L34">
        <v>4</v>
      </c>
      <c r="M34">
        <v>5</v>
      </c>
      <c r="N34">
        <v>21</v>
      </c>
      <c r="O34">
        <v>13</v>
      </c>
      <c r="P34">
        <v>5</v>
      </c>
      <c r="Q34">
        <v>5</v>
      </c>
      <c r="R34">
        <v>1</v>
      </c>
      <c r="S34">
        <v>78</v>
      </c>
      <c r="T34" s="2">
        <v>64</v>
      </c>
      <c r="U34" s="2">
        <v>128</v>
      </c>
      <c r="V34">
        <v>0.99742370370372802</v>
      </c>
      <c r="W34">
        <v>7.3637366468667998E-3</v>
      </c>
      <c r="X34">
        <v>0.48416666666666702</v>
      </c>
      <c r="Y34">
        <v>44.931170640945403</v>
      </c>
      <c r="Z34">
        <v>0.468608172210079</v>
      </c>
      <c r="AA34">
        <v>0.468608172210079</v>
      </c>
      <c r="AB34">
        <v>0.56524790202880304</v>
      </c>
      <c r="AC34">
        <v>0.56524790202880304</v>
      </c>
      <c r="AD34">
        <v>0.48416666666666702</v>
      </c>
      <c r="AE34">
        <v>0.48416666666666702</v>
      </c>
      <c r="AF34">
        <v>0.70769230769230695</v>
      </c>
      <c r="AG34">
        <v>8.1782045364379794</v>
      </c>
      <c r="AH34">
        <v>0.68102474448628203</v>
      </c>
      <c r="AI34">
        <v>0.68102474448628303</v>
      </c>
      <c r="AJ34">
        <v>0.70318847818847796</v>
      </c>
      <c r="AK34">
        <v>0.70318847818847796</v>
      </c>
      <c r="AL34">
        <v>0.70769230769230695</v>
      </c>
      <c r="AM34">
        <v>0.70769230769230695</v>
      </c>
    </row>
    <row r="35" spans="2:39" x14ac:dyDescent="0.2">
      <c r="B35" t="s">
        <v>101</v>
      </c>
      <c r="C35">
        <v>1E-3</v>
      </c>
      <c r="D35">
        <v>0.25</v>
      </c>
      <c r="E35">
        <v>100</v>
      </c>
      <c r="F35">
        <v>5000</v>
      </c>
      <c r="G35" s="2" t="b">
        <v>1</v>
      </c>
      <c r="H35">
        <v>9</v>
      </c>
      <c r="I35">
        <v>5</v>
      </c>
      <c r="J35">
        <v>15</v>
      </c>
      <c r="K35">
        <v>1000</v>
      </c>
      <c r="L35">
        <v>4</v>
      </c>
      <c r="M35">
        <v>5</v>
      </c>
      <c r="N35">
        <v>21</v>
      </c>
      <c r="O35">
        <v>13</v>
      </c>
      <c r="P35">
        <v>5</v>
      </c>
      <c r="Q35">
        <v>5</v>
      </c>
      <c r="R35">
        <v>1</v>
      </c>
      <c r="S35">
        <v>78</v>
      </c>
      <c r="T35" s="2">
        <v>128</v>
      </c>
      <c r="U35" s="2">
        <v>128</v>
      </c>
      <c r="V35">
        <v>0.98738666666674701</v>
      </c>
      <c r="W35">
        <v>3.7012391488207501E-2</v>
      </c>
      <c r="X35">
        <v>0.44492857142857301</v>
      </c>
      <c r="Y35">
        <v>16.5651508291959</v>
      </c>
      <c r="Z35">
        <v>0.41951381960585898</v>
      </c>
      <c r="AA35">
        <v>0.41951381960585898</v>
      </c>
      <c r="AB35">
        <v>0.52558009389302696</v>
      </c>
      <c r="AC35">
        <v>0.52558009389302696</v>
      </c>
      <c r="AD35">
        <v>0.44492857142857301</v>
      </c>
      <c r="AE35">
        <v>0.44492857142857301</v>
      </c>
      <c r="AF35">
        <v>0.70769230769230695</v>
      </c>
      <c r="AG35">
        <v>4.5750589370727504</v>
      </c>
      <c r="AH35">
        <v>0.64812964812964802</v>
      </c>
      <c r="AI35">
        <v>0.64812964812964802</v>
      </c>
      <c r="AJ35">
        <v>0.64224664224664196</v>
      </c>
      <c r="AK35">
        <v>0.64224664224664196</v>
      </c>
      <c r="AL35">
        <v>0.70769230769230695</v>
      </c>
      <c r="AM35">
        <v>0.70769230769230695</v>
      </c>
    </row>
    <row r="36" spans="2:39" x14ac:dyDescent="0.2">
      <c r="B36" t="s">
        <v>106</v>
      </c>
      <c r="C36">
        <v>1E-3</v>
      </c>
      <c r="D36">
        <v>0.5</v>
      </c>
      <c r="E36">
        <v>100</v>
      </c>
      <c r="F36">
        <v>5000</v>
      </c>
      <c r="G36" s="2" t="b">
        <v>1</v>
      </c>
      <c r="H36">
        <v>9</v>
      </c>
      <c r="I36">
        <v>5</v>
      </c>
      <c r="J36">
        <v>15</v>
      </c>
      <c r="K36">
        <v>1000</v>
      </c>
      <c r="L36">
        <v>4</v>
      </c>
      <c r="M36">
        <v>5</v>
      </c>
      <c r="N36">
        <v>21</v>
      </c>
      <c r="O36">
        <v>13</v>
      </c>
      <c r="P36">
        <v>5</v>
      </c>
      <c r="Q36">
        <v>5</v>
      </c>
      <c r="R36">
        <v>1</v>
      </c>
      <c r="S36">
        <v>78</v>
      </c>
      <c r="T36" s="2">
        <v>128</v>
      </c>
      <c r="U36" s="2">
        <v>128</v>
      </c>
      <c r="V36">
        <v>0.99622518518521996</v>
      </c>
      <c r="W36">
        <v>1.0174795885873E-2</v>
      </c>
      <c r="X36">
        <v>0.422904761904764</v>
      </c>
      <c r="Y36">
        <v>39.871450922608297</v>
      </c>
      <c r="Z36">
        <v>0.38372344882604098</v>
      </c>
      <c r="AA36">
        <v>0.38372344882604098</v>
      </c>
      <c r="AB36">
        <v>0.52123445672633395</v>
      </c>
      <c r="AC36">
        <v>0.52123445672633395</v>
      </c>
      <c r="AD36">
        <v>0.422904761904764</v>
      </c>
      <c r="AE36">
        <v>0.422904761904764</v>
      </c>
      <c r="AF36">
        <v>0.70769230769230695</v>
      </c>
      <c r="AG36">
        <v>11.161307334899901</v>
      </c>
      <c r="AH36">
        <v>0.64710588556742299</v>
      </c>
      <c r="AI36">
        <v>0.64710588556742299</v>
      </c>
      <c r="AJ36">
        <v>0.61028693528693501</v>
      </c>
      <c r="AK36">
        <v>0.61028693528693501</v>
      </c>
      <c r="AL36">
        <v>0.70769230769230695</v>
      </c>
      <c r="AM36">
        <v>0.70769230769230695</v>
      </c>
    </row>
    <row r="37" spans="2:39" x14ac:dyDescent="0.2">
      <c r="B37" t="s">
        <v>44</v>
      </c>
      <c r="C37">
        <v>1E-3</v>
      </c>
      <c r="D37">
        <v>0.5</v>
      </c>
      <c r="E37">
        <v>100</v>
      </c>
      <c r="F37">
        <v>5000</v>
      </c>
      <c r="G37" s="2" t="b">
        <v>1</v>
      </c>
      <c r="H37">
        <v>9</v>
      </c>
      <c r="I37">
        <v>5</v>
      </c>
      <c r="J37">
        <v>21</v>
      </c>
      <c r="K37">
        <v>1000</v>
      </c>
      <c r="L37">
        <v>4</v>
      </c>
      <c r="M37">
        <v>5</v>
      </c>
      <c r="N37">
        <v>21</v>
      </c>
      <c r="O37">
        <v>13</v>
      </c>
      <c r="P37">
        <v>5</v>
      </c>
      <c r="Q37">
        <v>5</v>
      </c>
      <c r="R37">
        <v>1</v>
      </c>
      <c r="S37">
        <v>78</v>
      </c>
      <c r="T37" s="2">
        <v>64</v>
      </c>
      <c r="U37" s="2">
        <v>128</v>
      </c>
      <c r="V37">
        <v>0.99980634920635103</v>
      </c>
      <c r="W37">
        <v>8.2443256726960005E-4</v>
      </c>
      <c r="X37">
        <v>0.56154761904761596</v>
      </c>
      <c r="Y37">
        <v>5.90162715804576</v>
      </c>
      <c r="Z37">
        <v>0.53643223135207396</v>
      </c>
      <c r="AA37">
        <v>0.53643223135207396</v>
      </c>
      <c r="AB37">
        <v>0.58573315356057998</v>
      </c>
      <c r="AC37">
        <v>0.58573315356057998</v>
      </c>
      <c r="AD37">
        <v>0.56154761904761596</v>
      </c>
      <c r="AE37">
        <v>0.56154761904761596</v>
      </c>
      <c r="AF37">
        <v>0.69230769230769196</v>
      </c>
      <c r="AG37">
        <v>8.51843166351318</v>
      </c>
      <c r="AH37">
        <v>0.65712364558518399</v>
      </c>
      <c r="AI37">
        <v>0.65712364558518399</v>
      </c>
      <c r="AJ37">
        <v>0.73330280830280803</v>
      </c>
      <c r="AK37">
        <v>0.73330280830280803</v>
      </c>
      <c r="AL37">
        <v>0.69230769230769196</v>
      </c>
      <c r="AM37">
        <v>0.69230769230769196</v>
      </c>
    </row>
    <row r="38" spans="2:39" x14ac:dyDescent="0.2">
      <c r="B38" t="s">
        <v>49</v>
      </c>
      <c r="C38">
        <v>1E-3</v>
      </c>
      <c r="D38">
        <v>0.5</v>
      </c>
      <c r="E38">
        <v>100</v>
      </c>
      <c r="F38">
        <v>5000</v>
      </c>
      <c r="G38" s="2" t="b">
        <v>1</v>
      </c>
      <c r="H38">
        <v>9</v>
      </c>
      <c r="I38">
        <v>5</v>
      </c>
      <c r="J38">
        <v>5</v>
      </c>
      <c r="K38">
        <v>1000</v>
      </c>
      <c r="L38">
        <v>4</v>
      </c>
      <c r="M38">
        <v>5</v>
      </c>
      <c r="N38">
        <v>21</v>
      </c>
      <c r="O38">
        <v>13</v>
      </c>
      <c r="P38">
        <v>5</v>
      </c>
      <c r="Q38">
        <v>5</v>
      </c>
      <c r="R38">
        <v>1</v>
      </c>
      <c r="S38">
        <v>78</v>
      </c>
      <c r="T38" s="2">
        <v>64</v>
      </c>
      <c r="U38" s="2">
        <v>128</v>
      </c>
      <c r="V38">
        <v>0.98941333333334003</v>
      </c>
      <c r="W38">
        <v>2.4184956756769599E-2</v>
      </c>
      <c r="X38">
        <v>0.55064285714285299</v>
      </c>
      <c r="Y38">
        <v>10.7602578482627</v>
      </c>
      <c r="Z38">
        <v>0.53327580693080201</v>
      </c>
      <c r="AA38">
        <v>0.53327580693080201</v>
      </c>
      <c r="AB38">
        <v>0.59604490206626604</v>
      </c>
      <c r="AC38">
        <v>0.59604490206626604</v>
      </c>
      <c r="AD38">
        <v>0.55064285714285299</v>
      </c>
      <c r="AE38">
        <v>0.55064285714285299</v>
      </c>
      <c r="AF38">
        <v>0.69230769230769196</v>
      </c>
      <c r="AG38">
        <v>3.4621634483337398</v>
      </c>
      <c r="AH38">
        <v>0.66065344911498702</v>
      </c>
      <c r="AI38">
        <v>0.66065344911498702</v>
      </c>
      <c r="AJ38">
        <v>0.66834554334554297</v>
      </c>
      <c r="AK38">
        <v>0.66834554334554297</v>
      </c>
      <c r="AL38">
        <v>0.69230769230769196</v>
      </c>
      <c r="AM38">
        <v>0.69230769230769196</v>
      </c>
    </row>
    <row r="39" spans="2:39" x14ac:dyDescent="0.2">
      <c r="B39" t="s">
        <v>51</v>
      </c>
      <c r="C39">
        <v>1E-3</v>
      </c>
      <c r="D39">
        <v>0.5</v>
      </c>
      <c r="E39">
        <v>100</v>
      </c>
      <c r="F39">
        <v>1000</v>
      </c>
      <c r="G39" s="2" t="b">
        <v>0</v>
      </c>
      <c r="H39">
        <v>9</v>
      </c>
      <c r="I39">
        <v>5</v>
      </c>
      <c r="J39">
        <v>5</v>
      </c>
      <c r="K39">
        <v>1000</v>
      </c>
      <c r="L39">
        <v>4</v>
      </c>
      <c r="M39">
        <v>5</v>
      </c>
      <c r="N39">
        <v>21</v>
      </c>
      <c r="O39">
        <v>13</v>
      </c>
      <c r="P39">
        <v>5</v>
      </c>
      <c r="Q39">
        <v>5</v>
      </c>
      <c r="R39">
        <v>1</v>
      </c>
      <c r="S39">
        <v>78</v>
      </c>
      <c r="T39" s="2">
        <v>128</v>
      </c>
      <c r="U39" s="2">
        <v>128</v>
      </c>
      <c r="V39">
        <v>0.94551111111109998</v>
      </c>
      <c r="W39">
        <v>0.20260609557852099</v>
      </c>
      <c r="X39">
        <v>0.54826190476189995</v>
      </c>
      <c r="Y39">
        <v>12.6133458154201</v>
      </c>
      <c r="Z39">
        <v>0.54038296140880604</v>
      </c>
      <c r="AA39">
        <v>0.54038296140880604</v>
      </c>
      <c r="AB39">
        <v>0.61720185309480202</v>
      </c>
      <c r="AC39">
        <v>0.61720185309480202</v>
      </c>
      <c r="AD39">
        <v>0.54826190476189995</v>
      </c>
      <c r="AE39">
        <v>0.54826190476189995</v>
      </c>
      <c r="AF39">
        <v>0.69230769230769196</v>
      </c>
      <c r="AG39">
        <v>3.7233600616454998</v>
      </c>
      <c r="AH39">
        <v>0.66987951716458405</v>
      </c>
      <c r="AI39">
        <v>0.66987951716458405</v>
      </c>
      <c r="AJ39">
        <v>0.716880341880341</v>
      </c>
      <c r="AK39">
        <v>0.716880341880342</v>
      </c>
      <c r="AL39">
        <v>0.69230769230769196</v>
      </c>
      <c r="AM39">
        <v>0.69230769230769196</v>
      </c>
    </row>
    <row r="40" spans="2:39" x14ac:dyDescent="0.2">
      <c r="B40" t="s">
        <v>60</v>
      </c>
      <c r="C40">
        <v>1E-3</v>
      </c>
      <c r="D40">
        <v>0.5</v>
      </c>
      <c r="E40">
        <v>100</v>
      </c>
      <c r="F40">
        <v>1000</v>
      </c>
      <c r="G40" s="2" t="b">
        <v>1</v>
      </c>
      <c r="H40">
        <v>9</v>
      </c>
      <c r="I40">
        <v>5</v>
      </c>
      <c r="J40">
        <v>21</v>
      </c>
      <c r="K40">
        <v>1000</v>
      </c>
      <c r="L40">
        <v>4</v>
      </c>
      <c r="M40">
        <v>5</v>
      </c>
      <c r="N40">
        <v>21</v>
      </c>
      <c r="O40">
        <v>13</v>
      </c>
      <c r="P40">
        <v>5</v>
      </c>
      <c r="Q40">
        <v>5</v>
      </c>
      <c r="R40">
        <v>1</v>
      </c>
      <c r="S40">
        <v>78</v>
      </c>
      <c r="T40" s="2">
        <v>128</v>
      </c>
      <c r="U40" s="2">
        <v>128</v>
      </c>
      <c r="V40">
        <v>0.97442328042328197</v>
      </c>
      <c r="W40">
        <v>0.103540222276002</v>
      </c>
      <c r="X40">
        <v>0.52161904761904399</v>
      </c>
      <c r="Y40">
        <v>24.398869309663699</v>
      </c>
      <c r="Z40">
        <v>0.50822042618688301</v>
      </c>
      <c r="AA40">
        <v>0.50822042618688301</v>
      </c>
      <c r="AB40">
        <v>0.60376979137415998</v>
      </c>
      <c r="AC40">
        <v>0.60376979137415998</v>
      </c>
      <c r="AD40">
        <v>0.52161904761904399</v>
      </c>
      <c r="AE40">
        <v>0.52161904761904399</v>
      </c>
      <c r="AF40">
        <v>0.69230769230769196</v>
      </c>
      <c r="AG40">
        <v>14.474159240722599</v>
      </c>
      <c r="AH40">
        <v>0.65207015207015195</v>
      </c>
      <c r="AI40">
        <v>0.65207015207015195</v>
      </c>
      <c r="AJ40">
        <v>0.68540903540903497</v>
      </c>
      <c r="AK40">
        <v>0.68540903540903497</v>
      </c>
      <c r="AL40">
        <v>0.69230769230769196</v>
      </c>
      <c r="AM40">
        <v>0.69230769230769196</v>
      </c>
    </row>
    <row r="41" spans="2:39" x14ac:dyDescent="0.2">
      <c r="B41" t="s">
        <v>64</v>
      </c>
      <c r="C41">
        <v>1E-3</v>
      </c>
      <c r="D41">
        <v>0.1</v>
      </c>
      <c r="E41">
        <v>100</v>
      </c>
      <c r="F41">
        <v>1000</v>
      </c>
      <c r="G41" s="2" t="b">
        <v>0</v>
      </c>
      <c r="H41">
        <v>9</v>
      </c>
      <c r="I41">
        <v>5</v>
      </c>
      <c r="J41">
        <v>21</v>
      </c>
      <c r="K41">
        <v>1000</v>
      </c>
      <c r="L41">
        <v>4</v>
      </c>
      <c r="M41">
        <v>5</v>
      </c>
      <c r="N41">
        <v>21</v>
      </c>
      <c r="O41">
        <v>13</v>
      </c>
      <c r="P41">
        <v>5</v>
      </c>
      <c r="Q41">
        <v>5</v>
      </c>
      <c r="R41">
        <v>1</v>
      </c>
      <c r="S41">
        <v>78</v>
      </c>
      <c r="T41" s="2">
        <v>128</v>
      </c>
      <c r="U41" s="2">
        <v>128</v>
      </c>
      <c r="V41">
        <v>0.89480952380952195</v>
      </c>
      <c r="W41">
        <v>0.334603387504816</v>
      </c>
      <c r="X41">
        <v>0.51920238095237803</v>
      </c>
      <c r="Y41">
        <v>8.5268370320796905</v>
      </c>
      <c r="Z41">
        <v>0.51092227674234403</v>
      </c>
      <c r="AA41">
        <v>0.51092227674234403</v>
      </c>
      <c r="AB41">
        <v>0.603609454329885</v>
      </c>
      <c r="AC41">
        <v>0.603609454329885</v>
      </c>
      <c r="AD41">
        <v>0.51920238095237803</v>
      </c>
      <c r="AE41">
        <v>0.51920238095237803</v>
      </c>
      <c r="AF41">
        <v>0.69230769230769196</v>
      </c>
      <c r="AG41">
        <v>5.3036675453186</v>
      </c>
      <c r="AH41">
        <v>0.65904778981701995</v>
      </c>
      <c r="AI41">
        <v>0.65904778981701995</v>
      </c>
      <c r="AJ41">
        <v>0.65982905982905904</v>
      </c>
      <c r="AK41">
        <v>0.65982905982905904</v>
      </c>
      <c r="AL41">
        <v>0.69230769230769196</v>
      </c>
      <c r="AM41">
        <v>0.69230769230769196</v>
      </c>
    </row>
    <row r="42" spans="2:39" x14ac:dyDescent="0.2">
      <c r="B42" t="s">
        <v>66</v>
      </c>
      <c r="C42">
        <v>1E-3</v>
      </c>
      <c r="D42">
        <v>0.25</v>
      </c>
      <c r="E42">
        <v>100</v>
      </c>
      <c r="F42">
        <v>1000</v>
      </c>
      <c r="G42" s="2" t="b">
        <v>0</v>
      </c>
      <c r="H42">
        <v>9</v>
      </c>
      <c r="I42">
        <v>5</v>
      </c>
      <c r="J42">
        <v>5</v>
      </c>
      <c r="K42">
        <v>1000</v>
      </c>
      <c r="L42">
        <v>4</v>
      </c>
      <c r="M42">
        <v>5</v>
      </c>
      <c r="N42">
        <v>21</v>
      </c>
      <c r="O42">
        <v>13</v>
      </c>
      <c r="P42">
        <v>5</v>
      </c>
      <c r="Q42">
        <v>5</v>
      </c>
      <c r="R42">
        <v>1</v>
      </c>
      <c r="S42">
        <v>78</v>
      </c>
      <c r="T42" s="2">
        <v>64</v>
      </c>
      <c r="U42" s="2">
        <v>128</v>
      </c>
      <c r="V42">
        <v>0.83113333333333095</v>
      </c>
      <c r="W42">
        <v>0.54919065056741201</v>
      </c>
      <c r="X42">
        <v>0.51071428571428401</v>
      </c>
      <c r="Y42">
        <v>4.7602903906702903</v>
      </c>
      <c r="Z42">
        <v>0.50127013311010504</v>
      </c>
      <c r="AA42">
        <v>0.50127013311010504</v>
      </c>
      <c r="AB42">
        <v>0.59668993244113999</v>
      </c>
      <c r="AC42">
        <v>0.59668993244114099</v>
      </c>
      <c r="AD42">
        <v>0.51071428571428401</v>
      </c>
      <c r="AE42">
        <v>0.51071428571428401</v>
      </c>
      <c r="AF42">
        <v>0.69230769230769196</v>
      </c>
      <c r="AG42">
        <v>2.3353013992309499</v>
      </c>
      <c r="AH42">
        <v>0.64654234654234599</v>
      </c>
      <c r="AI42">
        <v>0.64654234654234599</v>
      </c>
      <c r="AJ42">
        <v>0.63150183150183103</v>
      </c>
      <c r="AK42">
        <v>0.63150183150183103</v>
      </c>
      <c r="AL42">
        <v>0.69230769230769196</v>
      </c>
      <c r="AM42">
        <v>0.69230769230769196</v>
      </c>
    </row>
    <row r="43" spans="2:39" x14ac:dyDescent="0.2">
      <c r="B43" t="s">
        <v>69</v>
      </c>
      <c r="C43">
        <v>1E-3</v>
      </c>
      <c r="D43">
        <v>0.25</v>
      </c>
      <c r="E43">
        <v>100</v>
      </c>
      <c r="F43">
        <v>1000</v>
      </c>
      <c r="G43" s="2" t="b">
        <v>1</v>
      </c>
      <c r="H43">
        <v>9</v>
      </c>
      <c r="I43">
        <v>5</v>
      </c>
      <c r="J43">
        <v>15</v>
      </c>
      <c r="K43">
        <v>1000</v>
      </c>
      <c r="L43">
        <v>4</v>
      </c>
      <c r="M43">
        <v>5</v>
      </c>
      <c r="N43">
        <v>21</v>
      </c>
      <c r="O43">
        <v>13</v>
      </c>
      <c r="P43">
        <v>5</v>
      </c>
      <c r="Q43">
        <v>5</v>
      </c>
      <c r="R43">
        <v>1</v>
      </c>
      <c r="S43">
        <v>78</v>
      </c>
      <c r="T43" s="2">
        <v>64</v>
      </c>
      <c r="U43" s="2">
        <v>64</v>
      </c>
      <c r="V43">
        <v>0.91937777777778096</v>
      </c>
      <c r="W43">
        <v>0.288048740327358</v>
      </c>
      <c r="X43">
        <v>0.50559523809523599</v>
      </c>
      <c r="Y43">
        <v>4.81312996989488</v>
      </c>
      <c r="Z43">
        <v>0.48843822392863301</v>
      </c>
      <c r="AA43">
        <v>0.48843822392863301</v>
      </c>
      <c r="AB43">
        <v>0.56825461156442503</v>
      </c>
      <c r="AC43">
        <v>0.56825461156442503</v>
      </c>
      <c r="AD43">
        <v>0.50559523809523599</v>
      </c>
      <c r="AE43">
        <v>0.50559523809523599</v>
      </c>
      <c r="AF43">
        <v>0.69230769230769196</v>
      </c>
      <c r="AG43">
        <v>1.9890170097351001</v>
      </c>
      <c r="AH43">
        <v>0.64298778144931901</v>
      </c>
      <c r="AI43">
        <v>0.64298778144931901</v>
      </c>
      <c r="AJ43">
        <v>0.620543345543345</v>
      </c>
      <c r="AK43">
        <v>0.620543345543345</v>
      </c>
      <c r="AL43">
        <v>0.69230769230769196</v>
      </c>
      <c r="AM43">
        <v>0.69230769230769196</v>
      </c>
    </row>
    <row r="44" spans="2:39" x14ac:dyDescent="0.2">
      <c r="B44" t="s">
        <v>75</v>
      </c>
      <c r="C44">
        <v>1E-3</v>
      </c>
      <c r="D44">
        <v>0.25</v>
      </c>
      <c r="E44">
        <v>100</v>
      </c>
      <c r="F44">
        <v>1000</v>
      </c>
      <c r="G44" s="2" t="b">
        <v>0</v>
      </c>
      <c r="H44">
        <v>9</v>
      </c>
      <c r="I44">
        <v>5</v>
      </c>
      <c r="J44">
        <v>5</v>
      </c>
      <c r="K44">
        <v>1000</v>
      </c>
      <c r="L44">
        <v>4</v>
      </c>
      <c r="M44">
        <v>5</v>
      </c>
      <c r="N44">
        <v>21</v>
      </c>
      <c r="O44">
        <v>13</v>
      </c>
      <c r="P44">
        <v>5</v>
      </c>
      <c r="Q44">
        <v>5</v>
      </c>
      <c r="R44">
        <v>1</v>
      </c>
      <c r="S44">
        <v>78</v>
      </c>
      <c r="T44" s="2">
        <v>128</v>
      </c>
      <c r="U44" s="2">
        <v>128</v>
      </c>
      <c r="V44">
        <v>0.89195555555555595</v>
      </c>
      <c r="W44">
        <v>0.35472430371493102</v>
      </c>
      <c r="X44">
        <v>0.49802380952380898</v>
      </c>
      <c r="Y44">
        <v>8.6821945350170093</v>
      </c>
      <c r="Z44">
        <v>0.475913850507654</v>
      </c>
      <c r="AA44">
        <v>0.475913850507654</v>
      </c>
      <c r="AB44">
        <v>0.56526112292806396</v>
      </c>
      <c r="AC44">
        <v>0.56526112292806396</v>
      </c>
      <c r="AD44">
        <v>0.49802380952380898</v>
      </c>
      <c r="AE44">
        <v>0.49802380952380898</v>
      </c>
      <c r="AF44">
        <v>0.69230769230769196</v>
      </c>
      <c r="AG44">
        <v>7.2813444137573198</v>
      </c>
      <c r="AH44">
        <v>0.65656533009474105</v>
      </c>
      <c r="AI44">
        <v>0.65656533009474105</v>
      </c>
      <c r="AJ44">
        <v>0.74401709401709404</v>
      </c>
      <c r="AK44">
        <v>0.74401709401709404</v>
      </c>
      <c r="AL44">
        <v>0.69230769230769196</v>
      </c>
      <c r="AM44">
        <v>0.69230769230769196</v>
      </c>
    </row>
    <row r="45" spans="2:39" x14ac:dyDescent="0.2">
      <c r="B45" t="s">
        <v>80</v>
      </c>
      <c r="C45">
        <v>1E-3</v>
      </c>
      <c r="D45">
        <v>0.1</v>
      </c>
      <c r="E45">
        <v>100</v>
      </c>
      <c r="F45">
        <v>5000</v>
      </c>
      <c r="G45" s="2" t="b">
        <v>1</v>
      </c>
      <c r="H45">
        <v>9</v>
      </c>
      <c r="I45">
        <v>5</v>
      </c>
      <c r="J45">
        <v>21</v>
      </c>
      <c r="K45">
        <v>1000</v>
      </c>
      <c r="L45">
        <v>4</v>
      </c>
      <c r="M45">
        <v>5</v>
      </c>
      <c r="N45">
        <v>21</v>
      </c>
      <c r="O45">
        <v>13</v>
      </c>
      <c r="P45">
        <v>5</v>
      </c>
      <c r="Q45">
        <v>5</v>
      </c>
      <c r="R45">
        <v>1</v>
      </c>
      <c r="S45">
        <v>78</v>
      </c>
      <c r="T45" s="2">
        <v>64</v>
      </c>
      <c r="U45" s="2">
        <v>128</v>
      </c>
      <c r="V45">
        <v>0.98063280423280197</v>
      </c>
      <c r="W45">
        <v>6.3595299003645703E-2</v>
      </c>
      <c r="X45">
        <v>0.49126190476190501</v>
      </c>
      <c r="Y45">
        <v>12.7394853141307</v>
      </c>
      <c r="Z45">
        <v>0.46703652143039198</v>
      </c>
      <c r="AA45">
        <v>0.46703652143039198</v>
      </c>
      <c r="AB45">
        <v>0.56212592884359303</v>
      </c>
      <c r="AC45">
        <v>0.56212592884359303</v>
      </c>
      <c r="AD45">
        <v>0.49126190476190501</v>
      </c>
      <c r="AE45">
        <v>0.49126190476190501</v>
      </c>
      <c r="AF45">
        <v>0.69230769230769196</v>
      </c>
      <c r="AG45">
        <v>6.3653917312621999</v>
      </c>
      <c r="AH45">
        <v>0.63101065601065598</v>
      </c>
      <c r="AI45">
        <v>0.63101065601065598</v>
      </c>
      <c r="AJ45">
        <v>0.64778554778554698</v>
      </c>
      <c r="AK45">
        <v>0.64778554778554698</v>
      </c>
      <c r="AL45">
        <v>0.69230769230769196</v>
      </c>
      <c r="AM45">
        <v>0.69230769230769196</v>
      </c>
    </row>
    <row r="46" spans="2:39" x14ac:dyDescent="0.2">
      <c r="B46" t="s">
        <v>98</v>
      </c>
      <c r="C46">
        <v>1E-3</v>
      </c>
      <c r="D46">
        <v>0.1</v>
      </c>
      <c r="E46">
        <v>100</v>
      </c>
      <c r="F46">
        <v>1000</v>
      </c>
      <c r="G46" s="2" t="b">
        <v>0</v>
      </c>
      <c r="H46">
        <v>9</v>
      </c>
      <c r="I46">
        <v>5</v>
      </c>
      <c r="J46">
        <v>15</v>
      </c>
      <c r="K46">
        <v>1000</v>
      </c>
      <c r="L46">
        <v>4</v>
      </c>
      <c r="M46">
        <v>5</v>
      </c>
      <c r="N46">
        <v>21</v>
      </c>
      <c r="O46">
        <v>13</v>
      </c>
      <c r="P46">
        <v>5</v>
      </c>
      <c r="Q46">
        <v>5</v>
      </c>
      <c r="R46">
        <v>1</v>
      </c>
      <c r="S46">
        <v>78</v>
      </c>
      <c r="T46" s="2">
        <v>64</v>
      </c>
      <c r="U46" s="2">
        <v>128</v>
      </c>
      <c r="V46">
        <v>0.818244444444439</v>
      </c>
      <c r="W46">
        <v>0.57039606937765996</v>
      </c>
      <c r="X46">
        <v>0.45850000000000202</v>
      </c>
      <c r="Y46">
        <v>23.320084182977599</v>
      </c>
      <c r="Z46">
        <v>0.42694431557449303</v>
      </c>
      <c r="AA46">
        <v>0.42694431557449303</v>
      </c>
      <c r="AB46">
        <v>0.49203413637256199</v>
      </c>
      <c r="AC46">
        <v>0.49203413637256199</v>
      </c>
      <c r="AD46">
        <v>0.45850000000000202</v>
      </c>
      <c r="AE46">
        <v>0.45850000000000202</v>
      </c>
      <c r="AF46">
        <v>0.69230769230769196</v>
      </c>
      <c r="AG46">
        <v>5.81245517730712</v>
      </c>
      <c r="AH46">
        <v>0.65329670329670297</v>
      </c>
      <c r="AI46">
        <v>0.65329670329670297</v>
      </c>
      <c r="AJ46">
        <v>0.69938949938949901</v>
      </c>
      <c r="AK46">
        <v>0.69938949938949901</v>
      </c>
      <c r="AL46">
        <v>0.69230769230769196</v>
      </c>
      <c r="AM46">
        <v>0.69230769230769196</v>
      </c>
    </row>
    <row r="47" spans="2:39" x14ac:dyDescent="0.2">
      <c r="B47" t="s">
        <v>38</v>
      </c>
      <c r="C47">
        <v>1E-3</v>
      </c>
      <c r="D47">
        <v>0.25</v>
      </c>
      <c r="E47">
        <v>100</v>
      </c>
      <c r="F47">
        <v>1000</v>
      </c>
      <c r="G47" s="2" t="b">
        <v>0</v>
      </c>
      <c r="H47">
        <v>9</v>
      </c>
      <c r="I47">
        <v>5</v>
      </c>
      <c r="J47">
        <v>21</v>
      </c>
      <c r="K47">
        <v>1000</v>
      </c>
      <c r="L47">
        <v>4</v>
      </c>
      <c r="M47">
        <v>5</v>
      </c>
      <c r="N47">
        <v>21</v>
      </c>
      <c r="O47">
        <v>13</v>
      </c>
      <c r="P47">
        <v>5</v>
      </c>
      <c r="Q47">
        <v>5</v>
      </c>
      <c r="R47">
        <v>1</v>
      </c>
      <c r="S47">
        <v>78</v>
      </c>
      <c r="T47" s="2">
        <v>128</v>
      </c>
      <c r="U47" s="2">
        <v>64</v>
      </c>
      <c r="V47">
        <v>0.88560317460316995</v>
      </c>
      <c r="W47">
        <v>0.36986302304267799</v>
      </c>
      <c r="X47">
        <v>0.57665476190475695</v>
      </c>
      <c r="Y47">
        <v>5.9808852905630996</v>
      </c>
      <c r="Z47">
        <v>0.57386805843914601</v>
      </c>
      <c r="AA47">
        <v>0.57386805843914601</v>
      </c>
      <c r="AB47">
        <v>0.65521075456532996</v>
      </c>
      <c r="AC47">
        <v>0.65521075456532996</v>
      </c>
      <c r="AD47">
        <v>0.57665476190475695</v>
      </c>
      <c r="AE47">
        <v>0.57665476190475695</v>
      </c>
      <c r="AF47">
        <v>0.67692307692307696</v>
      </c>
      <c r="AG47">
        <v>1.9145869016647299</v>
      </c>
      <c r="AH47">
        <v>0.61771860618014396</v>
      </c>
      <c r="AI47">
        <v>0.61771860618014396</v>
      </c>
      <c r="AJ47">
        <v>0.60251479289940801</v>
      </c>
      <c r="AK47">
        <v>0.60251479289940801</v>
      </c>
      <c r="AL47">
        <v>0.67692307692307696</v>
      </c>
      <c r="AM47">
        <v>0.67692307692307696</v>
      </c>
    </row>
    <row r="48" spans="2:39" x14ac:dyDescent="0.2">
      <c r="B48" t="s">
        <v>67</v>
      </c>
      <c r="C48">
        <v>1E-3</v>
      </c>
      <c r="D48">
        <v>0.25</v>
      </c>
      <c r="E48">
        <v>100</v>
      </c>
      <c r="F48">
        <v>1000</v>
      </c>
      <c r="G48" s="2" t="b">
        <v>0</v>
      </c>
      <c r="H48">
        <v>9</v>
      </c>
      <c r="I48">
        <v>5</v>
      </c>
      <c r="J48">
        <v>21</v>
      </c>
      <c r="K48">
        <v>1000</v>
      </c>
      <c r="L48">
        <v>4</v>
      </c>
      <c r="M48">
        <v>5</v>
      </c>
      <c r="N48">
        <v>21</v>
      </c>
      <c r="O48">
        <v>13</v>
      </c>
      <c r="P48">
        <v>5</v>
      </c>
      <c r="Q48">
        <v>5</v>
      </c>
      <c r="R48">
        <v>1</v>
      </c>
      <c r="S48">
        <v>78</v>
      </c>
      <c r="T48" s="2">
        <v>64</v>
      </c>
      <c r="U48" s="2">
        <v>128</v>
      </c>
      <c r="V48">
        <v>0.85728042328041998</v>
      </c>
      <c r="W48">
        <v>0.44105984318256303</v>
      </c>
      <c r="X48">
        <v>0.51041666666666596</v>
      </c>
      <c r="Y48">
        <v>4.2545247773528097</v>
      </c>
      <c r="Z48">
        <v>0.48595705069426098</v>
      </c>
      <c r="AA48">
        <v>0.48595705069426098</v>
      </c>
      <c r="AB48">
        <v>0.56606174583160296</v>
      </c>
      <c r="AC48">
        <v>0.56606174583160296</v>
      </c>
      <c r="AD48">
        <v>0.51041666666666596</v>
      </c>
      <c r="AE48">
        <v>0.51041666666666596</v>
      </c>
      <c r="AF48">
        <v>0.67692307692307696</v>
      </c>
      <c r="AG48">
        <v>1.99876713752746</v>
      </c>
      <c r="AH48">
        <v>0.61339515185669002</v>
      </c>
      <c r="AI48">
        <v>0.61339515185669002</v>
      </c>
      <c r="AJ48">
        <v>0.58012820512820495</v>
      </c>
      <c r="AK48">
        <v>0.58012820512820495</v>
      </c>
      <c r="AL48">
        <v>0.67692307692307696</v>
      </c>
      <c r="AM48">
        <v>0.67692307692307696</v>
      </c>
    </row>
    <row r="49" spans="2:39" x14ac:dyDescent="0.2">
      <c r="B49" t="s">
        <v>95</v>
      </c>
      <c r="C49">
        <v>1E-3</v>
      </c>
      <c r="D49">
        <v>0.5</v>
      </c>
      <c r="E49">
        <v>100</v>
      </c>
      <c r="F49">
        <v>1000</v>
      </c>
      <c r="G49" s="2" t="b">
        <v>1</v>
      </c>
      <c r="H49">
        <v>9</v>
      </c>
      <c r="I49">
        <v>5</v>
      </c>
      <c r="J49">
        <v>15</v>
      </c>
      <c r="K49">
        <v>1000</v>
      </c>
      <c r="L49">
        <v>4</v>
      </c>
      <c r="M49">
        <v>5</v>
      </c>
      <c r="N49">
        <v>21</v>
      </c>
      <c r="O49">
        <v>13</v>
      </c>
      <c r="P49">
        <v>5</v>
      </c>
      <c r="Q49">
        <v>5</v>
      </c>
      <c r="R49">
        <v>1</v>
      </c>
      <c r="S49">
        <v>78</v>
      </c>
      <c r="T49" s="2">
        <v>64</v>
      </c>
      <c r="U49" s="2">
        <v>128</v>
      </c>
      <c r="V49">
        <v>0.96138518518517202</v>
      </c>
      <c r="W49">
        <v>0.14994846729561601</v>
      </c>
      <c r="X49">
        <v>0.462809523809526</v>
      </c>
      <c r="Y49">
        <v>44.349606934547403</v>
      </c>
      <c r="Z49">
        <v>0.43351010147331598</v>
      </c>
      <c r="AA49">
        <v>0.43351010147331598</v>
      </c>
      <c r="AB49">
        <v>0.53241527868784</v>
      </c>
      <c r="AC49">
        <v>0.53241527868784</v>
      </c>
      <c r="AD49">
        <v>0.462809523809526</v>
      </c>
      <c r="AE49">
        <v>0.462809523809526</v>
      </c>
      <c r="AF49">
        <v>0.67692307692307696</v>
      </c>
      <c r="AG49">
        <v>12.5216407775878</v>
      </c>
      <c r="AH49">
        <v>0.63018648018648005</v>
      </c>
      <c r="AI49">
        <v>0.63018648018648005</v>
      </c>
      <c r="AJ49">
        <v>0.67057387057386997</v>
      </c>
      <c r="AK49">
        <v>0.67057387057386997</v>
      </c>
      <c r="AL49">
        <v>0.67692307692307696</v>
      </c>
      <c r="AM49">
        <v>0.67692307692307696</v>
      </c>
    </row>
    <row r="50" spans="2:39" x14ac:dyDescent="0.2">
      <c r="B50" t="s">
        <v>99</v>
      </c>
      <c r="C50">
        <v>1E-3</v>
      </c>
      <c r="D50">
        <v>0.5</v>
      </c>
      <c r="E50">
        <v>100</v>
      </c>
      <c r="F50">
        <v>5000</v>
      </c>
      <c r="G50" s="2" t="b">
        <v>1</v>
      </c>
      <c r="H50">
        <v>9</v>
      </c>
      <c r="I50">
        <v>5</v>
      </c>
      <c r="J50">
        <v>21</v>
      </c>
      <c r="K50">
        <v>1000</v>
      </c>
      <c r="L50">
        <v>4</v>
      </c>
      <c r="M50">
        <v>5</v>
      </c>
      <c r="N50">
        <v>21</v>
      </c>
      <c r="O50">
        <v>13</v>
      </c>
      <c r="P50">
        <v>5</v>
      </c>
      <c r="Q50">
        <v>5</v>
      </c>
      <c r="R50">
        <v>1</v>
      </c>
      <c r="S50">
        <v>78</v>
      </c>
      <c r="T50" s="2">
        <v>64</v>
      </c>
      <c r="U50" s="2">
        <v>64</v>
      </c>
      <c r="V50">
        <v>0.99981375661375804</v>
      </c>
      <c r="W50">
        <v>9.8398819716160007E-4</v>
      </c>
      <c r="X50">
        <v>0.45633333333333498</v>
      </c>
      <c r="Y50">
        <v>87.9442822957038</v>
      </c>
      <c r="Z50">
        <v>0.44630015876745899</v>
      </c>
      <c r="AA50">
        <v>0.44630015876745899</v>
      </c>
      <c r="AB50">
        <v>0.59178105090343103</v>
      </c>
      <c r="AC50">
        <v>0.59178105090343103</v>
      </c>
      <c r="AD50">
        <v>0.45633333333333498</v>
      </c>
      <c r="AE50">
        <v>0.45633333333333498</v>
      </c>
      <c r="AF50">
        <v>0.67692307692307696</v>
      </c>
      <c r="AG50">
        <v>31.7348747253418</v>
      </c>
      <c r="AH50">
        <v>0.63401342247496095</v>
      </c>
      <c r="AI50">
        <v>0.63401342247495995</v>
      </c>
      <c r="AJ50">
        <v>0.70497557997557903</v>
      </c>
      <c r="AK50">
        <v>0.70497557997557903</v>
      </c>
      <c r="AL50">
        <v>0.67692307692307696</v>
      </c>
      <c r="AM50">
        <v>0.67692307692307696</v>
      </c>
    </row>
    <row r="51" spans="2:39" x14ac:dyDescent="0.2">
      <c r="B51" t="s">
        <v>108</v>
      </c>
      <c r="C51">
        <v>1E-3</v>
      </c>
      <c r="D51">
        <v>0.25</v>
      </c>
      <c r="E51">
        <v>100</v>
      </c>
      <c r="F51">
        <v>5000</v>
      </c>
      <c r="G51" s="2" t="b">
        <v>1</v>
      </c>
      <c r="H51">
        <v>9</v>
      </c>
      <c r="I51">
        <v>5</v>
      </c>
      <c r="J51">
        <v>21</v>
      </c>
      <c r="K51">
        <v>1000</v>
      </c>
      <c r="L51">
        <v>4</v>
      </c>
      <c r="M51">
        <v>5</v>
      </c>
      <c r="N51">
        <v>21</v>
      </c>
      <c r="O51">
        <v>13</v>
      </c>
      <c r="P51">
        <v>5</v>
      </c>
      <c r="Q51">
        <v>5</v>
      </c>
      <c r="R51">
        <v>1</v>
      </c>
      <c r="S51">
        <v>78</v>
      </c>
      <c r="T51" s="2">
        <v>64</v>
      </c>
      <c r="U51" s="2">
        <v>64</v>
      </c>
      <c r="V51">
        <v>0.99826772486774296</v>
      </c>
      <c r="W51">
        <v>5.3388269831076999E-3</v>
      </c>
      <c r="X51">
        <v>0.41102380952381101</v>
      </c>
      <c r="Y51">
        <v>166.09844352722101</v>
      </c>
      <c r="Z51">
        <v>0.36827184467285401</v>
      </c>
      <c r="AA51">
        <v>0.36827184467285401</v>
      </c>
      <c r="AB51">
        <v>0.40940630303953401</v>
      </c>
      <c r="AC51">
        <v>0.40940630303953401</v>
      </c>
      <c r="AD51">
        <v>0.41102380952381101</v>
      </c>
      <c r="AE51">
        <v>0.41102380952381101</v>
      </c>
      <c r="AF51">
        <v>0.67692307692307696</v>
      </c>
      <c r="AG51">
        <v>85.851860046386705</v>
      </c>
      <c r="AH51">
        <v>0.64360639360639305</v>
      </c>
      <c r="AI51">
        <v>0.64360639360639305</v>
      </c>
      <c r="AJ51">
        <v>0.63400488400488397</v>
      </c>
      <c r="AK51">
        <v>0.63400488400488397</v>
      </c>
      <c r="AL51">
        <v>0.67692307692307696</v>
      </c>
      <c r="AM51">
        <v>0.67692307692307696</v>
      </c>
    </row>
    <row r="52" spans="2:39" x14ac:dyDescent="0.2">
      <c r="B52" t="s">
        <v>43</v>
      </c>
      <c r="C52">
        <v>1E-3</v>
      </c>
      <c r="D52">
        <v>0.1</v>
      </c>
      <c r="E52">
        <v>100</v>
      </c>
      <c r="F52">
        <v>5000</v>
      </c>
      <c r="G52" s="2" t="b">
        <v>1</v>
      </c>
      <c r="H52">
        <v>9</v>
      </c>
      <c r="I52">
        <v>5</v>
      </c>
      <c r="J52">
        <v>5</v>
      </c>
      <c r="K52">
        <v>1000</v>
      </c>
      <c r="L52">
        <v>4</v>
      </c>
      <c r="M52">
        <v>5</v>
      </c>
      <c r="N52">
        <v>21</v>
      </c>
      <c r="O52">
        <v>13</v>
      </c>
      <c r="P52">
        <v>5</v>
      </c>
      <c r="Q52">
        <v>5</v>
      </c>
      <c r="R52">
        <v>1</v>
      </c>
      <c r="S52">
        <v>78</v>
      </c>
      <c r="T52" s="2">
        <v>64</v>
      </c>
      <c r="U52" s="2">
        <v>64</v>
      </c>
      <c r="V52">
        <v>0.97876000000000996</v>
      </c>
      <c r="W52">
        <v>8.9669544730521702E-2</v>
      </c>
      <c r="X52">
        <v>0.56267857142856603</v>
      </c>
      <c r="Y52">
        <v>2.9098089694976799</v>
      </c>
      <c r="Z52">
        <v>0.54628017217875002</v>
      </c>
      <c r="AA52">
        <v>0.54628017217875002</v>
      </c>
      <c r="AB52">
        <v>0.58975033861756698</v>
      </c>
      <c r="AC52">
        <v>0.58975033861756698</v>
      </c>
      <c r="AD52">
        <v>0.56267857142856603</v>
      </c>
      <c r="AE52">
        <v>0.56267857142856603</v>
      </c>
      <c r="AF52">
        <v>0.66153846153846096</v>
      </c>
      <c r="AG52">
        <v>1.93805468082428</v>
      </c>
      <c r="AH52">
        <v>0.65213675213675204</v>
      </c>
      <c r="AI52">
        <v>0.65213675213675204</v>
      </c>
      <c r="AJ52">
        <v>0.73449328449328399</v>
      </c>
      <c r="AK52">
        <v>0.73449328449328399</v>
      </c>
      <c r="AL52">
        <v>0.66153846153846096</v>
      </c>
      <c r="AM52">
        <v>0.66153846153846096</v>
      </c>
    </row>
    <row r="53" spans="2:39" x14ac:dyDescent="0.2">
      <c r="B53" t="s">
        <v>48</v>
      </c>
      <c r="C53">
        <v>1E-3</v>
      </c>
      <c r="D53">
        <v>0.25</v>
      </c>
      <c r="E53">
        <v>100</v>
      </c>
      <c r="F53">
        <v>1000</v>
      </c>
      <c r="G53" s="2" t="b">
        <v>1</v>
      </c>
      <c r="H53">
        <v>9</v>
      </c>
      <c r="I53">
        <v>5</v>
      </c>
      <c r="J53">
        <v>21</v>
      </c>
      <c r="K53">
        <v>1000</v>
      </c>
      <c r="L53">
        <v>4</v>
      </c>
      <c r="M53">
        <v>5</v>
      </c>
      <c r="N53">
        <v>21</v>
      </c>
      <c r="O53">
        <v>13</v>
      </c>
      <c r="P53">
        <v>5</v>
      </c>
      <c r="Q53">
        <v>5</v>
      </c>
      <c r="R53">
        <v>1</v>
      </c>
      <c r="S53">
        <v>78</v>
      </c>
      <c r="T53" s="2">
        <v>64</v>
      </c>
      <c r="U53" s="2">
        <v>64</v>
      </c>
      <c r="V53">
        <v>0.90961904761904699</v>
      </c>
      <c r="W53">
        <v>0.31010760459303799</v>
      </c>
      <c r="X53">
        <v>0.55194047619047204</v>
      </c>
      <c r="Y53">
        <v>5.8802040776014302</v>
      </c>
      <c r="Z53">
        <v>0.54840889564400397</v>
      </c>
      <c r="AA53">
        <v>0.54840889564400397</v>
      </c>
      <c r="AB53">
        <v>0.63444134888477399</v>
      </c>
      <c r="AC53">
        <v>0.63444134888477399</v>
      </c>
      <c r="AD53">
        <v>0.55194047619047204</v>
      </c>
      <c r="AE53">
        <v>0.55194047619047204</v>
      </c>
      <c r="AF53">
        <v>0.66153846153846096</v>
      </c>
      <c r="AG53">
        <v>2.1920294761657702</v>
      </c>
      <c r="AH53">
        <v>0.59296515450361598</v>
      </c>
      <c r="AI53">
        <v>0.59296515450361598</v>
      </c>
      <c r="AJ53">
        <v>0.55824175824175803</v>
      </c>
      <c r="AK53">
        <v>0.55824175824175803</v>
      </c>
      <c r="AL53">
        <v>0.66153846153846096</v>
      </c>
      <c r="AM53">
        <v>0.66153846153846096</v>
      </c>
    </row>
    <row r="54" spans="2:39" x14ac:dyDescent="0.2">
      <c r="B54" t="s">
        <v>54</v>
      </c>
      <c r="C54">
        <v>1E-3</v>
      </c>
      <c r="D54">
        <v>0.5</v>
      </c>
      <c r="E54">
        <v>100</v>
      </c>
      <c r="F54">
        <v>5000</v>
      </c>
      <c r="G54" s="2" t="b">
        <v>1</v>
      </c>
      <c r="H54">
        <v>9</v>
      </c>
      <c r="I54">
        <v>5</v>
      </c>
      <c r="J54">
        <v>5</v>
      </c>
      <c r="K54">
        <v>1000</v>
      </c>
      <c r="L54">
        <v>4</v>
      </c>
      <c r="M54">
        <v>5</v>
      </c>
      <c r="N54">
        <v>21</v>
      </c>
      <c r="O54">
        <v>13</v>
      </c>
      <c r="P54">
        <v>5</v>
      </c>
      <c r="Q54">
        <v>5</v>
      </c>
      <c r="R54">
        <v>1</v>
      </c>
      <c r="S54">
        <v>78</v>
      </c>
      <c r="T54" s="2">
        <v>64</v>
      </c>
      <c r="U54" s="2">
        <v>64</v>
      </c>
      <c r="V54">
        <v>0.99169333333333798</v>
      </c>
      <c r="W54">
        <v>1.97830290310026E-2</v>
      </c>
      <c r="X54">
        <v>0.538476190476186</v>
      </c>
      <c r="Y54">
        <v>35.068601110219902</v>
      </c>
      <c r="Z54">
        <v>0.53905492776611197</v>
      </c>
      <c r="AA54">
        <v>0.53905492776611197</v>
      </c>
      <c r="AB54">
        <v>0.63042206596214001</v>
      </c>
      <c r="AC54">
        <v>0.63042206596214001</v>
      </c>
      <c r="AD54">
        <v>0.538476190476186</v>
      </c>
      <c r="AE54">
        <v>0.538476190476186</v>
      </c>
      <c r="AF54">
        <v>0.66153846153846096</v>
      </c>
      <c r="AG54">
        <v>7.9238862991332999</v>
      </c>
      <c r="AH54">
        <v>0.62696160049101202</v>
      </c>
      <c r="AI54">
        <v>0.62696160049101202</v>
      </c>
      <c r="AJ54">
        <v>0.64212454212454195</v>
      </c>
      <c r="AK54">
        <v>0.64212454212454195</v>
      </c>
      <c r="AL54">
        <v>0.66153846153846096</v>
      </c>
      <c r="AM54">
        <v>0.66153846153846096</v>
      </c>
    </row>
    <row r="55" spans="2:39" x14ac:dyDescent="0.2">
      <c r="B55" t="s">
        <v>58</v>
      </c>
      <c r="C55">
        <v>1E-3</v>
      </c>
      <c r="D55">
        <v>0.1</v>
      </c>
      <c r="E55">
        <v>100</v>
      </c>
      <c r="F55">
        <v>5000</v>
      </c>
      <c r="G55" s="2" t="b">
        <v>1</v>
      </c>
      <c r="H55">
        <v>9</v>
      </c>
      <c r="I55">
        <v>5</v>
      </c>
      <c r="J55">
        <v>15</v>
      </c>
      <c r="K55">
        <v>1000</v>
      </c>
      <c r="L55">
        <v>4</v>
      </c>
      <c r="M55">
        <v>5</v>
      </c>
      <c r="N55">
        <v>21</v>
      </c>
      <c r="O55">
        <v>13</v>
      </c>
      <c r="P55">
        <v>5</v>
      </c>
      <c r="Q55">
        <v>5</v>
      </c>
      <c r="R55">
        <v>1</v>
      </c>
      <c r="S55">
        <v>78</v>
      </c>
      <c r="T55" s="2">
        <v>64</v>
      </c>
      <c r="U55" s="2">
        <v>64</v>
      </c>
      <c r="V55">
        <v>0.98224444444451398</v>
      </c>
      <c r="W55">
        <v>7.6128936830908003E-2</v>
      </c>
      <c r="X55">
        <v>0.52388095238094901</v>
      </c>
      <c r="Y55">
        <v>20.160085183620399</v>
      </c>
      <c r="Z55">
        <v>0.50322996927031904</v>
      </c>
      <c r="AA55">
        <v>0.50322996927031904</v>
      </c>
      <c r="AB55">
        <v>0.58686602334184801</v>
      </c>
      <c r="AC55">
        <v>0.58686602334184801</v>
      </c>
      <c r="AD55">
        <v>0.52388095238094901</v>
      </c>
      <c r="AE55">
        <v>0.52388095238094901</v>
      </c>
      <c r="AF55">
        <v>0.66153846153846096</v>
      </c>
      <c r="AG55">
        <v>5.2198863029479901</v>
      </c>
      <c r="AH55">
        <v>0.60519779365933202</v>
      </c>
      <c r="AI55">
        <v>0.60519779365933202</v>
      </c>
      <c r="AJ55">
        <v>0.60473137973137903</v>
      </c>
      <c r="AK55">
        <v>0.60473137973137903</v>
      </c>
      <c r="AL55">
        <v>0.66153846153846096</v>
      </c>
      <c r="AM55">
        <v>0.66153846153846096</v>
      </c>
    </row>
    <row r="56" spans="2:39" x14ac:dyDescent="0.2">
      <c r="B56" t="s">
        <v>71</v>
      </c>
      <c r="C56">
        <v>1E-3</v>
      </c>
      <c r="D56">
        <v>0.5</v>
      </c>
      <c r="E56">
        <v>100</v>
      </c>
      <c r="F56">
        <v>5000</v>
      </c>
      <c r="G56" s="2" t="b">
        <v>1</v>
      </c>
      <c r="H56">
        <v>9</v>
      </c>
      <c r="I56">
        <v>5</v>
      </c>
      <c r="J56">
        <v>5</v>
      </c>
      <c r="K56">
        <v>1000</v>
      </c>
      <c r="L56">
        <v>4</v>
      </c>
      <c r="M56">
        <v>5</v>
      </c>
      <c r="N56">
        <v>21</v>
      </c>
      <c r="O56">
        <v>13</v>
      </c>
      <c r="P56">
        <v>5</v>
      </c>
      <c r="Q56">
        <v>5</v>
      </c>
      <c r="R56">
        <v>1</v>
      </c>
      <c r="S56">
        <v>78</v>
      </c>
      <c r="T56" s="2">
        <v>128</v>
      </c>
      <c r="U56" s="2">
        <v>128</v>
      </c>
      <c r="V56">
        <v>0.993577777777785</v>
      </c>
      <c r="W56">
        <v>1.58001993100726E-2</v>
      </c>
      <c r="X56">
        <v>0.50119047619047497</v>
      </c>
      <c r="Y56">
        <v>16.179907000303199</v>
      </c>
      <c r="Z56">
        <v>0.48981983933829898</v>
      </c>
      <c r="AA56">
        <v>0.48981983933829898</v>
      </c>
      <c r="AB56">
        <v>0.59055888174202797</v>
      </c>
      <c r="AC56">
        <v>0.59055888174202797</v>
      </c>
      <c r="AD56">
        <v>0.50119047619047497</v>
      </c>
      <c r="AE56">
        <v>0.50119047619047497</v>
      </c>
      <c r="AF56">
        <v>0.66153846153846096</v>
      </c>
      <c r="AG56">
        <v>5.8181643486022896</v>
      </c>
      <c r="AH56">
        <v>0.64554462631385701</v>
      </c>
      <c r="AI56">
        <v>0.64554462631385701</v>
      </c>
      <c r="AJ56">
        <v>0.69853479853479805</v>
      </c>
      <c r="AK56">
        <v>0.69853479853479805</v>
      </c>
      <c r="AL56">
        <v>0.66153846153846096</v>
      </c>
      <c r="AM56">
        <v>0.66153846153846096</v>
      </c>
    </row>
    <row r="57" spans="2:39" x14ac:dyDescent="0.2">
      <c r="B57" t="s">
        <v>107</v>
      </c>
      <c r="C57">
        <v>1E-3</v>
      </c>
      <c r="D57">
        <v>0.5</v>
      </c>
      <c r="E57">
        <v>100</v>
      </c>
      <c r="F57">
        <v>5000</v>
      </c>
      <c r="G57" s="2" t="b">
        <v>1</v>
      </c>
      <c r="H57">
        <v>9</v>
      </c>
      <c r="I57">
        <v>5</v>
      </c>
      <c r="J57">
        <v>21</v>
      </c>
      <c r="K57">
        <v>1000</v>
      </c>
      <c r="L57">
        <v>4</v>
      </c>
      <c r="M57">
        <v>5</v>
      </c>
      <c r="N57">
        <v>21</v>
      </c>
      <c r="O57">
        <v>13</v>
      </c>
      <c r="P57">
        <v>5</v>
      </c>
      <c r="Q57">
        <v>5</v>
      </c>
      <c r="R57">
        <v>1</v>
      </c>
      <c r="S57">
        <v>78</v>
      </c>
      <c r="T57" s="2">
        <v>128</v>
      </c>
      <c r="U57" s="2">
        <v>128</v>
      </c>
      <c r="V57">
        <v>0.99993227513227601</v>
      </c>
      <c r="W57">
        <v>2.8884748459820001E-4</v>
      </c>
      <c r="X57">
        <v>0.41564285714285698</v>
      </c>
      <c r="Y57">
        <v>57.819756283521599</v>
      </c>
      <c r="Z57">
        <v>0.37598503948477102</v>
      </c>
      <c r="AA57">
        <v>0.37598503948477102</v>
      </c>
      <c r="AB57">
        <v>0.48767395262739299</v>
      </c>
      <c r="AC57">
        <v>0.48767395262739299</v>
      </c>
      <c r="AD57">
        <v>0.41564285714285698</v>
      </c>
      <c r="AE57">
        <v>0.41564285714285698</v>
      </c>
      <c r="AF57">
        <v>0.66153846153846096</v>
      </c>
      <c r="AG57">
        <v>15.2306928634643</v>
      </c>
      <c r="AH57">
        <v>0.59363969363969304</v>
      </c>
      <c r="AI57">
        <v>0.59363969363969304</v>
      </c>
      <c r="AJ57">
        <v>0.55793650793650795</v>
      </c>
      <c r="AK57">
        <v>0.55793650793650795</v>
      </c>
      <c r="AL57">
        <v>0.66153846153846096</v>
      </c>
      <c r="AM57">
        <v>0.66153846153846096</v>
      </c>
    </row>
    <row r="58" spans="2:39" x14ac:dyDescent="0.2">
      <c r="B58" t="s">
        <v>53</v>
      </c>
      <c r="C58">
        <v>1E-3</v>
      </c>
      <c r="D58">
        <v>0.25</v>
      </c>
      <c r="E58">
        <v>100</v>
      </c>
      <c r="F58">
        <v>5000</v>
      </c>
      <c r="G58" s="2" t="b">
        <v>1</v>
      </c>
      <c r="H58">
        <v>9</v>
      </c>
      <c r="I58">
        <v>5</v>
      </c>
      <c r="J58">
        <v>5</v>
      </c>
      <c r="K58">
        <v>1000</v>
      </c>
      <c r="L58">
        <v>4</v>
      </c>
      <c r="M58">
        <v>5</v>
      </c>
      <c r="N58">
        <v>21</v>
      </c>
      <c r="O58">
        <v>13</v>
      </c>
      <c r="P58">
        <v>5</v>
      </c>
      <c r="Q58">
        <v>5</v>
      </c>
      <c r="R58">
        <v>1</v>
      </c>
      <c r="S58">
        <v>78</v>
      </c>
      <c r="T58" s="2">
        <v>128</v>
      </c>
      <c r="U58" s="2">
        <v>128</v>
      </c>
      <c r="V58">
        <v>0.98316444444445505</v>
      </c>
      <c r="W58">
        <v>5.1671408283221497E-2</v>
      </c>
      <c r="X58">
        <v>0.54766666666666397</v>
      </c>
      <c r="Y58">
        <v>4.6068439395427703</v>
      </c>
      <c r="Z58">
        <v>0.53440929580793295</v>
      </c>
      <c r="AA58">
        <v>0.53440929580793295</v>
      </c>
      <c r="AB58">
        <v>0.61802334823271599</v>
      </c>
      <c r="AC58">
        <v>0.61802334823271599</v>
      </c>
      <c r="AD58">
        <v>0.54766666666666397</v>
      </c>
      <c r="AE58">
        <v>0.54766666666666397</v>
      </c>
      <c r="AF58">
        <v>0.64615384615384597</v>
      </c>
      <c r="AG58">
        <v>1.83458828926086</v>
      </c>
      <c r="AH58">
        <v>0.61204351204351204</v>
      </c>
      <c r="AI58">
        <v>0.61204351204351204</v>
      </c>
      <c r="AJ58">
        <v>0.66163708086785</v>
      </c>
      <c r="AK58">
        <v>0.66163708086785</v>
      </c>
      <c r="AL58">
        <v>0.64615384615384597</v>
      </c>
      <c r="AM58">
        <v>0.64615384615384597</v>
      </c>
    </row>
    <row r="59" spans="2:39" x14ac:dyDescent="0.2">
      <c r="B59" t="s">
        <v>65</v>
      </c>
      <c r="C59">
        <v>1E-3</v>
      </c>
      <c r="D59">
        <v>0.5</v>
      </c>
      <c r="E59">
        <v>100</v>
      </c>
      <c r="F59">
        <v>1000</v>
      </c>
      <c r="G59" s="2" t="b">
        <v>1</v>
      </c>
      <c r="H59">
        <v>9</v>
      </c>
      <c r="I59">
        <v>5</v>
      </c>
      <c r="J59">
        <v>15</v>
      </c>
      <c r="K59">
        <v>1000</v>
      </c>
      <c r="L59">
        <v>4</v>
      </c>
      <c r="M59">
        <v>5</v>
      </c>
      <c r="N59">
        <v>21</v>
      </c>
      <c r="O59">
        <v>13</v>
      </c>
      <c r="P59">
        <v>5</v>
      </c>
      <c r="Q59">
        <v>5</v>
      </c>
      <c r="R59">
        <v>1</v>
      </c>
      <c r="S59">
        <v>78</v>
      </c>
      <c r="T59" s="2">
        <v>128</v>
      </c>
      <c r="U59" s="2">
        <v>64</v>
      </c>
      <c r="V59">
        <v>0.97135555555554298</v>
      </c>
      <c r="W59">
        <v>0.10732687280327</v>
      </c>
      <c r="X59">
        <v>0.51341666666666497</v>
      </c>
      <c r="Y59">
        <v>4.3420229511260899</v>
      </c>
      <c r="Z59">
        <v>0.50125623456566104</v>
      </c>
      <c r="AA59">
        <v>0.50125623456566104</v>
      </c>
      <c r="AB59">
        <v>0.57956312792947096</v>
      </c>
      <c r="AC59">
        <v>0.57956312792947096</v>
      </c>
      <c r="AD59">
        <v>0.51341666666666497</v>
      </c>
      <c r="AE59">
        <v>0.51341666666666497</v>
      </c>
      <c r="AF59">
        <v>0.64615384615384597</v>
      </c>
      <c r="AG59">
        <v>2.0920317173004102</v>
      </c>
      <c r="AH59">
        <v>0.63273414619568402</v>
      </c>
      <c r="AI59">
        <v>0.63273414619568402</v>
      </c>
      <c r="AJ59">
        <v>0.72638195138195105</v>
      </c>
      <c r="AK59">
        <v>0.72638195138195105</v>
      </c>
      <c r="AL59">
        <v>0.64615384615384597</v>
      </c>
      <c r="AM59">
        <v>0.64615384615384597</v>
      </c>
    </row>
    <row r="60" spans="2:39" x14ac:dyDescent="0.2">
      <c r="B60" t="s">
        <v>76</v>
      </c>
      <c r="C60">
        <v>1E-3</v>
      </c>
      <c r="D60">
        <v>0.25</v>
      </c>
      <c r="E60">
        <v>100</v>
      </c>
      <c r="F60">
        <v>5000</v>
      </c>
      <c r="G60" s="2" t="b">
        <v>1</v>
      </c>
      <c r="H60">
        <v>9</v>
      </c>
      <c r="I60">
        <v>5</v>
      </c>
      <c r="J60">
        <v>15</v>
      </c>
      <c r="K60">
        <v>1000</v>
      </c>
      <c r="L60">
        <v>4</v>
      </c>
      <c r="M60">
        <v>5</v>
      </c>
      <c r="N60">
        <v>21</v>
      </c>
      <c r="O60">
        <v>13</v>
      </c>
      <c r="P60">
        <v>5</v>
      </c>
      <c r="Q60">
        <v>5</v>
      </c>
      <c r="R60">
        <v>1</v>
      </c>
      <c r="S60">
        <v>78</v>
      </c>
      <c r="T60" s="2">
        <v>128</v>
      </c>
      <c r="U60" s="2">
        <v>64</v>
      </c>
      <c r="V60">
        <v>0.98434074074081401</v>
      </c>
      <c r="W60">
        <v>4.4027467224095E-2</v>
      </c>
      <c r="X60">
        <v>0.49636904761904699</v>
      </c>
      <c r="Y60">
        <v>24.262294589996301</v>
      </c>
      <c r="Z60">
        <v>0.463185349006068</v>
      </c>
      <c r="AA60">
        <v>0.463185349006068</v>
      </c>
      <c r="AB60">
        <v>0.52437925651902595</v>
      </c>
      <c r="AC60">
        <v>0.52437925651902595</v>
      </c>
      <c r="AD60">
        <v>0.49636904761904699</v>
      </c>
      <c r="AE60">
        <v>0.49636904761904699</v>
      </c>
      <c r="AF60">
        <v>0.64615384615384597</v>
      </c>
      <c r="AG60">
        <v>5.9938478469848597</v>
      </c>
      <c r="AH60">
        <v>0.61162683470375701</v>
      </c>
      <c r="AI60">
        <v>0.61162683470375701</v>
      </c>
      <c r="AJ60">
        <v>0.68844211344211304</v>
      </c>
      <c r="AK60">
        <v>0.68844211344211304</v>
      </c>
      <c r="AL60">
        <v>0.64615384615384597</v>
      </c>
      <c r="AM60">
        <v>0.64615384615384597</v>
      </c>
    </row>
    <row r="61" spans="2:39" x14ac:dyDescent="0.2">
      <c r="B61" t="s">
        <v>78</v>
      </c>
      <c r="C61">
        <v>1E-3</v>
      </c>
      <c r="D61">
        <v>0.5</v>
      </c>
      <c r="E61">
        <v>100</v>
      </c>
      <c r="F61">
        <v>1000</v>
      </c>
      <c r="G61" s="2" t="b">
        <v>0</v>
      </c>
      <c r="H61">
        <v>9</v>
      </c>
      <c r="I61">
        <v>5</v>
      </c>
      <c r="J61">
        <v>5</v>
      </c>
      <c r="K61">
        <v>1000</v>
      </c>
      <c r="L61">
        <v>4</v>
      </c>
      <c r="M61">
        <v>5</v>
      </c>
      <c r="N61">
        <v>21</v>
      </c>
      <c r="O61">
        <v>13</v>
      </c>
      <c r="P61">
        <v>5</v>
      </c>
      <c r="Q61">
        <v>5</v>
      </c>
      <c r="R61">
        <v>1</v>
      </c>
      <c r="S61">
        <v>78</v>
      </c>
      <c r="T61" s="2">
        <v>64</v>
      </c>
      <c r="U61" s="2">
        <v>64</v>
      </c>
      <c r="V61">
        <v>0.94035555555554795</v>
      </c>
      <c r="W61">
        <v>0.20872353444248401</v>
      </c>
      <c r="X61">
        <v>0.493559523809523</v>
      </c>
      <c r="Y61">
        <v>1.67754897975921</v>
      </c>
      <c r="Z61">
        <v>0.46833644046518202</v>
      </c>
      <c r="AA61">
        <v>0.46833644046518202</v>
      </c>
      <c r="AB61">
        <v>0.54514380216138902</v>
      </c>
      <c r="AC61">
        <v>0.54514380216138902</v>
      </c>
      <c r="AD61">
        <v>0.493559523809523</v>
      </c>
      <c r="AE61">
        <v>0.493559523809523</v>
      </c>
      <c r="AF61">
        <v>0.64615384615384597</v>
      </c>
      <c r="AG61">
        <v>1.3313299417495701</v>
      </c>
      <c r="AH61">
        <v>0.61815364123056404</v>
      </c>
      <c r="AI61">
        <v>0.61815364123056404</v>
      </c>
      <c r="AJ61">
        <v>0.640384615384615</v>
      </c>
      <c r="AK61">
        <v>0.640384615384615</v>
      </c>
      <c r="AL61">
        <v>0.64615384615384597</v>
      </c>
      <c r="AM61">
        <v>0.64615384615384597</v>
      </c>
    </row>
    <row r="62" spans="2:39" x14ac:dyDescent="0.2">
      <c r="B62" t="s">
        <v>93</v>
      </c>
      <c r="C62">
        <v>1E-3</v>
      </c>
      <c r="D62">
        <v>0.1</v>
      </c>
      <c r="E62">
        <v>100</v>
      </c>
      <c r="F62">
        <v>5000</v>
      </c>
      <c r="G62" s="2" t="b">
        <v>1</v>
      </c>
      <c r="H62">
        <v>9</v>
      </c>
      <c r="I62">
        <v>5</v>
      </c>
      <c r="J62">
        <v>15</v>
      </c>
      <c r="K62">
        <v>1000</v>
      </c>
      <c r="L62">
        <v>4</v>
      </c>
      <c r="M62">
        <v>5</v>
      </c>
      <c r="N62">
        <v>21</v>
      </c>
      <c r="O62">
        <v>13</v>
      </c>
      <c r="P62">
        <v>5</v>
      </c>
      <c r="Q62">
        <v>5</v>
      </c>
      <c r="R62">
        <v>1</v>
      </c>
      <c r="S62">
        <v>78</v>
      </c>
      <c r="T62" s="2">
        <v>64</v>
      </c>
      <c r="U62" s="2">
        <v>128</v>
      </c>
      <c r="V62">
        <v>0.98202666666673299</v>
      </c>
      <c r="W62">
        <v>5.87500243302434E-2</v>
      </c>
      <c r="X62">
        <v>0.46940476190476099</v>
      </c>
      <c r="Y62">
        <v>3.6360626642703999</v>
      </c>
      <c r="Z62">
        <v>0.44137553194365198</v>
      </c>
      <c r="AA62">
        <v>0.44137553194365198</v>
      </c>
      <c r="AB62">
        <v>0.54186928393770295</v>
      </c>
      <c r="AC62">
        <v>0.54186928393770295</v>
      </c>
      <c r="AD62">
        <v>0.46940476190476099</v>
      </c>
      <c r="AE62">
        <v>0.46940476190476099</v>
      </c>
      <c r="AF62">
        <v>0.63076923076922997</v>
      </c>
      <c r="AG62">
        <v>1.6252484321594201</v>
      </c>
      <c r="AH62">
        <v>0.59997779997779999</v>
      </c>
      <c r="AI62">
        <v>0.59997779997779999</v>
      </c>
      <c r="AJ62">
        <v>0.62564102564102497</v>
      </c>
      <c r="AK62">
        <v>0.62564102564102497</v>
      </c>
      <c r="AL62">
        <v>0.63076923076922997</v>
      </c>
      <c r="AM62">
        <v>0.63076923076922997</v>
      </c>
    </row>
    <row r="63" spans="2:39" x14ac:dyDescent="0.2">
      <c r="B63" t="s">
        <v>104</v>
      </c>
      <c r="C63">
        <v>1E-3</v>
      </c>
      <c r="D63">
        <v>0.25</v>
      </c>
      <c r="E63">
        <v>100</v>
      </c>
      <c r="F63">
        <v>5000</v>
      </c>
      <c r="G63" s="2" t="b">
        <v>1</v>
      </c>
      <c r="H63">
        <v>9</v>
      </c>
      <c r="I63">
        <v>5</v>
      </c>
      <c r="J63">
        <v>21</v>
      </c>
      <c r="K63">
        <v>1000</v>
      </c>
      <c r="L63">
        <v>4</v>
      </c>
      <c r="M63">
        <v>5</v>
      </c>
      <c r="N63">
        <v>21</v>
      </c>
      <c r="O63">
        <v>13</v>
      </c>
      <c r="P63">
        <v>5</v>
      </c>
      <c r="Q63">
        <v>5</v>
      </c>
      <c r="R63">
        <v>1</v>
      </c>
      <c r="S63">
        <v>78</v>
      </c>
      <c r="T63" s="2">
        <v>128</v>
      </c>
      <c r="U63" s="2">
        <v>64</v>
      </c>
      <c r="V63">
        <v>0.99979576719576901</v>
      </c>
      <c r="W63">
        <v>1.5282983028532999E-3</v>
      </c>
      <c r="X63">
        <v>0.43197619047619101</v>
      </c>
      <c r="Y63">
        <v>166.69612197422899</v>
      </c>
      <c r="Z63">
        <v>0.40804686265614198</v>
      </c>
      <c r="AA63">
        <v>0.40804686265614198</v>
      </c>
      <c r="AB63">
        <v>0.51027935045551598</v>
      </c>
      <c r="AC63">
        <v>0.51027935045551598</v>
      </c>
      <c r="AD63">
        <v>0.43197619047619101</v>
      </c>
      <c r="AE63">
        <v>0.43197619047619101</v>
      </c>
      <c r="AF63">
        <v>0.63076923076922997</v>
      </c>
      <c r="AG63">
        <v>70.825759887695298</v>
      </c>
      <c r="AH63">
        <v>0.57237762237762202</v>
      </c>
      <c r="AI63">
        <v>0.57237762237762202</v>
      </c>
      <c r="AJ63">
        <v>0.55595776772247296</v>
      </c>
      <c r="AK63">
        <v>0.55595776772247296</v>
      </c>
      <c r="AL63">
        <v>0.63076923076922997</v>
      </c>
      <c r="AM63">
        <v>0.63076923076922997</v>
      </c>
    </row>
    <row r="64" spans="2:39" x14ac:dyDescent="0.2">
      <c r="B64" t="s">
        <v>55</v>
      </c>
      <c r="C64">
        <v>1E-3</v>
      </c>
      <c r="D64">
        <v>0.1</v>
      </c>
      <c r="E64">
        <v>100</v>
      </c>
      <c r="F64">
        <v>1000</v>
      </c>
      <c r="G64" s="2" t="b">
        <v>0</v>
      </c>
      <c r="H64">
        <v>9</v>
      </c>
      <c r="I64">
        <v>5</v>
      </c>
      <c r="J64">
        <v>5</v>
      </c>
      <c r="K64">
        <v>1000</v>
      </c>
      <c r="L64">
        <v>4</v>
      </c>
      <c r="M64">
        <v>5</v>
      </c>
      <c r="N64">
        <v>21</v>
      </c>
      <c r="O64">
        <v>13</v>
      </c>
      <c r="P64">
        <v>5</v>
      </c>
      <c r="Q64">
        <v>5</v>
      </c>
      <c r="R64">
        <v>1</v>
      </c>
      <c r="S64">
        <v>78</v>
      </c>
      <c r="T64" s="2">
        <v>64</v>
      </c>
      <c r="U64" s="2">
        <v>128</v>
      </c>
      <c r="V64">
        <v>0.74375555555555395</v>
      </c>
      <c r="W64">
        <v>0.73179431071877399</v>
      </c>
      <c r="X64">
        <v>0.53770238095237699</v>
      </c>
      <c r="Y64">
        <v>1.5259615050554201</v>
      </c>
      <c r="Z64">
        <v>0.51533038120999097</v>
      </c>
      <c r="AA64">
        <v>0.51533038120999097</v>
      </c>
      <c r="AB64">
        <v>0.56650025011272898</v>
      </c>
      <c r="AC64">
        <v>0.56650025011272898</v>
      </c>
      <c r="AD64">
        <v>0.53770238095237699</v>
      </c>
      <c r="AE64">
        <v>0.53770238095237699</v>
      </c>
      <c r="AF64">
        <v>0.61538461538461497</v>
      </c>
      <c r="AG64">
        <v>1.3267030715942301</v>
      </c>
      <c r="AH64">
        <v>0.59801309801309799</v>
      </c>
      <c r="AI64">
        <v>0.59801309801309799</v>
      </c>
      <c r="AJ64">
        <v>0.65553677092138596</v>
      </c>
      <c r="AK64">
        <v>0.65553677092138596</v>
      </c>
      <c r="AL64">
        <v>0.61538461538461497</v>
      </c>
      <c r="AM64">
        <v>0.61538461538461497</v>
      </c>
    </row>
    <row r="65" spans="2:39" x14ac:dyDescent="0.2">
      <c r="B65" t="s">
        <v>74</v>
      </c>
      <c r="C65">
        <v>1E-3</v>
      </c>
      <c r="D65">
        <v>0.5</v>
      </c>
      <c r="E65">
        <v>100</v>
      </c>
      <c r="F65">
        <v>1000</v>
      </c>
      <c r="G65" s="2" t="b">
        <v>0</v>
      </c>
      <c r="H65">
        <v>9</v>
      </c>
      <c r="I65">
        <v>5</v>
      </c>
      <c r="J65">
        <v>5</v>
      </c>
      <c r="K65">
        <v>1000</v>
      </c>
      <c r="L65">
        <v>4</v>
      </c>
      <c r="M65">
        <v>5</v>
      </c>
      <c r="N65">
        <v>21</v>
      </c>
      <c r="O65">
        <v>13</v>
      </c>
      <c r="P65">
        <v>5</v>
      </c>
      <c r="Q65">
        <v>5</v>
      </c>
      <c r="R65">
        <v>1</v>
      </c>
      <c r="S65">
        <v>78</v>
      </c>
      <c r="T65" s="2">
        <v>128</v>
      </c>
      <c r="U65" s="2">
        <v>64</v>
      </c>
      <c r="V65">
        <v>0.947311111111101</v>
      </c>
      <c r="W65">
        <v>0.19140734040923399</v>
      </c>
      <c r="X65">
        <v>0.49951190476190399</v>
      </c>
      <c r="Y65">
        <v>3.7974903305768901</v>
      </c>
      <c r="Z65">
        <v>0.46341266165311301</v>
      </c>
      <c r="AA65">
        <v>0.46341266165311301</v>
      </c>
      <c r="AB65">
        <v>0.55664512328482496</v>
      </c>
      <c r="AC65">
        <v>0.55664512328482496</v>
      </c>
      <c r="AD65">
        <v>0.49951190476190399</v>
      </c>
      <c r="AE65">
        <v>0.49951190476190399</v>
      </c>
      <c r="AF65">
        <v>0.61538461538461497</v>
      </c>
      <c r="AG65">
        <v>2.1317248344421298</v>
      </c>
      <c r="AH65">
        <v>0.59372476376524896</v>
      </c>
      <c r="AI65">
        <v>0.59372476376524896</v>
      </c>
      <c r="AJ65">
        <v>0.69037052690898804</v>
      </c>
      <c r="AK65">
        <v>0.69037052690898804</v>
      </c>
      <c r="AL65">
        <v>0.61538461538461497</v>
      </c>
      <c r="AM65">
        <v>0.61538461538461497</v>
      </c>
    </row>
    <row r="66" spans="2:39" x14ac:dyDescent="0.2">
      <c r="B66" t="s">
        <v>89</v>
      </c>
      <c r="C66">
        <v>1E-3</v>
      </c>
      <c r="D66">
        <v>0.25</v>
      </c>
      <c r="E66">
        <v>100</v>
      </c>
      <c r="F66">
        <v>5000</v>
      </c>
      <c r="G66" s="2" t="b">
        <v>1</v>
      </c>
      <c r="H66">
        <v>9</v>
      </c>
      <c r="I66">
        <v>5</v>
      </c>
      <c r="J66">
        <v>5</v>
      </c>
      <c r="K66">
        <v>1000</v>
      </c>
      <c r="L66">
        <v>4</v>
      </c>
      <c r="M66">
        <v>5</v>
      </c>
      <c r="N66">
        <v>21</v>
      </c>
      <c r="O66">
        <v>13</v>
      </c>
      <c r="P66">
        <v>5</v>
      </c>
      <c r="Q66">
        <v>5</v>
      </c>
      <c r="R66">
        <v>1</v>
      </c>
      <c r="S66">
        <v>78</v>
      </c>
      <c r="T66" s="2">
        <v>128</v>
      </c>
      <c r="U66" s="2">
        <v>64</v>
      </c>
      <c r="V66">
        <v>0.98313777777778699</v>
      </c>
      <c r="W66">
        <v>5.3813548783538799E-2</v>
      </c>
      <c r="X66">
        <v>0.48085714285714298</v>
      </c>
      <c r="Y66">
        <v>4.9638657987117698</v>
      </c>
      <c r="Z66">
        <v>0.46231163975316197</v>
      </c>
      <c r="AA66">
        <v>0.46231163975316197</v>
      </c>
      <c r="AB66">
        <v>0.54181380980991301</v>
      </c>
      <c r="AC66">
        <v>0.54181380980991301</v>
      </c>
      <c r="AD66">
        <v>0.48085714285714298</v>
      </c>
      <c r="AE66">
        <v>0.48085714285714298</v>
      </c>
      <c r="AF66">
        <v>0.61538461538461497</v>
      </c>
      <c r="AG66">
        <v>1.7764408588409399</v>
      </c>
      <c r="AH66">
        <v>0.56687756687756596</v>
      </c>
      <c r="AI66">
        <v>0.56687756687756596</v>
      </c>
      <c r="AJ66">
        <v>0.66432105905790095</v>
      </c>
      <c r="AK66">
        <v>0.66432105905790095</v>
      </c>
      <c r="AL66">
        <v>0.61538461538461497</v>
      </c>
      <c r="AM66">
        <v>0.61538461538461497</v>
      </c>
    </row>
    <row r="67" spans="2:39" x14ac:dyDescent="0.2">
      <c r="B67" t="s">
        <v>56</v>
      </c>
      <c r="C67">
        <v>1E-3</v>
      </c>
      <c r="D67">
        <v>0.1</v>
      </c>
      <c r="E67">
        <v>100</v>
      </c>
      <c r="F67">
        <v>5000</v>
      </c>
      <c r="G67" s="2" t="b">
        <v>1</v>
      </c>
      <c r="H67">
        <v>9</v>
      </c>
      <c r="I67">
        <v>5</v>
      </c>
      <c r="J67">
        <v>5</v>
      </c>
      <c r="K67">
        <v>1000</v>
      </c>
      <c r="L67">
        <v>4</v>
      </c>
      <c r="M67">
        <v>5</v>
      </c>
      <c r="N67">
        <v>21</v>
      </c>
      <c r="O67">
        <v>13</v>
      </c>
      <c r="P67">
        <v>5</v>
      </c>
      <c r="Q67">
        <v>5</v>
      </c>
      <c r="R67">
        <v>1</v>
      </c>
      <c r="S67">
        <v>78</v>
      </c>
      <c r="T67" s="2">
        <v>64</v>
      </c>
      <c r="U67" s="2">
        <v>128</v>
      </c>
      <c r="V67">
        <v>0.97301777777779297</v>
      </c>
      <c r="W67">
        <v>0.103781068899016</v>
      </c>
      <c r="X67">
        <v>0.53288095238095001</v>
      </c>
      <c r="Y67">
        <v>3.1918646263480102</v>
      </c>
      <c r="Z67">
        <v>0.51467487665915002</v>
      </c>
      <c r="AA67">
        <v>0.51467487665915002</v>
      </c>
      <c r="AB67">
        <v>0.57388579653766203</v>
      </c>
      <c r="AC67">
        <v>0.57388579653766203</v>
      </c>
      <c r="AD67">
        <v>0.53288095238095001</v>
      </c>
      <c r="AE67">
        <v>0.53288095238095001</v>
      </c>
      <c r="AF67">
        <v>0.6</v>
      </c>
      <c r="AG67">
        <v>1.8339926004409699</v>
      </c>
      <c r="AH67">
        <v>0.56815961815961802</v>
      </c>
      <c r="AI67">
        <v>0.56815961815961802</v>
      </c>
      <c r="AJ67">
        <v>0.60238095238095202</v>
      </c>
      <c r="AK67">
        <v>0.60238095238095202</v>
      </c>
      <c r="AL67">
        <v>0.6</v>
      </c>
      <c r="AM67">
        <v>0.6</v>
      </c>
    </row>
    <row r="68" spans="2:39" x14ac:dyDescent="0.2">
      <c r="B68" t="s">
        <v>57</v>
      </c>
      <c r="C68">
        <v>1E-3</v>
      </c>
      <c r="D68">
        <v>0.1</v>
      </c>
      <c r="E68">
        <v>100</v>
      </c>
      <c r="F68">
        <v>5000</v>
      </c>
      <c r="G68" s="2" t="b">
        <v>1</v>
      </c>
      <c r="H68">
        <v>9</v>
      </c>
      <c r="I68">
        <v>5</v>
      </c>
      <c r="J68">
        <v>15</v>
      </c>
      <c r="K68">
        <v>1000</v>
      </c>
      <c r="L68">
        <v>4</v>
      </c>
      <c r="M68">
        <v>5</v>
      </c>
      <c r="N68">
        <v>21</v>
      </c>
      <c r="O68">
        <v>13</v>
      </c>
      <c r="P68">
        <v>5</v>
      </c>
      <c r="Q68">
        <v>5</v>
      </c>
      <c r="R68">
        <v>1</v>
      </c>
      <c r="S68">
        <v>78</v>
      </c>
      <c r="T68" s="2">
        <v>128</v>
      </c>
      <c r="U68" s="2">
        <v>128</v>
      </c>
      <c r="V68">
        <v>0.98426222222229298</v>
      </c>
      <c r="W68">
        <v>5.6786629780568101E-2</v>
      </c>
      <c r="X68">
        <v>0.53113095238094898</v>
      </c>
      <c r="Y68">
        <v>4.8456735850572503</v>
      </c>
      <c r="Z68">
        <v>0.50698957662651001</v>
      </c>
      <c r="AA68">
        <v>0.50698957662651001</v>
      </c>
      <c r="AB68">
        <v>0.58625361242452101</v>
      </c>
      <c r="AC68">
        <v>0.58625361242452101</v>
      </c>
      <c r="AD68">
        <v>0.53113095238094898</v>
      </c>
      <c r="AE68">
        <v>0.53113095238094898</v>
      </c>
      <c r="AF68">
        <v>0.6</v>
      </c>
      <c r="AG68">
        <v>4.9257407188415501</v>
      </c>
      <c r="AH68">
        <v>0.55641025641025599</v>
      </c>
      <c r="AI68">
        <v>0.55641025641025599</v>
      </c>
      <c r="AJ68">
        <v>0.612465312465312</v>
      </c>
      <c r="AK68">
        <v>0.612465312465312</v>
      </c>
      <c r="AL68">
        <v>0.6</v>
      </c>
      <c r="AM68">
        <v>0.6</v>
      </c>
    </row>
    <row r="69" spans="2:39" x14ac:dyDescent="0.2">
      <c r="B69" t="s">
        <v>77</v>
      </c>
      <c r="C69">
        <v>1E-3</v>
      </c>
      <c r="D69">
        <v>0.5</v>
      </c>
      <c r="E69">
        <v>100</v>
      </c>
      <c r="F69">
        <v>5000</v>
      </c>
      <c r="G69" s="2" t="b">
        <v>1</v>
      </c>
      <c r="H69">
        <v>9</v>
      </c>
      <c r="I69">
        <v>5</v>
      </c>
      <c r="J69">
        <v>15</v>
      </c>
      <c r="K69">
        <v>1000</v>
      </c>
      <c r="L69">
        <v>4</v>
      </c>
      <c r="M69">
        <v>5</v>
      </c>
      <c r="N69">
        <v>21</v>
      </c>
      <c r="O69">
        <v>13</v>
      </c>
      <c r="P69">
        <v>5</v>
      </c>
      <c r="Q69">
        <v>5</v>
      </c>
      <c r="R69">
        <v>1</v>
      </c>
      <c r="S69">
        <v>78</v>
      </c>
      <c r="T69" s="2">
        <v>64</v>
      </c>
      <c r="U69" s="2">
        <v>64</v>
      </c>
      <c r="V69">
        <v>0.99515259259264299</v>
      </c>
      <c r="W69">
        <v>1.0112711538243399E-2</v>
      </c>
      <c r="X69">
        <v>0.49417857142857102</v>
      </c>
      <c r="Y69">
        <v>25.875738948106701</v>
      </c>
      <c r="Z69">
        <v>0.48050275189417802</v>
      </c>
      <c r="AA69">
        <v>0.48050275189417802</v>
      </c>
      <c r="AB69">
        <v>0.57625293284883605</v>
      </c>
      <c r="AC69">
        <v>0.57625293284883605</v>
      </c>
      <c r="AD69">
        <v>0.49417857142857102</v>
      </c>
      <c r="AE69">
        <v>0.49417857142857102</v>
      </c>
      <c r="AF69">
        <v>0.6</v>
      </c>
      <c r="AG69">
        <v>11.1123695373535</v>
      </c>
      <c r="AH69">
        <v>0.56847024267838697</v>
      </c>
      <c r="AI69">
        <v>0.56847024267838697</v>
      </c>
      <c r="AJ69">
        <v>0.58699633699633602</v>
      </c>
      <c r="AK69">
        <v>0.58699633699633702</v>
      </c>
      <c r="AL69">
        <v>0.6</v>
      </c>
      <c r="AM69">
        <v>0.6</v>
      </c>
    </row>
    <row r="70" spans="2:39" x14ac:dyDescent="0.2">
      <c r="B70" t="s">
        <v>83</v>
      </c>
      <c r="C70">
        <v>1E-3</v>
      </c>
      <c r="D70">
        <v>0.25</v>
      </c>
      <c r="E70">
        <v>100</v>
      </c>
      <c r="F70">
        <v>5000</v>
      </c>
      <c r="G70" s="2" t="b">
        <v>1</v>
      </c>
      <c r="H70">
        <v>9</v>
      </c>
      <c r="I70">
        <v>5</v>
      </c>
      <c r="J70">
        <v>5</v>
      </c>
      <c r="K70">
        <v>1000</v>
      </c>
      <c r="L70">
        <v>4</v>
      </c>
      <c r="M70">
        <v>5</v>
      </c>
      <c r="N70">
        <v>21</v>
      </c>
      <c r="O70">
        <v>13</v>
      </c>
      <c r="P70">
        <v>5</v>
      </c>
      <c r="Q70">
        <v>5</v>
      </c>
      <c r="R70">
        <v>1</v>
      </c>
      <c r="S70">
        <v>78</v>
      </c>
      <c r="T70" s="2">
        <v>64</v>
      </c>
      <c r="U70" s="2">
        <v>64</v>
      </c>
      <c r="V70">
        <v>0.97948444444445704</v>
      </c>
      <c r="W70">
        <v>7.2228441857919101E-2</v>
      </c>
      <c r="X70">
        <v>0.489559523809524</v>
      </c>
      <c r="Y70">
        <v>68.117229729652394</v>
      </c>
      <c r="Z70">
        <v>0.47956030220713802</v>
      </c>
      <c r="AA70">
        <v>0.47956030220713802</v>
      </c>
      <c r="AB70">
        <v>0.60235185949839198</v>
      </c>
      <c r="AC70">
        <v>0.60235185949839198</v>
      </c>
      <c r="AD70">
        <v>0.489559523809524</v>
      </c>
      <c r="AE70">
        <v>0.489559523809524</v>
      </c>
      <c r="AF70">
        <v>0.58461538461538398</v>
      </c>
      <c r="AG70">
        <v>6.8513460159301696</v>
      </c>
      <c r="AH70">
        <v>0.55533910533910502</v>
      </c>
      <c r="AI70">
        <v>0.55533910533910502</v>
      </c>
      <c r="AJ70">
        <v>0.62335869258946097</v>
      </c>
      <c r="AK70">
        <v>0.62335869258946097</v>
      </c>
      <c r="AL70">
        <v>0.58461538461538398</v>
      </c>
      <c r="AM70">
        <v>0.58461538461538398</v>
      </c>
    </row>
    <row r="71" spans="2:39" x14ac:dyDescent="0.2">
      <c r="B71" t="s">
        <v>85</v>
      </c>
      <c r="C71">
        <v>1E-3</v>
      </c>
      <c r="D71">
        <v>0.1</v>
      </c>
      <c r="E71">
        <v>100</v>
      </c>
      <c r="F71">
        <v>5000</v>
      </c>
      <c r="G71" s="2" t="b">
        <v>1</v>
      </c>
      <c r="H71">
        <v>9</v>
      </c>
      <c r="I71">
        <v>5</v>
      </c>
      <c r="J71">
        <v>5</v>
      </c>
      <c r="K71">
        <v>1000</v>
      </c>
      <c r="L71">
        <v>4</v>
      </c>
      <c r="M71">
        <v>5</v>
      </c>
      <c r="N71">
        <v>21</v>
      </c>
      <c r="O71">
        <v>13</v>
      </c>
      <c r="P71">
        <v>5</v>
      </c>
      <c r="Q71">
        <v>5</v>
      </c>
      <c r="R71">
        <v>1</v>
      </c>
      <c r="S71">
        <v>78</v>
      </c>
      <c r="T71" s="2">
        <v>128</v>
      </c>
      <c r="U71" s="2">
        <v>128</v>
      </c>
      <c r="V71">
        <v>0.97656000000001297</v>
      </c>
      <c r="W71">
        <v>9.3279209928121401E-2</v>
      </c>
      <c r="X71">
        <v>0.48890476190476201</v>
      </c>
      <c r="Y71">
        <v>4.4212583249807302</v>
      </c>
      <c r="Z71">
        <v>0.47390729116761598</v>
      </c>
      <c r="AA71">
        <v>0.47390729116761598</v>
      </c>
      <c r="AB71">
        <v>0.572047876438463</v>
      </c>
      <c r="AC71">
        <v>0.572047876438463</v>
      </c>
      <c r="AD71">
        <v>0.48890476190476201</v>
      </c>
      <c r="AE71">
        <v>0.48890476190476201</v>
      </c>
      <c r="AF71">
        <v>0.58461538461538398</v>
      </c>
      <c r="AG71">
        <v>2.1552402973175</v>
      </c>
      <c r="AH71">
        <v>0.56400266400266397</v>
      </c>
      <c r="AI71">
        <v>0.56400266400266397</v>
      </c>
      <c r="AJ71">
        <v>0.637484737484737</v>
      </c>
      <c r="AK71">
        <v>0.637484737484737</v>
      </c>
      <c r="AL71">
        <v>0.58461538461538398</v>
      </c>
      <c r="AM71">
        <v>0.58461538461538398</v>
      </c>
    </row>
    <row r="72" spans="2:39" x14ac:dyDescent="0.2">
      <c r="B72" t="s">
        <v>72</v>
      </c>
      <c r="C72">
        <v>1E-3</v>
      </c>
      <c r="D72">
        <v>0.1</v>
      </c>
      <c r="E72">
        <v>100</v>
      </c>
      <c r="F72">
        <v>5000</v>
      </c>
      <c r="G72" s="2" t="b">
        <v>1</v>
      </c>
      <c r="H72">
        <v>9</v>
      </c>
      <c r="I72">
        <v>5</v>
      </c>
      <c r="J72">
        <v>5</v>
      </c>
      <c r="K72">
        <v>1000</v>
      </c>
      <c r="L72">
        <v>4</v>
      </c>
      <c r="M72">
        <v>5</v>
      </c>
      <c r="N72">
        <v>21</v>
      </c>
      <c r="O72">
        <v>13</v>
      </c>
      <c r="P72">
        <v>5</v>
      </c>
      <c r="Q72">
        <v>5</v>
      </c>
      <c r="R72">
        <v>1</v>
      </c>
      <c r="S72">
        <v>78</v>
      </c>
      <c r="T72" s="2">
        <v>128</v>
      </c>
      <c r="U72" s="2">
        <v>64</v>
      </c>
      <c r="V72">
        <v>0.971751111111122</v>
      </c>
      <c r="W72">
        <v>0.115184515198133</v>
      </c>
      <c r="X72">
        <v>0.50067857142856997</v>
      </c>
      <c r="Y72">
        <v>6.8919522777795699</v>
      </c>
      <c r="Z72">
        <v>0.484221856362823</v>
      </c>
      <c r="AA72">
        <v>0.484221856362823</v>
      </c>
      <c r="AB72">
        <v>0.55917819591067397</v>
      </c>
      <c r="AC72">
        <v>0.55917819591067397</v>
      </c>
      <c r="AD72">
        <v>0.50067857142856997</v>
      </c>
      <c r="AE72">
        <v>0.50067857142856997</v>
      </c>
      <c r="AF72">
        <v>0.56923076923076898</v>
      </c>
      <c r="AG72">
        <v>1.69587910175323</v>
      </c>
      <c r="AH72">
        <v>0.55209986092339003</v>
      </c>
      <c r="AI72">
        <v>0.55209986092339003</v>
      </c>
      <c r="AJ72">
        <v>0.69358974358974301</v>
      </c>
      <c r="AK72">
        <v>0.69358974358974301</v>
      </c>
      <c r="AL72">
        <v>0.56923076923076898</v>
      </c>
      <c r="AM72">
        <v>0.56923076923076898</v>
      </c>
    </row>
    <row r="73" spans="2:39" x14ac:dyDescent="0.2">
      <c r="B73" t="s">
        <v>102</v>
      </c>
      <c r="C73">
        <v>1E-3</v>
      </c>
      <c r="D73">
        <v>0.5</v>
      </c>
      <c r="E73">
        <v>100</v>
      </c>
      <c r="F73">
        <v>5000</v>
      </c>
      <c r="G73" s="2" t="b">
        <v>1</v>
      </c>
      <c r="H73">
        <v>9</v>
      </c>
      <c r="I73">
        <v>5</v>
      </c>
      <c r="J73">
        <v>5</v>
      </c>
      <c r="K73">
        <v>1000</v>
      </c>
      <c r="L73">
        <v>4</v>
      </c>
      <c r="M73">
        <v>5</v>
      </c>
      <c r="N73">
        <v>21</v>
      </c>
      <c r="O73">
        <v>13</v>
      </c>
      <c r="P73">
        <v>5</v>
      </c>
      <c r="Q73">
        <v>5</v>
      </c>
      <c r="R73">
        <v>1</v>
      </c>
      <c r="S73">
        <v>78</v>
      </c>
      <c r="T73" s="2">
        <v>128</v>
      </c>
      <c r="U73" s="2">
        <v>64</v>
      </c>
      <c r="V73">
        <v>0.98864888888889801</v>
      </c>
      <c r="W73">
        <v>2.5528647603921099E-2</v>
      </c>
      <c r="X73">
        <v>0.44304761904762202</v>
      </c>
      <c r="Y73">
        <v>9.9665440703630406</v>
      </c>
      <c r="Z73">
        <v>0.41497318549963302</v>
      </c>
      <c r="AA73">
        <v>0.41497318549963302</v>
      </c>
      <c r="AB73">
        <v>0.49718911741211902</v>
      </c>
      <c r="AC73">
        <v>0.49718911741211902</v>
      </c>
      <c r="AD73">
        <v>0.44304761904762202</v>
      </c>
      <c r="AE73">
        <v>0.44304761904762202</v>
      </c>
      <c r="AF73">
        <v>0.55384615384615299</v>
      </c>
      <c r="AG73">
        <v>2.7741448879241899</v>
      </c>
      <c r="AH73">
        <v>0.53263925616866703</v>
      </c>
      <c r="AI73">
        <v>0.53263925616866803</v>
      </c>
      <c r="AJ73">
        <v>0.71287625418060196</v>
      </c>
      <c r="AK73">
        <v>0.71287625418060196</v>
      </c>
      <c r="AL73">
        <v>0.55384615384615299</v>
      </c>
      <c r="AM73">
        <v>0.55384615384615299</v>
      </c>
    </row>
    <row r="74" spans="2:39" x14ac:dyDescent="0.2">
      <c r="G74" s="2"/>
    </row>
    <row r="75" spans="2:39" x14ac:dyDescent="0.2">
      <c r="G75" s="2"/>
    </row>
    <row r="76" spans="2:39" x14ac:dyDescent="0.2">
      <c r="G76" s="2"/>
    </row>
    <row r="77" spans="2:39" x14ac:dyDescent="0.2">
      <c r="G77" s="2"/>
    </row>
    <row r="78" spans="2:39" x14ac:dyDescent="0.2">
      <c r="G78" s="2"/>
    </row>
    <row r="79" spans="2:39" x14ac:dyDescent="0.2">
      <c r="G79" s="2"/>
    </row>
    <row r="80" spans="2:39"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V1:V1048576">
    <cfRule type="top10" dxfId="124" priority="37" rank="10"/>
    <cfRule type="dataBar" priority="38">
      <dataBar>
        <cfvo type="min"/>
        <cfvo type="max"/>
        <color theme="9"/>
      </dataBar>
      <extLst>
        <ext xmlns:x14="http://schemas.microsoft.com/office/spreadsheetml/2009/9/main" uri="{B025F937-C7B1-47D3-B67F-A62EFF666E3E}">
          <x14:id>{F87AF710-1242-4F45-93B2-7C6904191FA1}</x14:id>
        </ext>
      </extLst>
    </cfRule>
  </conditionalFormatting>
  <conditionalFormatting sqref="Z1:Z1048576">
    <cfRule type="top10" dxfId="123" priority="35" rank="10"/>
    <cfRule type="dataBar" priority="36">
      <dataBar>
        <cfvo type="min"/>
        <cfvo type="max"/>
        <color theme="9"/>
      </dataBar>
      <extLst>
        <ext xmlns:x14="http://schemas.microsoft.com/office/spreadsheetml/2009/9/main" uri="{B025F937-C7B1-47D3-B67F-A62EFF666E3E}">
          <x14:id>{425DBDBE-94C5-F34A-9CB2-AC7DADF8B987}</x14:id>
        </ext>
      </extLst>
    </cfRule>
  </conditionalFormatting>
  <conditionalFormatting sqref="W1:W1048576">
    <cfRule type="top10" dxfId="122" priority="33" bottom="1" rank="10"/>
    <cfRule type="dataBar" priority="34">
      <dataBar>
        <cfvo type="min"/>
        <cfvo type="max"/>
        <color rgb="FFFF0000"/>
      </dataBar>
      <extLst>
        <ext xmlns:x14="http://schemas.microsoft.com/office/spreadsheetml/2009/9/main" uri="{B025F937-C7B1-47D3-B67F-A62EFF666E3E}">
          <x14:id>{E0580DCB-A017-8F49-B424-AE0F8524C0CF}</x14:id>
        </ext>
      </extLst>
    </cfRule>
  </conditionalFormatting>
  <conditionalFormatting sqref="X1:X1048576">
    <cfRule type="top10" dxfId="121" priority="31" rank="10"/>
    <cfRule type="dataBar" priority="32">
      <dataBar>
        <cfvo type="min"/>
        <cfvo type="max"/>
        <color theme="9"/>
      </dataBar>
      <extLst>
        <ext xmlns:x14="http://schemas.microsoft.com/office/spreadsheetml/2009/9/main" uri="{B025F937-C7B1-47D3-B67F-A62EFF666E3E}">
          <x14:id>{102A3AE5-B69D-A94A-96BF-BF873B469F1E}</x14:id>
        </ext>
      </extLst>
    </cfRule>
  </conditionalFormatting>
  <conditionalFormatting sqref="AA1:AA1048576">
    <cfRule type="top10" dxfId="120" priority="29" rank="10"/>
    <cfRule type="dataBar" priority="30">
      <dataBar>
        <cfvo type="min"/>
        <cfvo type="max"/>
        <color theme="9"/>
      </dataBar>
      <extLst>
        <ext xmlns:x14="http://schemas.microsoft.com/office/spreadsheetml/2009/9/main" uri="{B025F937-C7B1-47D3-B67F-A62EFF666E3E}">
          <x14:id>{A467C4DD-829D-8B4A-BCB0-C99F5DC64718}</x14:id>
        </ext>
      </extLst>
    </cfRule>
  </conditionalFormatting>
  <conditionalFormatting sqref="AB1:AB1048576">
    <cfRule type="top10" dxfId="119" priority="27" rank="10"/>
    <cfRule type="dataBar" priority="28">
      <dataBar>
        <cfvo type="min"/>
        <cfvo type="max"/>
        <color theme="9"/>
      </dataBar>
      <extLst>
        <ext xmlns:x14="http://schemas.microsoft.com/office/spreadsheetml/2009/9/main" uri="{B025F937-C7B1-47D3-B67F-A62EFF666E3E}">
          <x14:id>{9E2EE09A-B741-1D40-8C16-A867353DA0DD}</x14:id>
        </ext>
      </extLst>
    </cfRule>
  </conditionalFormatting>
  <conditionalFormatting sqref="AC1:AC1048576">
    <cfRule type="top10" dxfId="118" priority="25" rank="10"/>
    <cfRule type="dataBar" priority="26">
      <dataBar>
        <cfvo type="min"/>
        <cfvo type="max"/>
        <color theme="9"/>
      </dataBar>
      <extLst>
        <ext xmlns:x14="http://schemas.microsoft.com/office/spreadsheetml/2009/9/main" uri="{B025F937-C7B1-47D3-B67F-A62EFF666E3E}">
          <x14:id>{2EF1C0D3-4C7F-7C46-A3D7-F26DBC126A66}</x14:id>
        </ext>
      </extLst>
    </cfRule>
  </conditionalFormatting>
  <conditionalFormatting sqref="AD1:AD1048576">
    <cfRule type="top10" dxfId="117" priority="23" rank="10"/>
    <cfRule type="dataBar" priority="24">
      <dataBar>
        <cfvo type="min"/>
        <cfvo type="max"/>
        <color theme="9"/>
      </dataBar>
      <extLst>
        <ext xmlns:x14="http://schemas.microsoft.com/office/spreadsheetml/2009/9/main" uri="{B025F937-C7B1-47D3-B67F-A62EFF666E3E}">
          <x14:id>{466FCAC5-0FFC-064F-A159-8AA5141F27B8}</x14:id>
        </ext>
      </extLst>
    </cfRule>
  </conditionalFormatting>
  <conditionalFormatting sqref="AE1:AE1048576">
    <cfRule type="top10" dxfId="116" priority="21" rank="10"/>
    <cfRule type="dataBar" priority="22">
      <dataBar>
        <cfvo type="min"/>
        <cfvo type="max"/>
        <color theme="9"/>
      </dataBar>
      <extLst>
        <ext xmlns:x14="http://schemas.microsoft.com/office/spreadsheetml/2009/9/main" uri="{B025F937-C7B1-47D3-B67F-A62EFF666E3E}">
          <x14:id>{C9AAE011-6186-DE4E-BB94-524809D03BAD}</x14:id>
        </ext>
      </extLst>
    </cfRule>
  </conditionalFormatting>
  <conditionalFormatting sqref="AF1:AF1048576">
    <cfRule type="top10" dxfId="115" priority="19" rank="10"/>
    <cfRule type="dataBar" priority="20">
      <dataBar>
        <cfvo type="min"/>
        <cfvo type="max"/>
        <color theme="9"/>
      </dataBar>
      <extLst>
        <ext xmlns:x14="http://schemas.microsoft.com/office/spreadsheetml/2009/9/main" uri="{B025F937-C7B1-47D3-B67F-A62EFF666E3E}">
          <x14:id>{38F89CDC-1C6B-D84C-846D-2EE659E7D06E}</x14:id>
        </ext>
      </extLst>
    </cfRule>
  </conditionalFormatting>
  <conditionalFormatting sqref="AH1:AH1048576">
    <cfRule type="top10" dxfId="114" priority="17" rank="10"/>
    <cfRule type="dataBar" priority="18">
      <dataBar>
        <cfvo type="min"/>
        <cfvo type="max"/>
        <color theme="9"/>
      </dataBar>
      <extLst>
        <ext xmlns:x14="http://schemas.microsoft.com/office/spreadsheetml/2009/9/main" uri="{B025F937-C7B1-47D3-B67F-A62EFF666E3E}">
          <x14:id>{D8DCD58D-FFA2-D042-B3B4-28DDE020A521}</x14:id>
        </ext>
      </extLst>
    </cfRule>
  </conditionalFormatting>
  <conditionalFormatting sqref="AI1:AI1048576">
    <cfRule type="top10" dxfId="113" priority="15" rank="10"/>
    <cfRule type="dataBar" priority="16">
      <dataBar>
        <cfvo type="min"/>
        <cfvo type="max"/>
        <color theme="9"/>
      </dataBar>
      <extLst>
        <ext xmlns:x14="http://schemas.microsoft.com/office/spreadsheetml/2009/9/main" uri="{B025F937-C7B1-47D3-B67F-A62EFF666E3E}">
          <x14:id>{B17B227D-99BF-B64D-8FD4-8B908628E83C}</x14:id>
        </ext>
      </extLst>
    </cfRule>
  </conditionalFormatting>
  <conditionalFormatting sqref="AJ1:AJ1048576">
    <cfRule type="top10" dxfId="112" priority="13" rank="10"/>
    <cfRule type="dataBar" priority="14">
      <dataBar>
        <cfvo type="min"/>
        <cfvo type="max"/>
        <color theme="9"/>
      </dataBar>
      <extLst>
        <ext xmlns:x14="http://schemas.microsoft.com/office/spreadsheetml/2009/9/main" uri="{B025F937-C7B1-47D3-B67F-A62EFF666E3E}">
          <x14:id>{EE1FFFC7-D1BF-1E44-8025-EECF0DFB21F1}</x14:id>
        </ext>
      </extLst>
    </cfRule>
  </conditionalFormatting>
  <conditionalFormatting sqref="AK1:AK1048576">
    <cfRule type="top10" dxfId="111" priority="11" rank="10"/>
    <cfRule type="dataBar" priority="12">
      <dataBar>
        <cfvo type="min"/>
        <cfvo type="max"/>
        <color theme="9"/>
      </dataBar>
      <extLst>
        <ext xmlns:x14="http://schemas.microsoft.com/office/spreadsheetml/2009/9/main" uri="{B025F937-C7B1-47D3-B67F-A62EFF666E3E}">
          <x14:id>{B69C3BA1-175B-5F4E-96AE-7D014E402082}</x14:id>
        </ext>
      </extLst>
    </cfRule>
  </conditionalFormatting>
  <conditionalFormatting sqref="AL1:AL1048576">
    <cfRule type="top10" dxfId="110" priority="9" rank="10"/>
    <cfRule type="dataBar" priority="10">
      <dataBar>
        <cfvo type="min"/>
        <cfvo type="max"/>
        <color theme="9"/>
      </dataBar>
      <extLst>
        <ext xmlns:x14="http://schemas.microsoft.com/office/spreadsheetml/2009/9/main" uri="{B025F937-C7B1-47D3-B67F-A62EFF666E3E}">
          <x14:id>{1250CAD6-F1C1-D143-A92F-7C05C1461F34}</x14:id>
        </ext>
      </extLst>
    </cfRule>
  </conditionalFormatting>
  <conditionalFormatting sqref="AM1:AM1048576">
    <cfRule type="top10" dxfId="109" priority="7" rank="10"/>
    <cfRule type="dataBar" priority="8">
      <dataBar>
        <cfvo type="min"/>
        <cfvo type="max"/>
        <color theme="9"/>
      </dataBar>
      <extLst>
        <ext xmlns:x14="http://schemas.microsoft.com/office/spreadsheetml/2009/9/main" uri="{B025F937-C7B1-47D3-B67F-A62EFF666E3E}">
          <x14:id>{66CFE828-8E94-1945-AE4B-EF78431E7AB4}</x14:id>
        </ext>
      </extLst>
    </cfRule>
  </conditionalFormatting>
  <conditionalFormatting sqref="Y1:Y1048576">
    <cfRule type="top10" dxfId="108" priority="5" bottom="1" rank="10"/>
    <cfRule type="dataBar" priority="6">
      <dataBar>
        <cfvo type="min"/>
        <cfvo type="max"/>
        <color rgb="FFFF0000"/>
      </dataBar>
      <extLst>
        <ext xmlns:x14="http://schemas.microsoft.com/office/spreadsheetml/2009/9/main" uri="{B025F937-C7B1-47D3-B67F-A62EFF666E3E}">
          <x14:id>{DE11240F-6753-F44F-8968-0741C76FCADC}</x14:id>
        </ext>
      </extLst>
    </cfRule>
  </conditionalFormatting>
  <conditionalFormatting sqref="AG1:AG1048576">
    <cfRule type="top10" dxfId="107" priority="3" bottom="1" rank="10"/>
    <cfRule type="dataBar" priority="4">
      <dataBar>
        <cfvo type="min"/>
        <cfvo type="max"/>
        <color rgb="FFFF0000"/>
      </dataBar>
      <extLst>
        <ext xmlns:x14="http://schemas.microsoft.com/office/spreadsheetml/2009/9/main" uri="{B025F937-C7B1-47D3-B67F-A62EFF666E3E}">
          <x14:id>{A8AFBF7C-456D-EC4A-A1E7-74EF97EC0A2B}</x14:id>
        </ext>
      </extLst>
    </cfRule>
  </conditionalFormatting>
  <conditionalFormatting sqref="G1:G1048576">
    <cfRule type="containsText" dxfId="106" priority="1" operator="containsText" text="True">
      <formula>NOT(ISERROR(SEARCH("True",G1)))</formula>
    </cfRule>
    <cfRule type="containsText" dxfId="105" priority="2" operator="containsText" text="FALSE">
      <formula>NOT(ISERROR(SEARCH("FALSE",G1)))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87AF710-1242-4F45-93B2-7C6904191FA1}">
            <x14:dataBar minLength="0" maxLength="100" gradient="0" direction="leftToRight">
              <x14:cfvo type="min"/>
              <x14:cfvo type="max"/>
              <x14:negativeFillColor rgb="FFFF0000"/>
              <x14:axisColor rgb="FF000000"/>
            </x14:dataBar>
          </x14:cfRule>
          <xm:sqref>V1:V1048576</xm:sqref>
        </x14:conditionalFormatting>
        <x14:conditionalFormatting xmlns:xm="http://schemas.microsoft.com/office/excel/2006/main">
          <x14:cfRule type="dataBar" id="{425DBDBE-94C5-F34A-9CB2-AC7DADF8B98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E0580DCB-A017-8F49-B424-AE0F8524C0CF}">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102A3AE5-B69D-A94A-96BF-BF873B469F1E}">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A467C4DD-829D-8B4A-BCB0-C99F5DC64718}">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9E2EE09A-B741-1D40-8C16-A867353DA0DD}">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2EF1C0D3-4C7F-7C46-A3D7-F26DBC126A66}">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466FCAC5-0FFC-064F-A159-8AA5141F27B8}">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C9AAE011-6186-DE4E-BB94-524809D03BAD}">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38F89CDC-1C6B-D84C-846D-2EE659E7D06E}">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D8DCD58D-FFA2-D042-B3B4-28DDE020A521}">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B17B227D-99BF-B64D-8FD4-8B908628E83C}">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EE1FFFC7-D1BF-1E44-8025-EECF0DFB21F1}">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B69C3BA1-175B-5F4E-96AE-7D014E402082}">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1250CAD6-F1C1-D143-A92F-7C05C1461F34}">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66CFE828-8E94-1945-AE4B-EF78431E7AB4}">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DE11240F-6753-F44F-8968-0741C76FCADC}">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A8AFBF7C-456D-EC4A-A1E7-74EF97EC0A2B}">
            <x14:dataBar minLength="0" maxLength="100" gradient="0" direction="leftToRight">
              <x14:cfvo type="min"/>
              <x14:cfvo type="max"/>
              <x14:negativeFillColor rgb="FFFF0000"/>
              <x14:axisColor rgb="FF000000"/>
            </x14:dataBar>
          </x14:cfRule>
          <xm:sqref>AG1:AG1048576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59A9D-739D-AD4C-87DE-48AD68DAC165}">
  <sheetPr>
    <tabColor rgb="FFFF0000"/>
  </sheetPr>
  <dimension ref="A1:AO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0.99561904761903697</v>
      </c>
      <c r="Y1">
        <f>MIN(Y2:INDEX(Y:Y, ROWS(Y:Y)))</f>
        <v>9.4526039274859999E-4</v>
      </c>
      <c r="Z1">
        <f>MAX(Z2:INDEX(Z:Z, ROWS(Z:Z)))</f>
        <v>0.58019815558195098</v>
      </c>
      <c r="AA1">
        <f>MIN(AA2:INDEX(AA:AA, ROWS(AA:AA)))</f>
        <v>0.15203603776883401</v>
      </c>
      <c r="AB1">
        <f>MAX(AB2:INDEX(AB:AB, ROWS(AB:AB)))</f>
        <v>0.56232897221643696</v>
      </c>
      <c r="AC1">
        <f>MAX(AC2:INDEX(AC:AC, ROWS(AC:AC)))</f>
        <v>0.58420548620387303</v>
      </c>
      <c r="AD1">
        <f>MAX(AD2:INDEX(AD:AD, ROWS(AD:AD)))</f>
        <v>0.58420548620387303</v>
      </c>
      <c r="AE1">
        <f>MAX(AE2:INDEX(AE:AE, ROWS(AE:AE)))</f>
        <v>0.61332142857142502</v>
      </c>
      <c r="AF1">
        <f>MAX(AF2:INDEX(AF:AF, ROWS(AF:AF)))</f>
        <v>0.61332142857142502</v>
      </c>
      <c r="AG1">
        <f>MAX(AG2:INDEX(AG:AG, ROWS(AG:AG)))</f>
        <v>0.75384615384615306</v>
      </c>
      <c r="AH1">
        <f>MAX(AH2:INDEX(AH:AH, ROWS(AH:AH)))</f>
        <v>0.8</v>
      </c>
      <c r="AI1">
        <f>MIN(AI2:INDEX(AI:AI, ROWS(AI:AI)))</f>
        <v>4.9079328775405801E-2</v>
      </c>
      <c r="AJ1">
        <f>MAX(AJ2:INDEX(AJ:AJ, ROWS(AJ:AJ)))</f>
        <v>0.77478077478077401</v>
      </c>
      <c r="AK1">
        <f>MAX(AK2:INDEX(AK:AK, ROWS(AK:AK)))</f>
        <v>0.81135531135531103</v>
      </c>
      <c r="AL1">
        <f>MAX(AL2:INDEX(AL:AL, ROWS(AL:AL)))</f>
        <v>0.81135531135531103</v>
      </c>
      <c r="AM1">
        <f>MAX(AM2:INDEX(AM:AM, ROWS(AM:AM)))</f>
        <v>0.79151404151404103</v>
      </c>
      <c r="AN1">
        <f>MAX(AN2:INDEX(AN:AN, ROWS(AN:AN)))</f>
        <v>0.8</v>
      </c>
      <c r="AO1">
        <f>MAX(AO2:INDEX(AO:AO, ROWS(AO:AO)))</f>
        <v>0.8</v>
      </c>
    </row>
    <row r="2" spans="1:41" s="1" customFormat="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112</v>
      </c>
      <c r="C3">
        <v>1E-3</v>
      </c>
      <c r="D3">
        <v>0.25</v>
      </c>
      <c r="E3">
        <v>100</v>
      </c>
      <c r="F3">
        <v>1000</v>
      </c>
      <c r="G3" s="2" t="b">
        <v>1</v>
      </c>
      <c r="H3">
        <v>9</v>
      </c>
      <c r="I3">
        <v>5</v>
      </c>
      <c r="J3">
        <v>15</v>
      </c>
      <c r="K3">
        <v>1000</v>
      </c>
      <c r="L3">
        <v>4</v>
      </c>
      <c r="M3">
        <v>5</v>
      </c>
      <c r="N3">
        <v>21</v>
      </c>
      <c r="O3">
        <v>13</v>
      </c>
      <c r="P3">
        <v>5</v>
      </c>
      <c r="Q3">
        <v>5</v>
      </c>
      <c r="R3">
        <v>1</v>
      </c>
      <c r="S3">
        <v>78</v>
      </c>
      <c r="T3" s="2">
        <v>128</v>
      </c>
      <c r="U3" s="2">
        <v>64</v>
      </c>
      <c r="V3" s="2">
        <v>128</v>
      </c>
      <c r="W3">
        <v>0.99419999999999498</v>
      </c>
      <c r="X3">
        <v>1.236691187565E-3</v>
      </c>
      <c r="Y3">
        <v>0.61332142857142502</v>
      </c>
      <c r="Z3">
        <v>0.25089089016616301</v>
      </c>
      <c r="AA3">
        <v>0.56232897221643696</v>
      </c>
      <c r="AB3">
        <v>0.56232897221643696</v>
      </c>
      <c r="AC3">
        <v>0.56992842435815805</v>
      </c>
      <c r="AD3">
        <v>0.56992842435815805</v>
      </c>
      <c r="AE3">
        <v>0.61332142857142502</v>
      </c>
      <c r="AF3">
        <v>0.61332142857142502</v>
      </c>
      <c r="AG3">
        <v>0.66153846153846096</v>
      </c>
      <c r="AH3">
        <v>9.2895902693271595E-2</v>
      </c>
      <c r="AI3">
        <v>0.67317981164134999</v>
      </c>
      <c r="AJ3">
        <v>0.67317981164134999</v>
      </c>
      <c r="AK3">
        <v>0.77481684981684895</v>
      </c>
      <c r="AL3">
        <v>0.77481684981684895</v>
      </c>
      <c r="AM3">
        <v>0.66153846153846096</v>
      </c>
      <c r="AN3">
        <v>0.66153846153846096</v>
      </c>
    </row>
    <row r="4" spans="1:41" x14ac:dyDescent="0.2">
      <c r="B4" t="s">
        <v>113</v>
      </c>
      <c r="C4">
        <v>1E-3</v>
      </c>
      <c r="D4">
        <v>0.5</v>
      </c>
      <c r="E4">
        <v>100</v>
      </c>
      <c r="F4">
        <v>1000</v>
      </c>
      <c r="G4" s="2" t="b">
        <v>1</v>
      </c>
      <c r="H4">
        <v>9</v>
      </c>
      <c r="I4">
        <v>5</v>
      </c>
      <c r="J4">
        <v>15</v>
      </c>
      <c r="K4">
        <v>1000</v>
      </c>
      <c r="L4">
        <v>4</v>
      </c>
      <c r="M4">
        <v>5</v>
      </c>
      <c r="N4">
        <v>21</v>
      </c>
      <c r="O4">
        <v>13</v>
      </c>
      <c r="P4">
        <v>5</v>
      </c>
      <c r="Q4">
        <v>5</v>
      </c>
      <c r="R4">
        <v>1</v>
      </c>
      <c r="S4">
        <v>78</v>
      </c>
      <c r="T4" s="2">
        <v>128</v>
      </c>
      <c r="U4" s="2">
        <v>128</v>
      </c>
      <c r="V4" s="2">
        <v>64</v>
      </c>
      <c r="W4">
        <v>0.98522962962962102</v>
      </c>
      <c r="X4">
        <v>1.93527623821E-3</v>
      </c>
      <c r="Y4">
        <v>0.58869047619047199</v>
      </c>
      <c r="Z4">
        <v>0.38390677818655899</v>
      </c>
      <c r="AA4">
        <v>0.54900539727949005</v>
      </c>
      <c r="AB4">
        <v>0.54900539727949005</v>
      </c>
      <c r="AC4">
        <v>0.58420548620387303</v>
      </c>
      <c r="AD4">
        <v>0.58420548620387303</v>
      </c>
      <c r="AE4">
        <v>0.58869047619047199</v>
      </c>
      <c r="AF4">
        <v>0.58869047619047199</v>
      </c>
      <c r="AG4">
        <v>0.64615384615384597</v>
      </c>
      <c r="AH4">
        <v>7.3831714689731598E-2</v>
      </c>
      <c r="AI4">
        <v>0.61440226440226398</v>
      </c>
      <c r="AJ4">
        <v>0.61440226440226398</v>
      </c>
      <c r="AK4">
        <v>0.67313797313797297</v>
      </c>
      <c r="AL4">
        <v>0.67313797313797297</v>
      </c>
      <c r="AM4">
        <v>0.64615384615384597</v>
      </c>
      <c r="AN4">
        <v>0.64615384615384597</v>
      </c>
    </row>
    <row r="5" spans="1:41" x14ac:dyDescent="0.2">
      <c r="B5" t="s">
        <v>193</v>
      </c>
      <c r="C5">
        <v>1E-3</v>
      </c>
      <c r="D5">
        <v>0.5</v>
      </c>
      <c r="E5">
        <v>100</v>
      </c>
      <c r="F5">
        <v>1000</v>
      </c>
      <c r="G5" s="2" t="b">
        <v>0</v>
      </c>
      <c r="H5">
        <v>9</v>
      </c>
      <c r="I5">
        <v>5</v>
      </c>
      <c r="J5">
        <v>21</v>
      </c>
      <c r="K5">
        <v>1000</v>
      </c>
      <c r="L5">
        <v>4</v>
      </c>
      <c r="M5">
        <v>5</v>
      </c>
      <c r="N5">
        <v>21</v>
      </c>
      <c r="O5">
        <v>13</v>
      </c>
      <c r="P5">
        <v>5</v>
      </c>
      <c r="Q5">
        <v>5</v>
      </c>
      <c r="R5">
        <v>1</v>
      </c>
      <c r="S5">
        <v>78</v>
      </c>
      <c r="T5" s="2">
        <v>64</v>
      </c>
      <c r="U5" s="2">
        <v>128</v>
      </c>
      <c r="V5" s="2">
        <v>128</v>
      </c>
      <c r="W5" t="s">
        <v>194</v>
      </c>
      <c r="X5">
        <v>0.98738095238095802</v>
      </c>
      <c r="Y5">
        <v>1.4025772915355001E-3</v>
      </c>
      <c r="Z5">
        <v>0.56947619047618603</v>
      </c>
      <c r="AA5">
        <v>0.21827760647237299</v>
      </c>
      <c r="AB5">
        <v>0.50307960583798805</v>
      </c>
      <c r="AC5">
        <v>0.50307960583798805</v>
      </c>
      <c r="AD5">
        <v>0.48799343393077899</v>
      </c>
      <c r="AE5">
        <v>0.48799343393077899</v>
      </c>
      <c r="AF5">
        <v>0.56947619047618603</v>
      </c>
      <c r="AG5">
        <v>0.56947619047618603</v>
      </c>
      <c r="AH5">
        <v>0.75384615384615306</v>
      </c>
      <c r="AI5">
        <v>6.3311681151390006E-2</v>
      </c>
      <c r="AJ5">
        <v>0.725269175269175</v>
      </c>
      <c r="AK5">
        <v>0.725269175269175</v>
      </c>
      <c r="AL5">
        <v>0.74578754578754503</v>
      </c>
      <c r="AM5">
        <v>0.74578754578754503</v>
      </c>
      <c r="AN5">
        <v>0.75384615384615306</v>
      </c>
      <c r="AO5">
        <v>0.75384615384615306</v>
      </c>
    </row>
    <row r="6" spans="1:41" x14ac:dyDescent="0.2">
      <c r="B6" t="s">
        <v>292</v>
      </c>
      <c r="C6">
        <v>1E-3</v>
      </c>
      <c r="D6">
        <v>0.25</v>
      </c>
      <c r="E6">
        <v>100</v>
      </c>
      <c r="F6">
        <v>5000</v>
      </c>
      <c r="G6" s="2" t="b">
        <v>1</v>
      </c>
      <c r="H6">
        <v>9</v>
      </c>
      <c r="I6">
        <v>5</v>
      </c>
      <c r="J6">
        <v>21</v>
      </c>
      <c r="K6">
        <v>1000</v>
      </c>
      <c r="L6">
        <v>4</v>
      </c>
      <c r="M6">
        <v>5</v>
      </c>
      <c r="N6">
        <v>21</v>
      </c>
      <c r="O6">
        <v>13</v>
      </c>
      <c r="P6">
        <v>5</v>
      </c>
      <c r="Q6">
        <v>5</v>
      </c>
      <c r="R6">
        <v>1</v>
      </c>
      <c r="S6">
        <v>78</v>
      </c>
      <c r="T6" s="2">
        <v>64</v>
      </c>
      <c r="U6" s="2">
        <v>128</v>
      </c>
      <c r="V6" s="2">
        <v>128</v>
      </c>
      <c r="W6" t="s">
        <v>194</v>
      </c>
      <c r="X6">
        <v>0.98634814814815197</v>
      </c>
      <c r="Y6">
        <v>2.1024434824612002E-3</v>
      </c>
      <c r="Z6">
        <v>0.56639285714285403</v>
      </c>
      <c r="AA6">
        <v>0.26469367857277298</v>
      </c>
      <c r="AB6">
        <v>0.52056902872010002</v>
      </c>
      <c r="AC6">
        <v>0.52056902872010002</v>
      </c>
      <c r="AD6">
        <v>0.56220329539267799</v>
      </c>
      <c r="AE6">
        <v>0.56220329539267799</v>
      </c>
      <c r="AF6">
        <v>0.56639285714285403</v>
      </c>
      <c r="AG6">
        <v>0.56639285714285403</v>
      </c>
      <c r="AH6">
        <v>0.63076923076922997</v>
      </c>
      <c r="AI6">
        <v>7.9523406922817202E-2</v>
      </c>
      <c r="AJ6">
        <v>0.60246420246420196</v>
      </c>
      <c r="AK6">
        <v>0.60246420246420196</v>
      </c>
      <c r="AL6">
        <v>0.60451770451770404</v>
      </c>
      <c r="AM6">
        <v>0.60451770451770404</v>
      </c>
      <c r="AN6">
        <v>0.63076923076922997</v>
      </c>
      <c r="AO6">
        <v>0.63076923076922997</v>
      </c>
    </row>
    <row r="7" spans="1:41" x14ac:dyDescent="0.2">
      <c r="B7" t="s">
        <v>195</v>
      </c>
      <c r="C7">
        <v>1E-3</v>
      </c>
      <c r="D7">
        <v>0.5</v>
      </c>
      <c r="E7">
        <v>100</v>
      </c>
      <c r="F7">
        <v>1000</v>
      </c>
      <c r="G7" s="2" t="b">
        <v>1</v>
      </c>
      <c r="H7">
        <v>9</v>
      </c>
      <c r="I7">
        <v>5</v>
      </c>
      <c r="J7">
        <v>21</v>
      </c>
      <c r="K7">
        <v>1000</v>
      </c>
      <c r="L7">
        <v>4</v>
      </c>
      <c r="M7">
        <v>5</v>
      </c>
      <c r="N7">
        <v>21</v>
      </c>
      <c r="O7">
        <v>13</v>
      </c>
      <c r="P7">
        <v>5</v>
      </c>
      <c r="Q7">
        <v>5</v>
      </c>
      <c r="R7">
        <v>1</v>
      </c>
      <c r="S7">
        <v>78</v>
      </c>
      <c r="T7" s="2">
        <v>128</v>
      </c>
      <c r="U7" s="2">
        <v>64</v>
      </c>
      <c r="V7" s="2">
        <v>64</v>
      </c>
      <c r="W7" t="s">
        <v>194</v>
      </c>
      <c r="X7">
        <v>0.98228042328042298</v>
      </c>
      <c r="Y7">
        <v>2.0442459811179001E-3</v>
      </c>
      <c r="Z7">
        <v>0.55886904761904299</v>
      </c>
      <c r="AA7">
        <v>0.33757968439161701</v>
      </c>
      <c r="AB7">
        <v>0.49503513796927401</v>
      </c>
      <c r="AC7">
        <v>0.49503513796927401</v>
      </c>
      <c r="AD7">
        <v>0.561761090557091</v>
      </c>
      <c r="AE7">
        <v>0.561761090557091</v>
      </c>
      <c r="AF7">
        <v>0.55886904761904299</v>
      </c>
      <c r="AG7">
        <v>0.55886904761904299</v>
      </c>
      <c r="AH7">
        <v>0.72307692307692295</v>
      </c>
      <c r="AI7">
        <v>7.5670912861823994E-2</v>
      </c>
      <c r="AJ7">
        <v>0.65531018688913401</v>
      </c>
      <c r="AK7">
        <v>0.65531018688913401</v>
      </c>
      <c r="AL7">
        <v>0.62014652014652005</v>
      </c>
      <c r="AM7">
        <v>0.62014652014652005</v>
      </c>
      <c r="AN7">
        <v>0.72307692307692295</v>
      </c>
      <c r="AO7">
        <v>0.72307692307692295</v>
      </c>
    </row>
    <row r="8" spans="1:41" x14ac:dyDescent="0.2">
      <c r="B8" t="s">
        <v>114</v>
      </c>
      <c r="C8">
        <v>1E-3</v>
      </c>
      <c r="D8">
        <v>0.1</v>
      </c>
      <c r="E8">
        <v>100</v>
      </c>
      <c r="F8">
        <v>5000</v>
      </c>
      <c r="G8" s="2" t="b">
        <v>1</v>
      </c>
      <c r="H8">
        <v>9</v>
      </c>
      <c r="I8">
        <v>5</v>
      </c>
      <c r="J8">
        <v>5</v>
      </c>
      <c r="K8">
        <v>1000</v>
      </c>
      <c r="L8">
        <v>4</v>
      </c>
      <c r="M8">
        <v>5</v>
      </c>
      <c r="N8">
        <v>21</v>
      </c>
      <c r="O8">
        <v>13</v>
      </c>
      <c r="P8">
        <v>5</v>
      </c>
      <c r="Q8">
        <v>5</v>
      </c>
      <c r="R8">
        <v>1</v>
      </c>
      <c r="S8">
        <v>78</v>
      </c>
      <c r="T8" s="2">
        <v>128</v>
      </c>
      <c r="U8" s="2">
        <v>64</v>
      </c>
      <c r="V8" s="2">
        <v>64</v>
      </c>
      <c r="W8">
        <v>0.99463555555556105</v>
      </c>
      <c r="X8">
        <v>1.1830866976629E-3</v>
      </c>
      <c r="Y8">
        <v>0.54876190476190101</v>
      </c>
      <c r="Z8">
        <v>0.220004419848322</v>
      </c>
      <c r="AA8">
        <v>0.50292113257112303</v>
      </c>
      <c r="AB8">
        <v>0.50292113257112303</v>
      </c>
      <c r="AC8">
        <v>0.52522838428808605</v>
      </c>
      <c r="AD8">
        <v>0.52522838428808605</v>
      </c>
      <c r="AE8">
        <v>0.54876190476190101</v>
      </c>
      <c r="AF8">
        <v>0.54876190476190101</v>
      </c>
      <c r="AG8">
        <v>0.67692307692307696</v>
      </c>
      <c r="AH8">
        <v>4.5523960143327699E-2</v>
      </c>
      <c r="AI8">
        <v>0.63352502198656002</v>
      </c>
      <c r="AJ8">
        <v>0.63352502198656002</v>
      </c>
      <c r="AK8">
        <v>0.65515873015873005</v>
      </c>
      <c r="AL8">
        <v>0.65515873015873005</v>
      </c>
      <c r="AM8">
        <v>0.67692307692307696</v>
      </c>
      <c r="AN8">
        <v>0.67692307692307696</v>
      </c>
    </row>
    <row r="9" spans="1:41" x14ac:dyDescent="0.2">
      <c r="B9" t="s">
        <v>115</v>
      </c>
      <c r="C9">
        <v>1E-3</v>
      </c>
      <c r="D9">
        <v>0.25</v>
      </c>
      <c r="E9">
        <v>100</v>
      </c>
      <c r="F9">
        <v>1000</v>
      </c>
      <c r="G9" s="2" t="b">
        <v>1</v>
      </c>
      <c r="H9">
        <v>9</v>
      </c>
      <c r="I9">
        <v>5</v>
      </c>
      <c r="J9">
        <v>15</v>
      </c>
      <c r="K9">
        <v>1000</v>
      </c>
      <c r="L9">
        <v>4</v>
      </c>
      <c r="M9">
        <v>5</v>
      </c>
      <c r="N9">
        <v>21</v>
      </c>
      <c r="O9">
        <v>13</v>
      </c>
      <c r="P9">
        <v>5</v>
      </c>
      <c r="Q9">
        <v>5</v>
      </c>
      <c r="R9">
        <v>1</v>
      </c>
      <c r="S9">
        <v>78</v>
      </c>
      <c r="T9" s="2">
        <v>64</v>
      </c>
      <c r="U9" s="2">
        <v>128</v>
      </c>
      <c r="V9" s="2">
        <v>64</v>
      </c>
      <c r="W9">
        <v>0.98678518518517599</v>
      </c>
      <c r="X9">
        <v>1.9836843893118999E-3</v>
      </c>
      <c r="Y9">
        <v>0.54819047619047201</v>
      </c>
      <c r="Z9">
        <v>0.30371579985320502</v>
      </c>
      <c r="AA9">
        <v>0.49182698105796502</v>
      </c>
      <c r="AB9">
        <v>0.49182698105796502</v>
      </c>
      <c r="AC9">
        <v>0.50247928919421003</v>
      </c>
      <c r="AD9">
        <v>0.50247928919421003</v>
      </c>
      <c r="AE9">
        <v>0.54819047619047201</v>
      </c>
      <c r="AF9">
        <v>0.54819047619047201</v>
      </c>
      <c r="AG9">
        <v>0.63076923076922997</v>
      </c>
      <c r="AH9">
        <v>8.8714517652988406E-2</v>
      </c>
      <c r="AI9">
        <v>0.58232393549135597</v>
      </c>
      <c r="AJ9">
        <v>0.58232393549135597</v>
      </c>
      <c r="AK9">
        <v>0.56217948717948696</v>
      </c>
      <c r="AL9">
        <v>0.56217948717948696</v>
      </c>
      <c r="AM9">
        <v>0.63076923076922997</v>
      </c>
      <c r="AN9">
        <v>0.63076923076922997</v>
      </c>
    </row>
    <row r="10" spans="1:41" x14ac:dyDescent="0.2">
      <c r="B10" t="s">
        <v>116</v>
      </c>
      <c r="C10">
        <v>1E-3</v>
      </c>
      <c r="D10">
        <v>0.5</v>
      </c>
      <c r="E10">
        <v>100</v>
      </c>
      <c r="F10">
        <v>1000</v>
      </c>
      <c r="G10" s="2" t="b">
        <v>1</v>
      </c>
      <c r="H10">
        <v>9</v>
      </c>
      <c r="I10">
        <v>5</v>
      </c>
      <c r="J10">
        <v>5</v>
      </c>
      <c r="K10">
        <v>1000</v>
      </c>
      <c r="L10">
        <v>4</v>
      </c>
      <c r="M10">
        <v>5</v>
      </c>
      <c r="N10">
        <v>21</v>
      </c>
      <c r="O10">
        <v>13</v>
      </c>
      <c r="P10">
        <v>5</v>
      </c>
      <c r="Q10">
        <v>5</v>
      </c>
      <c r="R10">
        <v>1</v>
      </c>
      <c r="S10">
        <v>78</v>
      </c>
      <c r="T10" s="2">
        <v>64</v>
      </c>
      <c r="U10" s="2">
        <v>128</v>
      </c>
      <c r="V10" s="2">
        <v>64</v>
      </c>
      <c r="W10">
        <v>0.98408888888888102</v>
      </c>
      <c r="X10">
        <v>2.4720443728449E-3</v>
      </c>
      <c r="Y10">
        <v>0.54540476190475795</v>
      </c>
      <c r="Z10">
        <v>0.37434850579500201</v>
      </c>
      <c r="AA10">
        <v>0.49180841235961997</v>
      </c>
      <c r="AB10">
        <v>0.49180841235961997</v>
      </c>
      <c r="AC10">
        <v>0.50473999742486197</v>
      </c>
      <c r="AD10">
        <v>0.50473999742486197</v>
      </c>
      <c r="AE10">
        <v>0.54540476190475795</v>
      </c>
      <c r="AF10">
        <v>0.54540476190475795</v>
      </c>
      <c r="AG10">
        <v>0.75384615384615306</v>
      </c>
      <c r="AH10">
        <v>8.2172259688377297E-2</v>
      </c>
      <c r="AI10">
        <v>0.70532245532245497</v>
      </c>
      <c r="AJ10">
        <v>0.70532245532245497</v>
      </c>
      <c r="AK10">
        <v>0.68914418914418896</v>
      </c>
      <c r="AL10">
        <v>0.68914418914418896</v>
      </c>
      <c r="AM10">
        <v>0.75384615384615306</v>
      </c>
      <c r="AN10">
        <v>0.75384615384615306</v>
      </c>
    </row>
    <row r="11" spans="1:41" x14ac:dyDescent="0.2">
      <c r="B11" t="s">
        <v>117</v>
      </c>
      <c r="C11">
        <v>1E-3</v>
      </c>
      <c r="D11">
        <v>0.25</v>
      </c>
      <c r="E11">
        <v>100</v>
      </c>
      <c r="F11">
        <v>1000</v>
      </c>
      <c r="G11" s="2" t="b">
        <v>1</v>
      </c>
      <c r="H11">
        <v>9</v>
      </c>
      <c r="I11">
        <v>5</v>
      </c>
      <c r="J11">
        <v>5</v>
      </c>
      <c r="K11">
        <v>1000</v>
      </c>
      <c r="L11">
        <v>4</v>
      </c>
      <c r="M11">
        <v>5</v>
      </c>
      <c r="N11">
        <v>21</v>
      </c>
      <c r="O11">
        <v>13</v>
      </c>
      <c r="P11">
        <v>5</v>
      </c>
      <c r="Q11">
        <v>5</v>
      </c>
      <c r="R11">
        <v>1</v>
      </c>
      <c r="S11">
        <v>78</v>
      </c>
      <c r="T11" s="2">
        <v>64</v>
      </c>
      <c r="U11" s="2">
        <v>128</v>
      </c>
      <c r="V11" s="2">
        <v>64</v>
      </c>
      <c r="W11">
        <v>0.980933333333326</v>
      </c>
      <c r="X11">
        <v>2.2884591535250001E-3</v>
      </c>
      <c r="Y11">
        <v>0.54388095238095102</v>
      </c>
      <c r="Z11">
        <v>0.24124335785210099</v>
      </c>
      <c r="AA11">
        <v>0.490725861881814</v>
      </c>
      <c r="AB11">
        <v>0.490725861881813</v>
      </c>
      <c r="AC11">
        <v>0.52437601633078101</v>
      </c>
      <c r="AD11">
        <v>0.52437601633078101</v>
      </c>
      <c r="AE11">
        <v>0.54388095238095102</v>
      </c>
      <c r="AF11">
        <v>0.54388095238095102</v>
      </c>
      <c r="AG11">
        <v>0.70769230769230695</v>
      </c>
      <c r="AH11">
        <v>5.7533003389835302E-2</v>
      </c>
      <c r="AI11">
        <v>0.66856348779425701</v>
      </c>
      <c r="AJ11">
        <v>0.66856348779425701</v>
      </c>
      <c r="AK11">
        <v>0.69618437118437104</v>
      </c>
      <c r="AL11">
        <v>0.69618437118437104</v>
      </c>
      <c r="AM11">
        <v>0.70769230769230695</v>
      </c>
      <c r="AN11">
        <v>0.70769230769230695</v>
      </c>
    </row>
    <row r="12" spans="1:41" x14ac:dyDescent="0.2">
      <c r="B12" t="s">
        <v>196</v>
      </c>
      <c r="C12">
        <v>1E-3</v>
      </c>
      <c r="D12">
        <v>0.5</v>
      </c>
      <c r="E12">
        <v>100</v>
      </c>
      <c r="F12">
        <v>1000</v>
      </c>
      <c r="G12" s="2" t="b">
        <v>1</v>
      </c>
      <c r="H12">
        <v>9</v>
      </c>
      <c r="I12">
        <v>5</v>
      </c>
      <c r="J12">
        <v>21</v>
      </c>
      <c r="K12">
        <v>1000</v>
      </c>
      <c r="L12">
        <v>4</v>
      </c>
      <c r="M12">
        <v>5</v>
      </c>
      <c r="N12">
        <v>21</v>
      </c>
      <c r="O12">
        <v>13</v>
      </c>
      <c r="P12">
        <v>5</v>
      </c>
      <c r="Q12">
        <v>5</v>
      </c>
      <c r="R12">
        <v>1</v>
      </c>
      <c r="S12">
        <v>78</v>
      </c>
      <c r="T12" s="2">
        <v>64</v>
      </c>
      <c r="U12" s="2">
        <v>128</v>
      </c>
      <c r="V12" s="2">
        <v>64</v>
      </c>
      <c r="W12" t="s">
        <v>194</v>
      </c>
      <c r="X12">
        <v>0.98666666666667202</v>
      </c>
      <c r="Y12">
        <v>2.0802147170178998E-3</v>
      </c>
      <c r="Z12">
        <v>0.54302380952380602</v>
      </c>
      <c r="AA12">
        <v>0.38756427136063498</v>
      </c>
      <c r="AB12">
        <v>0.48992170142320501</v>
      </c>
      <c r="AC12">
        <v>0.48992170142320501</v>
      </c>
      <c r="AD12">
        <v>0.520410694363593</v>
      </c>
      <c r="AE12">
        <v>0.520410694363594</v>
      </c>
      <c r="AF12">
        <v>0.54302380952380602</v>
      </c>
      <c r="AG12">
        <v>0.54302380952380602</v>
      </c>
      <c r="AH12">
        <v>0.70769230769230695</v>
      </c>
      <c r="AI12">
        <v>7.1179360151290894E-2</v>
      </c>
      <c r="AJ12">
        <v>0.66426095272249097</v>
      </c>
      <c r="AK12">
        <v>0.66426095272249097</v>
      </c>
      <c r="AL12">
        <v>0.69177937447168203</v>
      </c>
      <c r="AM12">
        <v>0.69177937447168203</v>
      </c>
      <c r="AN12">
        <v>0.70769230769230695</v>
      </c>
      <c r="AO12">
        <v>0.70769230769230695</v>
      </c>
    </row>
    <row r="13" spans="1:41" x14ac:dyDescent="0.2">
      <c r="B13" t="s">
        <v>118</v>
      </c>
      <c r="C13">
        <v>1E-3</v>
      </c>
      <c r="D13">
        <v>0.1</v>
      </c>
      <c r="E13">
        <v>100</v>
      </c>
      <c r="F13">
        <v>1000</v>
      </c>
      <c r="G13" s="2" t="b">
        <v>1</v>
      </c>
      <c r="H13">
        <v>9</v>
      </c>
      <c r="I13">
        <v>5</v>
      </c>
      <c r="J13">
        <v>15</v>
      </c>
      <c r="K13">
        <v>1000</v>
      </c>
      <c r="L13">
        <v>4</v>
      </c>
      <c r="M13">
        <v>5</v>
      </c>
      <c r="N13">
        <v>21</v>
      </c>
      <c r="O13">
        <v>13</v>
      </c>
      <c r="P13">
        <v>5</v>
      </c>
      <c r="Q13">
        <v>5</v>
      </c>
      <c r="R13">
        <v>1</v>
      </c>
      <c r="S13">
        <v>78</v>
      </c>
      <c r="T13" s="2">
        <v>128</v>
      </c>
      <c r="U13" s="2">
        <v>64</v>
      </c>
      <c r="V13" s="2">
        <v>64</v>
      </c>
      <c r="W13">
        <v>0.99022962962962302</v>
      </c>
      <c r="X13">
        <v>1.6643611495988E-3</v>
      </c>
      <c r="Y13">
        <v>0.53677380952380704</v>
      </c>
      <c r="Z13">
        <v>0.33461365053057601</v>
      </c>
      <c r="AA13">
        <v>0.491957167966245</v>
      </c>
      <c r="AB13">
        <v>0.491957167966245</v>
      </c>
      <c r="AC13">
        <v>0.50799738018917595</v>
      </c>
      <c r="AD13">
        <v>0.50799738018917595</v>
      </c>
      <c r="AE13">
        <v>0.53677380952380704</v>
      </c>
      <c r="AF13">
        <v>0.53677380952380704</v>
      </c>
      <c r="AG13">
        <v>0.72307692307692295</v>
      </c>
      <c r="AH13">
        <v>7.7720418572425801E-2</v>
      </c>
      <c r="AI13">
        <v>0.67341557386806195</v>
      </c>
      <c r="AJ13">
        <v>0.67341557386806195</v>
      </c>
      <c r="AK13">
        <v>0.69871794871794801</v>
      </c>
      <c r="AL13">
        <v>0.69871794871794801</v>
      </c>
      <c r="AM13">
        <v>0.72307692307692295</v>
      </c>
      <c r="AN13">
        <v>0.72307692307692295</v>
      </c>
    </row>
    <row r="14" spans="1:41" x14ac:dyDescent="0.2">
      <c r="B14" t="s">
        <v>293</v>
      </c>
      <c r="C14">
        <v>1E-3</v>
      </c>
      <c r="D14">
        <v>0.1</v>
      </c>
      <c r="E14">
        <v>100</v>
      </c>
      <c r="F14">
        <v>5000</v>
      </c>
      <c r="G14" s="2" t="b">
        <v>1</v>
      </c>
      <c r="H14">
        <v>9</v>
      </c>
      <c r="I14">
        <v>5</v>
      </c>
      <c r="J14">
        <v>21</v>
      </c>
      <c r="K14">
        <v>1000</v>
      </c>
      <c r="L14">
        <v>4</v>
      </c>
      <c r="M14">
        <v>5</v>
      </c>
      <c r="N14">
        <v>21</v>
      </c>
      <c r="O14">
        <v>13</v>
      </c>
      <c r="P14">
        <v>5</v>
      </c>
      <c r="Q14">
        <v>5</v>
      </c>
      <c r="R14">
        <v>1</v>
      </c>
      <c r="S14">
        <v>78</v>
      </c>
      <c r="T14" s="2">
        <v>64</v>
      </c>
      <c r="U14" s="2">
        <v>128</v>
      </c>
      <c r="V14" s="2">
        <v>128</v>
      </c>
      <c r="W14" t="s">
        <v>194</v>
      </c>
      <c r="X14">
        <v>0.98216825396825103</v>
      </c>
      <c r="Y14">
        <v>2.5902048509673001E-3</v>
      </c>
      <c r="Z14">
        <v>0.53164285714285298</v>
      </c>
      <c r="AA14">
        <v>0.32800952534377498</v>
      </c>
      <c r="AB14">
        <v>0.46216453156991599</v>
      </c>
      <c r="AC14">
        <v>0.46216453156991599</v>
      </c>
      <c r="AD14">
        <v>0.52803764086921101</v>
      </c>
      <c r="AE14">
        <v>0.52803764086921101</v>
      </c>
      <c r="AF14">
        <v>0.53164285714285298</v>
      </c>
      <c r="AG14">
        <v>0.53164285714285298</v>
      </c>
      <c r="AH14">
        <v>0.72307692307692295</v>
      </c>
      <c r="AI14">
        <v>7.0892110466956995E-2</v>
      </c>
      <c r="AJ14">
        <v>0.687740037740037</v>
      </c>
      <c r="AK14">
        <v>0.687740037740037</v>
      </c>
      <c r="AL14">
        <v>0.74688644688644701</v>
      </c>
      <c r="AM14">
        <v>0.74688644688644601</v>
      </c>
      <c r="AN14">
        <v>0.72307692307692295</v>
      </c>
      <c r="AO14">
        <v>0.72307692307692295</v>
      </c>
    </row>
    <row r="15" spans="1:41" x14ac:dyDescent="0.2">
      <c r="B15" t="s">
        <v>197</v>
      </c>
      <c r="C15">
        <v>1E-3</v>
      </c>
      <c r="D15">
        <v>0.5</v>
      </c>
      <c r="E15">
        <v>100</v>
      </c>
      <c r="F15">
        <v>1000</v>
      </c>
      <c r="G15" s="2" t="b">
        <v>1</v>
      </c>
      <c r="H15">
        <v>9</v>
      </c>
      <c r="I15">
        <v>5</v>
      </c>
      <c r="J15">
        <v>21</v>
      </c>
      <c r="K15">
        <v>1000</v>
      </c>
      <c r="L15">
        <v>4</v>
      </c>
      <c r="M15">
        <v>5</v>
      </c>
      <c r="N15">
        <v>21</v>
      </c>
      <c r="O15">
        <v>13</v>
      </c>
      <c r="P15">
        <v>5</v>
      </c>
      <c r="Q15">
        <v>5</v>
      </c>
      <c r="R15">
        <v>1</v>
      </c>
      <c r="S15">
        <v>78</v>
      </c>
      <c r="T15" s="2">
        <v>128</v>
      </c>
      <c r="U15" s="2">
        <v>64</v>
      </c>
      <c r="V15" s="2">
        <v>128</v>
      </c>
      <c r="W15" t="s">
        <v>194</v>
      </c>
      <c r="X15">
        <v>0.98260317460317304</v>
      </c>
      <c r="Y15">
        <v>2.1776737597247E-3</v>
      </c>
      <c r="Z15">
        <v>0.53117857142856795</v>
      </c>
      <c r="AA15">
        <v>0.34520661103725397</v>
      </c>
      <c r="AB15">
        <v>0.45537688111582703</v>
      </c>
      <c r="AC15">
        <v>0.45537688111582703</v>
      </c>
      <c r="AD15">
        <v>0.48015981724587098</v>
      </c>
      <c r="AE15">
        <v>0.48015981724587098</v>
      </c>
      <c r="AF15">
        <v>0.53117857142856795</v>
      </c>
      <c r="AG15">
        <v>0.53117857142856795</v>
      </c>
      <c r="AH15">
        <v>0.72307692307692295</v>
      </c>
      <c r="AI15">
        <v>7.8184373676776803E-2</v>
      </c>
      <c r="AJ15">
        <v>0.66070041070040997</v>
      </c>
      <c r="AK15">
        <v>0.66070041070040997</v>
      </c>
      <c r="AL15">
        <v>0.62393162393162305</v>
      </c>
      <c r="AM15">
        <v>0.62393162393162305</v>
      </c>
      <c r="AN15">
        <v>0.72307692307692295</v>
      </c>
      <c r="AO15">
        <v>0.72307692307692295</v>
      </c>
    </row>
    <row r="16" spans="1:41" x14ac:dyDescent="0.2">
      <c r="B16" t="s">
        <v>119</v>
      </c>
      <c r="C16">
        <v>1E-3</v>
      </c>
      <c r="D16">
        <v>0.5</v>
      </c>
      <c r="E16">
        <v>100</v>
      </c>
      <c r="F16">
        <v>5000</v>
      </c>
      <c r="G16" s="2" t="b">
        <v>1</v>
      </c>
      <c r="H16">
        <v>9</v>
      </c>
      <c r="I16">
        <v>5</v>
      </c>
      <c r="J16">
        <v>5</v>
      </c>
      <c r="K16">
        <v>1000</v>
      </c>
      <c r="L16">
        <v>4</v>
      </c>
      <c r="M16">
        <v>5</v>
      </c>
      <c r="N16">
        <v>21</v>
      </c>
      <c r="O16">
        <v>13</v>
      </c>
      <c r="P16">
        <v>5</v>
      </c>
      <c r="Q16">
        <v>5</v>
      </c>
      <c r="R16">
        <v>1</v>
      </c>
      <c r="S16">
        <v>78</v>
      </c>
      <c r="T16" s="2">
        <v>64</v>
      </c>
      <c r="U16" s="2">
        <v>64</v>
      </c>
      <c r="V16" s="2">
        <v>64</v>
      </c>
      <c r="W16">
        <v>0.98891555555556099</v>
      </c>
      <c r="X16">
        <v>1.501495033947E-3</v>
      </c>
      <c r="Y16">
        <v>0.52558333333333096</v>
      </c>
      <c r="Z16">
        <v>0.33077012133598299</v>
      </c>
      <c r="AA16">
        <v>0.48579533393751601</v>
      </c>
      <c r="AB16">
        <v>0.48579533393751601</v>
      </c>
      <c r="AC16">
        <v>0.54090681634160198</v>
      </c>
      <c r="AD16">
        <v>0.54090681634160198</v>
      </c>
      <c r="AE16">
        <v>0.52558333333333096</v>
      </c>
      <c r="AF16">
        <v>0.52558333333333096</v>
      </c>
      <c r="AG16">
        <v>0.70769230769230695</v>
      </c>
      <c r="AH16">
        <v>7.0202253758907304E-2</v>
      </c>
      <c r="AI16">
        <v>0.685356523818062</v>
      </c>
      <c r="AJ16">
        <v>0.685356523818062</v>
      </c>
      <c r="AK16">
        <v>0.70900488400488404</v>
      </c>
      <c r="AL16">
        <v>0.70900488400488304</v>
      </c>
      <c r="AM16">
        <v>0.70769230769230695</v>
      </c>
      <c r="AN16">
        <v>0.70769230769230695</v>
      </c>
    </row>
    <row r="17" spans="2:41" x14ac:dyDescent="0.2">
      <c r="B17" t="s">
        <v>120</v>
      </c>
      <c r="C17">
        <v>1E-3</v>
      </c>
      <c r="D17">
        <v>0.5</v>
      </c>
      <c r="E17">
        <v>100</v>
      </c>
      <c r="F17">
        <v>1000</v>
      </c>
      <c r="G17" s="2" t="b">
        <v>1</v>
      </c>
      <c r="H17">
        <v>9</v>
      </c>
      <c r="I17">
        <v>5</v>
      </c>
      <c r="J17">
        <v>15</v>
      </c>
      <c r="K17">
        <v>1000</v>
      </c>
      <c r="L17">
        <v>4</v>
      </c>
      <c r="M17">
        <v>5</v>
      </c>
      <c r="N17">
        <v>21</v>
      </c>
      <c r="O17">
        <v>13</v>
      </c>
      <c r="P17">
        <v>5</v>
      </c>
      <c r="Q17">
        <v>5</v>
      </c>
      <c r="R17">
        <v>1</v>
      </c>
      <c r="S17">
        <v>78</v>
      </c>
      <c r="T17" s="2">
        <v>128</v>
      </c>
      <c r="U17" s="2">
        <v>64</v>
      </c>
      <c r="V17" s="2">
        <v>64</v>
      </c>
      <c r="W17">
        <v>0.99051111111110401</v>
      </c>
      <c r="X17">
        <v>1.631789570667E-3</v>
      </c>
      <c r="Y17">
        <v>0.51941666666666397</v>
      </c>
      <c r="Z17">
        <v>0.337152145817875</v>
      </c>
      <c r="AA17">
        <v>0.46666250590439201</v>
      </c>
      <c r="AB17">
        <v>0.46666250590439201</v>
      </c>
      <c r="AC17">
        <v>0.46515799380523898</v>
      </c>
      <c r="AD17">
        <v>0.46515799380523898</v>
      </c>
      <c r="AE17">
        <v>0.51941666666666397</v>
      </c>
      <c r="AF17">
        <v>0.51941666666666397</v>
      </c>
      <c r="AG17">
        <v>0.73846153846153795</v>
      </c>
      <c r="AH17">
        <v>8.1089481711387607E-2</v>
      </c>
      <c r="AI17">
        <v>0.68094725787033406</v>
      </c>
      <c r="AJ17">
        <v>0.68094725787033406</v>
      </c>
      <c r="AK17">
        <v>0.69322344322344298</v>
      </c>
      <c r="AL17">
        <v>0.69322344322344298</v>
      </c>
      <c r="AM17">
        <v>0.73846153846153795</v>
      </c>
      <c r="AN17">
        <v>0.73846153846153795</v>
      </c>
    </row>
    <row r="18" spans="2:41" x14ac:dyDescent="0.2">
      <c r="B18" t="s">
        <v>198</v>
      </c>
      <c r="C18">
        <v>1E-3</v>
      </c>
      <c r="D18">
        <v>0.1</v>
      </c>
      <c r="E18">
        <v>100</v>
      </c>
      <c r="F18">
        <v>5000</v>
      </c>
      <c r="G18" s="2" t="b">
        <v>1</v>
      </c>
      <c r="H18">
        <v>9</v>
      </c>
      <c r="I18">
        <v>5</v>
      </c>
      <c r="J18">
        <v>15</v>
      </c>
      <c r="K18">
        <v>1000</v>
      </c>
      <c r="L18">
        <v>4</v>
      </c>
      <c r="M18">
        <v>5</v>
      </c>
      <c r="N18">
        <v>21</v>
      </c>
      <c r="O18">
        <v>13</v>
      </c>
      <c r="P18">
        <v>5</v>
      </c>
      <c r="Q18">
        <v>5</v>
      </c>
      <c r="R18">
        <v>1</v>
      </c>
      <c r="S18">
        <v>78</v>
      </c>
      <c r="T18" s="2">
        <v>64</v>
      </c>
      <c r="U18" s="2">
        <v>128</v>
      </c>
      <c r="V18" s="2">
        <v>128</v>
      </c>
      <c r="W18">
        <v>0.98604000000007797</v>
      </c>
      <c r="X18">
        <v>2.1233466040238998E-3</v>
      </c>
      <c r="Y18">
        <v>0.51829761904761695</v>
      </c>
      <c r="Z18">
        <v>0.25226973040401901</v>
      </c>
      <c r="AA18">
        <v>0.48231109895181201</v>
      </c>
      <c r="AB18">
        <v>0.48231109895181201</v>
      </c>
      <c r="AC18">
        <v>0.54311693412904605</v>
      </c>
      <c r="AD18">
        <v>0.54311693412904605</v>
      </c>
      <c r="AE18">
        <v>0.51829761904761695</v>
      </c>
      <c r="AF18">
        <v>0.51829761904761695</v>
      </c>
      <c r="AG18">
        <v>0.73846153846153795</v>
      </c>
      <c r="AH18">
        <v>6.6374130547046606E-2</v>
      </c>
      <c r="AI18">
        <v>0.68885601577909195</v>
      </c>
      <c r="AJ18">
        <v>0.68885601577909195</v>
      </c>
      <c r="AK18">
        <v>0.71753246753246702</v>
      </c>
      <c r="AL18">
        <v>0.71753246753246702</v>
      </c>
      <c r="AM18">
        <v>0.73846153846153795</v>
      </c>
      <c r="AN18">
        <v>0.73846153846153795</v>
      </c>
    </row>
    <row r="19" spans="2:41" x14ac:dyDescent="0.2">
      <c r="B19" t="s">
        <v>199</v>
      </c>
      <c r="C19">
        <v>1E-3</v>
      </c>
      <c r="D19">
        <v>0.5</v>
      </c>
      <c r="E19">
        <v>100</v>
      </c>
      <c r="F19">
        <v>5000</v>
      </c>
      <c r="G19" s="2" t="b">
        <v>1</v>
      </c>
      <c r="H19">
        <v>9</v>
      </c>
      <c r="I19">
        <v>5</v>
      </c>
      <c r="J19">
        <v>15</v>
      </c>
      <c r="K19">
        <v>1000</v>
      </c>
      <c r="L19">
        <v>4</v>
      </c>
      <c r="M19">
        <v>5</v>
      </c>
      <c r="N19">
        <v>21</v>
      </c>
      <c r="O19">
        <v>13</v>
      </c>
      <c r="P19">
        <v>5</v>
      </c>
      <c r="Q19">
        <v>5</v>
      </c>
      <c r="R19">
        <v>1</v>
      </c>
      <c r="S19">
        <v>78</v>
      </c>
      <c r="T19" s="2">
        <v>128</v>
      </c>
      <c r="U19" s="2">
        <v>128</v>
      </c>
      <c r="V19" s="2">
        <v>128</v>
      </c>
      <c r="W19" t="s">
        <v>194</v>
      </c>
      <c r="X19">
        <v>0.99121777777786102</v>
      </c>
      <c r="Y19">
        <v>1.0177711893158E-3</v>
      </c>
      <c r="Z19">
        <v>0.51755952380951997</v>
      </c>
      <c r="AA19">
        <v>0.30884406371414602</v>
      </c>
      <c r="AB19">
        <v>0.43906102093337102</v>
      </c>
      <c r="AC19">
        <v>0.43906102093337102</v>
      </c>
      <c r="AD19">
        <v>0.504364833572713</v>
      </c>
      <c r="AE19">
        <v>0.504364833572713</v>
      </c>
      <c r="AF19">
        <v>0.51755952380951997</v>
      </c>
      <c r="AG19">
        <v>0.51755952380951997</v>
      </c>
      <c r="AH19">
        <v>0.66153846153846096</v>
      </c>
      <c r="AI19">
        <v>9.0018935501575401E-2</v>
      </c>
      <c r="AJ19">
        <v>0.60592484438638206</v>
      </c>
      <c r="AK19">
        <v>0.60592484438638206</v>
      </c>
      <c r="AL19">
        <v>0.65283882783882796</v>
      </c>
      <c r="AM19">
        <v>0.65283882783882696</v>
      </c>
      <c r="AN19">
        <v>0.66153846153846096</v>
      </c>
      <c r="AO19">
        <v>0.66153846153846096</v>
      </c>
    </row>
    <row r="20" spans="2:41" x14ac:dyDescent="0.2">
      <c r="B20" t="s">
        <v>200</v>
      </c>
      <c r="C20">
        <v>1E-3</v>
      </c>
      <c r="D20">
        <v>0.1</v>
      </c>
      <c r="E20">
        <v>100</v>
      </c>
      <c r="F20">
        <v>1000</v>
      </c>
      <c r="G20" s="2" t="b">
        <v>1</v>
      </c>
      <c r="H20">
        <v>9</v>
      </c>
      <c r="I20">
        <v>5</v>
      </c>
      <c r="J20">
        <v>21</v>
      </c>
      <c r="K20">
        <v>1000</v>
      </c>
      <c r="L20">
        <v>4</v>
      </c>
      <c r="M20">
        <v>5</v>
      </c>
      <c r="N20">
        <v>21</v>
      </c>
      <c r="O20">
        <v>13</v>
      </c>
      <c r="P20">
        <v>5</v>
      </c>
      <c r="Q20">
        <v>5</v>
      </c>
      <c r="R20">
        <v>1</v>
      </c>
      <c r="S20">
        <v>78</v>
      </c>
      <c r="T20" s="2">
        <v>64</v>
      </c>
      <c r="U20" s="2">
        <v>64</v>
      </c>
      <c r="V20" s="2">
        <v>128</v>
      </c>
      <c r="W20" t="s">
        <v>194</v>
      </c>
      <c r="X20">
        <v>0.98164550264550199</v>
      </c>
      <c r="Y20">
        <v>2.7060904979507002E-3</v>
      </c>
      <c r="Z20">
        <v>0.515595238095237</v>
      </c>
      <c r="AA20">
        <v>0.38292885607480998</v>
      </c>
      <c r="AB20">
        <v>0.44940866291405601</v>
      </c>
      <c r="AC20">
        <v>0.44940866291405601</v>
      </c>
      <c r="AD20">
        <v>0.45251985300021902</v>
      </c>
      <c r="AE20">
        <v>0.45251985300021902</v>
      </c>
      <c r="AF20">
        <v>0.515595238095237</v>
      </c>
      <c r="AG20">
        <v>0.515595238095237</v>
      </c>
      <c r="AH20">
        <v>0.8</v>
      </c>
      <c r="AI20">
        <v>8.65949466824531E-2</v>
      </c>
      <c r="AJ20">
        <v>0.77478077478077401</v>
      </c>
      <c r="AK20">
        <v>0.77478077478077401</v>
      </c>
      <c r="AL20">
        <v>0.79151404151404103</v>
      </c>
      <c r="AM20">
        <v>0.79151404151404103</v>
      </c>
      <c r="AN20">
        <v>0.8</v>
      </c>
      <c r="AO20">
        <v>0.8</v>
      </c>
    </row>
    <row r="21" spans="2:41" x14ac:dyDescent="0.2">
      <c r="B21" t="s">
        <v>294</v>
      </c>
      <c r="C21">
        <v>1E-3</v>
      </c>
      <c r="D21">
        <v>0.1</v>
      </c>
      <c r="E21">
        <v>100</v>
      </c>
      <c r="F21">
        <v>5000</v>
      </c>
      <c r="G21" s="2" t="b">
        <v>1</v>
      </c>
      <c r="H21">
        <v>9</v>
      </c>
      <c r="I21">
        <v>5</v>
      </c>
      <c r="J21">
        <v>21</v>
      </c>
      <c r="K21">
        <v>1000</v>
      </c>
      <c r="L21">
        <v>4</v>
      </c>
      <c r="M21">
        <v>5</v>
      </c>
      <c r="N21">
        <v>21</v>
      </c>
      <c r="O21">
        <v>13</v>
      </c>
      <c r="P21">
        <v>5</v>
      </c>
      <c r="Q21">
        <v>5</v>
      </c>
      <c r="R21">
        <v>1</v>
      </c>
      <c r="S21">
        <v>78</v>
      </c>
      <c r="T21" s="2">
        <v>128</v>
      </c>
      <c r="U21" s="2">
        <v>128</v>
      </c>
      <c r="V21" s="2">
        <v>128</v>
      </c>
      <c r="W21" t="s">
        <v>194</v>
      </c>
      <c r="X21">
        <v>0.98657777777778199</v>
      </c>
      <c r="Y21">
        <v>2.0277125044247E-3</v>
      </c>
      <c r="Z21">
        <v>0.51482142857142599</v>
      </c>
      <c r="AA21">
        <v>0.28681468345224798</v>
      </c>
      <c r="AB21">
        <v>0.45105271456352097</v>
      </c>
      <c r="AC21">
        <v>0.45105271456352097</v>
      </c>
      <c r="AD21">
        <v>0.479339675254635</v>
      </c>
      <c r="AE21">
        <v>0.479339675254635</v>
      </c>
      <c r="AF21">
        <v>0.51482142857142599</v>
      </c>
      <c r="AG21">
        <v>0.51482142857142599</v>
      </c>
      <c r="AH21">
        <v>0.69230769230769196</v>
      </c>
      <c r="AI21">
        <v>7.5479507446288993E-2</v>
      </c>
      <c r="AJ21">
        <v>0.64825452325452304</v>
      </c>
      <c r="AK21">
        <v>0.64825452325452304</v>
      </c>
      <c r="AL21">
        <v>0.67904317904317901</v>
      </c>
      <c r="AM21">
        <v>0.67904317904317901</v>
      </c>
      <c r="AN21">
        <v>0.69230769230769196</v>
      </c>
      <c r="AO21">
        <v>0.69230769230769196</v>
      </c>
    </row>
    <row r="22" spans="2:41" x14ac:dyDescent="0.2">
      <c r="B22" t="s">
        <v>201</v>
      </c>
      <c r="C22">
        <v>1E-3</v>
      </c>
      <c r="D22">
        <v>0.25</v>
      </c>
      <c r="E22">
        <v>100</v>
      </c>
      <c r="F22">
        <v>1000</v>
      </c>
      <c r="G22" s="2" t="b">
        <v>1</v>
      </c>
      <c r="H22">
        <v>9</v>
      </c>
      <c r="I22">
        <v>5</v>
      </c>
      <c r="J22">
        <v>21</v>
      </c>
      <c r="K22">
        <v>1000</v>
      </c>
      <c r="L22">
        <v>4</v>
      </c>
      <c r="M22">
        <v>5</v>
      </c>
      <c r="N22">
        <v>21</v>
      </c>
      <c r="O22">
        <v>13</v>
      </c>
      <c r="P22">
        <v>5</v>
      </c>
      <c r="Q22">
        <v>5</v>
      </c>
      <c r="R22">
        <v>1</v>
      </c>
      <c r="S22">
        <v>78</v>
      </c>
      <c r="T22" s="2">
        <v>128</v>
      </c>
      <c r="U22" s="2">
        <v>64</v>
      </c>
      <c r="V22" s="2">
        <v>64</v>
      </c>
      <c r="W22" t="s">
        <v>194</v>
      </c>
      <c r="X22">
        <v>0.98207407407407399</v>
      </c>
      <c r="Y22">
        <v>2.9275099513132999E-3</v>
      </c>
      <c r="Z22">
        <v>0.51410714285714099</v>
      </c>
      <c r="AA22">
        <v>0.39936928269267002</v>
      </c>
      <c r="AB22">
        <v>0.47251579359381002</v>
      </c>
      <c r="AC22">
        <v>0.47251579359381002</v>
      </c>
      <c r="AD22">
        <v>0.50801007163339496</v>
      </c>
      <c r="AE22">
        <v>0.50801007163339496</v>
      </c>
      <c r="AF22">
        <v>0.51410714285714099</v>
      </c>
      <c r="AG22">
        <v>0.51410714285714099</v>
      </c>
      <c r="AH22">
        <v>0.67692307692307696</v>
      </c>
      <c r="AI22">
        <v>8.3901435136795002E-2</v>
      </c>
      <c r="AJ22">
        <v>0.62700077700077705</v>
      </c>
      <c r="AK22">
        <v>0.62700077700077606</v>
      </c>
      <c r="AL22">
        <v>0.61245421245421205</v>
      </c>
      <c r="AM22">
        <v>0.61245421245421205</v>
      </c>
      <c r="AN22">
        <v>0.67692307692307596</v>
      </c>
      <c r="AO22">
        <v>0.67692307692307696</v>
      </c>
    </row>
    <row r="23" spans="2:41" x14ac:dyDescent="0.2">
      <c r="B23" t="s">
        <v>121</v>
      </c>
      <c r="C23">
        <v>1E-3</v>
      </c>
      <c r="D23">
        <v>0.1</v>
      </c>
      <c r="E23">
        <v>100</v>
      </c>
      <c r="F23">
        <v>1000</v>
      </c>
      <c r="G23" s="2" t="b">
        <v>1</v>
      </c>
      <c r="H23">
        <v>9</v>
      </c>
      <c r="I23">
        <v>5</v>
      </c>
      <c r="J23">
        <v>15</v>
      </c>
      <c r="K23">
        <v>1000</v>
      </c>
      <c r="L23">
        <v>4</v>
      </c>
      <c r="M23">
        <v>5</v>
      </c>
      <c r="N23">
        <v>21</v>
      </c>
      <c r="O23">
        <v>13</v>
      </c>
      <c r="P23">
        <v>5</v>
      </c>
      <c r="Q23">
        <v>5</v>
      </c>
      <c r="R23">
        <v>1</v>
      </c>
      <c r="S23">
        <v>78</v>
      </c>
      <c r="T23" s="2">
        <v>128</v>
      </c>
      <c r="U23" s="2">
        <v>128</v>
      </c>
      <c r="V23" s="2">
        <v>64</v>
      </c>
      <c r="W23">
        <v>0.99060740740740105</v>
      </c>
      <c r="X23">
        <v>1.2730925539822999E-3</v>
      </c>
      <c r="Y23">
        <v>0.51289285714285604</v>
      </c>
      <c r="Z23">
        <v>0.36328154051303801</v>
      </c>
      <c r="AA23">
        <v>0.466777572040594</v>
      </c>
      <c r="AB23">
        <v>0.466777572040594</v>
      </c>
      <c r="AC23">
        <v>0.496208805331878</v>
      </c>
      <c r="AD23">
        <v>0.496208805331878</v>
      </c>
      <c r="AE23">
        <v>0.51289285714285604</v>
      </c>
      <c r="AF23">
        <v>0.51289285714285604</v>
      </c>
      <c r="AG23">
        <v>0.64615384615384597</v>
      </c>
      <c r="AH23">
        <v>9.8639748990535694E-2</v>
      </c>
      <c r="AI23">
        <v>0.58697712543866298</v>
      </c>
      <c r="AJ23">
        <v>0.58697712543866398</v>
      </c>
      <c r="AK23">
        <v>0.62591575091575102</v>
      </c>
      <c r="AL23">
        <v>0.62591575091575002</v>
      </c>
      <c r="AM23">
        <v>0.64615384615384597</v>
      </c>
      <c r="AN23">
        <v>0.64615384615384597</v>
      </c>
    </row>
    <row r="24" spans="2:41" x14ac:dyDescent="0.2">
      <c r="B24" t="s">
        <v>122</v>
      </c>
      <c r="C24">
        <v>1E-3</v>
      </c>
      <c r="D24">
        <v>0.25</v>
      </c>
      <c r="E24">
        <v>100</v>
      </c>
      <c r="F24">
        <v>1000</v>
      </c>
      <c r="G24" s="2" t="b">
        <v>1</v>
      </c>
      <c r="H24">
        <v>9</v>
      </c>
      <c r="I24">
        <v>5</v>
      </c>
      <c r="J24">
        <v>15</v>
      </c>
      <c r="K24">
        <v>1000</v>
      </c>
      <c r="L24">
        <v>4</v>
      </c>
      <c r="M24">
        <v>5</v>
      </c>
      <c r="N24">
        <v>21</v>
      </c>
      <c r="O24">
        <v>13</v>
      </c>
      <c r="P24">
        <v>5</v>
      </c>
      <c r="Q24">
        <v>5</v>
      </c>
      <c r="R24">
        <v>1</v>
      </c>
      <c r="S24">
        <v>78</v>
      </c>
      <c r="T24" s="2">
        <v>128</v>
      </c>
      <c r="U24" s="2">
        <v>128</v>
      </c>
      <c r="V24" s="2">
        <v>128</v>
      </c>
      <c r="W24">
        <v>0.98155555555554497</v>
      </c>
      <c r="X24">
        <v>2.2476795829211001E-3</v>
      </c>
      <c r="Y24">
        <v>0.51171428571428301</v>
      </c>
      <c r="Z24">
        <v>0.34673890376090999</v>
      </c>
      <c r="AA24">
        <v>0.45659483390399702</v>
      </c>
      <c r="AB24">
        <v>0.45659483390399702</v>
      </c>
      <c r="AC24">
        <v>0.498141091362446</v>
      </c>
      <c r="AD24">
        <v>0.498141091362445</v>
      </c>
      <c r="AE24">
        <v>0.51171428571428301</v>
      </c>
      <c r="AF24">
        <v>0.51171428571428301</v>
      </c>
      <c r="AG24">
        <v>0.70769230769230695</v>
      </c>
      <c r="AH24">
        <v>7.7717132866382599E-2</v>
      </c>
      <c r="AI24">
        <v>0.67670545828440498</v>
      </c>
      <c r="AJ24">
        <v>0.67670545828440498</v>
      </c>
      <c r="AK24">
        <v>0.68974358974358896</v>
      </c>
      <c r="AL24">
        <v>0.68974358974358896</v>
      </c>
      <c r="AM24">
        <v>0.70769230769230695</v>
      </c>
      <c r="AN24">
        <v>0.70769230769230695</v>
      </c>
    </row>
    <row r="25" spans="2:41" x14ac:dyDescent="0.2">
      <c r="B25" t="s">
        <v>202</v>
      </c>
      <c r="C25">
        <v>1E-3</v>
      </c>
      <c r="D25">
        <v>0.1</v>
      </c>
      <c r="E25">
        <v>100</v>
      </c>
      <c r="F25">
        <v>1000</v>
      </c>
      <c r="G25" s="2" t="b">
        <v>0</v>
      </c>
      <c r="H25">
        <v>9</v>
      </c>
      <c r="I25">
        <v>5</v>
      </c>
      <c r="J25">
        <v>21</v>
      </c>
      <c r="K25">
        <v>1000</v>
      </c>
      <c r="L25">
        <v>4</v>
      </c>
      <c r="M25">
        <v>5</v>
      </c>
      <c r="N25">
        <v>21</v>
      </c>
      <c r="O25">
        <v>13</v>
      </c>
      <c r="P25">
        <v>5</v>
      </c>
      <c r="Q25">
        <v>5</v>
      </c>
      <c r="R25">
        <v>1</v>
      </c>
      <c r="S25">
        <v>78</v>
      </c>
      <c r="T25" s="2">
        <v>64</v>
      </c>
      <c r="U25" s="2">
        <v>128</v>
      </c>
      <c r="V25" s="2">
        <v>128</v>
      </c>
      <c r="W25" t="s">
        <v>194</v>
      </c>
      <c r="X25">
        <v>0.98587301587301501</v>
      </c>
      <c r="Y25">
        <v>2.2018325118905E-3</v>
      </c>
      <c r="Z25">
        <v>0.50999999999999901</v>
      </c>
      <c r="AA25">
        <v>0.27563500125706197</v>
      </c>
      <c r="AB25">
        <v>0.43296269390965803</v>
      </c>
      <c r="AC25">
        <v>0.43296269390965803</v>
      </c>
      <c r="AD25">
        <v>0.47181357278327901</v>
      </c>
      <c r="AE25">
        <v>0.47181357278327901</v>
      </c>
      <c r="AF25">
        <v>0.50999999999999901</v>
      </c>
      <c r="AG25">
        <v>0.50999999999999901</v>
      </c>
      <c r="AH25">
        <v>0.63076923076922997</v>
      </c>
      <c r="AI25">
        <v>0.10610662400722499</v>
      </c>
      <c r="AJ25">
        <v>0.57056832056831996</v>
      </c>
      <c r="AK25">
        <v>0.57056832056831996</v>
      </c>
      <c r="AL25">
        <v>0.62257614180691101</v>
      </c>
      <c r="AM25">
        <v>0.62257614180691101</v>
      </c>
      <c r="AN25">
        <v>0.63076923076922997</v>
      </c>
      <c r="AO25">
        <v>0.63076923076922997</v>
      </c>
    </row>
    <row r="26" spans="2:41" x14ac:dyDescent="0.2">
      <c r="B26" t="s">
        <v>123</v>
      </c>
      <c r="C26">
        <v>1E-3</v>
      </c>
      <c r="D26">
        <v>0.25</v>
      </c>
      <c r="E26">
        <v>100</v>
      </c>
      <c r="F26">
        <v>1000</v>
      </c>
      <c r="G26" s="2" t="b">
        <v>1</v>
      </c>
      <c r="H26">
        <v>9</v>
      </c>
      <c r="I26">
        <v>5</v>
      </c>
      <c r="J26">
        <v>15</v>
      </c>
      <c r="K26">
        <v>1000</v>
      </c>
      <c r="L26">
        <v>4</v>
      </c>
      <c r="M26">
        <v>5</v>
      </c>
      <c r="N26">
        <v>21</v>
      </c>
      <c r="O26">
        <v>13</v>
      </c>
      <c r="P26">
        <v>5</v>
      </c>
      <c r="Q26">
        <v>5</v>
      </c>
      <c r="R26">
        <v>1</v>
      </c>
      <c r="S26">
        <v>78</v>
      </c>
      <c r="T26" s="2">
        <v>64</v>
      </c>
      <c r="U26" s="2">
        <v>64</v>
      </c>
      <c r="V26" s="2">
        <v>64</v>
      </c>
      <c r="W26">
        <v>0.98545925925925004</v>
      </c>
      <c r="X26">
        <v>2.2750224212423E-3</v>
      </c>
      <c r="Y26">
        <v>0.50727380952380796</v>
      </c>
      <c r="Z26">
        <v>0.284412718817591</v>
      </c>
      <c r="AA26">
        <v>0.47325681834625999</v>
      </c>
      <c r="AB26">
        <v>0.47325681834625999</v>
      </c>
      <c r="AC26">
        <v>0.50342170433567401</v>
      </c>
      <c r="AD26">
        <v>0.50342170433567401</v>
      </c>
      <c r="AE26">
        <v>0.50727380952380796</v>
      </c>
      <c r="AF26">
        <v>0.50727380952380796</v>
      </c>
      <c r="AG26">
        <v>0.66153846153846096</v>
      </c>
      <c r="AH26">
        <v>8.1904500722885104E-2</v>
      </c>
      <c r="AI26">
        <v>0.60236558313481303</v>
      </c>
      <c r="AJ26">
        <v>0.60236558313481303</v>
      </c>
      <c r="AK26">
        <v>0.59940059940059898</v>
      </c>
      <c r="AL26">
        <v>0.59940059940059898</v>
      </c>
      <c r="AM26">
        <v>0.66153846153846096</v>
      </c>
      <c r="AN26">
        <v>0.66153846153846096</v>
      </c>
    </row>
    <row r="27" spans="2:41" x14ac:dyDescent="0.2">
      <c r="B27" t="s">
        <v>203</v>
      </c>
      <c r="C27">
        <v>1E-3</v>
      </c>
      <c r="D27">
        <v>0.5</v>
      </c>
      <c r="E27">
        <v>100</v>
      </c>
      <c r="F27">
        <v>5000</v>
      </c>
      <c r="G27" s="2" t="b">
        <v>1</v>
      </c>
      <c r="H27">
        <v>9</v>
      </c>
      <c r="I27">
        <v>5</v>
      </c>
      <c r="J27">
        <v>15</v>
      </c>
      <c r="K27">
        <v>1000</v>
      </c>
      <c r="L27">
        <v>4</v>
      </c>
      <c r="M27">
        <v>5</v>
      </c>
      <c r="N27">
        <v>21</v>
      </c>
      <c r="O27">
        <v>13</v>
      </c>
      <c r="P27">
        <v>5</v>
      </c>
      <c r="Q27">
        <v>5</v>
      </c>
      <c r="R27">
        <v>1</v>
      </c>
      <c r="S27">
        <v>78</v>
      </c>
      <c r="T27" s="2">
        <v>64</v>
      </c>
      <c r="U27" s="2">
        <v>128</v>
      </c>
      <c r="V27" s="2">
        <v>128</v>
      </c>
      <c r="W27">
        <v>0.98599111111118998</v>
      </c>
      <c r="X27">
        <v>2.1593972100919E-3</v>
      </c>
      <c r="Y27">
        <v>0.50684523809523596</v>
      </c>
      <c r="Z27">
        <v>0.25794101940095399</v>
      </c>
      <c r="AA27">
        <v>0.43052731812357298</v>
      </c>
      <c r="AB27">
        <v>0.43052731812357298</v>
      </c>
      <c r="AC27">
        <v>0.41259618033373402</v>
      </c>
      <c r="AD27">
        <v>0.41259618033373402</v>
      </c>
      <c r="AE27">
        <v>0.50684523809523596</v>
      </c>
      <c r="AF27">
        <v>0.50684523809523596</v>
      </c>
      <c r="AG27">
        <v>0.66153846153846096</v>
      </c>
      <c r="AH27">
        <v>0.105448342859745</v>
      </c>
      <c r="AI27">
        <v>0.63160472006625801</v>
      </c>
      <c r="AJ27">
        <v>0.63160472006625801</v>
      </c>
      <c r="AK27">
        <v>0.66810134310134295</v>
      </c>
      <c r="AL27">
        <v>0.66810134310134295</v>
      </c>
      <c r="AM27">
        <v>0.66153846153846096</v>
      </c>
      <c r="AN27">
        <v>0.66153846153846096</v>
      </c>
    </row>
    <row r="28" spans="2:41" x14ac:dyDescent="0.2">
      <c r="B28" t="s">
        <v>124</v>
      </c>
      <c r="C28">
        <v>1E-3</v>
      </c>
      <c r="D28">
        <v>0.1</v>
      </c>
      <c r="E28">
        <v>100</v>
      </c>
      <c r="F28">
        <v>1000</v>
      </c>
      <c r="G28" s="2" t="b">
        <v>1</v>
      </c>
      <c r="H28">
        <v>9</v>
      </c>
      <c r="I28">
        <v>5</v>
      </c>
      <c r="J28">
        <v>15</v>
      </c>
      <c r="K28">
        <v>1000</v>
      </c>
      <c r="L28">
        <v>4</v>
      </c>
      <c r="M28">
        <v>5</v>
      </c>
      <c r="N28">
        <v>21</v>
      </c>
      <c r="O28">
        <v>13</v>
      </c>
      <c r="P28">
        <v>5</v>
      </c>
      <c r="Q28">
        <v>5</v>
      </c>
      <c r="R28">
        <v>1</v>
      </c>
      <c r="S28">
        <v>78</v>
      </c>
      <c r="T28" s="2">
        <v>64</v>
      </c>
      <c r="U28" s="2">
        <v>128</v>
      </c>
      <c r="V28" s="2">
        <v>128</v>
      </c>
      <c r="W28">
        <v>0.98625925925924995</v>
      </c>
      <c r="X28">
        <v>2.1233849182709999E-3</v>
      </c>
      <c r="Y28">
        <v>0.504369047619044</v>
      </c>
      <c r="Z28">
        <v>0.30153610330820002</v>
      </c>
      <c r="AA28">
        <v>0.45199718806488198</v>
      </c>
      <c r="AB28">
        <v>0.45199718806488198</v>
      </c>
      <c r="AC28">
        <v>0.478311115504861</v>
      </c>
      <c r="AD28">
        <v>0.478311115504861</v>
      </c>
      <c r="AE28">
        <v>0.504369047619044</v>
      </c>
      <c r="AF28">
        <v>0.504369047619044</v>
      </c>
      <c r="AG28">
        <v>0.66153846153846096</v>
      </c>
      <c r="AH28">
        <v>5.3820889443159103E-2</v>
      </c>
      <c r="AI28">
        <v>0.61635272060373203</v>
      </c>
      <c r="AJ28">
        <v>0.61635272060373203</v>
      </c>
      <c r="AK28">
        <v>0.60485347985347904</v>
      </c>
      <c r="AL28">
        <v>0.60485347985347904</v>
      </c>
      <c r="AM28">
        <v>0.66153846153846096</v>
      </c>
      <c r="AN28">
        <v>0.66153846153846096</v>
      </c>
    </row>
    <row r="29" spans="2:41" x14ac:dyDescent="0.2">
      <c r="B29" t="s">
        <v>125</v>
      </c>
      <c r="C29">
        <v>1E-3</v>
      </c>
      <c r="D29">
        <v>0.25</v>
      </c>
      <c r="E29">
        <v>100</v>
      </c>
      <c r="F29">
        <v>1000</v>
      </c>
      <c r="G29" s="2" t="b">
        <v>0</v>
      </c>
      <c r="H29">
        <v>9</v>
      </c>
      <c r="I29">
        <v>5</v>
      </c>
      <c r="J29">
        <v>15</v>
      </c>
      <c r="K29">
        <v>1000</v>
      </c>
      <c r="L29">
        <v>4</v>
      </c>
      <c r="M29">
        <v>5</v>
      </c>
      <c r="N29">
        <v>21</v>
      </c>
      <c r="O29">
        <v>13</v>
      </c>
      <c r="P29">
        <v>5</v>
      </c>
      <c r="Q29">
        <v>5</v>
      </c>
      <c r="R29">
        <v>1</v>
      </c>
      <c r="S29">
        <v>78</v>
      </c>
      <c r="T29" s="2">
        <v>128</v>
      </c>
      <c r="U29" s="2">
        <v>128</v>
      </c>
      <c r="V29" s="2">
        <v>64</v>
      </c>
      <c r="W29">
        <v>0.98632592592591695</v>
      </c>
      <c r="X29">
        <v>2.0990974910582E-3</v>
      </c>
      <c r="Y29">
        <v>0.50284523809523696</v>
      </c>
      <c r="Z29">
        <v>0.26961467738449502</v>
      </c>
      <c r="AA29">
        <v>0.44790863274536802</v>
      </c>
      <c r="AB29">
        <v>0.44790863274536802</v>
      </c>
      <c r="AC29">
        <v>0.50803459546782503</v>
      </c>
      <c r="AD29">
        <v>0.50803459546782503</v>
      </c>
      <c r="AE29">
        <v>0.50284523809523696</v>
      </c>
      <c r="AF29">
        <v>0.50284523809523696</v>
      </c>
      <c r="AG29">
        <v>0.66153846153846096</v>
      </c>
      <c r="AH29">
        <v>6.0838896781206103E-2</v>
      </c>
      <c r="AI29">
        <v>0.61181340027493802</v>
      </c>
      <c r="AJ29">
        <v>0.61181340027493802</v>
      </c>
      <c r="AK29">
        <v>0.59287827557058304</v>
      </c>
      <c r="AL29">
        <v>0.59287827557058304</v>
      </c>
      <c r="AM29">
        <v>0.66153846153846096</v>
      </c>
      <c r="AN29">
        <v>0.66153846153846096</v>
      </c>
    </row>
    <row r="30" spans="2:41" x14ac:dyDescent="0.2">
      <c r="B30" t="s">
        <v>295</v>
      </c>
      <c r="C30">
        <v>1E-3</v>
      </c>
      <c r="D30">
        <v>0.5</v>
      </c>
      <c r="E30">
        <v>100</v>
      </c>
      <c r="F30">
        <v>5000</v>
      </c>
      <c r="G30" s="2" t="b">
        <v>1</v>
      </c>
      <c r="H30">
        <v>9</v>
      </c>
      <c r="I30">
        <v>5</v>
      </c>
      <c r="J30">
        <v>21</v>
      </c>
      <c r="K30">
        <v>1000</v>
      </c>
      <c r="L30">
        <v>4</v>
      </c>
      <c r="M30">
        <v>5</v>
      </c>
      <c r="N30">
        <v>21</v>
      </c>
      <c r="O30">
        <v>13</v>
      </c>
      <c r="P30">
        <v>5</v>
      </c>
      <c r="Q30">
        <v>5</v>
      </c>
      <c r="R30">
        <v>1</v>
      </c>
      <c r="S30">
        <v>78</v>
      </c>
      <c r="T30" s="2">
        <v>64</v>
      </c>
      <c r="U30" s="2">
        <v>128</v>
      </c>
      <c r="V30" s="2">
        <v>128</v>
      </c>
      <c r="W30" t="s">
        <v>194</v>
      </c>
      <c r="X30">
        <v>0.98731534391535103</v>
      </c>
      <c r="Y30">
        <v>1.5126700050202E-3</v>
      </c>
      <c r="Z30">
        <v>0.49980952380952298</v>
      </c>
      <c r="AA30">
        <v>0.30874140703678099</v>
      </c>
      <c r="AB30">
        <v>0.43283778162277697</v>
      </c>
      <c r="AC30">
        <v>0.43283778162277697</v>
      </c>
      <c r="AD30">
        <v>0.47168540866983599</v>
      </c>
      <c r="AE30">
        <v>0.47168540866983599</v>
      </c>
      <c r="AF30">
        <v>0.49980952380952298</v>
      </c>
      <c r="AG30">
        <v>0.49980952380952298</v>
      </c>
      <c r="AH30">
        <v>0.73846153846153795</v>
      </c>
      <c r="AI30">
        <v>7.6331362128257696E-2</v>
      </c>
      <c r="AJ30">
        <v>0.708659536594759</v>
      </c>
      <c r="AK30">
        <v>0.708659536594759</v>
      </c>
      <c r="AL30">
        <v>0.745879120879121</v>
      </c>
      <c r="AM30">
        <v>0.74587912087912001</v>
      </c>
      <c r="AN30">
        <v>0.73846153846153795</v>
      </c>
      <c r="AO30">
        <v>0.73846153846153795</v>
      </c>
    </row>
    <row r="31" spans="2:41" x14ac:dyDescent="0.2">
      <c r="B31" t="s">
        <v>126</v>
      </c>
      <c r="C31">
        <v>1E-3</v>
      </c>
      <c r="D31">
        <v>0.5</v>
      </c>
      <c r="E31">
        <v>100</v>
      </c>
      <c r="F31">
        <v>5000</v>
      </c>
      <c r="G31" s="2" t="b">
        <v>1</v>
      </c>
      <c r="H31">
        <v>9</v>
      </c>
      <c r="I31">
        <v>5</v>
      </c>
      <c r="J31">
        <v>5</v>
      </c>
      <c r="K31">
        <v>1000</v>
      </c>
      <c r="L31">
        <v>4</v>
      </c>
      <c r="M31">
        <v>5</v>
      </c>
      <c r="N31">
        <v>21</v>
      </c>
      <c r="O31">
        <v>13</v>
      </c>
      <c r="P31">
        <v>5</v>
      </c>
      <c r="Q31">
        <v>5</v>
      </c>
      <c r="R31">
        <v>1</v>
      </c>
      <c r="S31">
        <v>78</v>
      </c>
      <c r="T31" s="2">
        <v>128</v>
      </c>
      <c r="U31" s="2">
        <v>128</v>
      </c>
      <c r="V31" s="2">
        <v>64</v>
      </c>
      <c r="W31">
        <v>0.99504888888889198</v>
      </c>
      <c r="X31">
        <v>1.0809189097503E-3</v>
      </c>
      <c r="Y31">
        <v>0.49584523809523601</v>
      </c>
      <c r="Z31">
        <v>0.33382199570536603</v>
      </c>
      <c r="AA31">
        <v>0.42857266211326001</v>
      </c>
      <c r="AB31">
        <v>0.42857266211326001</v>
      </c>
      <c r="AC31">
        <v>0.42729376242643002</v>
      </c>
      <c r="AD31">
        <v>0.42729376242643002</v>
      </c>
      <c r="AE31">
        <v>0.49584523809523601</v>
      </c>
      <c r="AF31">
        <v>0.49584523809523601</v>
      </c>
      <c r="AG31">
        <v>0.61538461538461497</v>
      </c>
      <c r="AH31">
        <v>9.7888171672821003E-2</v>
      </c>
      <c r="AI31">
        <v>0.58830299255400398</v>
      </c>
      <c r="AJ31">
        <v>0.58830299255400398</v>
      </c>
      <c r="AK31">
        <v>0.63177655677655598</v>
      </c>
      <c r="AL31">
        <v>0.63177655677655598</v>
      </c>
      <c r="AM31">
        <v>0.61538461538461497</v>
      </c>
      <c r="AN31">
        <v>0.61538461538461497</v>
      </c>
    </row>
    <row r="32" spans="2:41" x14ac:dyDescent="0.2">
      <c r="B32" t="s">
        <v>296</v>
      </c>
      <c r="C32">
        <v>1E-3</v>
      </c>
      <c r="D32">
        <v>0.5</v>
      </c>
      <c r="E32">
        <v>100</v>
      </c>
      <c r="F32">
        <v>5000</v>
      </c>
      <c r="G32" s="2" t="b">
        <v>0</v>
      </c>
      <c r="H32">
        <v>9</v>
      </c>
      <c r="I32">
        <v>5</v>
      </c>
      <c r="J32">
        <v>21</v>
      </c>
      <c r="K32">
        <v>1000</v>
      </c>
      <c r="L32">
        <v>4</v>
      </c>
      <c r="M32">
        <v>5</v>
      </c>
      <c r="N32">
        <v>21</v>
      </c>
      <c r="O32">
        <v>13</v>
      </c>
      <c r="P32">
        <v>5</v>
      </c>
      <c r="Q32">
        <v>5</v>
      </c>
      <c r="R32">
        <v>1</v>
      </c>
      <c r="S32">
        <v>78</v>
      </c>
      <c r="T32" s="2">
        <v>128</v>
      </c>
      <c r="U32" s="2">
        <v>64</v>
      </c>
      <c r="V32" s="2">
        <v>128</v>
      </c>
      <c r="W32" t="s">
        <v>194</v>
      </c>
      <c r="X32">
        <v>0.977442328042329</v>
      </c>
      <c r="Y32">
        <v>3.7962374555878002E-3</v>
      </c>
      <c r="Z32">
        <v>0.492845238095238</v>
      </c>
      <c r="AA32">
        <v>0.34707407723367201</v>
      </c>
      <c r="AB32">
        <v>0.428962618871223</v>
      </c>
      <c r="AC32">
        <v>0.428962618871223</v>
      </c>
      <c r="AD32">
        <v>0.46406655716157102</v>
      </c>
      <c r="AE32">
        <v>0.46406655716157102</v>
      </c>
      <c r="AF32">
        <v>0.492845238095238</v>
      </c>
      <c r="AG32">
        <v>0.492845238095238</v>
      </c>
      <c r="AH32">
        <v>0.67692307692307696</v>
      </c>
      <c r="AI32">
        <v>8.2291372120380402E-2</v>
      </c>
      <c r="AJ32">
        <v>0.62672882672882602</v>
      </c>
      <c r="AK32">
        <v>0.62672882672882602</v>
      </c>
      <c r="AL32">
        <v>0.61135531135531096</v>
      </c>
      <c r="AM32">
        <v>0.61135531135531096</v>
      </c>
      <c r="AN32">
        <v>0.67692307692307696</v>
      </c>
      <c r="AO32">
        <v>0.67692307692307696</v>
      </c>
    </row>
    <row r="33" spans="2:41" x14ac:dyDescent="0.2">
      <c r="B33" t="s">
        <v>127</v>
      </c>
      <c r="C33">
        <v>1E-3</v>
      </c>
      <c r="D33">
        <v>0.5</v>
      </c>
      <c r="E33">
        <v>100</v>
      </c>
      <c r="F33">
        <v>1000</v>
      </c>
      <c r="G33" s="2" t="b">
        <v>1</v>
      </c>
      <c r="H33">
        <v>9</v>
      </c>
      <c r="I33">
        <v>5</v>
      </c>
      <c r="J33">
        <v>15</v>
      </c>
      <c r="K33">
        <v>1000</v>
      </c>
      <c r="L33">
        <v>4</v>
      </c>
      <c r="M33">
        <v>5</v>
      </c>
      <c r="N33">
        <v>21</v>
      </c>
      <c r="O33">
        <v>13</v>
      </c>
      <c r="P33">
        <v>5</v>
      </c>
      <c r="Q33">
        <v>5</v>
      </c>
      <c r="R33">
        <v>1</v>
      </c>
      <c r="S33">
        <v>78</v>
      </c>
      <c r="T33" s="2">
        <v>64</v>
      </c>
      <c r="U33" s="2">
        <v>128</v>
      </c>
      <c r="V33" s="2">
        <v>64</v>
      </c>
      <c r="W33">
        <v>0.98117777777776705</v>
      </c>
      <c r="X33">
        <v>2.3405218440464E-3</v>
      </c>
      <c r="Y33">
        <v>0.49269047619047601</v>
      </c>
      <c r="Z33">
        <v>0.30053305886685799</v>
      </c>
      <c r="AA33">
        <v>0.44033262346801499</v>
      </c>
      <c r="AB33">
        <v>0.44033262346801499</v>
      </c>
      <c r="AC33">
        <v>0.51772442341067204</v>
      </c>
      <c r="AD33">
        <v>0.51772442341067204</v>
      </c>
      <c r="AE33">
        <v>0.49269047619047601</v>
      </c>
      <c r="AF33">
        <v>0.49269047619047601</v>
      </c>
      <c r="AG33">
        <v>0.56923076923076898</v>
      </c>
      <c r="AH33">
        <v>7.3157683014869607E-2</v>
      </c>
      <c r="AI33">
        <v>0.51542069042069005</v>
      </c>
      <c r="AJ33">
        <v>0.51542069042069005</v>
      </c>
      <c r="AK33">
        <v>0.521433468492292</v>
      </c>
      <c r="AL33">
        <v>0.521433468492292</v>
      </c>
      <c r="AM33">
        <v>0.56923076923076898</v>
      </c>
      <c r="AN33">
        <v>0.56923076923076898</v>
      </c>
    </row>
    <row r="34" spans="2:41" x14ac:dyDescent="0.2">
      <c r="B34" t="s">
        <v>204</v>
      </c>
      <c r="C34">
        <v>1E-3</v>
      </c>
      <c r="D34">
        <v>0.25</v>
      </c>
      <c r="E34">
        <v>100</v>
      </c>
      <c r="F34">
        <v>1000</v>
      </c>
      <c r="G34" s="2" t="b">
        <v>1</v>
      </c>
      <c r="H34">
        <v>9</v>
      </c>
      <c r="I34">
        <v>5</v>
      </c>
      <c r="J34">
        <v>21</v>
      </c>
      <c r="K34">
        <v>1000</v>
      </c>
      <c r="L34">
        <v>4</v>
      </c>
      <c r="M34">
        <v>5</v>
      </c>
      <c r="N34">
        <v>21</v>
      </c>
      <c r="O34">
        <v>13</v>
      </c>
      <c r="P34">
        <v>5</v>
      </c>
      <c r="Q34">
        <v>5</v>
      </c>
      <c r="R34">
        <v>1</v>
      </c>
      <c r="S34">
        <v>78</v>
      </c>
      <c r="T34" s="2">
        <v>64</v>
      </c>
      <c r="U34" s="2">
        <v>64</v>
      </c>
      <c r="V34" s="2">
        <v>128</v>
      </c>
      <c r="W34" t="s">
        <v>194</v>
      </c>
      <c r="X34">
        <v>0.99154497354497895</v>
      </c>
      <c r="Y34">
        <v>9.4526039274859999E-4</v>
      </c>
      <c r="Z34">
        <v>0.491202380952381</v>
      </c>
      <c r="AA34">
        <v>0.36918124544620501</v>
      </c>
      <c r="AB34">
        <v>0.45071838883766702</v>
      </c>
      <c r="AC34">
        <v>0.45071838883766702</v>
      </c>
      <c r="AD34">
        <v>0.50274433483997205</v>
      </c>
      <c r="AE34">
        <v>0.50274433483997205</v>
      </c>
      <c r="AF34">
        <v>0.491202380952381</v>
      </c>
      <c r="AG34">
        <v>0.491202380952381</v>
      </c>
      <c r="AH34">
        <v>0.69230769230769196</v>
      </c>
      <c r="AI34">
        <v>6.3926994800567599E-2</v>
      </c>
      <c r="AJ34">
        <v>0.63131313131313105</v>
      </c>
      <c r="AK34">
        <v>0.63131313131313105</v>
      </c>
      <c r="AL34">
        <v>0.62973137973137905</v>
      </c>
      <c r="AM34">
        <v>0.62973137973137905</v>
      </c>
      <c r="AN34">
        <v>0.69230769230769196</v>
      </c>
      <c r="AO34">
        <v>0.69230769230769196</v>
      </c>
    </row>
    <row r="35" spans="2:41" x14ac:dyDescent="0.2">
      <c r="B35" t="s">
        <v>205</v>
      </c>
      <c r="C35">
        <v>1E-3</v>
      </c>
      <c r="D35">
        <v>0.1</v>
      </c>
      <c r="E35">
        <v>100</v>
      </c>
      <c r="F35">
        <v>1000</v>
      </c>
      <c r="G35" s="2" t="b">
        <v>1</v>
      </c>
      <c r="H35">
        <v>9</v>
      </c>
      <c r="I35">
        <v>5</v>
      </c>
      <c r="J35">
        <v>21</v>
      </c>
      <c r="K35">
        <v>1000</v>
      </c>
      <c r="L35">
        <v>4</v>
      </c>
      <c r="M35">
        <v>5</v>
      </c>
      <c r="N35">
        <v>21</v>
      </c>
      <c r="O35">
        <v>13</v>
      </c>
      <c r="P35">
        <v>5</v>
      </c>
      <c r="Q35">
        <v>5</v>
      </c>
      <c r="R35">
        <v>1</v>
      </c>
      <c r="S35">
        <v>78</v>
      </c>
      <c r="T35" s="2">
        <v>128</v>
      </c>
      <c r="U35" s="2">
        <v>64</v>
      </c>
      <c r="V35" s="2">
        <v>64</v>
      </c>
      <c r="W35" t="s">
        <v>194</v>
      </c>
      <c r="X35">
        <v>0.98720634920635597</v>
      </c>
      <c r="Y35">
        <v>1.9124860976845999E-3</v>
      </c>
      <c r="Z35">
        <v>0.48935714285714399</v>
      </c>
      <c r="AA35">
        <v>0.24404554024338701</v>
      </c>
      <c r="AB35">
        <v>0.40571981886724001</v>
      </c>
      <c r="AC35">
        <v>0.40571981886724001</v>
      </c>
      <c r="AD35">
        <v>0.39828268165285002</v>
      </c>
      <c r="AE35">
        <v>0.39828268165285002</v>
      </c>
      <c r="AF35">
        <v>0.48935714285714399</v>
      </c>
      <c r="AG35">
        <v>0.48935714285714399</v>
      </c>
      <c r="AH35">
        <v>0.6</v>
      </c>
      <c r="AI35">
        <v>4.9079328775405801E-2</v>
      </c>
      <c r="AJ35">
        <v>0.52109706532783395</v>
      </c>
      <c r="AK35">
        <v>0.52109706532783395</v>
      </c>
      <c r="AL35">
        <v>0.47516650016650003</v>
      </c>
      <c r="AM35">
        <v>0.47516650016650003</v>
      </c>
      <c r="AN35">
        <v>0.6</v>
      </c>
      <c r="AO35">
        <v>0.6</v>
      </c>
    </row>
    <row r="36" spans="2:41" x14ac:dyDescent="0.2">
      <c r="B36" t="s">
        <v>128</v>
      </c>
      <c r="C36">
        <v>1E-3</v>
      </c>
      <c r="D36">
        <v>0.1</v>
      </c>
      <c r="E36">
        <v>100</v>
      </c>
      <c r="F36">
        <v>1000</v>
      </c>
      <c r="G36" s="2" t="b">
        <v>0</v>
      </c>
      <c r="H36">
        <v>9</v>
      </c>
      <c r="I36">
        <v>5</v>
      </c>
      <c r="J36">
        <v>5</v>
      </c>
      <c r="K36">
        <v>1000</v>
      </c>
      <c r="L36">
        <v>4</v>
      </c>
      <c r="M36">
        <v>5</v>
      </c>
      <c r="N36">
        <v>21</v>
      </c>
      <c r="O36">
        <v>13</v>
      </c>
      <c r="P36">
        <v>5</v>
      </c>
      <c r="Q36">
        <v>5</v>
      </c>
      <c r="R36">
        <v>1</v>
      </c>
      <c r="S36">
        <v>78</v>
      </c>
      <c r="T36" s="2">
        <v>128</v>
      </c>
      <c r="U36" s="2">
        <v>128</v>
      </c>
      <c r="V36" s="2">
        <v>128</v>
      </c>
      <c r="W36">
        <v>0.985644444444437</v>
      </c>
      <c r="X36">
        <v>1.7664942527953001E-3</v>
      </c>
      <c r="Y36">
        <v>0.48408333333333298</v>
      </c>
      <c r="Z36">
        <v>0.34835085342824401</v>
      </c>
      <c r="AA36">
        <v>0.424279543094635</v>
      </c>
      <c r="AB36">
        <v>0.424279543094635</v>
      </c>
      <c r="AC36">
        <v>0.463030417284298</v>
      </c>
      <c r="AD36">
        <v>0.463030417284298</v>
      </c>
      <c r="AE36">
        <v>0.48408333333333298</v>
      </c>
      <c r="AF36">
        <v>0.48408333333333298</v>
      </c>
      <c r="AG36">
        <v>0.64615384615384597</v>
      </c>
      <c r="AH36">
        <v>8.45832079648971E-2</v>
      </c>
      <c r="AI36">
        <v>0.59563951568000095</v>
      </c>
      <c r="AJ36">
        <v>0.59563951568000095</v>
      </c>
      <c r="AK36">
        <v>0.625</v>
      </c>
      <c r="AL36">
        <v>0.625</v>
      </c>
      <c r="AM36">
        <v>0.64615384615384597</v>
      </c>
      <c r="AN36">
        <v>0.64615384615384597</v>
      </c>
    </row>
    <row r="37" spans="2:41" x14ac:dyDescent="0.2">
      <c r="B37" t="s">
        <v>206</v>
      </c>
      <c r="C37">
        <v>1E-3</v>
      </c>
      <c r="D37">
        <v>0.1</v>
      </c>
      <c r="E37">
        <v>100</v>
      </c>
      <c r="F37">
        <v>1000</v>
      </c>
      <c r="G37" s="2" t="b">
        <v>0</v>
      </c>
      <c r="H37">
        <v>9</v>
      </c>
      <c r="I37">
        <v>5</v>
      </c>
      <c r="J37">
        <v>21</v>
      </c>
      <c r="K37">
        <v>1000</v>
      </c>
      <c r="L37">
        <v>4</v>
      </c>
      <c r="M37">
        <v>5</v>
      </c>
      <c r="N37">
        <v>21</v>
      </c>
      <c r="O37">
        <v>13</v>
      </c>
      <c r="P37">
        <v>5</v>
      </c>
      <c r="Q37">
        <v>5</v>
      </c>
      <c r="R37">
        <v>1</v>
      </c>
      <c r="S37">
        <v>78</v>
      </c>
      <c r="T37" s="2">
        <v>128</v>
      </c>
      <c r="U37" s="2">
        <v>64</v>
      </c>
      <c r="V37" s="2">
        <v>128</v>
      </c>
      <c r="W37" t="s">
        <v>194</v>
      </c>
      <c r="X37">
        <v>0.98426984126984396</v>
      </c>
      <c r="Y37">
        <v>2.4938694708844999E-3</v>
      </c>
      <c r="Z37">
        <v>0.48374999999999901</v>
      </c>
      <c r="AA37">
        <v>0.331679017826914</v>
      </c>
      <c r="AB37">
        <v>0.43636875371682199</v>
      </c>
      <c r="AC37">
        <v>0.43636875371682199</v>
      </c>
      <c r="AD37">
        <v>0.50043104020214602</v>
      </c>
      <c r="AE37">
        <v>0.50043104020214602</v>
      </c>
      <c r="AF37">
        <v>0.48374999999999901</v>
      </c>
      <c r="AG37">
        <v>0.48374999999999901</v>
      </c>
      <c r="AH37">
        <v>0.63076923076922997</v>
      </c>
      <c r="AI37">
        <v>7.7540323138237E-2</v>
      </c>
      <c r="AJ37">
        <v>0.62771971618125399</v>
      </c>
      <c r="AK37">
        <v>0.62771971618125399</v>
      </c>
      <c r="AL37">
        <v>0.68507326007325997</v>
      </c>
      <c r="AM37">
        <v>0.68507326007325997</v>
      </c>
      <c r="AN37">
        <v>0.63076923076922997</v>
      </c>
      <c r="AO37">
        <v>0.63076923076922997</v>
      </c>
    </row>
    <row r="38" spans="2:41" x14ac:dyDescent="0.2">
      <c r="B38" t="s">
        <v>129</v>
      </c>
      <c r="C38">
        <v>1E-3</v>
      </c>
      <c r="D38">
        <v>0.1</v>
      </c>
      <c r="E38">
        <v>100</v>
      </c>
      <c r="F38">
        <v>5000</v>
      </c>
      <c r="G38" s="2" t="b">
        <v>1</v>
      </c>
      <c r="H38">
        <v>9</v>
      </c>
      <c r="I38">
        <v>5</v>
      </c>
      <c r="J38">
        <v>5</v>
      </c>
      <c r="K38">
        <v>1000</v>
      </c>
      <c r="L38">
        <v>4</v>
      </c>
      <c r="M38">
        <v>5</v>
      </c>
      <c r="N38">
        <v>21</v>
      </c>
      <c r="O38">
        <v>13</v>
      </c>
      <c r="P38">
        <v>5</v>
      </c>
      <c r="Q38">
        <v>5</v>
      </c>
      <c r="R38">
        <v>1</v>
      </c>
      <c r="S38">
        <v>78</v>
      </c>
      <c r="T38" s="2">
        <v>64</v>
      </c>
      <c r="U38" s="2">
        <v>64</v>
      </c>
      <c r="V38" s="2">
        <v>64</v>
      </c>
      <c r="W38">
        <v>0.98865333333334005</v>
      </c>
      <c r="X38">
        <v>1.4262965345544E-3</v>
      </c>
      <c r="Y38">
        <v>0.48371428571428299</v>
      </c>
      <c r="Z38">
        <v>0.38652280192077099</v>
      </c>
      <c r="AA38">
        <v>0.436927742030637</v>
      </c>
      <c r="AB38">
        <v>0.436927742030637</v>
      </c>
      <c r="AC38">
        <v>0.48566016035067</v>
      </c>
      <c r="AD38">
        <v>0.48566016035067</v>
      </c>
      <c r="AE38">
        <v>0.48371428571428299</v>
      </c>
      <c r="AF38">
        <v>0.48371428571428299</v>
      </c>
      <c r="AG38">
        <v>0.66153846153846096</v>
      </c>
      <c r="AH38">
        <v>8.1939406692981706E-2</v>
      </c>
      <c r="AI38">
        <v>0.597180147787435</v>
      </c>
      <c r="AJ38">
        <v>0.597180147787435</v>
      </c>
      <c r="AK38">
        <v>0.57142857142857095</v>
      </c>
      <c r="AL38">
        <v>0.57142857142857095</v>
      </c>
      <c r="AM38">
        <v>0.66153846153846096</v>
      </c>
      <c r="AN38">
        <v>0.66153846153846096</v>
      </c>
    </row>
    <row r="39" spans="2:41" x14ac:dyDescent="0.2">
      <c r="B39" t="s">
        <v>297</v>
      </c>
      <c r="C39">
        <v>1E-3</v>
      </c>
      <c r="D39">
        <v>0.5</v>
      </c>
      <c r="E39">
        <v>100</v>
      </c>
      <c r="F39">
        <v>5000</v>
      </c>
      <c r="G39" s="2" t="b">
        <v>0</v>
      </c>
      <c r="H39">
        <v>9</v>
      </c>
      <c r="I39">
        <v>5</v>
      </c>
      <c r="J39">
        <v>21</v>
      </c>
      <c r="K39">
        <v>1000</v>
      </c>
      <c r="L39">
        <v>4</v>
      </c>
      <c r="M39">
        <v>5</v>
      </c>
      <c r="N39">
        <v>21</v>
      </c>
      <c r="O39">
        <v>13</v>
      </c>
      <c r="P39">
        <v>5</v>
      </c>
      <c r="Q39">
        <v>5</v>
      </c>
      <c r="R39">
        <v>1</v>
      </c>
      <c r="S39">
        <v>78</v>
      </c>
      <c r="T39" s="2">
        <v>128</v>
      </c>
      <c r="U39" s="2">
        <v>64</v>
      </c>
      <c r="V39" s="2">
        <v>64</v>
      </c>
      <c r="W39" t="s">
        <v>194</v>
      </c>
      <c r="X39">
        <v>0.98588359788360802</v>
      </c>
      <c r="Y39">
        <v>1.7165154774546E-3</v>
      </c>
      <c r="Z39">
        <v>0.483345238095237</v>
      </c>
      <c r="AA39">
        <v>0.34754114666581098</v>
      </c>
      <c r="AB39">
        <v>0.43258742286631402</v>
      </c>
      <c r="AC39">
        <v>0.43258742286631402</v>
      </c>
      <c r="AD39">
        <v>0.44501603020233599</v>
      </c>
      <c r="AE39">
        <v>0.44501603020233599</v>
      </c>
      <c r="AF39">
        <v>0.483345238095237</v>
      </c>
      <c r="AG39">
        <v>0.483345238095237</v>
      </c>
      <c r="AH39">
        <v>0.6</v>
      </c>
      <c r="AI39">
        <v>8.5566006600856698E-2</v>
      </c>
      <c r="AJ39">
        <v>0.544943360732834</v>
      </c>
      <c r="AK39">
        <v>0.544943360732834</v>
      </c>
      <c r="AL39">
        <v>0.512820512820512</v>
      </c>
      <c r="AM39">
        <v>0.512820512820512</v>
      </c>
      <c r="AN39">
        <v>0.6</v>
      </c>
      <c r="AO39">
        <v>0.6</v>
      </c>
    </row>
    <row r="40" spans="2:41" x14ac:dyDescent="0.2">
      <c r="B40" t="s">
        <v>207</v>
      </c>
      <c r="C40">
        <v>1E-3</v>
      </c>
      <c r="D40">
        <v>0.1</v>
      </c>
      <c r="E40">
        <v>100</v>
      </c>
      <c r="F40">
        <v>5000</v>
      </c>
      <c r="G40" s="2" t="b">
        <v>1</v>
      </c>
      <c r="H40">
        <v>9</v>
      </c>
      <c r="I40">
        <v>5</v>
      </c>
      <c r="J40">
        <v>15</v>
      </c>
      <c r="K40">
        <v>1000</v>
      </c>
      <c r="L40">
        <v>4</v>
      </c>
      <c r="M40">
        <v>5</v>
      </c>
      <c r="N40">
        <v>21</v>
      </c>
      <c r="O40">
        <v>13</v>
      </c>
      <c r="P40">
        <v>5</v>
      </c>
      <c r="Q40">
        <v>5</v>
      </c>
      <c r="R40">
        <v>1</v>
      </c>
      <c r="S40">
        <v>78</v>
      </c>
      <c r="T40" s="2">
        <v>128</v>
      </c>
      <c r="U40" s="2">
        <v>64</v>
      </c>
      <c r="V40" s="2">
        <v>64</v>
      </c>
      <c r="W40">
        <v>0.98599407407414996</v>
      </c>
      <c r="X40">
        <v>1.7460004925589001E-3</v>
      </c>
      <c r="Y40">
        <v>0.48284523809523799</v>
      </c>
      <c r="Z40">
        <v>0.29739672674238599</v>
      </c>
      <c r="AA40">
        <v>0.42559838577660303</v>
      </c>
      <c r="AB40">
        <v>0.42559838577660303</v>
      </c>
      <c r="AC40">
        <v>0.43572956560197401</v>
      </c>
      <c r="AD40">
        <v>0.43572956560197401</v>
      </c>
      <c r="AE40">
        <v>0.48284523809523799</v>
      </c>
      <c r="AF40">
        <v>0.48284523809523799</v>
      </c>
      <c r="AG40">
        <v>0.72307692307692295</v>
      </c>
      <c r="AH40">
        <v>7.3799870908260304E-2</v>
      </c>
      <c r="AI40">
        <v>0.67811600164541297</v>
      </c>
      <c r="AJ40">
        <v>0.67811600164541297</v>
      </c>
      <c r="AK40">
        <v>0.74633699633699602</v>
      </c>
      <c r="AL40">
        <v>0.74633699633699602</v>
      </c>
      <c r="AM40">
        <v>0.72307692307692295</v>
      </c>
      <c r="AN40">
        <v>0.72307692307692295</v>
      </c>
    </row>
    <row r="41" spans="2:41" x14ac:dyDescent="0.2">
      <c r="B41" t="s">
        <v>130</v>
      </c>
      <c r="C41">
        <v>1E-3</v>
      </c>
      <c r="D41">
        <v>0.25</v>
      </c>
      <c r="E41">
        <v>100</v>
      </c>
      <c r="F41">
        <v>1000</v>
      </c>
      <c r="G41" s="2" t="b">
        <v>1</v>
      </c>
      <c r="H41">
        <v>9</v>
      </c>
      <c r="I41">
        <v>5</v>
      </c>
      <c r="J41">
        <v>15</v>
      </c>
      <c r="K41">
        <v>1000</v>
      </c>
      <c r="L41">
        <v>4</v>
      </c>
      <c r="M41">
        <v>5</v>
      </c>
      <c r="N41">
        <v>21</v>
      </c>
      <c r="O41">
        <v>13</v>
      </c>
      <c r="P41">
        <v>5</v>
      </c>
      <c r="Q41">
        <v>5</v>
      </c>
      <c r="R41">
        <v>1</v>
      </c>
      <c r="S41">
        <v>78</v>
      </c>
      <c r="T41" s="2">
        <v>128</v>
      </c>
      <c r="U41" s="2">
        <v>64</v>
      </c>
      <c r="V41" s="2">
        <v>64</v>
      </c>
      <c r="W41">
        <v>0.984644444444434</v>
      </c>
      <c r="X41">
        <v>2.4462506424826002E-3</v>
      </c>
      <c r="Y41">
        <v>0.48249999999999998</v>
      </c>
      <c r="Z41">
        <v>0.39815408501028998</v>
      </c>
      <c r="AA41">
        <v>0.43701507864799899</v>
      </c>
      <c r="AB41">
        <v>0.43701507864799899</v>
      </c>
      <c r="AC41">
        <v>0.48970017389936699</v>
      </c>
      <c r="AD41">
        <v>0.48970017389936699</v>
      </c>
      <c r="AE41">
        <v>0.48249999999999998</v>
      </c>
      <c r="AF41">
        <v>0.48249999999999998</v>
      </c>
      <c r="AG41">
        <v>0.70769230769230695</v>
      </c>
      <c r="AH41">
        <v>9.5124147832393605E-2</v>
      </c>
      <c r="AI41">
        <v>0.64658418504572301</v>
      </c>
      <c r="AJ41">
        <v>0.64658418504572301</v>
      </c>
      <c r="AK41">
        <v>0.62253451676528504</v>
      </c>
      <c r="AL41">
        <v>0.62253451676528504</v>
      </c>
      <c r="AM41">
        <v>0.70769230769230695</v>
      </c>
      <c r="AN41">
        <v>0.70769230769230695</v>
      </c>
    </row>
    <row r="42" spans="2:41" x14ac:dyDescent="0.2">
      <c r="B42" t="s">
        <v>131</v>
      </c>
      <c r="C42">
        <v>1E-3</v>
      </c>
      <c r="D42">
        <v>0.25</v>
      </c>
      <c r="E42">
        <v>100</v>
      </c>
      <c r="F42">
        <v>1000</v>
      </c>
      <c r="G42" s="2" t="b">
        <v>1</v>
      </c>
      <c r="H42">
        <v>9</v>
      </c>
      <c r="I42">
        <v>5</v>
      </c>
      <c r="J42">
        <v>5</v>
      </c>
      <c r="K42">
        <v>1000</v>
      </c>
      <c r="L42">
        <v>4</v>
      </c>
      <c r="M42">
        <v>5</v>
      </c>
      <c r="N42">
        <v>21</v>
      </c>
      <c r="O42">
        <v>13</v>
      </c>
      <c r="P42">
        <v>5</v>
      </c>
      <c r="Q42">
        <v>5</v>
      </c>
      <c r="R42">
        <v>1</v>
      </c>
      <c r="S42">
        <v>78</v>
      </c>
      <c r="T42" s="2">
        <v>128</v>
      </c>
      <c r="U42" s="2">
        <v>64</v>
      </c>
      <c r="V42" s="2">
        <v>128</v>
      </c>
      <c r="W42">
        <v>0.98455555555554797</v>
      </c>
      <c r="X42">
        <v>1.8533565624700001E-3</v>
      </c>
      <c r="Y42">
        <v>0.48123809523809702</v>
      </c>
      <c r="Z42">
        <v>0.29042700532078702</v>
      </c>
      <c r="AA42">
        <v>0.43075497462039403</v>
      </c>
      <c r="AB42">
        <v>0.43075497462039403</v>
      </c>
      <c r="AC42">
        <v>0.47616663606701298</v>
      </c>
      <c r="AD42">
        <v>0.47616663606701298</v>
      </c>
      <c r="AE42">
        <v>0.48123809523809702</v>
      </c>
      <c r="AF42">
        <v>0.48123809523809702</v>
      </c>
      <c r="AG42">
        <v>0.70769230769230695</v>
      </c>
      <c r="AH42">
        <v>8.0452404916286399E-2</v>
      </c>
      <c r="AI42">
        <v>0.68738651996570499</v>
      </c>
      <c r="AJ42">
        <v>0.68738651996570499</v>
      </c>
      <c r="AK42">
        <v>0.72481684981684902</v>
      </c>
      <c r="AL42">
        <v>0.72481684981684902</v>
      </c>
      <c r="AM42">
        <v>0.70769230769230695</v>
      </c>
      <c r="AN42">
        <v>0.70769230769230695</v>
      </c>
    </row>
    <row r="43" spans="2:41" x14ac:dyDescent="0.2">
      <c r="B43" t="s">
        <v>132</v>
      </c>
      <c r="C43">
        <v>1E-3</v>
      </c>
      <c r="D43">
        <v>0.5</v>
      </c>
      <c r="E43">
        <v>100</v>
      </c>
      <c r="F43">
        <v>1000</v>
      </c>
      <c r="G43" s="2" t="b">
        <v>1</v>
      </c>
      <c r="H43">
        <v>9</v>
      </c>
      <c r="I43">
        <v>5</v>
      </c>
      <c r="J43">
        <v>15</v>
      </c>
      <c r="K43">
        <v>1000</v>
      </c>
      <c r="L43">
        <v>4</v>
      </c>
      <c r="M43">
        <v>5</v>
      </c>
      <c r="N43">
        <v>21</v>
      </c>
      <c r="O43">
        <v>13</v>
      </c>
      <c r="P43">
        <v>5</v>
      </c>
      <c r="Q43">
        <v>5</v>
      </c>
      <c r="R43">
        <v>1</v>
      </c>
      <c r="S43">
        <v>78</v>
      </c>
      <c r="T43" s="2">
        <v>64</v>
      </c>
      <c r="U43" s="2">
        <v>128</v>
      </c>
      <c r="V43" s="2">
        <v>128</v>
      </c>
      <c r="W43">
        <v>0.98105925925924797</v>
      </c>
      <c r="X43">
        <v>2.5414449653542999E-3</v>
      </c>
      <c r="Y43">
        <v>0.48013095238095099</v>
      </c>
      <c r="Z43">
        <v>0.35652829524874602</v>
      </c>
      <c r="AA43">
        <v>0.44526267685152598</v>
      </c>
      <c r="AB43">
        <v>0.44526267685152598</v>
      </c>
      <c r="AC43">
        <v>0.51195121449762704</v>
      </c>
      <c r="AD43">
        <v>0.51195121449762704</v>
      </c>
      <c r="AE43">
        <v>0.48013095238095099</v>
      </c>
      <c r="AF43">
        <v>0.48013095238095099</v>
      </c>
      <c r="AG43">
        <v>0.69230769230769196</v>
      </c>
      <c r="AH43">
        <v>8.5133440792560494E-2</v>
      </c>
      <c r="AI43">
        <v>0.657917296378834</v>
      </c>
      <c r="AJ43">
        <v>0.657917296378834</v>
      </c>
      <c r="AK43">
        <v>0.67206959706959701</v>
      </c>
      <c r="AL43">
        <v>0.67206959706959701</v>
      </c>
      <c r="AM43">
        <v>0.69230769230769196</v>
      </c>
      <c r="AN43">
        <v>0.69230769230769196</v>
      </c>
    </row>
    <row r="44" spans="2:41" x14ac:dyDescent="0.2">
      <c r="B44" t="s">
        <v>133</v>
      </c>
      <c r="C44">
        <v>1E-3</v>
      </c>
      <c r="D44">
        <v>0.5</v>
      </c>
      <c r="E44">
        <v>100</v>
      </c>
      <c r="F44">
        <v>5000</v>
      </c>
      <c r="G44" s="2" t="b">
        <v>1</v>
      </c>
      <c r="H44">
        <v>9</v>
      </c>
      <c r="I44">
        <v>5</v>
      </c>
      <c r="J44">
        <v>15</v>
      </c>
      <c r="K44">
        <v>1000</v>
      </c>
      <c r="L44">
        <v>4</v>
      </c>
      <c r="M44">
        <v>5</v>
      </c>
      <c r="N44">
        <v>21</v>
      </c>
      <c r="O44">
        <v>13</v>
      </c>
      <c r="P44">
        <v>5</v>
      </c>
      <c r="Q44">
        <v>5</v>
      </c>
      <c r="R44">
        <v>1</v>
      </c>
      <c r="S44">
        <v>78</v>
      </c>
      <c r="T44" s="2">
        <v>64</v>
      </c>
      <c r="U44" s="2">
        <v>64</v>
      </c>
      <c r="V44" s="2">
        <v>64</v>
      </c>
      <c r="W44">
        <v>0.99532592592597802</v>
      </c>
      <c r="X44">
        <v>5.7339350264509997E-4</v>
      </c>
      <c r="Y44">
        <v>0.47996428571428601</v>
      </c>
      <c r="Z44">
        <v>0.30882921056449397</v>
      </c>
      <c r="AA44">
        <v>0.425636956745989</v>
      </c>
      <c r="AB44">
        <v>0.425636956745989</v>
      </c>
      <c r="AC44">
        <v>0.451528879116324</v>
      </c>
      <c r="AD44">
        <v>0.451528879116324</v>
      </c>
      <c r="AE44">
        <v>0.47996428571428601</v>
      </c>
      <c r="AF44">
        <v>0.47996428571428601</v>
      </c>
      <c r="AG44">
        <v>0.67692307692307696</v>
      </c>
      <c r="AH44">
        <v>9.6908032894134494E-2</v>
      </c>
      <c r="AI44">
        <v>0.64114219114219095</v>
      </c>
      <c r="AJ44">
        <v>0.64114219114219095</v>
      </c>
      <c r="AK44">
        <v>0.64033530571992103</v>
      </c>
      <c r="AL44">
        <v>0.64033530571992103</v>
      </c>
      <c r="AM44">
        <v>0.67692307692307596</v>
      </c>
      <c r="AN44">
        <v>0.67692307692307696</v>
      </c>
    </row>
    <row r="45" spans="2:41" x14ac:dyDescent="0.2">
      <c r="B45" t="s">
        <v>134</v>
      </c>
      <c r="C45">
        <v>1E-3</v>
      </c>
      <c r="D45">
        <v>0.5</v>
      </c>
      <c r="E45">
        <v>100</v>
      </c>
      <c r="F45">
        <v>1000</v>
      </c>
      <c r="G45" s="2" t="b">
        <v>1</v>
      </c>
      <c r="H45">
        <v>9</v>
      </c>
      <c r="I45">
        <v>5</v>
      </c>
      <c r="J45">
        <v>5</v>
      </c>
      <c r="K45">
        <v>1000</v>
      </c>
      <c r="L45">
        <v>4</v>
      </c>
      <c r="M45">
        <v>5</v>
      </c>
      <c r="N45">
        <v>21</v>
      </c>
      <c r="O45">
        <v>13</v>
      </c>
      <c r="P45">
        <v>5</v>
      </c>
      <c r="Q45">
        <v>5</v>
      </c>
      <c r="R45">
        <v>1</v>
      </c>
      <c r="S45">
        <v>78</v>
      </c>
      <c r="T45" s="2">
        <v>64</v>
      </c>
      <c r="U45" s="2">
        <v>128</v>
      </c>
      <c r="V45" s="2">
        <v>128</v>
      </c>
      <c r="W45">
        <v>0.98495555555554803</v>
      </c>
      <c r="X45">
        <v>2.3362444872039E-3</v>
      </c>
      <c r="Y45">
        <v>0.479119047619048</v>
      </c>
      <c r="Z45">
        <v>0.27978355672955502</v>
      </c>
      <c r="AA45">
        <v>0.44013636458114203</v>
      </c>
      <c r="AB45">
        <v>0.44013636458114203</v>
      </c>
      <c r="AC45">
        <v>0.49451715627783199</v>
      </c>
      <c r="AD45">
        <v>0.49451715627783199</v>
      </c>
      <c r="AE45">
        <v>0.479119047619048</v>
      </c>
      <c r="AF45">
        <v>0.479119047619048</v>
      </c>
      <c r="AG45">
        <v>0.6</v>
      </c>
      <c r="AH45">
        <v>8.4668941795825903E-2</v>
      </c>
      <c r="AI45">
        <v>0.59471639471639404</v>
      </c>
      <c r="AJ45">
        <v>0.59471639471639404</v>
      </c>
      <c r="AK45">
        <v>0.60109890109890096</v>
      </c>
      <c r="AL45">
        <v>0.60109890109890096</v>
      </c>
      <c r="AM45">
        <v>0.6</v>
      </c>
      <c r="AN45">
        <v>0.6</v>
      </c>
    </row>
    <row r="46" spans="2:41" x14ac:dyDescent="0.2">
      <c r="B46" t="s">
        <v>135</v>
      </c>
      <c r="C46">
        <v>1E-3</v>
      </c>
      <c r="D46">
        <v>0.5</v>
      </c>
      <c r="E46">
        <v>100</v>
      </c>
      <c r="F46">
        <v>5000</v>
      </c>
      <c r="G46" s="2" t="b">
        <v>1</v>
      </c>
      <c r="H46">
        <v>9</v>
      </c>
      <c r="I46">
        <v>5</v>
      </c>
      <c r="J46">
        <v>5</v>
      </c>
      <c r="K46">
        <v>1000</v>
      </c>
      <c r="L46">
        <v>4</v>
      </c>
      <c r="M46">
        <v>5</v>
      </c>
      <c r="N46">
        <v>21</v>
      </c>
      <c r="O46">
        <v>13</v>
      </c>
      <c r="P46">
        <v>5</v>
      </c>
      <c r="Q46">
        <v>5</v>
      </c>
      <c r="R46">
        <v>1</v>
      </c>
      <c r="S46">
        <v>78</v>
      </c>
      <c r="T46" s="2">
        <v>64</v>
      </c>
      <c r="U46" s="2">
        <v>128</v>
      </c>
      <c r="V46" s="2">
        <v>64</v>
      </c>
      <c r="W46">
        <v>0.98885333333334002</v>
      </c>
      <c r="X46">
        <v>1.4002100797687999E-3</v>
      </c>
      <c r="Y46">
        <v>0.47882142857143001</v>
      </c>
      <c r="Z46">
        <v>0.328144257113337</v>
      </c>
      <c r="AA46">
        <v>0.43112766456412899</v>
      </c>
      <c r="AB46">
        <v>0.43112766456412899</v>
      </c>
      <c r="AC46">
        <v>0.45615875931866701</v>
      </c>
      <c r="AD46">
        <v>0.45615875931866701</v>
      </c>
      <c r="AE46">
        <v>0.47882142857143001</v>
      </c>
      <c r="AF46">
        <v>0.47882142857143001</v>
      </c>
      <c r="AG46">
        <v>0.6</v>
      </c>
      <c r="AH46">
        <v>8.7359212338924394E-2</v>
      </c>
      <c r="AI46">
        <v>0.57889985831162205</v>
      </c>
      <c r="AJ46">
        <v>0.57889985831162305</v>
      </c>
      <c r="AK46">
        <v>0.58058608058607997</v>
      </c>
      <c r="AL46">
        <v>0.58058608058607997</v>
      </c>
      <c r="AM46">
        <v>0.6</v>
      </c>
      <c r="AN46">
        <v>0.6</v>
      </c>
    </row>
    <row r="47" spans="2:41" x14ac:dyDescent="0.2">
      <c r="B47" t="s">
        <v>208</v>
      </c>
      <c r="C47">
        <v>1E-3</v>
      </c>
      <c r="D47">
        <v>0.1</v>
      </c>
      <c r="E47">
        <v>100</v>
      </c>
      <c r="F47">
        <v>5000</v>
      </c>
      <c r="G47" s="2" t="b">
        <v>1</v>
      </c>
      <c r="H47">
        <v>9</v>
      </c>
      <c r="I47">
        <v>5</v>
      </c>
      <c r="J47">
        <v>21</v>
      </c>
      <c r="K47">
        <v>1000</v>
      </c>
      <c r="L47">
        <v>4</v>
      </c>
      <c r="M47">
        <v>5</v>
      </c>
      <c r="N47">
        <v>21</v>
      </c>
      <c r="O47">
        <v>13</v>
      </c>
      <c r="P47">
        <v>5</v>
      </c>
      <c r="Q47">
        <v>5</v>
      </c>
      <c r="R47">
        <v>1</v>
      </c>
      <c r="S47">
        <v>78</v>
      </c>
      <c r="T47" s="2">
        <v>64</v>
      </c>
      <c r="U47" s="2">
        <v>64</v>
      </c>
      <c r="V47" s="2">
        <v>64</v>
      </c>
      <c r="W47" t="s">
        <v>194</v>
      </c>
      <c r="X47">
        <v>0.986724867724875</v>
      </c>
      <c r="Y47">
        <v>1.9678915843952E-3</v>
      </c>
      <c r="Z47">
        <v>0.478619047619048</v>
      </c>
      <c r="AA47">
        <v>0.311916850119829</v>
      </c>
      <c r="AB47">
        <v>0.41564609080736198</v>
      </c>
      <c r="AC47">
        <v>0.41564609080736198</v>
      </c>
      <c r="AD47">
        <v>0.42552190361664199</v>
      </c>
      <c r="AE47">
        <v>0.42552190361664199</v>
      </c>
      <c r="AF47">
        <v>0.478619047619048</v>
      </c>
      <c r="AG47">
        <v>0.478619047619048</v>
      </c>
      <c r="AH47">
        <v>0.66153846153846096</v>
      </c>
      <c r="AI47">
        <v>6.5961107611656106E-2</v>
      </c>
      <c r="AJ47">
        <v>0.61734931734931697</v>
      </c>
      <c r="AK47">
        <v>0.61734931734931697</v>
      </c>
      <c r="AL47">
        <v>0.58571428571428497</v>
      </c>
      <c r="AM47">
        <v>0.58571428571428497</v>
      </c>
      <c r="AN47">
        <v>0.66153846153846096</v>
      </c>
      <c r="AO47">
        <v>0.66153846153846096</v>
      </c>
    </row>
    <row r="48" spans="2:41" x14ac:dyDescent="0.2">
      <c r="B48" t="s">
        <v>209</v>
      </c>
      <c r="C48">
        <v>1E-3</v>
      </c>
      <c r="D48">
        <v>0.1</v>
      </c>
      <c r="E48">
        <v>100</v>
      </c>
      <c r="F48">
        <v>1000</v>
      </c>
      <c r="G48" s="2" t="b">
        <v>1</v>
      </c>
      <c r="H48">
        <v>9</v>
      </c>
      <c r="I48">
        <v>5</v>
      </c>
      <c r="J48">
        <v>21</v>
      </c>
      <c r="K48">
        <v>1000</v>
      </c>
      <c r="L48">
        <v>4</v>
      </c>
      <c r="M48">
        <v>5</v>
      </c>
      <c r="N48">
        <v>21</v>
      </c>
      <c r="O48">
        <v>13</v>
      </c>
      <c r="P48">
        <v>5</v>
      </c>
      <c r="Q48">
        <v>5</v>
      </c>
      <c r="R48">
        <v>1</v>
      </c>
      <c r="S48">
        <v>78</v>
      </c>
      <c r="T48" s="2">
        <v>64</v>
      </c>
      <c r="U48" s="2">
        <v>64</v>
      </c>
      <c r="V48" s="2">
        <v>64</v>
      </c>
      <c r="W48" t="s">
        <v>194</v>
      </c>
      <c r="X48">
        <v>0.99561904761903697</v>
      </c>
      <c r="Y48">
        <v>9.5847834578600001E-4</v>
      </c>
      <c r="Z48">
        <v>0.47532142857142901</v>
      </c>
      <c r="AA48">
        <v>0.29260041132569298</v>
      </c>
      <c r="AB48">
        <v>0.43189720811938298</v>
      </c>
      <c r="AC48">
        <v>0.43189720811938298</v>
      </c>
      <c r="AD48">
        <v>0.462348136692945</v>
      </c>
      <c r="AE48">
        <v>0.462348136692945</v>
      </c>
      <c r="AF48">
        <v>0.47532142857142901</v>
      </c>
      <c r="AG48">
        <v>0.47532142857142901</v>
      </c>
      <c r="AH48">
        <v>0.66153846153846096</v>
      </c>
      <c r="AI48">
        <v>8.6728073656558893E-2</v>
      </c>
      <c r="AJ48">
        <v>0.65029970029969997</v>
      </c>
      <c r="AK48">
        <v>0.65029970029969997</v>
      </c>
      <c r="AL48">
        <v>0.67106227106227101</v>
      </c>
      <c r="AM48">
        <v>0.67106227106227101</v>
      </c>
      <c r="AN48">
        <v>0.66153846153846096</v>
      </c>
      <c r="AO48">
        <v>0.66153846153846096</v>
      </c>
    </row>
    <row r="49" spans="2:41" x14ac:dyDescent="0.2">
      <c r="B49" t="s">
        <v>210</v>
      </c>
      <c r="C49">
        <v>1E-3</v>
      </c>
      <c r="D49">
        <v>0.5</v>
      </c>
      <c r="E49">
        <v>100</v>
      </c>
      <c r="F49">
        <v>1000</v>
      </c>
      <c r="G49" s="2" t="b">
        <v>1</v>
      </c>
      <c r="H49">
        <v>9</v>
      </c>
      <c r="I49">
        <v>5</v>
      </c>
      <c r="J49">
        <v>21</v>
      </c>
      <c r="K49">
        <v>1000</v>
      </c>
      <c r="L49">
        <v>4</v>
      </c>
      <c r="M49">
        <v>5</v>
      </c>
      <c r="N49">
        <v>21</v>
      </c>
      <c r="O49">
        <v>13</v>
      </c>
      <c r="P49">
        <v>5</v>
      </c>
      <c r="Q49">
        <v>5</v>
      </c>
      <c r="R49">
        <v>1</v>
      </c>
      <c r="S49">
        <v>78</v>
      </c>
      <c r="T49" s="2">
        <v>64</v>
      </c>
      <c r="U49" s="2">
        <v>64</v>
      </c>
      <c r="V49" s="2">
        <v>64</v>
      </c>
      <c r="W49" t="s">
        <v>194</v>
      </c>
      <c r="X49">
        <v>0.98625925925926405</v>
      </c>
      <c r="Y49">
        <v>2.1846790410407001E-3</v>
      </c>
      <c r="Z49">
        <v>0.473964285714287</v>
      </c>
      <c r="AA49">
        <v>0.28225288909673601</v>
      </c>
      <c r="AB49">
        <v>0.420293933846693</v>
      </c>
      <c r="AC49">
        <v>0.420293933846693</v>
      </c>
      <c r="AD49">
        <v>0.43912997412217802</v>
      </c>
      <c r="AE49">
        <v>0.43912997412217802</v>
      </c>
      <c r="AF49">
        <v>0.473964285714287</v>
      </c>
      <c r="AG49">
        <v>0.473964285714287</v>
      </c>
      <c r="AH49">
        <v>0.70769230769230695</v>
      </c>
      <c r="AI49">
        <v>6.3939817249774905E-2</v>
      </c>
      <c r="AJ49">
        <v>0.66258741258741205</v>
      </c>
      <c r="AK49">
        <v>0.66258741258741205</v>
      </c>
      <c r="AL49">
        <v>0.65091575091575005</v>
      </c>
      <c r="AM49">
        <v>0.65091575091575005</v>
      </c>
      <c r="AN49">
        <v>0.70769230769230695</v>
      </c>
      <c r="AO49">
        <v>0.70769230769230695</v>
      </c>
    </row>
    <row r="50" spans="2:41" x14ac:dyDescent="0.2">
      <c r="B50" t="s">
        <v>211</v>
      </c>
      <c r="C50">
        <v>1E-3</v>
      </c>
      <c r="D50">
        <v>0.25</v>
      </c>
      <c r="E50">
        <v>100</v>
      </c>
      <c r="F50">
        <v>1000</v>
      </c>
      <c r="G50" s="2" t="b">
        <v>1</v>
      </c>
      <c r="H50">
        <v>9</v>
      </c>
      <c r="I50">
        <v>5</v>
      </c>
      <c r="J50">
        <v>21</v>
      </c>
      <c r="K50">
        <v>1000</v>
      </c>
      <c r="L50">
        <v>4</v>
      </c>
      <c r="M50">
        <v>5</v>
      </c>
      <c r="N50">
        <v>21</v>
      </c>
      <c r="O50">
        <v>13</v>
      </c>
      <c r="P50">
        <v>5</v>
      </c>
      <c r="Q50">
        <v>5</v>
      </c>
      <c r="R50">
        <v>1</v>
      </c>
      <c r="S50">
        <v>78</v>
      </c>
      <c r="T50" s="2">
        <v>64</v>
      </c>
      <c r="U50" s="2">
        <v>64</v>
      </c>
      <c r="V50" s="2">
        <v>64</v>
      </c>
      <c r="W50" t="s">
        <v>194</v>
      </c>
      <c r="X50">
        <v>0.98021693121693099</v>
      </c>
      <c r="Y50">
        <v>3.1477623648825002E-3</v>
      </c>
      <c r="Z50">
        <v>0.47370238095238298</v>
      </c>
      <c r="AA50">
        <v>0.290901126801967</v>
      </c>
      <c r="AB50">
        <v>0.39566014765262902</v>
      </c>
      <c r="AC50">
        <v>0.39566014765262902</v>
      </c>
      <c r="AD50">
        <v>0.43168681128659298</v>
      </c>
      <c r="AE50">
        <v>0.43168681128659298</v>
      </c>
      <c r="AF50">
        <v>0.47370238095238298</v>
      </c>
      <c r="AG50">
        <v>0.47370238095238298</v>
      </c>
      <c r="AH50">
        <v>0.69230769230769196</v>
      </c>
      <c r="AI50">
        <v>7.0417493581771795E-2</v>
      </c>
      <c r="AJ50">
        <v>0.64187120069473003</v>
      </c>
      <c r="AK50">
        <v>0.64187120069473003</v>
      </c>
      <c r="AL50">
        <v>0.61813186813186805</v>
      </c>
      <c r="AM50">
        <v>0.61813186813186805</v>
      </c>
      <c r="AN50">
        <v>0.69230769230769196</v>
      </c>
      <c r="AO50">
        <v>0.69230769230769196</v>
      </c>
    </row>
    <row r="51" spans="2:41" x14ac:dyDescent="0.2">
      <c r="B51" t="s">
        <v>212</v>
      </c>
      <c r="C51">
        <v>1E-3</v>
      </c>
      <c r="D51">
        <v>0.1</v>
      </c>
      <c r="E51">
        <v>100</v>
      </c>
      <c r="F51">
        <v>5000</v>
      </c>
      <c r="G51" s="2" t="b">
        <v>1</v>
      </c>
      <c r="H51">
        <v>9</v>
      </c>
      <c r="I51">
        <v>5</v>
      </c>
      <c r="J51">
        <v>15</v>
      </c>
      <c r="K51">
        <v>1000</v>
      </c>
      <c r="L51">
        <v>4</v>
      </c>
      <c r="M51">
        <v>5</v>
      </c>
      <c r="N51">
        <v>21</v>
      </c>
      <c r="O51">
        <v>13</v>
      </c>
      <c r="P51">
        <v>5</v>
      </c>
      <c r="Q51">
        <v>5</v>
      </c>
      <c r="R51">
        <v>1</v>
      </c>
      <c r="S51">
        <v>78</v>
      </c>
      <c r="T51" s="2">
        <v>128</v>
      </c>
      <c r="U51" s="2">
        <v>128</v>
      </c>
      <c r="V51" s="2">
        <v>64</v>
      </c>
      <c r="W51">
        <v>0.98304592592598805</v>
      </c>
      <c r="X51">
        <v>2.4215184730566001E-3</v>
      </c>
      <c r="Y51">
        <v>0.47241666666666798</v>
      </c>
      <c r="Z51">
        <v>0.27488372230529701</v>
      </c>
      <c r="AA51">
        <v>0.40036818289432102</v>
      </c>
      <c r="AB51">
        <v>0.40036818289432102</v>
      </c>
      <c r="AC51">
        <v>0.397620728405991</v>
      </c>
      <c r="AD51">
        <v>0.397620728405991</v>
      </c>
      <c r="AE51">
        <v>0.47241666666666798</v>
      </c>
      <c r="AF51">
        <v>0.47241666666666798</v>
      </c>
      <c r="AG51">
        <v>0.63076923076922997</v>
      </c>
      <c r="AH51">
        <v>6.8280719220638206E-2</v>
      </c>
      <c r="AI51">
        <v>0.58830613830613798</v>
      </c>
      <c r="AJ51">
        <v>0.58830613830613798</v>
      </c>
      <c r="AK51">
        <v>0.57765567765567705</v>
      </c>
      <c r="AL51">
        <v>0.57765567765567705</v>
      </c>
      <c r="AM51">
        <v>0.63076923076922997</v>
      </c>
      <c r="AN51">
        <v>0.63076923076922997</v>
      </c>
    </row>
    <row r="52" spans="2:41" x14ac:dyDescent="0.2">
      <c r="B52" t="s">
        <v>213</v>
      </c>
      <c r="C52">
        <v>1E-3</v>
      </c>
      <c r="D52">
        <v>0.25</v>
      </c>
      <c r="E52">
        <v>100</v>
      </c>
      <c r="F52">
        <v>5000</v>
      </c>
      <c r="G52" s="2" t="b">
        <v>1</v>
      </c>
      <c r="H52">
        <v>9</v>
      </c>
      <c r="I52">
        <v>5</v>
      </c>
      <c r="J52">
        <v>15</v>
      </c>
      <c r="K52">
        <v>1000</v>
      </c>
      <c r="L52">
        <v>4</v>
      </c>
      <c r="M52">
        <v>5</v>
      </c>
      <c r="N52">
        <v>21</v>
      </c>
      <c r="O52">
        <v>13</v>
      </c>
      <c r="P52">
        <v>5</v>
      </c>
      <c r="Q52">
        <v>5</v>
      </c>
      <c r="R52">
        <v>1</v>
      </c>
      <c r="S52">
        <v>78</v>
      </c>
      <c r="T52" s="2">
        <v>128</v>
      </c>
      <c r="U52" s="2">
        <v>64</v>
      </c>
      <c r="V52" s="2">
        <v>128</v>
      </c>
      <c r="W52">
        <v>0.98986962962971103</v>
      </c>
      <c r="X52">
        <v>1.4831258402674E-3</v>
      </c>
      <c r="Y52">
        <v>0.47078571428571597</v>
      </c>
      <c r="Z52">
        <v>0.34389368164539302</v>
      </c>
      <c r="AA52">
        <v>0.43156705753617403</v>
      </c>
      <c r="AB52">
        <v>0.43156705753617403</v>
      </c>
      <c r="AC52">
        <v>0.47561821181292102</v>
      </c>
      <c r="AD52">
        <v>0.47561821181292102</v>
      </c>
      <c r="AE52">
        <v>0.47078571428571597</v>
      </c>
      <c r="AF52">
        <v>0.47078571428571597</v>
      </c>
      <c r="AG52">
        <v>0.70769230769230695</v>
      </c>
      <c r="AH52">
        <v>0.102455794811248</v>
      </c>
      <c r="AI52">
        <v>0.69813519813519798</v>
      </c>
      <c r="AJ52">
        <v>0.69813519813519798</v>
      </c>
      <c r="AK52">
        <v>0.81135531135531103</v>
      </c>
      <c r="AL52">
        <v>0.81135531135531103</v>
      </c>
      <c r="AM52">
        <v>0.70769230769230695</v>
      </c>
      <c r="AN52">
        <v>0.70769230769230695</v>
      </c>
    </row>
    <row r="53" spans="2:41" x14ac:dyDescent="0.2">
      <c r="B53" t="s">
        <v>214</v>
      </c>
      <c r="C53">
        <v>1E-3</v>
      </c>
      <c r="D53">
        <v>0.1</v>
      </c>
      <c r="E53">
        <v>100</v>
      </c>
      <c r="F53">
        <v>5000</v>
      </c>
      <c r="G53" s="2" t="b">
        <v>1</v>
      </c>
      <c r="H53">
        <v>9</v>
      </c>
      <c r="I53">
        <v>5</v>
      </c>
      <c r="J53">
        <v>21</v>
      </c>
      <c r="K53">
        <v>1000</v>
      </c>
      <c r="L53">
        <v>4</v>
      </c>
      <c r="M53">
        <v>5</v>
      </c>
      <c r="N53">
        <v>21</v>
      </c>
      <c r="O53">
        <v>13</v>
      </c>
      <c r="P53">
        <v>5</v>
      </c>
      <c r="Q53">
        <v>5</v>
      </c>
      <c r="R53">
        <v>1</v>
      </c>
      <c r="S53">
        <v>78</v>
      </c>
      <c r="T53" s="2">
        <v>64</v>
      </c>
      <c r="U53" s="2">
        <v>64</v>
      </c>
      <c r="V53" s="2">
        <v>128</v>
      </c>
      <c r="W53" t="s">
        <v>194</v>
      </c>
      <c r="X53">
        <v>0.99087089947095996</v>
      </c>
      <c r="Y53">
        <v>1.5588129113813E-3</v>
      </c>
      <c r="Z53">
        <v>0.47013095238095498</v>
      </c>
      <c r="AA53">
        <v>0.330456694364547</v>
      </c>
      <c r="AB53">
        <v>0.401061310313507</v>
      </c>
      <c r="AC53">
        <v>0.401061310313507</v>
      </c>
      <c r="AD53">
        <v>0.43198710656487499</v>
      </c>
      <c r="AE53">
        <v>0.43198710656487499</v>
      </c>
      <c r="AF53">
        <v>0.47013095238095498</v>
      </c>
      <c r="AG53">
        <v>0.47013095238095498</v>
      </c>
      <c r="AH53">
        <v>0.66153846153846096</v>
      </c>
      <c r="AI53">
        <v>8.2627609372138894E-2</v>
      </c>
      <c r="AJ53">
        <v>0.63272838272838205</v>
      </c>
      <c r="AK53">
        <v>0.63272838272838205</v>
      </c>
      <c r="AL53">
        <v>0.70405085110967403</v>
      </c>
      <c r="AM53">
        <v>0.70405085110967403</v>
      </c>
      <c r="AN53">
        <v>0.66153846153846096</v>
      </c>
      <c r="AO53">
        <v>0.66153846153846096</v>
      </c>
    </row>
    <row r="54" spans="2:41" x14ac:dyDescent="0.2">
      <c r="B54" t="s">
        <v>136</v>
      </c>
      <c r="C54">
        <v>1E-3</v>
      </c>
      <c r="D54">
        <v>0.1</v>
      </c>
      <c r="E54">
        <v>100</v>
      </c>
      <c r="F54">
        <v>1000</v>
      </c>
      <c r="G54" s="2" t="b">
        <v>1</v>
      </c>
      <c r="H54">
        <v>9</v>
      </c>
      <c r="I54">
        <v>5</v>
      </c>
      <c r="J54">
        <v>15</v>
      </c>
      <c r="K54">
        <v>1000</v>
      </c>
      <c r="L54">
        <v>4</v>
      </c>
      <c r="M54">
        <v>5</v>
      </c>
      <c r="N54">
        <v>21</v>
      </c>
      <c r="O54">
        <v>13</v>
      </c>
      <c r="P54">
        <v>5</v>
      </c>
      <c r="Q54">
        <v>5</v>
      </c>
      <c r="R54">
        <v>1</v>
      </c>
      <c r="S54">
        <v>78</v>
      </c>
      <c r="T54" s="2">
        <v>64</v>
      </c>
      <c r="U54" s="2">
        <v>64</v>
      </c>
      <c r="V54" s="2">
        <v>128</v>
      </c>
      <c r="W54">
        <v>0.98085185185184098</v>
      </c>
      <c r="X54">
        <v>2.3865686831084001E-3</v>
      </c>
      <c r="Y54">
        <v>0.47013095238095398</v>
      </c>
      <c r="Z54">
        <v>0.31770788230001901</v>
      </c>
      <c r="AA54">
        <v>0.41798867690001901</v>
      </c>
      <c r="AB54">
        <v>0.41798867690001901</v>
      </c>
      <c r="AC54">
        <v>0.44661845373904402</v>
      </c>
      <c r="AD54">
        <v>0.44661845373904402</v>
      </c>
      <c r="AE54">
        <v>0.47013095238095398</v>
      </c>
      <c r="AF54">
        <v>0.47013095238095398</v>
      </c>
      <c r="AG54">
        <v>0.70769230769230695</v>
      </c>
      <c r="AH54">
        <v>8.3886995911598206E-2</v>
      </c>
      <c r="AI54">
        <v>0.662937062937063</v>
      </c>
      <c r="AJ54">
        <v>0.662937062937063</v>
      </c>
      <c r="AK54">
        <v>0.65247957171034099</v>
      </c>
      <c r="AL54">
        <v>0.65247957171033999</v>
      </c>
      <c r="AM54">
        <v>0.70769230769230695</v>
      </c>
      <c r="AN54">
        <v>0.70769230769230695</v>
      </c>
    </row>
    <row r="55" spans="2:41" x14ac:dyDescent="0.2">
      <c r="B55" t="s">
        <v>298</v>
      </c>
      <c r="C55">
        <v>1E-3</v>
      </c>
      <c r="D55">
        <v>0.25</v>
      </c>
      <c r="E55">
        <v>100</v>
      </c>
      <c r="F55">
        <v>5000</v>
      </c>
      <c r="G55" s="2" t="b">
        <v>1</v>
      </c>
      <c r="H55">
        <v>9</v>
      </c>
      <c r="I55">
        <v>5</v>
      </c>
      <c r="J55">
        <v>21</v>
      </c>
      <c r="K55">
        <v>1000</v>
      </c>
      <c r="L55">
        <v>4</v>
      </c>
      <c r="M55">
        <v>5</v>
      </c>
      <c r="N55">
        <v>21</v>
      </c>
      <c r="O55">
        <v>13</v>
      </c>
      <c r="P55">
        <v>5</v>
      </c>
      <c r="Q55">
        <v>5</v>
      </c>
      <c r="R55">
        <v>1</v>
      </c>
      <c r="S55">
        <v>78</v>
      </c>
      <c r="T55" s="2">
        <v>128</v>
      </c>
      <c r="U55" s="2">
        <v>128</v>
      </c>
      <c r="V55" s="2">
        <v>64</v>
      </c>
      <c r="W55" t="s">
        <v>194</v>
      </c>
      <c r="X55">
        <v>0.98145820105820003</v>
      </c>
      <c r="Y55">
        <v>2.7068296960233999E-3</v>
      </c>
      <c r="Z55">
        <v>0.46627380952380998</v>
      </c>
      <c r="AA55">
        <v>0.27831981851160498</v>
      </c>
      <c r="AB55">
        <v>0.42341133092801297</v>
      </c>
      <c r="AC55">
        <v>0.42341133092801297</v>
      </c>
      <c r="AD55">
        <v>0.46694762189066602</v>
      </c>
      <c r="AE55">
        <v>0.46694762189066602</v>
      </c>
      <c r="AF55">
        <v>0.46627380952380998</v>
      </c>
      <c r="AG55">
        <v>0.46627380952380998</v>
      </c>
      <c r="AH55">
        <v>0.69230769230769196</v>
      </c>
      <c r="AI55">
        <v>6.8247191607952104E-2</v>
      </c>
      <c r="AJ55">
        <v>0.65271036153389095</v>
      </c>
      <c r="AK55">
        <v>0.65271036153388995</v>
      </c>
      <c r="AL55">
        <v>0.704395604395604</v>
      </c>
      <c r="AM55">
        <v>0.704395604395604</v>
      </c>
      <c r="AN55">
        <v>0.69230769230769196</v>
      </c>
      <c r="AO55">
        <v>0.69230769230769196</v>
      </c>
    </row>
    <row r="56" spans="2:41" x14ac:dyDescent="0.2">
      <c r="B56" t="s">
        <v>137</v>
      </c>
      <c r="C56">
        <v>1E-3</v>
      </c>
      <c r="D56">
        <v>0.25</v>
      </c>
      <c r="E56">
        <v>100</v>
      </c>
      <c r="F56">
        <v>5000</v>
      </c>
      <c r="G56" s="2" t="b">
        <v>1</v>
      </c>
      <c r="H56">
        <v>9</v>
      </c>
      <c r="I56">
        <v>5</v>
      </c>
      <c r="J56">
        <v>5</v>
      </c>
      <c r="K56">
        <v>1000</v>
      </c>
      <c r="L56">
        <v>4</v>
      </c>
      <c r="M56">
        <v>5</v>
      </c>
      <c r="N56">
        <v>21</v>
      </c>
      <c r="O56">
        <v>13</v>
      </c>
      <c r="P56">
        <v>5</v>
      </c>
      <c r="Q56">
        <v>5</v>
      </c>
      <c r="R56">
        <v>1</v>
      </c>
      <c r="S56">
        <v>78</v>
      </c>
      <c r="T56" s="2">
        <v>128</v>
      </c>
      <c r="U56" s="2">
        <v>64</v>
      </c>
      <c r="V56" s="2">
        <v>128</v>
      </c>
      <c r="W56">
        <v>0.99090222222222901</v>
      </c>
      <c r="X56">
        <v>1.2203123969379E-3</v>
      </c>
      <c r="Y56">
        <v>0.46407142857142802</v>
      </c>
      <c r="Z56">
        <v>0.213515867143869</v>
      </c>
      <c r="AA56">
        <v>0.39417603725274702</v>
      </c>
      <c r="AB56">
        <v>0.39417603725274702</v>
      </c>
      <c r="AC56">
        <v>0.39481307349502798</v>
      </c>
      <c r="AD56">
        <v>0.39481307349502798</v>
      </c>
      <c r="AE56">
        <v>0.46407142857142802</v>
      </c>
      <c r="AF56">
        <v>0.46407142857142802</v>
      </c>
      <c r="AG56">
        <v>0.64615384615384597</v>
      </c>
      <c r="AH56">
        <v>4.3036289513111101E-2</v>
      </c>
      <c r="AI56">
        <v>0.62301272726373902</v>
      </c>
      <c r="AJ56">
        <v>0.62301272726373902</v>
      </c>
      <c r="AK56">
        <v>0.70009157509157505</v>
      </c>
      <c r="AL56">
        <v>0.70009157509157505</v>
      </c>
      <c r="AM56">
        <v>0.64615384615384597</v>
      </c>
      <c r="AN56">
        <v>0.64615384615384597</v>
      </c>
    </row>
    <row r="57" spans="2:41" x14ac:dyDescent="0.2">
      <c r="B57" t="s">
        <v>215</v>
      </c>
      <c r="C57">
        <v>1E-3</v>
      </c>
      <c r="D57">
        <v>0.25</v>
      </c>
      <c r="E57">
        <v>100</v>
      </c>
      <c r="F57">
        <v>5000</v>
      </c>
      <c r="G57" s="2" t="b">
        <v>0</v>
      </c>
      <c r="H57">
        <v>9</v>
      </c>
      <c r="I57">
        <v>5</v>
      </c>
      <c r="J57">
        <v>15</v>
      </c>
      <c r="K57">
        <v>1000</v>
      </c>
      <c r="L57">
        <v>4</v>
      </c>
      <c r="M57">
        <v>5</v>
      </c>
      <c r="N57">
        <v>21</v>
      </c>
      <c r="O57">
        <v>13</v>
      </c>
      <c r="P57">
        <v>5</v>
      </c>
      <c r="Q57">
        <v>5</v>
      </c>
      <c r="R57">
        <v>1</v>
      </c>
      <c r="S57">
        <v>78</v>
      </c>
      <c r="T57" s="2">
        <v>128</v>
      </c>
      <c r="U57" s="2">
        <v>64</v>
      </c>
      <c r="V57" s="2">
        <v>64</v>
      </c>
      <c r="W57">
        <v>0.98825333333340903</v>
      </c>
      <c r="X57">
        <v>1.8074217793205001E-3</v>
      </c>
      <c r="Y57">
        <v>0.46317857142857399</v>
      </c>
      <c r="Z57">
        <v>0.37202433592081002</v>
      </c>
      <c r="AA57">
        <v>0.420035750932925</v>
      </c>
      <c r="AB57">
        <v>0.420035750932925</v>
      </c>
      <c r="AC57">
        <v>0.45938934601646902</v>
      </c>
      <c r="AD57">
        <v>0.45938934601646902</v>
      </c>
      <c r="AE57">
        <v>0.46317857142857399</v>
      </c>
      <c r="AF57">
        <v>0.46317857142857399</v>
      </c>
      <c r="AG57">
        <v>0.66153846153846096</v>
      </c>
      <c r="AH57">
        <v>0.105227649211883</v>
      </c>
      <c r="AI57">
        <v>0.60213974060127895</v>
      </c>
      <c r="AJ57">
        <v>0.60213974060127895</v>
      </c>
      <c r="AK57">
        <v>0.617307692307692</v>
      </c>
      <c r="AL57">
        <v>0.617307692307692</v>
      </c>
      <c r="AM57">
        <v>0.66153846153846096</v>
      </c>
      <c r="AN57">
        <v>0.66153846153846096</v>
      </c>
    </row>
    <row r="58" spans="2:41" x14ac:dyDescent="0.2">
      <c r="B58" t="s">
        <v>138</v>
      </c>
      <c r="C58">
        <v>1E-3</v>
      </c>
      <c r="D58">
        <v>0.1</v>
      </c>
      <c r="E58">
        <v>100</v>
      </c>
      <c r="F58">
        <v>1000</v>
      </c>
      <c r="G58" s="2" t="b">
        <v>1</v>
      </c>
      <c r="H58">
        <v>9</v>
      </c>
      <c r="I58">
        <v>5</v>
      </c>
      <c r="J58">
        <v>15</v>
      </c>
      <c r="K58">
        <v>1000</v>
      </c>
      <c r="L58">
        <v>4</v>
      </c>
      <c r="M58">
        <v>5</v>
      </c>
      <c r="N58">
        <v>21</v>
      </c>
      <c r="O58">
        <v>13</v>
      </c>
      <c r="P58">
        <v>5</v>
      </c>
      <c r="Q58">
        <v>5</v>
      </c>
      <c r="R58">
        <v>1</v>
      </c>
      <c r="S58">
        <v>78</v>
      </c>
      <c r="T58" s="2">
        <v>64</v>
      </c>
      <c r="U58" s="2">
        <v>128</v>
      </c>
      <c r="V58" s="2">
        <v>64</v>
      </c>
      <c r="W58">
        <v>0.97628888888887599</v>
      </c>
      <c r="X58">
        <v>3.3755470029209001E-3</v>
      </c>
      <c r="Y58">
        <v>0.46122619047619401</v>
      </c>
      <c r="Z58">
        <v>0.46268597906827902</v>
      </c>
      <c r="AA58">
        <v>0.38778478272956901</v>
      </c>
      <c r="AB58">
        <v>0.38778478272956901</v>
      </c>
      <c r="AC58">
        <v>0.424467074784668</v>
      </c>
      <c r="AD58">
        <v>0.424467074784668</v>
      </c>
      <c r="AE58">
        <v>0.46122619047619401</v>
      </c>
      <c r="AF58">
        <v>0.46122619047619401</v>
      </c>
      <c r="AG58">
        <v>0.73846153846153795</v>
      </c>
      <c r="AH58">
        <v>9.0317212045192705E-2</v>
      </c>
      <c r="AI58">
        <v>0.69064012910166706</v>
      </c>
      <c r="AJ58">
        <v>0.69064012910166706</v>
      </c>
      <c r="AK58">
        <v>0.71387010425471897</v>
      </c>
      <c r="AL58">
        <v>0.71387010425471897</v>
      </c>
      <c r="AM58">
        <v>0.73846153846153795</v>
      </c>
      <c r="AN58">
        <v>0.73846153846153795</v>
      </c>
    </row>
    <row r="59" spans="2:41" x14ac:dyDescent="0.2">
      <c r="B59" t="s">
        <v>216</v>
      </c>
      <c r="C59">
        <v>1E-3</v>
      </c>
      <c r="D59">
        <v>0.1</v>
      </c>
      <c r="E59">
        <v>100</v>
      </c>
      <c r="F59">
        <v>5000</v>
      </c>
      <c r="G59" s="2" t="b">
        <v>1</v>
      </c>
      <c r="H59">
        <v>9</v>
      </c>
      <c r="I59">
        <v>5</v>
      </c>
      <c r="J59">
        <v>21</v>
      </c>
      <c r="K59">
        <v>1000</v>
      </c>
      <c r="L59">
        <v>4</v>
      </c>
      <c r="M59">
        <v>5</v>
      </c>
      <c r="N59">
        <v>21</v>
      </c>
      <c r="O59">
        <v>13</v>
      </c>
      <c r="P59">
        <v>5</v>
      </c>
      <c r="Q59">
        <v>5</v>
      </c>
      <c r="R59">
        <v>1</v>
      </c>
      <c r="S59">
        <v>78</v>
      </c>
      <c r="T59" s="2">
        <v>64</v>
      </c>
      <c r="U59" s="2">
        <v>128</v>
      </c>
      <c r="V59" s="2">
        <v>64</v>
      </c>
      <c r="W59" t="s">
        <v>194</v>
      </c>
      <c r="X59">
        <v>0.97826666666666295</v>
      </c>
      <c r="Y59">
        <v>2.9146438068711998E-3</v>
      </c>
      <c r="Z59">
        <v>0.46075000000000299</v>
      </c>
      <c r="AA59">
        <v>0.37042184969782799</v>
      </c>
      <c r="AB59">
        <v>0.40775613429256502</v>
      </c>
      <c r="AC59">
        <v>0.40775613429256502</v>
      </c>
      <c r="AD59">
        <v>0.44009515116884701</v>
      </c>
      <c r="AE59">
        <v>0.44009515116884701</v>
      </c>
      <c r="AF59">
        <v>0.46075000000000299</v>
      </c>
      <c r="AG59">
        <v>0.46075000000000299</v>
      </c>
      <c r="AH59">
        <v>0.67692307692307696</v>
      </c>
      <c r="AI59">
        <v>9.1682180762290899E-2</v>
      </c>
      <c r="AJ59">
        <v>0.62209457209457197</v>
      </c>
      <c r="AK59">
        <v>0.62209457209457197</v>
      </c>
      <c r="AL59">
        <v>0.59853479853479796</v>
      </c>
      <c r="AM59">
        <v>0.59853479853479796</v>
      </c>
      <c r="AN59">
        <v>0.67692307692307696</v>
      </c>
      <c r="AO59">
        <v>0.67692307692307696</v>
      </c>
    </row>
    <row r="60" spans="2:41" x14ac:dyDescent="0.2">
      <c r="B60" t="s">
        <v>139</v>
      </c>
      <c r="C60">
        <v>1E-3</v>
      </c>
      <c r="D60">
        <v>0.1</v>
      </c>
      <c r="E60">
        <v>100</v>
      </c>
      <c r="F60">
        <v>5000</v>
      </c>
      <c r="G60" s="2" t="b">
        <v>1</v>
      </c>
      <c r="H60">
        <v>9</v>
      </c>
      <c r="I60">
        <v>5</v>
      </c>
      <c r="J60">
        <v>15</v>
      </c>
      <c r="K60">
        <v>1000</v>
      </c>
      <c r="L60">
        <v>4</v>
      </c>
      <c r="M60">
        <v>5</v>
      </c>
      <c r="N60">
        <v>21</v>
      </c>
      <c r="O60">
        <v>13</v>
      </c>
      <c r="P60">
        <v>5</v>
      </c>
      <c r="Q60">
        <v>5</v>
      </c>
      <c r="R60">
        <v>1</v>
      </c>
      <c r="S60">
        <v>78</v>
      </c>
      <c r="T60" s="2">
        <v>64</v>
      </c>
      <c r="U60" s="2">
        <v>128</v>
      </c>
      <c r="V60" s="2">
        <v>64</v>
      </c>
      <c r="W60">
        <v>0.98634370370378599</v>
      </c>
      <c r="X60">
        <v>1.6982853676115E-3</v>
      </c>
      <c r="Y60">
        <v>0.46019047619047698</v>
      </c>
      <c r="Z60">
        <v>0.31839098453521703</v>
      </c>
      <c r="AA60">
        <v>0.42603991743344399</v>
      </c>
      <c r="AB60">
        <v>0.42603991743344399</v>
      </c>
      <c r="AC60">
        <v>0.54269803956032803</v>
      </c>
      <c r="AD60">
        <v>0.54269803956032803</v>
      </c>
      <c r="AE60">
        <v>0.46019047619047698</v>
      </c>
      <c r="AF60">
        <v>0.46019047619047698</v>
      </c>
      <c r="AG60">
        <v>0.70769230769230695</v>
      </c>
      <c r="AH60">
        <v>8.2895278930663993E-2</v>
      </c>
      <c r="AI60">
        <v>0.67994227994227896</v>
      </c>
      <c r="AJ60">
        <v>0.67994227994227896</v>
      </c>
      <c r="AK60">
        <v>0.73406593406593401</v>
      </c>
      <c r="AL60">
        <v>0.73406593406593401</v>
      </c>
      <c r="AM60">
        <v>0.70769230769230695</v>
      </c>
      <c r="AN60">
        <v>0.70769230769230695</v>
      </c>
    </row>
    <row r="61" spans="2:41" x14ac:dyDescent="0.2">
      <c r="B61" t="s">
        <v>217</v>
      </c>
      <c r="C61">
        <v>1E-3</v>
      </c>
      <c r="D61">
        <v>0.5</v>
      </c>
      <c r="E61">
        <v>100</v>
      </c>
      <c r="F61">
        <v>5000</v>
      </c>
      <c r="G61" s="2" t="b">
        <v>1</v>
      </c>
      <c r="H61">
        <v>9</v>
      </c>
      <c r="I61">
        <v>5</v>
      </c>
      <c r="J61">
        <v>15</v>
      </c>
      <c r="K61">
        <v>1000</v>
      </c>
      <c r="L61">
        <v>4</v>
      </c>
      <c r="M61">
        <v>5</v>
      </c>
      <c r="N61">
        <v>21</v>
      </c>
      <c r="O61">
        <v>13</v>
      </c>
      <c r="P61">
        <v>5</v>
      </c>
      <c r="Q61">
        <v>5</v>
      </c>
      <c r="R61">
        <v>1</v>
      </c>
      <c r="S61">
        <v>78</v>
      </c>
      <c r="T61" s="2">
        <v>128</v>
      </c>
      <c r="U61" s="2">
        <v>64</v>
      </c>
      <c r="V61" s="2">
        <v>128</v>
      </c>
      <c r="W61">
        <v>0.98616740740748499</v>
      </c>
      <c r="X61">
        <v>1.6759969470508001E-3</v>
      </c>
      <c r="Y61">
        <v>0.45941666666666398</v>
      </c>
      <c r="Z61">
        <v>0.22582363724708501</v>
      </c>
      <c r="AA61">
        <v>0.39199044795492199</v>
      </c>
      <c r="AB61">
        <v>0.39199044795492199</v>
      </c>
      <c r="AC61">
        <v>0.37904413322548802</v>
      </c>
      <c r="AD61">
        <v>0.37904413322548802</v>
      </c>
      <c r="AE61">
        <v>0.45941666666666398</v>
      </c>
      <c r="AF61">
        <v>0.45941666666666398</v>
      </c>
      <c r="AG61">
        <v>0.72307692307692295</v>
      </c>
      <c r="AH61">
        <v>6.6545486450195299E-2</v>
      </c>
      <c r="AI61">
        <v>0.64153367999521804</v>
      </c>
      <c r="AJ61">
        <v>0.64153367999521804</v>
      </c>
      <c r="AK61">
        <v>0.59020146520146499</v>
      </c>
      <c r="AL61">
        <v>0.59020146520146499</v>
      </c>
      <c r="AM61">
        <v>0.72307692307692295</v>
      </c>
      <c r="AN61">
        <v>0.72307692307692295</v>
      </c>
    </row>
    <row r="62" spans="2:41" x14ac:dyDescent="0.2">
      <c r="B62" t="s">
        <v>140</v>
      </c>
      <c r="C62">
        <v>1E-3</v>
      </c>
      <c r="D62">
        <v>0.25</v>
      </c>
      <c r="E62">
        <v>100</v>
      </c>
      <c r="F62">
        <v>1000</v>
      </c>
      <c r="G62" s="2" t="b">
        <v>0</v>
      </c>
      <c r="H62">
        <v>9</v>
      </c>
      <c r="I62">
        <v>5</v>
      </c>
      <c r="J62">
        <v>5</v>
      </c>
      <c r="K62">
        <v>1000</v>
      </c>
      <c r="L62">
        <v>4</v>
      </c>
      <c r="M62">
        <v>5</v>
      </c>
      <c r="N62">
        <v>21</v>
      </c>
      <c r="O62">
        <v>13</v>
      </c>
      <c r="P62">
        <v>5</v>
      </c>
      <c r="Q62">
        <v>5</v>
      </c>
      <c r="R62">
        <v>1</v>
      </c>
      <c r="S62">
        <v>78</v>
      </c>
      <c r="T62" s="2">
        <v>64</v>
      </c>
      <c r="U62" s="2">
        <v>64</v>
      </c>
      <c r="V62" s="2">
        <v>128</v>
      </c>
      <c r="W62">
        <v>0.98615555555554901</v>
      </c>
      <c r="X62">
        <v>2.3865116009263001E-3</v>
      </c>
      <c r="Y62">
        <v>0.45904761904761698</v>
      </c>
      <c r="Z62">
        <v>0.29010567595064601</v>
      </c>
      <c r="AA62">
        <v>0.41934817464638102</v>
      </c>
      <c r="AB62">
        <v>0.41934817464638102</v>
      </c>
      <c r="AC62">
        <v>0.459250228850969</v>
      </c>
      <c r="AD62">
        <v>0.459250228850969</v>
      </c>
      <c r="AE62">
        <v>0.45904761904761698</v>
      </c>
      <c r="AF62">
        <v>0.45904761904761698</v>
      </c>
      <c r="AG62">
        <v>0.58461538461538398</v>
      </c>
      <c r="AH62">
        <v>8.3801783621311104E-2</v>
      </c>
      <c r="AI62">
        <v>0.51336441336441296</v>
      </c>
      <c r="AJ62">
        <v>0.51336441336441296</v>
      </c>
      <c r="AK62">
        <v>0.47545787545787499</v>
      </c>
      <c r="AL62">
        <v>0.47545787545787499</v>
      </c>
      <c r="AM62">
        <v>0.58461538461538398</v>
      </c>
      <c r="AN62">
        <v>0.58461538461538398</v>
      </c>
    </row>
    <row r="63" spans="2:41" x14ac:dyDescent="0.2">
      <c r="B63" t="s">
        <v>141</v>
      </c>
      <c r="C63">
        <v>1E-3</v>
      </c>
      <c r="D63">
        <v>0.1</v>
      </c>
      <c r="E63">
        <v>100</v>
      </c>
      <c r="F63">
        <v>5000</v>
      </c>
      <c r="G63" s="2" t="b">
        <v>1</v>
      </c>
      <c r="H63">
        <v>9</v>
      </c>
      <c r="I63">
        <v>5</v>
      </c>
      <c r="J63">
        <v>5</v>
      </c>
      <c r="K63">
        <v>1000</v>
      </c>
      <c r="L63">
        <v>4</v>
      </c>
      <c r="M63">
        <v>5</v>
      </c>
      <c r="N63">
        <v>21</v>
      </c>
      <c r="O63">
        <v>13</v>
      </c>
      <c r="P63">
        <v>5</v>
      </c>
      <c r="Q63">
        <v>5</v>
      </c>
      <c r="R63">
        <v>1</v>
      </c>
      <c r="S63">
        <v>78</v>
      </c>
      <c r="T63" s="2">
        <v>128</v>
      </c>
      <c r="U63" s="2">
        <v>128</v>
      </c>
      <c r="V63" s="2">
        <v>128</v>
      </c>
      <c r="W63">
        <v>0.98375111111112301</v>
      </c>
      <c r="X63">
        <v>2.1932212318006E-3</v>
      </c>
      <c r="Y63">
        <v>0.458380952380956</v>
      </c>
      <c r="Z63">
        <v>0.43575945979356701</v>
      </c>
      <c r="AA63">
        <v>0.42156867487870298</v>
      </c>
      <c r="AB63">
        <v>0.42156867487870298</v>
      </c>
      <c r="AC63">
        <v>0.47803133027260297</v>
      </c>
      <c r="AD63">
        <v>0.47803133027260297</v>
      </c>
      <c r="AE63">
        <v>0.458380952380956</v>
      </c>
      <c r="AF63">
        <v>0.458380952380956</v>
      </c>
      <c r="AG63">
        <v>0.67692307692307696</v>
      </c>
      <c r="AH63">
        <v>0.103602282702922</v>
      </c>
      <c r="AI63">
        <v>0.63940175395024901</v>
      </c>
      <c r="AJ63">
        <v>0.63940175395024901</v>
      </c>
      <c r="AK63">
        <v>0.709859584859584</v>
      </c>
      <c r="AL63">
        <v>0.709859584859584</v>
      </c>
      <c r="AM63">
        <v>0.67692307692307696</v>
      </c>
      <c r="AN63">
        <v>0.67692307692307696</v>
      </c>
    </row>
    <row r="64" spans="2:41" x14ac:dyDescent="0.2">
      <c r="B64" t="s">
        <v>142</v>
      </c>
      <c r="C64">
        <v>1E-3</v>
      </c>
      <c r="D64">
        <v>0.25</v>
      </c>
      <c r="E64">
        <v>100</v>
      </c>
      <c r="F64">
        <v>5000</v>
      </c>
      <c r="G64" s="2" t="b">
        <v>1</v>
      </c>
      <c r="H64">
        <v>9</v>
      </c>
      <c r="I64">
        <v>5</v>
      </c>
      <c r="J64">
        <v>15</v>
      </c>
      <c r="K64">
        <v>1000</v>
      </c>
      <c r="L64">
        <v>4</v>
      </c>
      <c r="M64">
        <v>5</v>
      </c>
      <c r="N64">
        <v>21</v>
      </c>
      <c r="O64">
        <v>13</v>
      </c>
      <c r="P64">
        <v>5</v>
      </c>
      <c r="Q64">
        <v>5</v>
      </c>
      <c r="R64">
        <v>1</v>
      </c>
      <c r="S64">
        <v>78</v>
      </c>
      <c r="T64" s="2">
        <v>64</v>
      </c>
      <c r="U64" s="2">
        <v>64</v>
      </c>
      <c r="V64" s="2">
        <v>128</v>
      </c>
      <c r="W64">
        <v>0.98605037037044896</v>
      </c>
      <c r="X64">
        <v>2.1332630720172002E-3</v>
      </c>
      <c r="Y64">
        <v>0.457166666666668</v>
      </c>
      <c r="Z64">
        <v>0.37496300932764998</v>
      </c>
      <c r="AA64">
        <v>0.38346054870467799</v>
      </c>
      <c r="AB64">
        <v>0.38346054870467799</v>
      </c>
      <c r="AC64">
        <v>0.39581190801735799</v>
      </c>
      <c r="AD64">
        <v>0.39581190801735799</v>
      </c>
      <c r="AE64">
        <v>0.457166666666668</v>
      </c>
      <c r="AF64">
        <v>0.457166666666668</v>
      </c>
      <c r="AG64">
        <v>0.67692307692307696</v>
      </c>
      <c r="AH64">
        <v>8.7199628353118896E-2</v>
      </c>
      <c r="AI64">
        <v>0.59637050983204798</v>
      </c>
      <c r="AJ64">
        <v>0.59637050983204798</v>
      </c>
      <c r="AK64">
        <v>0.54824342324342301</v>
      </c>
      <c r="AL64">
        <v>0.54824342324342301</v>
      </c>
      <c r="AM64">
        <v>0.67692307692307696</v>
      </c>
      <c r="AN64">
        <v>0.67692307692307696</v>
      </c>
    </row>
    <row r="65" spans="2:41" x14ac:dyDescent="0.2">
      <c r="B65" t="s">
        <v>143</v>
      </c>
      <c r="C65">
        <v>1E-3</v>
      </c>
      <c r="D65">
        <v>0.25</v>
      </c>
      <c r="E65">
        <v>100</v>
      </c>
      <c r="F65">
        <v>1000</v>
      </c>
      <c r="G65" s="2" t="b">
        <v>0</v>
      </c>
      <c r="H65">
        <v>9</v>
      </c>
      <c r="I65">
        <v>5</v>
      </c>
      <c r="J65">
        <v>5</v>
      </c>
      <c r="K65">
        <v>1000</v>
      </c>
      <c r="L65">
        <v>4</v>
      </c>
      <c r="M65">
        <v>5</v>
      </c>
      <c r="N65">
        <v>21</v>
      </c>
      <c r="O65">
        <v>13</v>
      </c>
      <c r="P65">
        <v>5</v>
      </c>
      <c r="Q65">
        <v>5</v>
      </c>
      <c r="R65">
        <v>1</v>
      </c>
      <c r="S65">
        <v>78</v>
      </c>
      <c r="T65" s="2">
        <v>64</v>
      </c>
      <c r="U65" s="2">
        <v>64</v>
      </c>
      <c r="V65" s="2">
        <v>64</v>
      </c>
      <c r="W65">
        <v>0.98979999999999502</v>
      </c>
      <c r="X65">
        <v>1.259175496629E-3</v>
      </c>
      <c r="Y65">
        <v>0.45617857142857299</v>
      </c>
      <c r="Z65">
        <v>0.36972547671198802</v>
      </c>
      <c r="AA65">
        <v>0.40402572595263297</v>
      </c>
      <c r="AB65">
        <v>0.40402572595263297</v>
      </c>
      <c r="AC65">
        <v>0.44295720973442099</v>
      </c>
      <c r="AD65">
        <v>0.44295720973442099</v>
      </c>
      <c r="AE65">
        <v>0.45617857142857299</v>
      </c>
      <c r="AF65">
        <v>0.45617857142857299</v>
      </c>
      <c r="AG65">
        <v>0.64615384615384597</v>
      </c>
      <c r="AH65">
        <v>9.38130468130111E-2</v>
      </c>
      <c r="AI65">
        <v>0.59401709401709402</v>
      </c>
      <c r="AJ65">
        <v>0.59401709401709302</v>
      </c>
      <c r="AK65">
        <v>0.56851971557853898</v>
      </c>
      <c r="AL65">
        <v>0.56851971557853898</v>
      </c>
      <c r="AM65">
        <v>0.64615384615384597</v>
      </c>
      <c r="AN65">
        <v>0.64615384615384597</v>
      </c>
    </row>
    <row r="66" spans="2:41" x14ac:dyDescent="0.2">
      <c r="B66" t="s">
        <v>144</v>
      </c>
      <c r="C66">
        <v>1E-3</v>
      </c>
      <c r="D66">
        <v>0.25</v>
      </c>
      <c r="E66">
        <v>100</v>
      </c>
      <c r="F66">
        <v>1000</v>
      </c>
      <c r="G66" s="2" t="b">
        <v>1</v>
      </c>
      <c r="H66">
        <v>9</v>
      </c>
      <c r="I66">
        <v>5</v>
      </c>
      <c r="J66">
        <v>5</v>
      </c>
      <c r="K66">
        <v>1000</v>
      </c>
      <c r="L66">
        <v>4</v>
      </c>
      <c r="M66">
        <v>5</v>
      </c>
      <c r="N66">
        <v>21</v>
      </c>
      <c r="O66">
        <v>13</v>
      </c>
      <c r="P66">
        <v>5</v>
      </c>
      <c r="Q66">
        <v>5</v>
      </c>
      <c r="R66">
        <v>1</v>
      </c>
      <c r="S66">
        <v>78</v>
      </c>
      <c r="T66" s="2">
        <v>64</v>
      </c>
      <c r="U66" s="2">
        <v>128</v>
      </c>
      <c r="V66" s="2">
        <v>128</v>
      </c>
      <c r="W66">
        <v>0.983933333333326</v>
      </c>
      <c r="X66">
        <v>2.3243423892932002E-3</v>
      </c>
      <c r="Y66">
        <v>0.45591666666666902</v>
      </c>
      <c r="Z66">
        <v>0.39845991033315598</v>
      </c>
      <c r="AA66">
        <v>0.41388708056278001</v>
      </c>
      <c r="AB66">
        <v>0.41388708056278001</v>
      </c>
      <c r="AC66">
        <v>0.45584889626244801</v>
      </c>
      <c r="AD66">
        <v>0.45584889626244801</v>
      </c>
      <c r="AE66">
        <v>0.45591666666666902</v>
      </c>
      <c r="AF66">
        <v>0.45591666666666902</v>
      </c>
      <c r="AG66">
        <v>0.64615384615384597</v>
      </c>
      <c r="AH66">
        <v>9.5803581178188296E-2</v>
      </c>
      <c r="AI66">
        <v>0.59945609945609901</v>
      </c>
      <c r="AJ66">
        <v>0.59945609945609901</v>
      </c>
      <c r="AK66">
        <v>0.59843424549306901</v>
      </c>
      <c r="AL66">
        <v>0.59843424549306901</v>
      </c>
      <c r="AM66">
        <v>0.64615384615384597</v>
      </c>
      <c r="AN66">
        <v>0.64615384615384597</v>
      </c>
    </row>
    <row r="67" spans="2:41" x14ac:dyDescent="0.2">
      <c r="B67" t="s">
        <v>218</v>
      </c>
      <c r="C67">
        <v>1E-3</v>
      </c>
      <c r="D67">
        <v>0.25</v>
      </c>
      <c r="E67">
        <v>100</v>
      </c>
      <c r="F67">
        <v>5000</v>
      </c>
      <c r="G67" s="2" t="b">
        <v>0</v>
      </c>
      <c r="H67">
        <v>9</v>
      </c>
      <c r="I67">
        <v>5</v>
      </c>
      <c r="J67">
        <v>15</v>
      </c>
      <c r="K67">
        <v>1000</v>
      </c>
      <c r="L67">
        <v>4</v>
      </c>
      <c r="M67">
        <v>5</v>
      </c>
      <c r="N67">
        <v>21</v>
      </c>
      <c r="O67">
        <v>13</v>
      </c>
      <c r="P67">
        <v>5</v>
      </c>
      <c r="Q67">
        <v>5</v>
      </c>
      <c r="R67">
        <v>1</v>
      </c>
      <c r="S67">
        <v>78</v>
      </c>
      <c r="T67" s="2">
        <v>128</v>
      </c>
      <c r="U67" s="2">
        <v>128</v>
      </c>
      <c r="V67" s="2">
        <v>64</v>
      </c>
      <c r="W67">
        <v>0.99156148148156198</v>
      </c>
      <c r="X67">
        <v>1.4132695336804999E-3</v>
      </c>
      <c r="Y67">
        <v>0.45472619047619101</v>
      </c>
      <c r="Z67">
        <v>0.29433103594183901</v>
      </c>
      <c r="AA67">
        <v>0.416363866976448</v>
      </c>
      <c r="AB67">
        <v>0.416363866976448</v>
      </c>
      <c r="AC67">
        <v>0.44733748348901098</v>
      </c>
      <c r="AD67">
        <v>0.44733748348901098</v>
      </c>
      <c r="AE67">
        <v>0.45472619047619101</v>
      </c>
      <c r="AF67">
        <v>0.45472619047619101</v>
      </c>
      <c r="AG67">
        <v>0.6</v>
      </c>
      <c r="AH67">
        <v>8.3597064018249498E-2</v>
      </c>
      <c r="AI67">
        <v>0.552314352314352</v>
      </c>
      <c r="AJ67">
        <v>0.552314352314352</v>
      </c>
      <c r="AK67">
        <v>0.52905982905982896</v>
      </c>
      <c r="AL67">
        <v>0.52905982905982896</v>
      </c>
      <c r="AM67">
        <v>0.6</v>
      </c>
      <c r="AN67">
        <v>0.6</v>
      </c>
    </row>
    <row r="68" spans="2:41" x14ac:dyDescent="0.2">
      <c r="B68" t="s">
        <v>145</v>
      </c>
      <c r="C68">
        <v>1E-3</v>
      </c>
      <c r="D68">
        <v>0.5</v>
      </c>
      <c r="E68">
        <v>100</v>
      </c>
      <c r="F68">
        <v>1000</v>
      </c>
      <c r="G68" s="2" t="b">
        <v>1</v>
      </c>
      <c r="H68">
        <v>9</v>
      </c>
      <c r="I68">
        <v>5</v>
      </c>
      <c r="J68">
        <v>15</v>
      </c>
      <c r="K68">
        <v>1000</v>
      </c>
      <c r="L68">
        <v>4</v>
      </c>
      <c r="M68">
        <v>5</v>
      </c>
      <c r="N68">
        <v>21</v>
      </c>
      <c r="O68">
        <v>13</v>
      </c>
      <c r="P68">
        <v>5</v>
      </c>
      <c r="Q68">
        <v>5</v>
      </c>
      <c r="R68">
        <v>1</v>
      </c>
      <c r="S68">
        <v>78</v>
      </c>
      <c r="T68" s="2">
        <v>64</v>
      </c>
      <c r="U68" s="2">
        <v>64</v>
      </c>
      <c r="V68" s="2">
        <v>64</v>
      </c>
      <c r="W68">
        <v>0.99058518518517802</v>
      </c>
      <c r="X68">
        <v>1.6067001239062999E-3</v>
      </c>
      <c r="Y68">
        <v>0.45190476190476497</v>
      </c>
      <c r="Z68">
        <v>0.34767939576506601</v>
      </c>
      <c r="AA68">
        <v>0.40036722545925402</v>
      </c>
      <c r="AB68">
        <v>0.40036722545925402</v>
      </c>
      <c r="AC68">
        <v>0.423086215523646</v>
      </c>
      <c r="AD68">
        <v>0.423086215523646</v>
      </c>
      <c r="AE68">
        <v>0.45190476190476497</v>
      </c>
      <c r="AF68">
        <v>0.45190476190476497</v>
      </c>
      <c r="AG68">
        <v>0.61538461538461497</v>
      </c>
      <c r="AH68">
        <v>9.4831153750419603E-2</v>
      </c>
      <c r="AI68">
        <v>0.56331942910890198</v>
      </c>
      <c r="AJ68">
        <v>0.56331942910890198</v>
      </c>
      <c r="AK68">
        <v>0.54249084249084201</v>
      </c>
      <c r="AL68">
        <v>0.54249084249084201</v>
      </c>
      <c r="AM68">
        <v>0.61538461538461497</v>
      </c>
      <c r="AN68">
        <v>0.61538461538461497</v>
      </c>
    </row>
    <row r="69" spans="2:41" x14ac:dyDescent="0.2">
      <c r="B69" t="s">
        <v>219</v>
      </c>
      <c r="C69">
        <v>1E-3</v>
      </c>
      <c r="D69">
        <v>0.25</v>
      </c>
      <c r="E69">
        <v>100</v>
      </c>
      <c r="F69">
        <v>5000</v>
      </c>
      <c r="G69" s="2" t="b">
        <v>1</v>
      </c>
      <c r="H69">
        <v>9</v>
      </c>
      <c r="I69">
        <v>5</v>
      </c>
      <c r="J69">
        <v>21</v>
      </c>
      <c r="K69">
        <v>1000</v>
      </c>
      <c r="L69">
        <v>4</v>
      </c>
      <c r="M69">
        <v>5</v>
      </c>
      <c r="N69">
        <v>21</v>
      </c>
      <c r="O69">
        <v>13</v>
      </c>
      <c r="P69">
        <v>5</v>
      </c>
      <c r="Q69">
        <v>5</v>
      </c>
      <c r="R69">
        <v>1</v>
      </c>
      <c r="S69">
        <v>78</v>
      </c>
      <c r="T69" s="2">
        <v>64</v>
      </c>
      <c r="U69" s="2">
        <v>64</v>
      </c>
      <c r="V69" s="2">
        <v>128</v>
      </c>
      <c r="W69" t="s">
        <v>194</v>
      </c>
      <c r="X69">
        <v>0.97378306878305099</v>
      </c>
      <c r="Y69">
        <v>3.5176752666359998E-3</v>
      </c>
      <c r="Z69">
        <v>0.45185714285714701</v>
      </c>
      <c r="AA69">
        <v>0.39542671084403902</v>
      </c>
      <c r="AB69">
        <v>0.36723557965933601</v>
      </c>
      <c r="AC69">
        <v>0.36723557965933601</v>
      </c>
      <c r="AD69">
        <v>0.36756458120623903</v>
      </c>
      <c r="AE69">
        <v>0.36756458120623903</v>
      </c>
      <c r="AF69">
        <v>0.45185714285714701</v>
      </c>
      <c r="AG69">
        <v>0.45185714285714701</v>
      </c>
      <c r="AH69">
        <v>0.6</v>
      </c>
      <c r="AI69">
        <v>9.0021446347236606E-2</v>
      </c>
      <c r="AJ69">
        <v>0.56138306138306104</v>
      </c>
      <c r="AK69">
        <v>0.56138306138306104</v>
      </c>
      <c r="AL69">
        <v>0.53663003663003594</v>
      </c>
      <c r="AM69">
        <v>0.53663003663003594</v>
      </c>
      <c r="AN69">
        <v>0.6</v>
      </c>
      <c r="AO69">
        <v>0.6</v>
      </c>
    </row>
    <row r="70" spans="2:41" x14ac:dyDescent="0.2">
      <c r="B70" t="s">
        <v>146</v>
      </c>
      <c r="C70">
        <v>1E-3</v>
      </c>
      <c r="D70">
        <v>0.1</v>
      </c>
      <c r="E70">
        <v>100</v>
      </c>
      <c r="F70">
        <v>5000</v>
      </c>
      <c r="G70" s="2" t="b">
        <v>1</v>
      </c>
      <c r="H70">
        <v>9</v>
      </c>
      <c r="I70">
        <v>5</v>
      </c>
      <c r="J70">
        <v>15</v>
      </c>
      <c r="K70">
        <v>1000</v>
      </c>
      <c r="L70">
        <v>4</v>
      </c>
      <c r="M70">
        <v>5</v>
      </c>
      <c r="N70">
        <v>21</v>
      </c>
      <c r="O70">
        <v>13</v>
      </c>
      <c r="P70">
        <v>5</v>
      </c>
      <c r="Q70">
        <v>5</v>
      </c>
      <c r="R70">
        <v>1</v>
      </c>
      <c r="S70">
        <v>78</v>
      </c>
      <c r="T70" s="2">
        <v>64</v>
      </c>
      <c r="U70" s="2">
        <v>64</v>
      </c>
      <c r="V70" s="2">
        <v>64</v>
      </c>
      <c r="W70">
        <v>0.98609185185193204</v>
      </c>
      <c r="X70">
        <v>1.7921349586084E-3</v>
      </c>
      <c r="Y70">
        <v>0.451154761904763</v>
      </c>
      <c r="Z70">
        <v>0.51625070884823798</v>
      </c>
      <c r="AA70">
        <v>0.39173249349110301</v>
      </c>
      <c r="AB70">
        <v>0.39173249349110301</v>
      </c>
      <c r="AC70">
        <v>0.41799901246509003</v>
      </c>
      <c r="AD70">
        <v>0.41799901246509003</v>
      </c>
      <c r="AE70">
        <v>0.451154761904763</v>
      </c>
      <c r="AF70">
        <v>0.451154761904763</v>
      </c>
      <c r="AG70">
        <v>0.69230769230769196</v>
      </c>
      <c r="AH70">
        <v>0.10444693267345399</v>
      </c>
      <c r="AI70">
        <v>0.64227293174661604</v>
      </c>
      <c r="AJ70">
        <v>0.64227293174661504</v>
      </c>
      <c r="AK70">
        <v>0.63003663003663002</v>
      </c>
      <c r="AL70">
        <v>0.63003663003663002</v>
      </c>
      <c r="AM70">
        <v>0.69230769230769196</v>
      </c>
      <c r="AN70">
        <v>0.69230769230769196</v>
      </c>
    </row>
    <row r="71" spans="2:41" x14ac:dyDescent="0.2">
      <c r="B71" t="s">
        <v>147</v>
      </c>
      <c r="C71">
        <v>1E-3</v>
      </c>
      <c r="D71">
        <v>0.25</v>
      </c>
      <c r="E71">
        <v>100</v>
      </c>
      <c r="F71">
        <v>5000</v>
      </c>
      <c r="G71" s="2" t="b">
        <v>1</v>
      </c>
      <c r="H71">
        <v>9</v>
      </c>
      <c r="I71">
        <v>5</v>
      </c>
      <c r="J71">
        <v>15</v>
      </c>
      <c r="K71">
        <v>1000</v>
      </c>
      <c r="L71">
        <v>4</v>
      </c>
      <c r="M71">
        <v>5</v>
      </c>
      <c r="N71">
        <v>21</v>
      </c>
      <c r="O71">
        <v>13</v>
      </c>
      <c r="P71">
        <v>5</v>
      </c>
      <c r="Q71">
        <v>5</v>
      </c>
      <c r="R71">
        <v>1</v>
      </c>
      <c r="S71">
        <v>78</v>
      </c>
      <c r="T71" s="2">
        <v>64</v>
      </c>
      <c r="U71" s="2">
        <v>64</v>
      </c>
      <c r="V71" s="2">
        <v>64</v>
      </c>
      <c r="W71">
        <v>0.98586222222229802</v>
      </c>
      <c r="X71">
        <v>1.9312139545809E-3</v>
      </c>
      <c r="Y71">
        <v>0.45053571428571498</v>
      </c>
      <c r="Z71">
        <v>0.33454292659461499</v>
      </c>
      <c r="AA71">
        <v>0.38342916724595</v>
      </c>
      <c r="AB71">
        <v>0.38342916724595</v>
      </c>
      <c r="AC71">
        <v>0.37652158745324898</v>
      </c>
      <c r="AD71">
        <v>0.37652158745324898</v>
      </c>
      <c r="AE71">
        <v>0.45053571428571498</v>
      </c>
      <c r="AF71">
        <v>0.45053571428571498</v>
      </c>
      <c r="AG71">
        <v>0.67692307692307696</v>
      </c>
      <c r="AH71">
        <v>8.1414215266704504E-2</v>
      </c>
      <c r="AI71">
        <v>0.63165168165168095</v>
      </c>
      <c r="AJ71">
        <v>0.63165168165168095</v>
      </c>
      <c r="AK71">
        <v>0.61918498168498104</v>
      </c>
      <c r="AL71">
        <v>0.61918498168498104</v>
      </c>
      <c r="AM71">
        <v>0.67692307692307696</v>
      </c>
      <c r="AN71">
        <v>0.67692307692307696</v>
      </c>
    </row>
    <row r="72" spans="2:41" x14ac:dyDescent="0.2">
      <c r="B72" t="s">
        <v>148</v>
      </c>
      <c r="C72">
        <v>1E-3</v>
      </c>
      <c r="D72">
        <v>0.5</v>
      </c>
      <c r="E72">
        <v>100</v>
      </c>
      <c r="F72">
        <v>1000</v>
      </c>
      <c r="G72" s="2" t="b">
        <v>1</v>
      </c>
      <c r="H72">
        <v>9</v>
      </c>
      <c r="I72">
        <v>5</v>
      </c>
      <c r="J72">
        <v>5</v>
      </c>
      <c r="K72">
        <v>1000</v>
      </c>
      <c r="L72">
        <v>4</v>
      </c>
      <c r="M72">
        <v>5</v>
      </c>
      <c r="N72">
        <v>21</v>
      </c>
      <c r="O72">
        <v>13</v>
      </c>
      <c r="P72">
        <v>5</v>
      </c>
      <c r="Q72">
        <v>5</v>
      </c>
      <c r="R72">
        <v>1</v>
      </c>
      <c r="S72">
        <v>78</v>
      </c>
      <c r="T72" s="2">
        <v>128</v>
      </c>
      <c r="U72" s="2">
        <v>64</v>
      </c>
      <c r="V72" s="2">
        <v>64</v>
      </c>
      <c r="W72">
        <v>0.98873333333332702</v>
      </c>
      <c r="X72">
        <v>1.9082411432084E-3</v>
      </c>
      <c r="Y72">
        <v>0.44870238095238302</v>
      </c>
      <c r="Z72">
        <v>0.31242480587959198</v>
      </c>
      <c r="AA72">
        <v>0.38317388306725197</v>
      </c>
      <c r="AB72">
        <v>0.38317388306725197</v>
      </c>
      <c r="AC72">
        <v>0.40132617718603097</v>
      </c>
      <c r="AD72">
        <v>0.40132617718603097</v>
      </c>
      <c r="AE72">
        <v>0.44870238095238302</v>
      </c>
      <c r="AF72">
        <v>0.44870238095238302</v>
      </c>
      <c r="AG72">
        <v>0.69230769230769196</v>
      </c>
      <c r="AH72">
        <v>7.2075001895427704E-2</v>
      </c>
      <c r="AI72">
        <v>0.61845675691829505</v>
      </c>
      <c r="AJ72">
        <v>0.61845675691829505</v>
      </c>
      <c r="AK72">
        <v>0.57335164835164798</v>
      </c>
      <c r="AL72">
        <v>0.57335164835164798</v>
      </c>
      <c r="AM72">
        <v>0.69230769230769196</v>
      </c>
      <c r="AN72">
        <v>0.69230769230769196</v>
      </c>
    </row>
    <row r="73" spans="2:41" x14ac:dyDescent="0.2">
      <c r="B73" t="s">
        <v>149</v>
      </c>
      <c r="C73">
        <v>1E-3</v>
      </c>
      <c r="D73">
        <v>0.25</v>
      </c>
      <c r="E73">
        <v>100</v>
      </c>
      <c r="F73">
        <v>5000</v>
      </c>
      <c r="G73" s="2" t="b">
        <v>1</v>
      </c>
      <c r="H73">
        <v>9</v>
      </c>
      <c r="I73">
        <v>5</v>
      </c>
      <c r="J73">
        <v>5</v>
      </c>
      <c r="K73">
        <v>1000</v>
      </c>
      <c r="L73">
        <v>4</v>
      </c>
      <c r="M73">
        <v>5</v>
      </c>
      <c r="N73">
        <v>21</v>
      </c>
      <c r="O73">
        <v>13</v>
      </c>
      <c r="P73">
        <v>5</v>
      </c>
      <c r="Q73">
        <v>5</v>
      </c>
      <c r="R73">
        <v>1</v>
      </c>
      <c r="S73">
        <v>78</v>
      </c>
      <c r="T73" s="2">
        <v>64</v>
      </c>
      <c r="U73" s="2">
        <v>64</v>
      </c>
      <c r="V73" s="2">
        <v>64</v>
      </c>
      <c r="W73">
        <v>0.98053333333334403</v>
      </c>
      <c r="X73">
        <v>2.3791709924676999E-3</v>
      </c>
      <c r="Y73">
        <v>0.44802380952380899</v>
      </c>
      <c r="Z73">
        <v>0.37538234117627101</v>
      </c>
      <c r="AA73">
        <v>0.37320337592845199</v>
      </c>
      <c r="AB73">
        <v>0.37320337592845199</v>
      </c>
      <c r="AC73">
        <v>0.376869782354262</v>
      </c>
      <c r="AD73">
        <v>0.376869782354262</v>
      </c>
      <c r="AE73">
        <v>0.44802380952380899</v>
      </c>
      <c r="AF73">
        <v>0.44802380952380899</v>
      </c>
      <c r="AG73">
        <v>0.67692307692307696</v>
      </c>
      <c r="AH73">
        <v>9.6305310726165702E-2</v>
      </c>
      <c r="AI73">
        <v>0.63395792241946003</v>
      </c>
      <c r="AJ73">
        <v>0.63395792241946003</v>
      </c>
      <c r="AK73">
        <v>0.62433399933399902</v>
      </c>
      <c r="AL73">
        <v>0.62433399933399902</v>
      </c>
      <c r="AM73">
        <v>0.67692307692307696</v>
      </c>
      <c r="AN73">
        <v>0.67692307692307696</v>
      </c>
    </row>
    <row r="74" spans="2:41" x14ac:dyDescent="0.2">
      <c r="B74" t="s">
        <v>220</v>
      </c>
      <c r="C74">
        <v>1E-3</v>
      </c>
      <c r="D74">
        <v>0.25</v>
      </c>
      <c r="E74">
        <v>100</v>
      </c>
      <c r="F74">
        <v>1000</v>
      </c>
      <c r="G74" s="2" t="b">
        <v>1</v>
      </c>
      <c r="H74">
        <v>9</v>
      </c>
      <c r="I74">
        <v>5</v>
      </c>
      <c r="J74">
        <v>21</v>
      </c>
      <c r="K74">
        <v>1000</v>
      </c>
      <c r="L74">
        <v>4</v>
      </c>
      <c r="M74">
        <v>5</v>
      </c>
      <c r="N74">
        <v>21</v>
      </c>
      <c r="O74">
        <v>13</v>
      </c>
      <c r="P74">
        <v>5</v>
      </c>
      <c r="Q74">
        <v>5</v>
      </c>
      <c r="R74">
        <v>1</v>
      </c>
      <c r="S74">
        <v>78</v>
      </c>
      <c r="T74" s="2">
        <v>64</v>
      </c>
      <c r="U74" s="2">
        <v>128</v>
      </c>
      <c r="V74" s="2">
        <v>128</v>
      </c>
      <c r="W74" t="s">
        <v>194</v>
      </c>
      <c r="X74">
        <v>0.98556084656085097</v>
      </c>
      <c r="Y74">
        <v>2.5305701337638002E-3</v>
      </c>
      <c r="Z74">
        <v>0.445571428571434</v>
      </c>
      <c r="AA74">
        <v>0.41679800522327398</v>
      </c>
      <c r="AB74">
        <v>0.35325042138134199</v>
      </c>
      <c r="AC74">
        <v>0.35325042138134199</v>
      </c>
      <c r="AD74">
        <v>0.31745159216581798</v>
      </c>
      <c r="AE74">
        <v>0.31745159216581798</v>
      </c>
      <c r="AF74">
        <v>0.445571428571434</v>
      </c>
      <c r="AG74">
        <v>0.445571428571434</v>
      </c>
      <c r="AH74">
        <v>0.70769230769230695</v>
      </c>
      <c r="AI74">
        <v>8.1327214837074197E-2</v>
      </c>
      <c r="AJ74">
        <v>0.68644133644133598</v>
      </c>
      <c r="AK74">
        <v>0.68644133644133598</v>
      </c>
      <c r="AL74">
        <v>0.73419913419913396</v>
      </c>
      <c r="AM74">
        <v>0.73419913419913396</v>
      </c>
      <c r="AN74">
        <v>0.70769230769230695</v>
      </c>
      <c r="AO74">
        <v>0.70769230769230695</v>
      </c>
    </row>
    <row r="75" spans="2:41" x14ac:dyDescent="0.2">
      <c r="B75" t="s">
        <v>221</v>
      </c>
      <c r="C75">
        <v>1E-3</v>
      </c>
      <c r="D75">
        <v>0.5</v>
      </c>
      <c r="E75">
        <v>100</v>
      </c>
      <c r="F75">
        <v>5000</v>
      </c>
      <c r="G75" s="2" t="b">
        <v>1</v>
      </c>
      <c r="H75">
        <v>9</v>
      </c>
      <c r="I75">
        <v>5</v>
      </c>
      <c r="J75">
        <v>15</v>
      </c>
      <c r="K75">
        <v>1000</v>
      </c>
      <c r="L75">
        <v>4</v>
      </c>
      <c r="M75">
        <v>5</v>
      </c>
      <c r="N75">
        <v>21</v>
      </c>
      <c r="O75">
        <v>13</v>
      </c>
      <c r="P75">
        <v>5</v>
      </c>
      <c r="Q75">
        <v>5</v>
      </c>
      <c r="R75">
        <v>1</v>
      </c>
      <c r="S75">
        <v>78</v>
      </c>
      <c r="T75" s="2">
        <v>128</v>
      </c>
      <c r="U75" s="2">
        <v>64</v>
      </c>
      <c r="V75" s="2">
        <v>64</v>
      </c>
      <c r="W75">
        <v>0.99022370370378499</v>
      </c>
      <c r="X75">
        <v>1.7504749727238001E-3</v>
      </c>
      <c r="Y75">
        <v>0.44416666666666799</v>
      </c>
      <c r="Z75">
        <v>0.331074189022183</v>
      </c>
      <c r="AA75">
        <v>0.385771046652647</v>
      </c>
      <c r="AB75">
        <v>0.385771046652647</v>
      </c>
      <c r="AC75">
        <v>0.46281092444792299</v>
      </c>
      <c r="AD75">
        <v>0.46281092444792299</v>
      </c>
      <c r="AE75">
        <v>0.44416666666666799</v>
      </c>
      <c r="AF75">
        <v>0.44416666666666799</v>
      </c>
      <c r="AG75">
        <v>0.58461538461538398</v>
      </c>
      <c r="AH75">
        <v>8.9692912995815194E-2</v>
      </c>
      <c r="AI75">
        <v>0.54671183517337296</v>
      </c>
      <c r="AJ75">
        <v>0.54671183517337296</v>
      </c>
      <c r="AK75">
        <v>0.58165445665445603</v>
      </c>
      <c r="AL75">
        <v>0.58165445665445603</v>
      </c>
      <c r="AM75">
        <v>0.58461538461538398</v>
      </c>
      <c r="AN75">
        <v>0.58461538461538398</v>
      </c>
    </row>
    <row r="76" spans="2:41" x14ac:dyDescent="0.2">
      <c r="B76" t="s">
        <v>222</v>
      </c>
      <c r="C76">
        <v>1E-3</v>
      </c>
      <c r="D76">
        <v>0.5</v>
      </c>
      <c r="E76">
        <v>100</v>
      </c>
      <c r="F76">
        <v>5000</v>
      </c>
      <c r="G76" s="2" t="b">
        <v>1</v>
      </c>
      <c r="H76">
        <v>9</v>
      </c>
      <c r="I76">
        <v>5</v>
      </c>
      <c r="J76">
        <v>21</v>
      </c>
      <c r="K76">
        <v>1000</v>
      </c>
      <c r="L76">
        <v>4</v>
      </c>
      <c r="M76">
        <v>5</v>
      </c>
      <c r="N76">
        <v>21</v>
      </c>
      <c r="O76">
        <v>13</v>
      </c>
      <c r="P76">
        <v>5</v>
      </c>
      <c r="Q76">
        <v>5</v>
      </c>
      <c r="R76">
        <v>1</v>
      </c>
      <c r="S76">
        <v>78</v>
      </c>
      <c r="T76" s="2">
        <v>64</v>
      </c>
      <c r="U76" s="2">
        <v>64</v>
      </c>
      <c r="V76" s="2">
        <v>128</v>
      </c>
      <c r="W76" t="s">
        <v>194</v>
      </c>
      <c r="X76">
        <v>0.99506772486777195</v>
      </c>
      <c r="Y76">
        <v>1.1473472362747001E-3</v>
      </c>
      <c r="Z76">
        <v>0.44364285714286</v>
      </c>
      <c r="AA76">
        <v>0.33071547414362401</v>
      </c>
      <c r="AB76">
        <v>0.36952707592982598</v>
      </c>
      <c r="AC76">
        <v>0.36952707592982598</v>
      </c>
      <c r="AD76">
        <v>0.42345751114403801</v>
      </c>
      <c r="AE76">
        <v>0.42345751114403801</v>
      </c>
      <c r="AF76">
        <v>0.44364285714286</v>
      </c>
      <c r="AG76">
        <v>0.44364285714286</v>
      </c>
      <c r="AH76">
        <v>0.67692307692307696</v>
      </c>
      <c r="AI76">
        <v>5.33121041953563E-2</v>
      </c>
      <c r="AJ76">
        <v>0.63581717427871198</v>
      </c>
      <c r="AK76">
        <v>0.63581717427871198</v>
      </c>
      <c r="AL76">
        <v>0.64087301587301504</v>
      </c>
      <c r="AM76">
        <v>0.64087301587301504</v>
      </c>
      <c r="AN76">
        <v>0.67692307692307696</v>
      </c>
      <c r="AO76">
        <v>0.67692307692307696</v>
      </c>
    </row>
    <row r="77" spans="2:41" x14ac:dyDescent="0.2">
      <c r="B77" t="s">
        <v>150</v>
      </c>
      <c r="C77">
        <v>1E-3</v>
      </c>
      <c r="D77">
        <v>0.1</v>
      </c>
      <c r="E77">
        <v>100</v>
      </c>
      <c r="F77">
        <v>1000</v>
      </c>
      <c r="G77" s="2" t="b">
        <v>1</v>
      </c>
      <c r="H77">
        <v>9</v>
      </c>
      <c r="I77">
        <v>5</v>
      </c>
      <c r="J77">
        <v>15</v>
      </c>
      <c r="K77">
        <v>1000</v>
      </c>
      <c r="L77">
        <v>4</v>
      </c>
      <c r="M77">
        <v>5</v>
      </c>
      <c r="N77">
        <v>21</v>
      </c>
      <c r="O77">
        <v>13</v>
      </c>
      <c r="P77">
        <v>5</v>
      </c>
      <c r="Q77">
        <v>5</v>
      </c>
      <c r="R77">
        <v>1</v>
      </c>
      <c r="S77">
        <v>78</v>
      </c>
      <c r="T77" s="2">
        <v>128</v>
      </c>
      <c r="U77" s="2">
        <v>64</v>
      </c>
      <c r="V77" s="2">
        <v>128</v>
      </c>
      <c r="W77">
        <v>0.98181481481480404</v>
      </c>
      <c r="X77">
        <v>2.1525514472816002E-3</v>
      </c>
      <c r="Y77">
        <v>0.43958333333333699</v>
      </c>
      <c r="Z77">
        <v>0.223765185534954</v>
      </c>
      <c r="AA77">
        <v>0.38785189996179398</v>
      </c>
      <c r="AB77">
        <v>0.38785189996179398</v>
      </c>
      <c r="AC77">
        <v>0.429402126367735</v>
      </c>
      <c r="AD77">
        <v>0.429402126367735</v>
      </c>
      <c r="AE77">
        <v>0.43958333333333699</v>
      </c>
      <c r="AF77">
        <v>0.43958333333333699</v>
      </c>
      <c r="AG77">
        <v>0.6</v>
      </c>
      <c r="AH77">
        <v>6.9082811474800096E-2</v>
      </c>
      <c r="AI77">
        <v>0.56864214217155395</v>
      </c>
      <c r="AJ77">
        <v>0.56864214217155395</v>
      </c>
      <c r="AK77">
        <v>0.59981684981684902</v>
      </c>
      <c r="AL77">
        <v>0.59981684981684902</v>
      </c>
      <c r="AM77">
        <v>0.6</v>
      </c>
      <c r="AN77">
        <v>0.6</v>
      </c>
    </row>
    <row r="78" spans="2:41" x14ac:dyDescent="0.2">
      <c r="B78" t="s">
        <v>223</v>
      </c>
      <c r="C78">
        <v>1E-3</v>
      </c>
      <c r="D78">
        <v>0.1</v>
      </c>
      <c r="E78">
        <v>100</v>
      </c>
      <c r="F78">
        <v>1000</v>
      </c>
      <c r="G78" s="2" t="b">
        <v>1</v>
      </c>
      <c r="H78">
        <v>9</v>
      </c>
      <c r="I78">
        <v>5</v>
      </c>
      <c r="J78">
        <v>21</v>
      </c>
      <c r="K78">
        <v>1000</v>
      </c>
      <c r="L78">
        <v>4</v>
      </c>
      <c r="M78">
        <v>5</v>
      </c>
      <c r="N78">
        <v>21</v>
      </c>
      <c r="O78">
        <v>13</v>
      </c>
      <c r="P78">
        <v>5</v>
      </c>
      <c r="Q78">
        <v>5</v>
      </c>
      <c r="R78">
        <v>1</v>
      </c>
      <c r="S78">
        <v>78</v>
      </c>
      <c r="T78" s="2">
        <v>128</v>
      </c>
      <c r="U78" s="2">
        <v>128</v>
      </c>
      <c r="V78" s="2">
        <v>128</v>
      </c>
      <c r="W78" t="s">
        <v>194</v>
      </c>
      <c r="X78">
        <v>0.98160846560846704</v>
      </c>
      <c r="Y78">
        <v>2.1644580236521E-3</v>
      </c>
      <c r="Z78">
        <v>0.43857142857143</v>
      </c>
      <c r="AA78">
        <v>0.41357952859997699</v>
      </c>
      <c r="AB78">
        <v>0.38308474985401603</v>
      </c>
      <c r="AC78">
        <v>0.38308474985401603</v>
      </c>
      <c r="AD78">
        <v>0.436398880856882</v>
      </c>
      <c r="AE78">
        <v>0.436398880856882</v>
      </c>
      <c r="AF78">
        <v>0.43857142857143</v>
      </c>
      <c r="AG78">
        <v>0.43857142857143</v>
      </c>
      <c r="AH78">
        <v>0.67692307692307696</v>
      </c>
      <c r="AI78">
        <v>0.10106434673070901</v>
      </c>
      <c r="AJ78">
        <v>0.647444435905974</v>
      </c>
      <c r="AK78">
        <v>0.647444435905974</v>
      </c>
      <c r="AL78">
        <v>0.68154761904761896</v>
      </c>
      <c r="AM78">
        <v>0.68154761904761896</v>
      </c>
      <c r="AN78">
        <v>0.67692307692307696</v>
      </c>
      <c r="AO78">
        <v>0.67692307692307696</v>
      </c>
    </row>
    <row r="79" spans="2:41" x14ac:dyDescent="0.2">
      <c r="B79" t="s">
        <v>224</v>
      </c>
      <c r="C79">
        <v>1E-3</v>
      </c>
      <c r="D79">
        <v>0.25</v>
      </c>
      <c r="E79">
        <v>100</v>
      </c>
      <c r="F79">
        <v>5000</v>
      </c>
      <c r="G79" s="2" t="b">
        <v>1</v>
      </c>
      <c r="H79">
        <v>9</v>
      </c>
      <c r="I79">
        <v>5</v>
      </c>
      <c r="J79">
        <v>15</v>
      </c>
      <c r="K79">
        <v>1000</v>
      </c>
      <c r="L79">
        <v>4</v>
      </c>
      <c r="M79">
        <v>5</v>
      </c>
      <c r="N79">
        <v>21</v>
      </c>
      <c r="O79">
        <v>13</v>
      </c>
      <c r="P79">
        <v>5</v>
      </c>
      <c r="Q79">
        <v>5</v>
      </c>
      <c r="R79">
        <v>1</v>
      </c>
      <c r="S79">
        <v>78</v>
      </c>
      <c r="T79" s="2">
        <v>128</v>
      </c>
      <c r="U79" s="2">
        <v>128</v>
      </c>
      <c r="V79" s="2">
        <v>128</v>
      </c>
      <c r="W79" t="s">
        <v>194</v>
      </c>
      <c r="X79">
        <v>0.97752592592597798</v>
      </c>
      <c r="Y79">
        <v>3.1532484067773002E-3</v>
      </c>
      <c r="Z79">
        <v>0.43666666666667198</v>
      </c>
      <c r="AA79">
        <v>0.42541082561016003</v>
      </c>
      <c r="AB79">
        <v>0.408008593962357</v>
      </c>
      <c r="AC79">
        <v>0.408008593962357</v>
      </c>
      <c r="AD79">
        <v>0.45466708664123801</v>
      </c>
      <c r="AE79">
        <v>0.45466708664123801</v>
      </c>
      <c r="AF79">
        <v>0.43666666666667198</v>
      </c>
      <c r="AG79">
        <v>0.43666666666667198</v>
      </c>
      <c r="AH79">
        <v>0.66153846153846096</v>
      </c>
      <c r="AI79">
        <v>0.102809265255928</v>
      </c>
      <c r="AJ79">
        <v>0.63115316056492499</v>
      </c>
      <c r="AK79">
        <v>0.63115316056492499</v>
      </c>
      <c r="AL79">
        <v>0.65384615384615297</v>
      </c>
      <c r="AM79">
        <v>0.65384615384615297</v>
      </c>
      <c r="AN79">
        <v>0.66153846153846096</v>
      </c>
      <c r="AO79">
        <v>0.66153846153846096</v>
      </c>
    </row>
    <row r="80" spans="2:41" x14ac:dyDescent="0.2">
      <c r="B80" t="s">
        <v>151</v>
      </c>
      <c r="C80">
        <v>1E-3</v>
      </c>
      <c r="D80">
        <v>0.25</v>
      </c>
      <c r="E80">
        <v>100</v>
      </c>
      <c r="F80">
        <v>5000</v>
      </c>
      <c r="G80" s="2" t="b">
        <v>1</v>
      </c>
      <c r="H80">
        <v>9</v>
      </c>
      <c r="I80">
        <v>5</v>
      </c>
      <c r="J80">
        <v>5</v>
      </c>
      <c r="K80">
        <v>1000</v>
      </c>
      <c r="L80">
        <v>4</v>
      </c>
      <c r="M80">
        <v>5</v>
      </c>
      <c r="N80">
        <v>21</v>
      </c>
      <c r="O80">
        <v>13</v>
      </c>
      <c r="P80">
        <v>5</v>
      </c>
      <c r="Q80">
        <v>5</v>
      </c>
      <c r="R80">
        <v>1</v>
      </c>
      <c r="S80">
        <v>78</v>
      </c>
      <c r="T80" s="2">
        <v>128</v>
      </c>
      <c r="U80" s="2">
        <v>64</v>
      </c>
      <c r="V80" s="2">
        <v>64</v>
      </c>
      <c r="W80">
        <v>0.98916000000000603</v>
      </c>
      <c r="X80">
        <v>1.4877317193876E-3</v>
      </c>
      <c r="Y80">
        <v>0.43495238095238298</v>
      </c>
      <c r="Z80">
        <v>0.38424085193872398</v>
      </c>
      <c r="AA80">
        <v>0.37866681125114598</v>
      </c>
      <c r="AB80">
        <v>0.37866681125114598</v>
      </c>
      <c r="AC80">
        <v>0.43475575562850299</v>
      </c>
      <c r="AD80">
        <v>0.43475575562850299</v>
      </c>
      <c r="AE80">
        <v>0.43495238095238298</v>
      </c>
      <c r="AF80">
        <v>0.43495238095238298</v>
      </c>
      <c r="AG80">
        <v>0.69230769230769196</v>
      </c>
      <c r="AH80">
        <v>8.6263425648212405E-2</v>
      </c>
      <c r="AI80">
        <v>0.67115107115107098</v>
      </c>
      <c r="AJ80">
        <v>0.67115107115107098</v>
      </c>
      <c r="AK80">
        <v>0.68967314736545504</v>
      </c>
      <c r="AL80">
        <v>0.68967314736545504</v>
      </c>
      <c r="AM80">
        <v>0.69230769230769196</v>
      </c>
      <c r="AN80">
        <v>0.69230769230769196</v>
      </c>
    </row>
    <row r="81" spans="2:41" x14ac:dyDescent="0.2">
      <c r="B81" t="s">
        <v>225</v>
      </c>
      <c r="C81">
        <v>1E-3</v>
      </c>
      <c r="D81">
        <v>0.25</v>
      </c>
      <c r="E81">
        <v>100</v>
      </c>
      <c r="F81">
        <v>1000</v>
      </c>
      <c r="G81" s="2" t="b">
        <v>0</v>
      </c>
      <c r="H81">
        <v>9</v>
      </c>
      <c r="I81">
        <v>5</v>
      </c>
      <c r="J81">
        <v>21</v>
      </c>
      <c r="K81">
        <v>1000</v>
      </c>
      <c r="L81">
        <v>4</v>
      </c>
      <c r="M81">
        <v>5</v>
      </c>
      <c r="N81">
        <v>21</v>
      </c>
      <c r="O81">
        <v>13</v>
      </c>
      <c r="P81">
        <v>5</v>
      </c>
      <c r="Q81">
        <v>5</v>
      </c>
      <c r="R81">
        <v>1</v>
      </c>
      <c r="S81">
        <v>78</v>
      </c>
      <c r="T81" s="2">
        <v>64</v>
      </c>
      <c r="U81" s="2">
        <v>128</v>
      </c>
      <c r="V81" s="2">
        <v>64</v>
      </c>
      <c r="W81" t="s">
        <v>194</v>
      </c>
      <c r="X81">
        <v>0.97897883597883695</v>
      </c>
      <c r="Y81">
        <v>3.2667482457471998E-3</v>
      </c>
      <c r="Z81">
        <v>0.43344047619047599</v>
      </c>
      <c r="AA81">
        <v>0.39606318929791401</v>
      </c>
      <c r="AB81">
        <v>0.39021530993402698</v>
      </c>
      <c r="AC81">
        <v>0.39021530993402698</v>
      </c>
      <c r="AD81">
        <v>0.45367771637612297</v>
      </c>
      <c r="AE81">
        <v>0.45367771637612297</v>
      </c>
      <c r="AF81">
        <v>0.43344047619047599</v>
      </c>
      <c r="AG81">
        <v>0.43344047619047599</v>
      </c>
      <c r="AH81">
        <v>0.64615384615384597</v>
      </c>
      <c r="AI81">
        <v>8.9114002883434296E-2</v>
      </c>
      <c r="AJ81">
        <v>0.59335648606903602</v>
      </c>
      <c r="AK81">
        <v>0.59335648606903602</v>
      </c>
      <c r="AL81">
        <v>0.61080586080585997</v>
      </c>
      <c r="AM81">
        <v>0.61080586080585997</v>
      </c>
      <c r="AN81">
        <v>0.64615384615384597</v>
      </c>
      <c r="AO81">
        <v>0.64615384615384597</v>
      </c>
    </row>
    <row r="82" spans="2:41" x14ac:dyDescent="0.2">
      <c r="B82" t="s">
        <v>152</v>
      </c>
      <c r="C82">
        <v>1E-3</v>
      </c>
      <c r="D82">
        <v>0.1</v>
      </c>
      <c r="E82">
        <v>100</v>
      </c>
      <c r="F82">
        <v>1000</v>
      </c>
      <c r="G82" s="2" t="b">
        <v>1</v>
      </c>
      <c r="H82">
        <v>9</v>
      </c>
      <c r="I82">
        <v>5</v>
      </c>
      <c r="J82">
        <v>5</v>
      </c>
      <c r="K82">
        <v>1000</v>
      </c>
      <c r="L82">
        <v>4</v>
      </c>
      <c r="M82">
        <v>5</v>
      </c>
      <c r="N82">
        <v>21</v>
      </c>
      <c r="O82">
        <v>13</v>
      </c>
      <c r="P82">
        <v>5</v>
      </c>
      <c r="Q82">
        <v>5</v>
      </c>
      <c r="R82">
        <v>1</v>
      </c>
      <c r="S82">
        <v>78</v>
      </c>
      <c r="T82" s="2">
        <v>128</v>
      </c>
      <c r="U82" s="2">
        <v>64</v>
      </c>
      <c r="V82" s="2">
        <v>64</v>
      </c>
      <c r="W82">
        <v>0.98391111111110396</v>
      </c>
      <c r="X82">
        <v>2.0379827326701002E-3</v>
      </c>
      <c r="Y82">
        <v>0.43225000000000302</v>
      </c>
      <c r="Z82">
        <v>0.25762150347232798</v>
      </c>
      <c r="AA82">
        <v>0.36140251994392902</v>
      </c>
      <c r="AB82">
        <v>0.36140251994392902</v>
      </c>
      <c r="AC82">
        <v>0.39660557224306398</v>
      </c>
      <c r="AD82">
        <v>0.39660557224306497</v>
      </c>
      <c r="AE82">
        <v>0.43225000000000302</v>
      </c>
      <c r="AF82">
        <v>0.43225000000000302</v>
      </c>
      <c r="AG82">
        <v>0.64615384615384597</v>
      </c>
      <c r="AH82">
        <v>6.05206824839115E-2</v>
      </c>
      <c r="AI82">
        <v>0.59855144855144804</v>
      </c>
      <c r="AJ82">
        <v>0.59855144855144804</v>
      </c>
      <c r="AK82">
        <v>0.57765567765567705</v>
      </c>
      <c r="AL82">
        <v>0.57765567765567705</v>
      </c>
      <c r="AM82">
        <v>0.64615384615384597</v>
      </c>
      <c r="AN82">
        <v>0.64615384615384597</v>
      </c>
    </row>
    <row r="83" spans="2:41" x14ac:dyDescent="0.2">
      <c r="B83" t="s">
        <v>153</v>
      </c>
      <c r="C83">
        <v>1E-3</v>
      </c>
      <c r="D83">
        <v>0.25</v>
      </c>
      <c r="E83">
        <v>100</v>
      </c>
      <c r="F83">
        <v>5000</v>
      </c>
      <c r="G83" s="2" t="b">
        <v>1</v>
      </c>
      <c r="H83">
        <v>9</v>
      </c>
      <c r="I83">
        <v>5</v>
      </c>
      <c r="J83">
        <v>5</v>
      </c>
      <c r="K83">
        <v>1000</v>
      </c>
      <c r="L83">
        <v>4</v>
      </c>
      <c r="M83">
        <v>5</v>
      </c>
      <c r="N83">
        <v>21</v>
      </c>
      <c r="O83">
        <v>13</v>
      </c>
      <c r="P83">
        <v>5</v>
      </c>
      <c r="Q83">
        <v>5</v>
      </c>
      <c r="R83">
        <v>1</v>
      </c>
      <c r="S83">
        <v>78</v>
      </c>
      <c r="T83" s="2">
        <v>128</v>
      </c>
      <c r="U83" s="2">
        <v>128</v>
      </c>
      <c r="V83" s="2">
        <v>128</v>
      </c>
      <c r="W83">
        <v>0.99014666666667095</v>
      </c>
      <c r="X83">
        <v>1.3680891100737E-3</v>
      </c>
      <c r="Y83">
        <v>0.43119047619047801</v>
      </c>
      <c r="Z83">
        <v>0.42499439567327502</v>
      </c>
      <c r="AA83">
        <v>0.38255504986732097</v>
      </c>
      <c r="AB83">
        <v>0.38255504986732097</v>
      </c>
      <c r="AC83">
        <v>0.40949229372584001</v>
      </c>
      <c r="AD83">
        <v>0.40949229372584001</v>
      </c>
      <c r="AE83">
        <v>0.43119047619047801</v>
      </c>
      <c r="AF83">
        <v>0.43119047619047801</v>
      </c>
      <c r="AG83">
        <v>0.61538461538461497</v>
      </c>
      <c r="AH83">
        <v>8.4558233618736198E-2</v>
      </c>
      <c r="AI83">
        <v>0.57182561028714796</v>
      </c>
      <c r="AJ83">
        <v>0.57182561028714796</v>
      </c>
      <c r="AK83">
        <v>0.551739926739926</v>
      </c>
      <c r="AL83">
        <v>0.551739926739926</v>
      </c>
      <c r="AM83">
        <v>0.61538461538461497</v>
      </c>
      <c r="AN83">
        <v>0.61538461538461497</v>
      </c>
    </row>
    <row r="84" spans="2:41" x14ac:dyDescent="0.2">
      <c r="B84" t="s">
        <v>154</v>
      </c>
      <c r="C84">
        <v>1E-3</v>
      </c>
      <c r="D84">
        <v>0.1</v>
      </c>
      <c r="E84">
        <v>100</v>
      </c>
      <c r="F84">
        <v>5000</v>
      </c>
      <c r="G84" s="2" t="b">
        <v>1</v>
      </c>
      <c r="H84">
        <v>9</v>
      </c>
      <c r="I84">
        <v>5</v>
      </c>
      <c r="J84">
        <v>5</v>
      </c>
      <c r="K84">
        <v>1000</v>
      </c>
      <c r="L84">
        <v>4</v>
      </c>
      <c r="M84">
        <v>5</v>
      </c>
      <c r="N84">
        <v>21</v>
      </c>
      <c r="O84">
        <v>13</v>
      </c>
      <c r="P84">
        <v>5</v>
      </c>
      <c r="Q84">
        <v>5</v>
      </c>
      <c r="R84">
        <v>1</v>
      </c>
      <c r="S84">
        <v>78</v>
      </c>
      <c r="T84" s="2">
        <v>64</v>
      </c>
      <c r="U84" s="2">
        <v>128</v>
      </c>
      <c r="V84" s="2">
        <v>64</v>
      </c>
      <c r="W84">
        <v>0.98591555555556598</v>
      </c>
      <c r="X84">
        <v>1.7900054584138001E-3</v>
      </c>
      <c r="Y84">
        <v>0.430559523809527</v>
      </c>
      <c r="Z84">
        <v>0.416713644534349</v>
      </c>
      <c r="AA84">
        <v>0.37333109937424902</v>
      </c>
      <c r="AB84">
        <v>0.37333109937424902</v>
      </c>
      <c r="AC84">
        <v>0.40951211449746699</v>
      </c>
      <c r="AD84">
        <v>0.40951211449746699</v>
      </c>
      <c r="AE84">
        <v>0.430559523809527</v>
      </c>
      <c r="AF84">
        <v>0.430559523809527</v>
      </c>
      <c r="AG84">
        <v>0.55384615384615299</v>
      </c>
      <c r="AH84">
        <v>9.3061797320842701E-2</v>
      </c>
      <c r="AI84">
        <v>0.53407824059997899</v>
      </c>
      <c r="AJ84">
        <v>0.53407824059997899</v>
      </c>
      <c r="AK84">
        <v>0.53357753357753301</v>
      </c>
      <c r="AL84">
        <v>0.53357753357753301</v>
      </c>
      <c r="AM84">
        <v>0.55384615384615299</v>
      </c>
      <c r="AN84">
        <v>0.55384615384615299</v>
      </c>
    </row>
    <row r="85" spans="2:41" x14ac:dyDescent="0.2">
      <c r="B85" t="s">
        <v>299</v>
      </c>
      <c r="C85">
        <v>1E-3</v>
      </c>
      <c r="D85">
        <v>0.25</v>
      </c>
      <c r="E85">
        <v>100</v>
      </c>
      <c r="F85">
        <v>5000</v>
      </c>
      <c r="G85" s="2" t="b">
        <v>1</v>
      </c>
      <c r="H85">
        <v>9</v>
      </c>
      <c r="I85">
        <v>5</v>
      </c>
      <c r="J85">
        <v>21</v>
      </c>
      <c r="K85">
        <v>1000</v>
      </c>
      <c r="L85">
        <v>4</v>
      </c>
      <c r="M85">
        <v>5</v>
      </c>
      <c r="N85">
        <v>21</v>
      </c>
      <c r="O85">
        <v>13</v>
      </c>
      <c r="P85">
        <v>5</v>
      </c>
      <c r="Q85">
        <v>5</v>
      </c>
      <c r="R85">
        <v>1</v>
      </c>
      <c r="S85">
        <v>78</v>
      </c>
      <c r="T85" s="2">
        <v>128</v>
      </c>
      <c r="U85" s="2">
        <v>64</v>
      </c>
      <c r="V85" s="2">
        <v>128</v>
      </c>
      <c r="W85" t="s">
        <v>194</v>
      </c>
      <c r="X85">
        <v>0.98268359788359305</v>
      </c>
      <c r="Y85">
        <v>2.8515709160803998E-3</v>
      </c>
      <c r="Z85">
        <v>0.42766666666667102</v>
      </c>
      <c r="AA85">
        <v>0.34593308685719898</v>
      </c>
      <c r="AB85">
        <v>0.37776357087806101</v>
      </c>
      <c r="AC85">
        <v>0.37776357087806101</v>
      </c>
      <c r="AD85">
        <v>0.39986140949281301</v>
      </c>
      <c r="AE85">
        <v>0.39986140949281301</v>
      </c>
      <c r="AF85">
        <v>0.42766666666667102</v>
      </c>
      <c r="AG85">
        <v>0.42766666666667102</v>
      </c>
      <c r="AH85">
        <v>0.70769230769230695</v>
      </c>
      <c r="AI85">
        <v>6.7867010831832802E-2</v>
      </c>
      <c r="AJ85">
        <v>0.653901653901653</v>
      </c>
      <c r="AK85">
        <v>0.653901653901653</v>
      </c>
      <c r="AL85">
        <v>0.64637926176387706</v>
      </c>
      <c r="AM85">
        <v>0.64637926176387706</v>
      </c>
      <c r="AN85">
        <v>0.70769230769230695</v>
      </c>
      <c r="AO85">
        <v>0.70769230769230695</v>
      </c>
    </row>
    <row r="86" spans="2:41" x14ac:dyDescent="0.2">
      <c r="B86" t="s">
        <v>155</v>
      </c>
      <c r="C86">
        <v>1E-3</v>
      </c>
      <c r="D86">
        <v>0.25</v>
      </c>
      <c r="E86">
        <v>100</v>
      </c>
      <c r="F86">
        <v>5000</v>
      </c>
      <c r="G86" s="2" t="b">
        <v>1</v>
      </c>
      <c r="H86">
        <v>9</v>
      </c>
      <c r="I86">
        <v>5</v>
      </c>
      <c r="J86">
        <v>15</v>
      </c>
      <c r="K86">
        <v>1000</v>
      </c>
      <c r="L86">
        <v>4</v>
      </c>
      <c r="M86">
        <v>5</v>
      </c>
      <c r="N86">
        <v>21</v>
      </c>
      <c r="O86">
        <v>13</v>
      </c>
      <c r="P86">
        <v>5</v>
      </c>
      <c r="Q86">
        <v>5</v>
      </c>
      <c r="R86">
        <v>1</v>
      </c>
      <c r="S86">
        <v>78</v>
      </c>
      <c r="T86" s="2">
        <v>64</v>
      </c>
      <c r="U86" s="2">
        <v>128</v>
      </c>
      <c r="V86" s="2">
        <v>64</v>
      </c>
      <c r="W86">
        <v>0.98561037037044696</v>
      </c>
      <c r="X86">
        <v>1.7629695537017E-3</v>
      </c>
      <c r="Y86">
        <v>0.42286904761904998</v>
      </c>
      <c r="Z86">
        <v>0.40690685704350399</v>
      </c>
      <c r="AA86">
        <v>0.380480387082476</v>
      </c>
      <c r="AB86">
        <v>0.380480387082476</v>
      </c>
      <c r="AC86">
        <v>0.43526773862352902</v>
      </c>
      <c r="AD86">
        <v>0.43526773862352902</v>
      </c>
      <c r="AE86">
        <v>0.42286904761904998</v>
      </c>
      <c r="AF86">
        <v>0.42286904761904998</v>
      </c>
      <c r="AG86">
        <v>0.67692307692307696</v>
      </c>
      <c r="AH86">
        <v>9.6271798014640794E-2</v>
      </c>
      <c r="AI86">
        <v>0.63961477119371801</v>
      </c>
      <c r="AJ86">
        <v>0.63961477119371801</v>
      </c>
      <c r="AK86">
        <v>0.65750915750915695</v>
      </c>
      <c r="AL86">
        <v>0.65750915750915695</v>
      </c>
      <c r="AM86">
        <v>0.67692307692307696</v>
      </c>
      <c r="AN86">
        <v>0.67692307692307696</v>
      </c>
    </row>
    <row r="87" spans="2:41" x14ac:dyDescent="0.2">
      <c r="B87" t="s">
        <v>226</v>
      </c>
      <c r="C87">
        <v>1E-3</v>
      </c>
      <c r="D87">
        <v>0.1</v>
      </c>
      <c r="E87">
        <v>100</v>
      </c>
      <c r="F87">
        <v>1000</v>
      </c>
      <c r="G87" s="2" t="b">
        <v>1</v>
      </c>
      <c r="H87">
        <v>9</v>
      </c>
      <c r="I87">
        <v>5</v>
      </c>
      <c r="J87">
        <v>21</v>
      </c>
      <c r="K87">
        <v>1000</v>
      </c>
      <c r="L87">
        <v>4</v>
      </c>
      <c r="M87">
        <v>5</v>
      </c>
      <c r="N87">
        <v>21</v>
      </c>
      <c r="O87">
        <v>13</v>
      </c>
      <c r="P87">
        <v>5</v>
      </c>
      <c r="Q87">
        <v>5</v>
      </c>
      <c r="R87">
        <v>1</v>
      </c>
      <c r="S87">
        <v>78</v>
      </c>
      <c r="T87" s="2">
        <v>64</v>
      </c>
      <c r="U87" s="2">
        <v>128</v>
      </c>
      <c r="V87" s="2">
        <v>64</v>
      </c>
      <c r="W87" t="s">
        <v>194</v>
      </c>
      <c r="X87">
        <v>0.99504232804231796</v>
      </c>
      <c r="Y87">
        <v>1.1254102023810001E-3</v>
      </c>
      <c r="Z87">
        <v>0.42197619047618901</v>
      </c>
      <c r="AA87">
        <v>0.411571994662284</v>
      </c>
      <c r="AB87">
        <v>0.39123329539046697</v>
      </c>
      <c r="AC87">
        <v>0.39123329539046697</v>
      </c>
      <c r="AD87">
        <v>0.45641707117236702</v>
      </c>
      <c r="AE87">
        <v>0.45641707117236702</v>
      </c>
      <c r="AF87">
        <v>0.42197619047618901</v>
      </c>
      <c r="AG87">
        <v>0.42197619047618901</v>
      </c>
      <c r="AH87">
        <v>0.64615384615384597</v>
      </c>
      <c r="AI87">
        <v>8.5665360093116705E-2</v>
      </c>
      <c r="AJ87">
        <v>0.57917082917082896</v>
      </c>
      <c r="AK87">
        <v>0.57917082917082896</v>
      </c>
      <c r="AL87">
        <v>0.55700549450549397</v>
      </c>
      <c r="AM87">
        <v>0.55700549450549397</v>
      </c>
      <c r="AN87">
        <v>0.64615384615384597</v>
      </c>
      <c r="AO87">
        <v>0.64615384615384597</v>
      </c>
    </row>
    <row r="88" spans="2:41" x14ac:dyDescent="0.2">
      <c r="B88" t="s">
        <v>227</v>
      </c>
      <c r="C88">
        <v>1E-3</v>
      </c>
      <c r="D88">
        <v>0.5</v>
      </c>
      <c r="E88">
        <v>100</v>
      </c>
      <c r="F88">
        <v>5000</v>
      </c>
      <c r="G88" s="2" t="b">
        <v>1</v>
      </c>
      <c r="H88">
        <v>9</v>
      </c>
      <c r="I88">
        <v>5</v>
      </c>
      <c r="J88">
        <v>15</v>
      </c>
      <c r="K88">
        <v>1000</v>
      </c>
      <c r="L88">
        <v>4</v>
      </c>
      <c r="M88">
        <v>5</v>
      </c>
      <c r="N88">
        <v>21</v>
      </c>
      <c r="O88">
        <v>13</v>
      </c>
      <c r="P88">
        <v>5</v>
      </c>
      <c r="Q88">
        <v>5</v>
      </c>
      <c r="R88">
        <v>1</v>
      </c>
      <c r="S88">
        <v>78</v>
      </c>
      <c r="T88" s="2">
        <v>128</v>
      </c>
      <c r="U88" s="2">
        <v>128</v>
      </c>
      <c r="V88" s="2">
        <v>64</v>
      </c>
      <c r="W88">
        <v>0.99097777777786</v>
      </c>
      <c r="X88">
        <v>1.0557793024695999E-3</v>
      </c>
      <c r="Y88">
        <v>0.42167857142857301</v>
      </c>
      <c r="Z88">
        <v>0.32246078427135899</v>
      </c>
      <c r="AA88">
        <v>0.39181367607998802</v>
      </c>
      <c r="AB88">
        <v>0.39181367607998802</v>
      </c>
      <c r="AC88">
        <v>0.42181109027919</v>
      </c>
      <c r="AD88">
        <v>0.42181109027919</v>
      </c>
      <c r="AE88">
        <v>0.42167857142857301</v>
      </c>
      <c r="AF88">
        <v>0.42167857142857301</v>
      </c>
      <c r="AG88">
        <v>0.6</v>
      </c>
      <c r="AH88">
        <v>9.9848754703998496E-2</v>
      </c>
      <c r="AI88">
        <v>0.58889187735341497</v>
      </c>
      <c r="AJ88">
        <v>0.58889187735341497</v>
      </c>
      <c r="AK88">
        <v>0.64423076923076905</v>
      </c>
      <c r="AL88">
        <v>0.64423076923076905</v>
      </c>
      <c r="AM88">
        <v>0.6</v>
      </c>
      <c r="AN88">
        <v>0.6</v>
      </c>
    </row>
    <row r="89" spans="2:41" x14ac:dyDescent="0.2">
      <c r="B89" t="s">
        <v>228</v>
      </c>
      <c r="C89">
        <v>1E-3</v>
      </c>
      <c r="D89">
        <v>0.25</v>
      </c>
      <c r="E89">
        <v>100</v>
      </c>
      <c r="F89">
        <v>1000</v>
      </c>
      <c r="G89" s="2" t="b">
        <v>1</v>
      </c>
      <c r="H89">
        <v>9</v>
      </c>
      <c r="I89">
        <v>5</v>
      </c>
      <c r="J89">
        <v>21</v>
      </c>
      <c r="K89">
        <v>1000</v>
      </c>
      <c r="L89">
        <v>4</v>
      </c>
      <c r="M89">
        <v>5</v>
      </c>
      <c r="N89">
        <v>21</v>
      </c>
      <c r="O89">
        <v>13</v>
      </c>
      <c r="P89">
        <v>5</v>
      </c>
      <c r="Q89">
        <v>5</v>
      </c>
      <c r="R89">
        <v>1</v>
      </c>
      <c r="S89">
        <v>78</v>
      </c>
      <c r="T89" s="2">
        <v>128</v>
      </c>
      <c r="U89" s="2">
        <v>128</v>
      </c>
      <c r="V89" s="2">
        <v>128</v>
      </c>
      <c r="W89" t="s">
        <v>194</v>
      </c>
      <c r="X89">
        <v>0.97690476190476605</v>
      </c>
      <c r="Y89">
        <v>3.3686679665446001E-3</v>
      </c>
      <c r="Z89">
        <v>0.421404761904762</v>
      </c>
      <c r="AA89">
        <v>0.43963645035028398</v>
      </c>
      <c r="AB89">
        <v>0.35673128266833698</v>
      </c>
      <c r="AC89">
        <v>0.35673128266833698</v>
      </c>
      <c r="AD89">
        <v>0.411513070351676</v>
      </c>
      <c r="AE89">
        <v>0.411513070351676</v>
      </c>
      <c r="AF89">
        <v>0.421404761904762</v>
      </c>
      <c r="AG89">
        <v>0.421404761904762</v>
      </c>
      <c r="AH89">
        <v>0.70769230769230695</v>
      </c>
      <c r="AI89">
        <v>9.4666160643100697E-2</v>
      </c>
      <c r="AJ89">
        <v>0.67099844599844605</v>
      </c>
      <c r="AK89">
        <v>0.67099844599844605</v>
      </c>
      <c r="AL89">
        <v>0.65785880785880702</v>
      </c>
      <c r="AM89">
        <v>0.65785880785880702</v>
      </c>
      <c r="AN89">
        <v>0.70769230769230695</v>
      </c>
      <c r="AO89">
        <v>0.70769230769230695</v>
      </c>
    </row>
    <row r="90" spans="2:41" x14ac:dyDescent="0.2">
      <c r="B90" t="s">
        <v>156</v>
      </c>
      <c r="C90">
        <v>1E-3</v>
      </c>
      <c r="D90">
        <v>0.1</v>
      </c>
      <c r="E90">
        <v>100</v>
      </c>
      <c r="F90">
        <v>1000</v>
      </c>
      <c r="G90" s="2" t="b">
        <v>1</v>
      </c>
      <c r="H90">
        <v>9</v>
      </c>
      <c r="I90">
        <v>5</v>
      </c>
      <c r="J90">
        <v>15</v>
      </c>
      <c r="K90">
        <v>1000</v>
      </c>
      <c r="L90">
        <v>4</v>
      </c>
      <c r="M90">
        <v>5</v>
      </c>
      <c r="N90">
        <v>21</v>
      </c>
      <c r="O90">
        <v>13</v>
      </c>
      <c r="P90">
        <v>5</v>
      </c>
      <c r="Q90">
        <v>5</v>
      </c>
      <c r="R90">
        <v>1</v>
      </c>
      <c r="S90">
        <v>78</v>
      </c>
      <c r="T90" s="2">
        <v>128</v>
      </c>
      <c r="U90" s="2">
        <v>128</v>
      </c>
      <c r="V90" s="2">
        <v>128</v>
      </c>
      <c r="W90">
        <v>0.99462962962962498</v>
      </c>
      <c r="X90">
        <v>1.1728732965169001E-3</v>
      </c>
      <c r="Y90">
        <v>0.42086904761904997</v>
      </c>
      <c r="Z90">
        <v>0.35389903059601702</v>
      </c>
      <c r="AA90">
        <v>0.36352612407441698</v>
      </c>
      <c r="AB90">
        <v>0.36352612407441698</v>
      </c>
      <c r="AC90">
        <v>0.37548484449509001</v>
      </c>
      <c r="AD90">
        <v>0.37548484449509001</v>
      </c>
      <c r="AE90">
        <v>0.42086904761904997</v>
      </c>
      <c r="AF90">
        <v>0.42086904761904997</v>
      </c>
      <c r="AG90">
        <v>0.61538461538461497</v>
      </c>
      <c r="AH90">
        <v>9.3195714056491796E-2</v>
      </c>
      <c r="AI90">
        <v>0.57678176524330305</v>
      </c>
      <c r="AJ90">
        <v>0.57678176524330305</v>
      </c>
      <c r="AK90">
        <v>0.56852399737015102</v>
      </c>
      <c r="AL90">
        <v>0.56852399737015102</v>
      </c>
      <c r="AM90">
        <v>0.61538461538461497</v>
      </c>
      <c r="AN90">
        <v>0.61538461538461497</v>
      </c>
    </row>
    <row r="91" spans="2:41" x14ac:dyDescent="0.2">
      <c r="B91" t="s">
        <v>157</v>
      </c>
      <c r="C91">
        <v>1E-3</v>
      </c>
      <c r="D91">
        <v>0.25</v>
      </c>
      <c r="E91">
        <v>100</v>
      </c>
      <c r="F91">
        <v>1000</v>
      </c>
      <c r="G91" s="2" t="b">
        <v>1</v>
      </c>
      <c r="H91">
        <v>9</v>
      </c>
      <c r="I91">
        <v>5</v>
      </c>
      <c r="J91">
        <v>5</v>
      </c>
      <c r="K91">
        <v>1000</v>
      </c>
      <c r="L91">
        <v>4</v>
      </c>
      <c r="M91">
        <v>5</v>
      </c>
      <c r="N91">
        <v>21</v>
      </c>
      <c r="O91">
        <v>13</v>
      </c>
      <c r="P91">
        <v>5</v>
      </c>
      <c r="Q91">
        <v>5</v>
      </c>
      <c r="R91">
        <v>1</v>
      </c>
      <c r="S91">
        <v>78</v>
      </c>
      <c r="T91" s="2">
        <v>128</v>
      </c>
      <c r="U91" s="2">
        <v>128</v>
      </c>
      <c r="V91" s="2">
        <v>128</v>
      </c>
      <c r="W91">
        <v>0.98851111111110501</v>
      </c>
      <c r="X91">
        <v>1.4251883015492001E-3</v>
      </c>
      <c r="Y91">
        <v>0.41850000000000098</v>
      </c>
      <c r="Z91">
        <v>0.36165362778305998</v>
      </c>
      <c r="AA91">
        <v>0.37817940233527803</v>
      </c>
      <c r="AB91">
        <v>0.37817940233527803</v>
      </c>
      <c r="AC91">
        <v>0.394381724424196</v>
      </c>
      <c r="AD91">
        <v>0.394381724424196</v>
      </c>
      <c r="AE91">
        <v>0.41850000000000098</v>
      </c>
      <c r="AF91">
        <v>0.41850000000000098</v>
      </c>
      <c r="AG91">
        <v>0.6</v>
      </c>
      <c r="AH91">
        <v>0.11620172858238199</v>
      </c>
      <c r="AI91">
        <v>0.56325837904785203</v>
      </c>
      <c r="AJ91">
        <v>0.56325837904785203</v>
      </c>
      <c r="AK91">
        <v>0.58302808302808296</v>
      </c>
      <c r="AL91">
        <v>0.58302808302808296</v>
      </c>
      <c r="AM91">
        <v>0.6</v>
      </c>
      <c r="AN91">
        <v>0.6</v>
      </c>
    </row>
    <row r="92" spans="2:41" x14ac:dyDescent="0.2">
      <c r="B92" t="s">
        <v>158</v>
      </c>
      <c r="C92">
        <v>1E-3</v>
      </c>
      <c r="D92">
        <v>0.5</v>
      </c>
      <c r="E92">
        <v>100</v>
      </c>
      <c r="F92">
        <v>1000</v>
      </c>
      <c r="G92" s="2" t="b">
        <v>1</v>
      </c>
      <c r="H92">
        <v>9</v>
      </c>
      <c r="I92">
        <v>5</v>
      </c>
      <c r="J92">
        <v>5</v>
      </c>
      <c r="K92">
        <v>1000</v>
      </c>
      <c r="L92">
        <v>4</v>
      </c>
      <c r="M92">
        <v>5</v>
      </c>
      <c r="N92">
        <v>21</v>
      </c>
      <c r="O92">
        <v>13</v>
      </c>
      <c r="P92">
        <v>5</v>
      </c>
      <c r="Q92">
        <v>5</v>
      </c>
      <c r="R92">
        <v>1</v>
      </c>
      <c r="S92">
        <v>78</v>
      </c>
      <c r="T92" s="2">
        <v>128</v>
      </c>
      <c r="U92" s="2">
        <v>128</v>
      </c>
      <c r="V92" s="2">
        <v>128</v>
      </c>
      <c r="W92">
        <v>0.98799999999999399</v>
      </c>
      <c r="X92">
        <v>1.4798495487238E-3</v>
      </c>
      <c r="Y92">
        <v>0.41453571428571201</v>
      </c>
      <c r="Z92">
        <v>0.368053864866495</v>
      </c>
      <c r="AA92">
        <v>0.38705293844209399</v>
      </c>
      <c r="AB92">
        <v>0.38705293844209299</v>
      </c>
      <c r="AC92">
        <v>0.45074479138268703</v>
      </c>
      <c r="AD92">
        <v>0.45074479138268703</v>
      </c>
      <c r="AE92">
        <v>0.41453571428571201</v>
      </c>
      <c r="AF92">
        <v>0.41453571428571201</v>
      </c>
      <c r="AG92">
        <v>0.58461538461538398</v>
      </c>
      <c r="AH92">
        <v>7.4374713003635406E-2</v>
      </c>
      <c r="AI92">
        <v>0.56309246309246297</v>
      </c>
      <c r="AJ92">
        <v>0.56309246309246297</v>
      </c>
      <c r="AK92">
        <v>0.577347214189319</v>
      </c>
      <c r="AL92">
        <v>0.577347214189319</v>
      </c>
      <c r="AM92">
        <v>0.58461538461538398</v>
      </c>
      <c r="AN92">
        <v>0.58461538461538398</v>
      </c>
    </row>
    <row r="93" spans="2:41" x14ac:dyDescent="0.2">
      <c r="B93" t="s">
        <v>159</v>
      </c>
      <c r="C93">
        <v>1E-3</v>
      </c>
      <c r="D93">
        <v>0.5</v>
      </c>
      <c r="E93">
        <v>100</v>
      </c>
      <c r="F93">
        <v>1000</v>
      </c>
      <c r="G93" s="2" t="b">
        <v>1</v>
      </c>
      <c r="H93">
        <v>9</v>
      </c>
      <c r="I93">
        <v>5</v>
      </c>
      <c r="J93">
        <v>15</v>
      </c>
      <c r="K93">
        <v>1000</v>
      </c>
      <c r="L93">
        <v>4</v>
      </c>
      <c r="M93">
        <v>5</v>
      </c>
      <c r="N93">
        <v>21</v>
      </c>
      <c r="O93">
        <v>13</v>
      </c>
      <c r="P93">
        <v>5</v>
      </c>
      <c r="Q93">
        <v>5</v>
      </c>
      <c r="R93">
        <v>1</v>
      </c>
      <c r="S93">
        <v>78</v>
      </c>
      <c r="T93" s="2">
        <v>128</v>
      </c>
      <c r="U93" s="2">
        <v>64</v>
      </c>
      <c r="V93" s="2">
        <v>128</v>
      </c>
      <c r="W93">
        <v>0.97989629629628505</v>
      </c>
      <c r="X93">
        <v>2.9069386835544001E-3</v>
      </c>
      <c r="Y93">
        <v>0.41394047619047902</v>
      </c>
      <c r="Z93">
        <v>0.46355606213211997</v>
      </c>
      <c r="AA93">
        <v>0.36823587269860503</v>
      </c>
      <c r="AB93">
        <v>0.36823587269860503</v>
      </c>
      <c r="AC93">
        <v>0.39148549509047498</v>
      </c>
      <c r="AD93">
        <v>0.39148549509047498</v>
      </c>
      <c r="AE93">
        <v>0.41394047619047902</v>
      </c>
      <c r="AF93">
        <v>0.41394047619047902</v>
      </c>
      <c r="AG93">
        <v>0.64615384615384597</v>
      </c>
      <c r="AH93">
        <v>0.121351659297943</v>
      </c>
      <c r="AI93">
        <v>0.60659223817118502</v>
      </c>
      <c r="AJ93">
        <v>0.60659223817118502</v>
      </c>
      <c r="AK93">
        <v>0.73676323676323596</v>
      </c>
      <c r="AL93">
        <v>0.73676323676323596</v>
      </c>
      <c r="AM93">
        <v>0.64615384615384597</v>
      </c>
      <c r="AN93">
        <v>0.64615384615384597</v>
      </c>
    </row>
    <row r="94" spans="2:41" x14ac:dyDescent="0.2">
      <c r="B94" t="s">
        <v>300</v>
      </c>
      <c r="C94">
        <v>1E-3</v>
      </c>
      <c r="D94">
        <v>0.25</v>
      </c>
      <c r="E94">
        <v>100</v>
      </c>
      <c r="F94">
        <v>5000</v>
      </c>
      <c r="G94" s="2" t="b">
        <v>1</v>
      </c>
      <c r="H94">
        <v>9</v>
      </c>
      <c r="I94">
        <v>5</v>
      </c>
      <c r="J94">
        <v>21</v>
      </c>
      <c r="K94">
        <v>1000</v>
      </c>
      <c r="L94">
        <v>4</v>
      </c>
      <c r="M94">
        <v>5</v>
      </c>
      <c r="N94">
        <v>21</v>
      </c>
      <c r="O94">
        <v>13</v>
      </c>
      <c r="P94">
        <v>5</v>
      </c>
      <c r="Q94">
        <v>5</v>
      </c>
      <c r="R94">
        <v>1</v>
      </c>
      <c r="S94">
        <v>78</v>
      </c>
      <c r="T94" s="2">
        <v>128</v>
      </c>
      <c r="U94" s="2">
        <v>128</v>
      </c>
      <c r="V94" s="2">
        <v>128</v>
      </c>
      <c r="W94" t="s">
        <v>194</v>
      </c>
      <c r="X94">
        <v>0.98159894179893903</v>
      </c>
      <c r="Y94">
        <v>2.2147686256583001E-3</v>
      </c>
      <c r="Z94">
        <v>0.41092857142857198</v>
      </c>
      <c r="AA94">
        <v>0.34183136907219802</v>
      </c>
      <c r="AB94">
        <v>0.36024317032068598</v>
      </c>
      <c r="AC94">
        <v>0.36024317032068598</v>
      </c>
      <c r="AD94">
        <v>0.40263614541439902</v>
      </c>
      <c r="AE94">
        <v>0.40263614541439902</v>
      </c>
      <c r="AF94">
        <v>0.41092857142857198</v>
      </c>
      <c r="AG94">
        <v>0.41092857142857198</v>
      </c>
      <c r="AH94">
        <v>0.70769230769230695</v>
      </c>
      <c r="AI94">
        <v>6.9453112781047793E-2</v>
      </c>
      <c r="AJ94">
        <v>0.69375722316898703</v>
      </c>
      <c r="AK94">
        <v>0.69375722316898802</v>
      </c>
      <c r="AL94">
        <v>0.71794871794871795</v>
      </c>
      <c r="AM94">
        <v>0.71794871794871795</v>
      </c>
      <c r="AN94">
        <v>0.70769230769230695</v>
      </c>
      <c r="AO94">
        <v>0.70769230769230695</v>
      </c>
    </row>
    <row r="95" spans="2:41" x14ac:dyDescent="0.2">
      <c r="B95" t="s">
        <v>301</v>
      </c>
      <c r="C95">
        <v>1E-3</v>
      </c>
      <c r="D95">
        <v>0.5</v>
      </c>
      <c r="E95">
        <v>100</v>
      </c>
      <c r="F95">
        <v>5000</v>
      </c>
      <c r="G95" s="2" t="b">
        <v>0</v>
      </c>
      <c r="H95">
        <v>9</v>
      </c>
      <c r="I95">
        <v>5</v>
      </c>
      <c r="J95">
        <v>21</v>
      </c>
      <c r="K95">
        <v>1000</v>
      </c>
      <c r="L95">
        <v>4</v>
      </c>
      <c r="M95">
        <v>5</v>
      </c>
      <c r="N95">
        <v>21</v>
      </c>
      <c r="O95">
        <v>13</v>
      </c>
      <c r="P95">
        <v>5</v>
      </c>
      <c r="Q95">
        <v>5</v>
      </c>
      <c r="R95">
        <v>1</v>
      </c>
      <c r="S95">
        <v>78</v>
      </c>
      <c r="T95" s="2">
        <v>128</v>
      </c>
      <c r="U95" s="2">
        <v>128</v>
      </c>
      <c r="V95" s="2">
        <v>128</v>
      </c>
      <c r="W95" t="s">
        <v>194</v>
      </c>
      <c r="X95">
        <v>0.98700000000000399</v>
      </c>
      <c r="Y95">
        <v>1.9456274308368E-3</v>
      </c>
      <c r="Z95">
        <v>0.40609523809524101</v>
      </c>
      <c r="AA95">
        <v>0.48292596495151502</v>
      </c>
      <c r="AB95">
        <v>0.36551796088426602</v>
      </c>
      <c r="AC95">
        <v>0.36551796088426602</v>
      </c>
      <c r="AD95">
        <v>0.38276117041489999</v>
      </c>
      <c r="AE95">
        <v>0.38276117041489999</v>
      </c>
      <c r="AF95">
        <v>0.40609523809524101</v>
      </c>
      <c r="AG95">
        <v>0.40609523809524101</v>
      </c>
      <c r="AH95">
        <v>0.63076923076922997</v>
      </c>
      <c r="AI95">
        <v>0.115409418940544</v>
      </c>
      <c r="AJ95">
        <v>0.58037914825245096</v>
      </c>
      <c r="AK95">
        <v>0.58037914825245096</v>
      </c>
      <c r="AL95">
        <v>0.551739926739926</v>
      </c>
      <c r="AM95">
        <v>0.551739926739926</v>
      </c>
      <c r="AN95">
        <v>0.63076923076922997</v>
      </c>
      <c r="AO95">
        <v>0.63076923076922997</v>
      </c>
    </row>
    <row r="96" spans="2:41" x14ac:dyDescent="0.2">
      <c r="B96" t="s">
        <v>229</v>
      </c>
      <c r="C96">
        <v>1E-3</v>
      </c>
      <c r="D96">
        <v>0.25</v>
      </c>
      <c r="E96">
        <v>100</v>
      </c>
      <c r="F96">
        <v>1000</v>
      </c>
      <c r="G96" s="2" t="b">
        <v>1</v>
      </c>
      <c r="H96">
        <v>9</v>
      </c>
      <c r="I96">
        <v>5</v>
      </c>
      <c r="J96">
        <v>21</v>
      </c>
      <c r="K96">
        <v>1000</v>
      </c>
      <c r="L96">
        <v>4</v>
      </c>
      <c r="M96">
        <v>5</v>
      </c>
      <c r="N96">
        <v>21</v>
      </c>
      <c r="O96">
        <v>13</v>
      </c>
      <c r="P96">
        <v>5</v>
      </c>
      <c r="Q96">
        <v>5</v>
      </c>
      <c r="R96">
        <v>1</v>
      </c>
      <c r="S96">
        <v>78</v>
      </c>
      <c r="T96" s="2">
        <v>128</v>
      </c>
      <c r="U96" s="2">
        <v>128</v>
      </c>
      <c r="V96" s="2">
        <v>64</v>
      </c>
      <c r="W96" t="s">
        <v>194</v>
      </c>
      <c r="X96">
        <v>0.99087830687831302</v>
      </c>
      <c r="Y96">
        <v>2.0408813576691998E-3</v>
      </c>
      <c r="Z96">
        <v>0.40384523809523798</v>
      </c>
      <c r="AA96">
        <v>0.41259226548671701</v>
      </c>
      <c r="AB96">
        <v>0.35195832548894601</v>
      </c>
      <c r="AC96">
        <v>0.35195832548894601</v>
      </c>
      <c r="AD96">
        <v>0.36119525473587599</v>
      </c>
      <c r="AE96">
        <v>0.36119525473587599</v>
      </c>
      <c r="AF96">
        <v>0.40384523809523798</v>
      </c>
      <c r="AG96">
        <v>0.40384523809523798</v>
      </c>
      <c r="AH96">
        <v>0.63076923076922997</v>
      </c>
      <c r="AI96">
        <v>7.23306089639663E-2</v>
      </c>
      <c r="AJ96">
        <v>0.58591678227305699</v>
      </c>
      <c r="AK96">
        <v>0.58591678227305699</v>
      </c>
      <c r="AL96">
        <v>0.55723443223443203</v>
      </c>
      <c r="AM96">
        <v>0.55723443223443203</v>
      </c>
      <c r="AN96">
        <v>0.63076923076922997</v>
      </c>
      <c r="AO96">
        <v>0.63076923076922997</v>
      </c>
    </row>
    <row r="97" spans="2:41" x14ac:dyDescent="0.2">
      <c r="B97" t="s">
        <v>230</v>
      </c>
      <c r="C97">
        <v>1E-3</v>
      </c>
      <c r="D97">
        <v>0.1</v>
      </c>
      <c r="E97">
        <v>100</v>
      </c>
      <c r="F97">
        <v>5000</v>
      </c>
      <c r="G97" s="2" t="b">
        <v>0</v>
      </c>
      <c r="H97">
        <v>9</v>
      </c>
      <c r="I97">
        <v>5</v>
      </c>
      <c r="J97">
        <v>15</v>
      </c>
      <c r="K97">
        <v>1000</v>
      </c>
      <c r="L97">
        <v>4</v>
      </c>
      <c r="M97">
        <v>5</v>
      </c>
      <c r="N97">
        <v>21</v>
      </c>
      <c r="O97">
        <v>13</v>
      </c>
      <c r="P97">
        <v>5</v>
      </c>
      <c r="Q97">
        <v>5</v>
      </c>
      <c r="R97">
        <v>1</v>
      </c>
      <c r="S97">
        <v>78</v>
      </c>
      <c r="T97" s="2">
        <v>128</v>
      </c>
      <c r="U97" s="2">
        <v>128</v>
      </c>
      <c r="V97" s="2">
        <v>128</v>
      </c>
      <c r="W97">
        <v>0.98791555555563304</v>
      </c>
      <c r="X97">
        <v>1.5197973309198001E-3</v>
      </c>
      <c r="Y97">
        <v>0.40286904761905001</v>
      </c>
      <c r="Z97">
        <v>0.36362543269991798</v>
      </c>
      <c r="AA97">
        <v>0.344558317987603</v>
      </c>
      <c r="AB97">
        <v>0.344558317987603</v>
      </c>
      <c r="AC97">
        <v>0.371339206162001</v>
      </c>
      <c r="AD97">
        <v>0.371339206162001</v>
      </c>
      <c r="AE97">
        <v>0.40286904761905001</v>
      </c>
      <c r="AF97">
        <v>0.40286904761905001</v>
      </c>
      <c r="AG97">
        <v>0.61538461538461497</v>
      </c>
      <c r="AH97">
        <v>8.2825787365436498E-2</v>
      </c>
      <c r="AI97">
        <v>0.55584159430313196</v>
      </c>
      <c r="AJ97">
        <v>0.55584159430313196</v>
      </c>
      <c r="AK97">
        <v>0.51755189255189205</v>
      </c>
      <c r="AL97">
        <v>0.51755189255189205</v>
      </c>
      <c r="AM97">
        <v>0.61538461538461497</v>
      </c>
      <c r="AN97">
        <v>0.61538461538461497</v>
      </c>
    </row>
    <row r="98" spans="2:41" x14ac:dyDescent="0.2">
      <c r="B98" t="s">
        <v>160</v>
      </c>
      <c r="C98">
        <v>1E-3</v>
      </c>
      <c r="D98">
        <v>0.1</v>
      </c>
      <c r="E98">
        <v>100</v>
      </c>
      <c r="F98">
        <v>1000</v>
      </c>
      <c r="G98" s="2" t="b">
        <v>1</v>
      </c>
      <c r="H98">
        <v>9</v>
      </c>
      <c r="I98">
        <v>5</v>
      </c>
      <c r="J98">
        <v>5</v>
      </c>
      <c r="K98">
        <v>1000</v>
      </c>
      <c r="L98">
        <v>4</v>
      </c>
      <c r="M98">
        <v>5</v>
      </c>
      <c r="N98">
        <v>21</v>
      </c>
      <c r="O98">
        <v>13</v>
      </c>
      <c r="P98">
        <v>5</v>
      </c>
      <c r="Q98">
        <v>5</v>
      </c>
      <c r="R98">
        <v>1</v>
      </c>
      <c r="S98">
        <v>78</v>
      </c>
      <c r="T98" s="2">
        <v>64</v>
      </c>
      <c r="U98" s="2">
        <v>128</v>
      </c>
      <c r="V98" s="2">
        <v>128</v>
      </c>
      <c r="W98">
        <v>0.98977777777777198</v>
      </c>
      <c r="X98">
        <v>1.2727685746044999E-3</v>
      </c>
      <c r="Y98">
        <v>0.40226190476190599</v>
      </c>
      <c r="Z98">
        <v>0.23278746414184501</v>
      </c>
      <c r="AA98">
        <v>0.34038142575383701</v>
      </c>
      <c r="AB98">
        <v>0.34038142575383701</v>
      </c>
      <c r="AC98">
        <v>0.34852274347803103</v>
      </c>
      <c r="AD98">
        <v>0.34852274347803103</v>
      </c>
      <c r="AE98">
        <v>0.40226190476190599</v>
      </c>
      <c r="AF98">
        <v>0.40226190476190599</v>
      </c>
      <c r="AG98">
        <v>0.56923076923076898</v>
      </c>
      <c r="AH98">
        <v>7.9222284257411901E-2</v>
      </c>
      <c r="AI98">
        <v>0.48252770621191599</v>
      </c>
      <c r="AJ98">
        <v>0.48252770621191599</v>
      </c>
      <c r="AK98">
        <v>0.49845026768103601</v>
      </c>
      <c r="AL98">
        <v>0.49845026768103601</v>
      </c>
      <c r="AM98">
        <v>0.56923076923076898</v>
      </c>
      <c r="AN98">
        <v>0.56923076923076898</v>
      </c>
    </row>
    <row r="99" spans="2:41" x14ac:dyDescent="0.2">
      <c r="B99" t="s">
        <v>231</v>
      </c>
      <c r="C99">
        <v>1E-3</v>
      </c>
      <c r="D99">
        <v>0.25</v>
      </c>
      <c r="E99">
        <v>100</v>
      </c>
      <c r="F99">
        <v>5000</v>
      </c>
      <c r="G99" s="2" t="b">
        <v>1</v>
      </c>
      <c r="H99">
        <v>9</v>
      </c>
      <c r="I99">
        <v>5</v>
      </c>
      <c r="J99">
        <v>21</v>
      </c>
      <c r="K99">
        <v>1000</v>
      </c>
      <c r="L99">
        <v>4</v>
      </c>
      <c r="M99">
        <v>5</v>
      </c>
      <c r="N99">
        <v>21</v>
      </c>
      <c r="O99">
        <v>13</v>
      </c>
      <c r="P99">
        <v>5</v>
      </c>
      <c r="Q99">
        <v>5</v>
      </c>
      <c r="R99">
        <v>1</v>
      </c>
      <c r="S99">
        <v>78</v>
      </c>
      <c r="T99" s="2">
        <v>64</v>
      </c>
      <c r="U99" s="2">
        <v>128</v>
      </c>
      <c r="V99" s="2">
        <v>64</v>
      </c>
      <c r="W99" t="s">
        <v>194</v>
      </c>
      <c r="X99">
        <v>0.98656402116402797</v>
      </c>
      <c r="Y99">
        <v>1.619282483918E-3</v>
      </c>
      <c r="Z99">
        <v>0.401035714285712</v>
      </c>
      <c r="AA99">
        <v>0.26123736062645903</v>
      </c>
      <c r="AB99">
        <v>0.33997784795082803</v>
      </c>
      <c r="AC99">
        <v>0.33997784795082803</v>
      </c>
      <c r="AD99">
        <v>0.38603403336157499</v>
      </c>
      <c r="AE99">
        <v>0.38603403336157499</v>
      </c>
      <c r="AF99">
        <v>0.401035714285712</v>
      </c>
      <c r="AG99">
        <v>0.401035714285712</v>
      </c>
      <c r="AH99">
        <v>0.53846153846153799</v>
      </c>
      <c r="AI99">
        <v>5.4380115121602998E-2</v>
      </c>
      <c r="AJ99">
        <v>0.477186915648454</v>
      </c>
      <c r="AK99">
        <v>0.477186915648454</v>
      </c>
      <c r="AL99">
        <v>0.461141636141636</v>
      </c>
      <c r="AM99">
        <v>0.461141636141636</v>
      </c>
      <c r="AN99">
        <v>0.53846153846153799</v>
      </c>
      <c r="AO99">
        <v>0.53846153846153799</v>
      </c>
    </row>
    <row r="100" spans="2:41" x14ac:dyDescent="0.2">
      <c r="B100" t="s">
        <v>161</v>
      </c>
      <c r="C100">
        <v>1E-3</v>
      </c>
      <c r="D100">
        <v>0.25</v>
      </c>
      <c r="E100">
        <v>100</v>
      </c>
      <c r="F100">
        <v>5000</v>
      </c>
      <c r="G100" s="2" t="b">
        <v>1</v>
      </c>
      <c r="H100">
        <v>9</v>
      </c>
      <c r="I100">
        <v>5</v>
      </c>
      <c r="J100">
        <v>5</v>
      </c>
      <c r="K100">
        <v>1000</v>
      </c>
      <c r="L100">
        <v>4</v>
      </c>
      <c r="M100">
        <v>5</v>
      </c>
      <c r="N100">
        <v>21</v>
      </c>
      <c r="O100">
        <v>13</v>
      </c>
      <c r="P100">
        <v>5</v>
      </c>
      <c r="Q100">
        <v>5</v>
      </c>
      <c r="R100">
        <v>1</v>
      </c>
      <c r="S100">
        <v>78</v>
      </c>
      <c r="T100" s="2">
        <v>64</v>
      </c>
      <c r="U100" s="2">
        <v>128</v>
      </c>
      <c r="V100" s="2">
        <v>128</v>
      </c>
      <c r="W100">
        <v>0.99081333333333999</v>
      </c>
      <c r="X100">
        <v>1.0847943676305001E-3</v>
      </c>
      <c r="Y100">
        <v>0.40101190476190501</v>
      </c>
      <c r="Z100">
        <v>0.38433816564083101</v>
      </c>
      <c r="AA100">
        <v>0.36373769201328299</v>
      </c>
      <c r="AB100">
        <v>0.36373769201328299</v>
      </c>
      <c r="AC100">
        <v>0.44530418466680899</v>
      </c>
      <c r="AD100">
        <v>0.44530418466680899</v>
      </c>
      <c r="AE100">
        <v>0.40101190476190501</v>
      </c>
      <c r="AF100">
        <v>0.40101190476190501</v>
      </c>
      <c r="AG100">
        <v>0.507692307692307</v>
      </c>
      <c r="AH100">
        <v>0.103532001376152</v>
      </c>
      <c r="AI100">
        <v>0.49669460094561302</v>
      </c>
      <c r="AJ100">
        <v>0.49669460094561302</v>
      </c>
      <c r="AK100">
        <v>0.60119047619047605</v>
      </c>
      <c r="AL100">
        <v>0.60119047619047605</v>
      </c>
      <c r="AM100">
        <v>0.507692307692307</v>
      </c>
      <c r="AN100">
        <v>0.507692307692307</v>
      </c>
    </row>
    <row r="101" spans="2:41" x14ac:dyDescent="0.2">
      <c r="B101" t="s">
        <v>162</v>
      </c>
      <c r="C101">
        <v>1E-3</v>
      </c>
      <c r="D101">
        <v>0.25</v>
      </c>
      <c r="E101">
        <v>100</v>
      </c>
      <c r="F101">
        <v>1000</v>
      </c>
      <c r="G101" s="2" t="b">
        <v>1</v>
      </c>
      <c r="H101">
        <v>9</v>
      </c>
      <c r="I101">
        <v>5</v>
      </c>
      <c r="J101">
        <v>5</v>
      </c>
      <c r="K101">
        <v>1000</v>
      </c>
      <c r="L101">
        <v>4</v>
      </c>
      <c r="M101">
        <v>5</v>
      </c>
      <c r="N101">
        <v>21</v>
      </c>
      <c r="O101">
        <v>13</v>
      </c>
      <c r="P101">
        <v>5</v>
      </c>
      <c r="Q101">
        <v>5</v>
      </c>
      <c r="R101">
        <v>1</v>
      </c>
      <c r="S101">
        <v>78</v>
      </c>
      <c r="T101" s="2">
        <v>128</v>
      </c>
      <c r="U101" s="2">
        <v>64</v>
      </c>
      <c r="V101" s="2">
        <v>64</v>
      </c>
      <c r="W101">
        <v>0.98846666666666005</v>
      </c>
      <c r="X101">
        <v>2.1511424370234998E-3</v>
      </c>
      <c r="Y101">
        <v>0.38405952380952402</v>
      </c>
      <c r="Z101">
        <v>0.397345443725585</v>
      </c>
      <c r="AA101">
        <v>0.32929672975275198</v>
      </c>
      <c r="AB101">
        <v>0.32929672975275198</v>
      </c>
      <c r="AC101">
        <v>0.34392526435777399</v>
      </c>
      <c r="AD101">
        <v>0.34392526435777399</v>
      </c>
      <c r="AE101">
        <v>0.38405952380952402</v>
      </c>
      <c r="AF101">
        <v>0.38405952380952402</v>
      </c>
      <c r="AG101">
        <v>0.67692307692307696</v>
      </c>
      <c r="AH101">
        <v>7.9989373683929402E-2</v>
      </c>
      <c r="AI101">
        <v>0.62783626629780398</v>
      </c>
      <c r="AJ101">
        <v>0.62783626629780398</v>
      </c>
      <c r="AK101">
        <v>0.66584249084249003</v>
      </c>
      <c r="AL101">
        <v>0.66584249084249003</v>
      </c>
      <c r="AM101">
        <v>0.67692307692307696</v>
      </c>
      <c r="AN101">
        <v>0.67692307692307696</v>
      </c>
    </row>
    <row r="102" spans="2:41" x14ac:dyDescent="0.2">
      <c r="B102" t="s">
        <v>163</v>
      </c>
      <c r="C102">
        <v>1E-3</v>
      </c>
      <c r="D102">
        <v>0.5</v>
      </c>
      <c r="E102">
        <v>100</v>
      </c>
      <c r="F102">
        <v>1000</v>
      </c>
      <c r="G102" s="2" t="b">
        <v>0</v>
      </c>
      <c r="H102">
        <v>9</v>
      </c>
      <c r="I102">
        <v>5</v>
      </c>
      <c r="J102">
        <v>5</v>
      </c>
      <c r="K102">
        <v>1000</v>
      </c>
      <c r="L102">
        <v>4</v>
      </c>
      <c r="M102">
        <v>5</v>
      </c>
      <c r="N102">
        <v>21</v>
      </c>
      <c r="O102">
        <v>13</v>
      </c>
      <c r="P102">
        <v>5</v>
      </c>
      <c r="Q102">
        <v>5</v>
      </c>
      <c r="R102">
        <v>1</v>
      </c>
      <c r="S102">
        <v>78</v>
      </c>
      <c r="T102" s="2">
        <v>128</v>
      </c>
      <c r="U102" s="2">
        <v>64</v>
      </c>
      <c r="V102" s="2">
        <v>128</v>
      </c>
      <c r="W102">
        <v>0.98602222222221603</v>
      </c>
      <c r="X102">
        <v>1.7378000271384001E-3</v>
      </c>
      <c r="Y102">
        <v>0.383011904761904</v>
      </c>
      <c r="Z102">
        <v>0.44829706147313098</v>
      </c>
      <c r="AA102">
        <v>0.32958210531357801</v>
      </c>
      <c r="AB102">
        <v>0.32958210531357801</v>
      </c>
      <c r="AC102">
        <v>0.34861498179096201</v>
      </c>
      <c r="AD102">
        <v>0.34861498179096201</v>
      </c>
      <c r="AE102">
        <v>0.383011904761904</v>
      </c>
      <c r="AF102">
        <v>0.383011904761904</v>
      </c>
      <c r="AG102">
        <v>0.64615384615384597</v>
      </c>
      <c r="AH102">
        <v>9.4881683588027899E-2</v>
      </c>
      <c r="AI102">
        <v>0.62179487179487103</v>
      </c>
      <c r="AJ102">
        <v>0.62179487179487103</v>
      </c>
      <c r="AK102">
        <v>0.63119336803547299</v>
      </c>
      <c r="AL102">
        <v>0.63119336803547299</v>
      </c>
      <c r="AM102">
        <v>0.64615384615384597</v>
      </c>
      <c r="AN102">
        <v>0.64615384615384597</v>
      </c>
    </row>
    <row r="103" spans="2:41" x14ac:dyDescent="0.2">
      <c r="B103" t="s">
        <v>164</v>
      </c>
      <c r="C103">
        <v>1E-3</v>
      </c>
      <c r="D103">
        <v>0.1</v>
      </c>
      <c r="E103">
        <v>100</v>
      </c>
      <c r="F103">
        <v>5000</v>
      </c>
      <c r="G103" s="2" t="b">
        <v>1</v>
      </c>
      <c r="H103">
        <v>9</v>
      </c>
      <c r="I103">
        <v>5</v>
      </c>
      <c r="J103">
        <v>5</v>
      </c>
      <c r="K103">
        <v>1000</v>
      </c>
      <c r="L103">
        <v>4</v>
      </c>
      <c r="M103">
        <v>5</v>
      </c>
      <c r="N103">
        <v>21</v>
      </c>
      <c r="O103">
        <v>13</v>
      </c>
      <c r="P103">
        <v>5</v>
      </c>
      <c r="Q103">
        <v>5</v>
      </c>
      <c r="R103">
        <v>1</v>
      </c>
      <c r="S103">
        <v>78</v>
      </c>
      <c r="T103" s="2">
        <v>128</v>
      </c>
      <c r="U103" s="2">
        <v>64</v>
      </c>
      <c r="V103" s="2">
        <v>128</v>
      </c>
      <c r="W103">
        <v>0.98043555555557205</v>
      </c>
      <c r="X103">
        <v>2.418032315444E-3</v>
      </c>
      <c r="Y103">
        <v>0.38121428571428401</v>
      </c>
      <c r="Z103">
        <v>0.473109935373067</v>
      </c>
      <c r="AA103">
        <v>0.33005989204749198</v>
      </c>
      <c r="AB103">
        <v>0.33005989204749198</v>
      </c>
      <c r="AC103">
        <v>0.38390587895131101</v>
      </c>
      <c r="AD103">
        <v>0.38390587895131101</v>
      </c>
      <c r="AE103">
        <v>0.38121428571428401</v>
      </c>
      <c r="AF103">
        <v>0.38121428571428401</v>
      </c>
      <c r="AG103">
        <v>0.64615384615384597</v>
      </c>
      <c r="AH103">
        <v>7.4920117855071994E-2</v>
      </c>
      <c r="AI103">
        <v>0.61116661116661097</v>
      </c>
      <c r="AJ103">
        <v>0.61116661116661097</v>
      </c>
      <c r="AK103">
        <v>0.64209401709401703</v>
      </c>
      <c r="AL103">
        <v>0.64209401709401703</v>
      </c>
      <c r="AM103">
        <v>0.64615384615384597</v>
      </c>
      <c r="AN103">
        <v>0.64615384615384597</v>
      </c>
    </row>
    <row r="104" spans="2:41" x14ac:dyDescent="0.2">
      <c r="B104" t="s">
        <v>165</v>
      </c>
      <c r="C104">
        <v>1E-3</v>
      </c>
      <c r="D104">
        <v>0.1</v>
      </c>
      <c r="E104">
        <v>100</v>
      </c>
      <c r="F104">
        <v>1000</v>
      </c>
      <c r="G104" s="2" t="b">
        <v>0</v>
      </c>
      <c r="H104">
        <v>9</v>
      </c>
      <c r="I104">
        <v>5</v>
      </c>
      <c r="J104">
        <v>5</v>
      </c>
      <c r="K104">
        <v>1000</v>
      </c>
      <c r="L104">
        <v>4</v>
      </c>
      <c r="M104">
        <v>5</v>
      </c>
      <c r="N104">
        <v>21</v>
      </c>
      <c r="O104">
        <v>13</v>
      </c>
      <c r="P104">
        <v>5</v>
      </c>
      <c r="Q104">
        <v>5</v>
      </c>
      <c r="R104">
        <v>1</v>
      </c>
      <c r="S104">
        <v>78</v>
      </c>
      <c r="T104" s="2">
        <v>128</v>
      </c>
      <c r="U104" s="2">
        <v>64</v>
      </c>
      <c r="V104" s="2">
        <v>128</v>
      </c>
      <c r="W104">
        <v>0.98491111111110397</v>
      </c>
      <c r="X104">
        <v>1.8255797852598E-3</v>
      </c>
      <c r="Y104">
        <v>0.38103571428571498</v>
      </c>
      <c r="Z104">
        <v>0.36510456009209102</v>
      </c>
      <c r="AA104">
        <v>0.31315763157584298</v>
      </c>
      <c r="AB104">
        <v>0.31315763157584298</v>
      </c>
      <c r="AC104">
        <v>0.38820574703766197</v>
      </c>
      <c r="AD104">
        <v>0.38820574703766197</v>
      </c>
      <c r="AE104">
        <v>0.38103571428571498</v>
      </c>
      <c r="AF104">
        <v>0.38103571428571498</v>
      </c>
      <c r="AG104">
        <v>0.53846153846153799</v>
      </c>
      <c r="AH104">
        <v>0.115611582994461</v>
      </c>
      <c r="AI104">
        <v>0.49021403433168098</v>
      </c>
      <c r="AJ104">
        <v>0.49021403433168098</v>
      </c>
      <c r="AK104">
        <v>0.49450549450549403</v>
      </c>
      <c r="AL104">
        <v>0.49450549450549403</v>
      </c>
      <c r="AM104">
        <v>0.53846153846153799</v>
      </c>
      <c r="AN104">
        <v>0.53846153846153799</v>
      </c>
    </row>
    <row r="105" spans="2:41" x14ac:dyDescent="0.2">
      <c r="B105" t="s">
        <v>232</v>
      </c>
      <c r="C105">
        <v>1E-3</v>
      </c>
      <c r="D105">
        <v>0.25</v>
      </c>
      <c r="E105">
        <v>100</v>
      </c>
      <c r="F105">
        <v>5000</v>
      </c>
      <c r="G105" s="2" t="b">
        <v>1</v>
      </c>
      <c r="H105">
        <v>9</v>
      </c>
      <c r="I105">
        <v>5</v>
      </c>
      <c r="J105">
        <v>15</v>
      </c>
      <c r="K105">
        <v>1000</v>
      </c>
      <c r="L105">
        <v>4</v>
      </c>
      <c r="M105">
        <v>5</v>
      </c>
      <c r="N105">
        <v>21</v>
      </c>
      <c r="O105">
        <v>13</v>
      </c>
      <c r="P105">
        <v>5</v>
      </c>
      <c r="Q105">
        <v>5</v>
      </c>
      <c r="R105">
        <v>1</v>
      </c>
      <c r="S105">
        <v>78</v>
      </c>
      <c r="T105" s="2">
        <v>64</v>
      </c>
      <c r="U105" s="2">
        <v>128</v>
      </c>
      <c r="V105" s="2">
        <v>128</v>
      </c>
      <c r="W105">
        <v>0.99068296296304603</v>
      </c>
      <c r="X105">
        <v>1.1214748670491E-3</v>
      </c>
      <c r="Y105">
        <v>0.38021428571428301</v>
      </c>
      <c r="Z105">
        <v>0.23899280007183499</v>
      </c>
      <c r="AA105">
        <v>0.30447245300856102</v>
      </c>
      <c r="AB105">
        <v>0.30447245300856102</v>
      </c>
      <c r="AC105">
        <v>0.33492523107434602</v>
      </c>
      <c r="AD105">
        <v>0.33492523107434602</v>
      </c>
      <c r="AE105">
        <v>0.38021428571428301</v>
      </c>
      <c r="AF105">
        <v>0.38021428571428301</v>
      </c>
      <c r="AG105">
        <v>0.43076923076923002</v>
      </c>
      <c r="AH105">
        <v>6.2135774642228997E-2</v>
      </c>
      <c r="AI105">
        <v>0.36208674366569099</v>
      </c>
      <c r="AJ105">
        <v>0.36208674366569099</v>
      </c>
      <c r="AK105">
        <v>0.39280164280164198</v>
      </c>
      <c r="AL105">
        <v>0.39280164280164198</v>
      </c>
      <c r="AM105">
        <v>0.43076923076923002</v>
      </c>
      <c r="AN105">
        <v>0.43076923076923002</v>
      </c>
    </row>
    <row r="106" spans="2:41" x14ac:dyDescent="0.2">
      <c r="B106" t="s">
        <v>233</v>
      </c>
      <c r="C106">
        <v>1E-3</v>
      </c>
      <c r="D106">
        <v>0.5</v>
      </c>
      <c r="E106">
        <v>100</v>
      </c>
      <c r="F106">
        <v>1000</v>
      </c>
      <c r="G106" s="2" t="b">
        <v>1</v>
      </c>
      <c r="H106">
        <v>9</v>
      </c>
      <c r="I106">
        <v>5</v>
      </c>
      <c r="J106">
        <v>21</v>
      </c>
      <c r="K106">
        <v>1000</v>
      </c>
      <c r="L106">
        <v>4</v>
      </c>
      <c r="M106">
        <v>5</v>
      </c>
      <c r="N106">
        <v>21</v>
      </c>
      <c r="O106">
        <v>13</v>
      </c>
      <c r="P106">
        <v>5</v>
      </c>
      <c r="Q106">
        <v>5</v>
      </c>
      <c r="R106">
        <v>1</v>
      </c>
      <c r="S106">
        <v>78</v>
      </c>
      <c r="T106" s="2">
        <v>64</v>
      </c>
      <c r="U106" s="2">
        <v>64</v>
      </c>
      <c r="V106" s="2">
        <v>128</v>
      </c>
      <c r="W106" t="s">
        <v>194</v>
      </c>
      <c r="X106">
        <v>0.98258201058201</v>
      </c>
      <c r="Y106">
        <v>2.1497689561156001E-3</v>
      </c>
      <c r="Z106">
        <v>0.37367857142857103</v>
      </c>
      <c r="AA106">
        <v>0.41925690996646803</v>
      </c>
      <c r="AB106">
        <v>0.30743455366340799</v>
      </c>
      <c r="AC106">
        <v>0.30743455366340799</v>
      </c>
      <c r="AD106">
        <v>0.32486178309019698</v>
      </c>
      <c r="AE106">
        <v>0.32486178309019698</v>
      </c>
      <c r="AF106">
        <v>0.37367857142857103</v>
      </c>
      <c r="AG106">
        <v>0.37367857142857103</v>
      </c>
      <c r="AH106">
        <v>0.6</v>
      </c>
      <c r="AI106">
        <v>7.6359041035175296E-2</v>
      </c>
      <c r="AJ106">
        <v>0.54156954156954096</v>
      </c>
      <c r="AK106">
        <v>0.54156954156954096</v>
      </c>
      <c r="AL106">
        <v>0.515817515817515</v>
      </c>
      <c r="AM106">
        <v>0.515817515817515</v>
      </c>
      <c r="AN106">
        <v>0.6</v>
      </c>
      <c r="AO106">
        <v>0.6</v>
      </c>
    </row>
    <row r="107" spans="2:41" x14ac:dyDescent="0.2">
      <c r="B107" t="s">
        <v>166</v>
      </c>
      <c r="C107">
        <v>1E-3</v>
      </c>
      <c r="D107">
        <v>0.1</v>
      </c>
      <c r="E107">
        <v>100</v>
      </c>
      <c r="F107">
        <v>5000</v>
      </c>
      <c r="G107" s="2" t="b">
        <v>1</v>
      </c>
      <c r="H107">
        <v>9</v>
      </c>
      <c r="I107">
        <v>5</v>
      </c>
      <c r="J107">
        <v>5</v>
      </c>
      <c r="K107">
        <v>1000</v>
      </c>
      <c r="L107">
        <v>4</v>
      </c>
      <c r="M107">
        <v>5</v>
      </c>
      <c r="N107">
        <v>21</v>
      </c>
      <c r="O107">
        <v>13</v>
      </c>
      <c r="P107">
        <v>5</v>
      </c>
      <c r="Q107">
        <v>5</v>
      </c>
      <c r="R107">
        <v>1</v>
      </c>
      <c r="S107">
        <v>78</v>
      </c>
      <c r="T107" s="2">
        <v>64</v>
      </c>
      <c r="U107" s="2">
        <v>128</v>
      </c>
      <c r="V107" s="2">
        <v>128</v>
      </c>
      <c r="W107">
        <v>0.99000000000000798</v>
      </c>
      <c r="X107">
        <v>1.2562392560297999E-3</v>
      </c>
      <c r="Y107">
        <v>0.368845238095237</v>
      </c>
      <c r="Z107">
        <v>0.384249192818999</v>
      </c>
      <c r="AA107">
        <v>0.30649400248240399</v>
      </c>
      <c r="AB107">
        <v>0.30649400248240399</v>
      </c>
      <c r="AC107">
        <v>0.30910978375630399</v>
      </c>
      <c r="AD107">
        <v>0.30910978375630399</v>
      </c>
      <c r="AE107">
        <v>0.368845238095237</v>
      </c>
      <c r="AF107">
        <v>0.368845238095237</v>
      </c>
      <c r="AG107">
        <v>0.6</v>
      </c>
      <c r="AH107">
        <v>8.6933471262454903E-2</v>
      </c>
      <c r="AI107">
        <v>0.555944759112179</v>
      </c>
      <c r="AJ107">
        <v>0.555944759112179</v>
      </c>
      <c r="AK107">
        <v>0.52994505494505495</v>
      </c>
      <c r="AL107">
        <v>0.52994505494505495</v>
      </c>
      <c r="AM107">
        <v>0.6</v>
      </c>
      <c r="AN107">
        <v>0.6</v>
      </c>
    </row>
    <row r="108" spans="2:41" x14ac:dyDescent="0.2">
      <c r="B108" t="s">
        <v>167</v>
      </c>
      <c r="C108">
        <v>1E-3</v>
      </c>
      <c r="D108">
        <v>0.5</v>
      </c>
      <c r="E108">
        <v>100</v>
      </c>
      <c r="F108">
        <v>1000</v>
      </c>
      <c r="G108" s="2" t="b">
        <v>1</v>
      </c>
      <c r="H108">
        <v>9</v>
      </c>
      <c r="I108">
        <v>5</v>
      </c>
      <c r="J108">
        <v>5</v>
      </c>
      <c r="K108">
        <v>1000</v>
      </c>
      <c r="L108">
        <v>4</v>
      </c>
      <c r="M108">
        <v>5</v>
      </c>
      <c r="N108">
        <v>21</v>
      </c>
      <c r="O108">
        <v>13</v>
      </c>
      <c r="P108">
        <v>5</v>
      </c>
      <c r="Q108">
        <v>5</v>
      </c>
      <c r="R108">
        <v>1</v>
      </c>
      <c r="S108">
        <v>78</v>
      </c>
      <c r="T108" s="2">
        <v>64</v>
      </c>
      <c r="U108" s="2">
        <v>64</v>
      </c>
      <c r="V108" s="2">
        <v>64</v>
      </c>
      <c r="W108">
        <v>0.98473333333332602</v>
      </c>
      <c r="X108">
        <v>2.2747079685216001E-3</v>
      </c>
      <c r="Y108">
        <v>0.36697619047619001</v>
      </c>
      <c r="Z108">
        <v>0.48136940643191301</v>
      </c>
      <c r="AA108">
        <v>0.31913845674723201</v>
      </c>
      <c r="AB108">
        <v>0.31913845674723201</v>
      </c>
      <c r="AC108">
        <v>0.35624329341046601</v>
      </c>
      <c r="AD108">
        <v>0.35624329341046601</v>
      </c>
      <c r="AE108">
        <v>0.36697619047619001</v>
      </c>
      <c r="AF108">
        <v>0.36697619047619001</v>
      </c>
      <c r="AG108">
        <v>0.69230769230769196</v>
      </c>
      <c r="AH108">
        <v>8.5274778306484195E-2</v>
      </c>
      <c r="AI108">
        <v>0.618337218337218</v>
      </c>
      <c r="AJ108">
        <v>0.618337218337218</v>
      </c>
      <c r="AK108">
        <v>0.57202028740490196</v>
      </c>
      <c r="AL108">
        <v>0.57202028740490196</v>
      </c>
      <c r="AM108">
        <v>0.69230769230769196</v>
      </c>
      <c r="AN108">
        <v>0.69230769230769196</v>
      </c>
    </row>
    <row r="109" spans="2:41" x14ac:dyDescent="0.2">
      <c r="B109" t="s">
        <v>234</v>
      </c>
      <c r="C109">
        <v>1E-3</v>
      </c>
      <c r="D109">
        <v>0.1</v>
      </c>
      <c r="E109">
        <v>100</v>
      </c>
      <c r="F109">
        <v>5000</v>
      </c>
      <c r="G109" s="2" t="b">
        <v>1</v>
      </c>
      <c r="H109">
        <v>9</v>
      </c>
      <c r="I109">
        <v>5</v>
      </c>
      <c r="J109">
        <v>15</v>
      </c>
      <c r="K109">
        <v>1000</v>
      </c>
      <c r="L109">
        <v>4</v>
      </c>
      <c r="M109">
        <v>5</v>
      </c>
      <c r="N109">
        <v>21</v>
      </c>
      <c r="O109">
        <v>13</v>
      </c>
      <c r="P109">
        <v>5</v>
      </c>
      <c r="Q109">
        <v>5</v>
      </c>
      <c r="R109">
        <v>1</v>
      </c>
      <c r="S109">
        <v>78</v>
      </c>
      <c r="T109" s="2">
        <v>128</v>
      </c>
      <c r="U109" s="2">
        <v>64</v>
      </c>
      <c r="V109" s="2">
        <v>128</v>
      </c>
      <c r="W109">
        <v>0.98657185185193397</v>
      </c>
      <c r="X109">
        <v>2.5190083380351E-3</v>
      </c>
      <c r="Y109">
        <v>0.36629761904761698</v>
      </c>
      <c r="Z109">
        <v>0.48275462728738699</v>
      </c>
      <c r="AA109">
        <v>0.31770433311450402</v>
      </c>
      <c r="AB109">
        <v>0.31770433311450402</v>
      </c>
      <c r="AC109">
        <v>0.414523988757866</v>
      </c>
      <c r="AD109">
        <v>0.414523988757866</v>
      </c>
      <c r="AE109">
        <v>0.36629761904761698</v>
      </c>
      <c r="AF109">
        <v>0.36629761904761698</v>
      </c>
      <c r="AG109">
        <v>0.72307692307692295</v>
      </c>
      <c r="AH109">
        <v>8.0455765128135598E-2</v>
      </c>
      <c r="AI109">
        <v>0.67002740848894604</v>
      </c>
      <c r="AJ109">
        <v>0.67002740848894704</v>
      </c>
      <c r="AK109">
        <v>0.70961538461538398</v>
      </c>
      <c r="AL109">
        <v>0.70961538461538398</v>
      </c>
      <c r="AM109">
        <v>0.72307692307692295</v>
      </c>
      <c r="AN109">
        <v>0.72307692307692295</v>
      </c>
    </row>
    <row r="110" spans="2:41" x14ac:dyDescent="0.2">
      <c r="B110" t="s">
        <v>168</v>
      </c>
      <c r="C110">
        <v>1E-3</v>
      </c>
      <c r="D110">
        <v>0.5</v>
      </c>
      <c r="E110">
        <v>100</v>
      </c>
      <c r="F110">
        <v>5000</v>
      </c>
      <c r="G110" s="2" t="b">
        <v>1</v>
      </c>
      <c r="H110">
        <v>9</v>
      </c>
      <c r="I110">
        <v>5</v>
      </c>
      <c r="J110">
        <v>5</v>
      </c>
      <c r="K110">
        <v>1000</v>
      </c>
      <c r="L110">
        <v>4</v>
      </c>
      <c r="M110">
        <v>5</v>
      </c>
      <c r="N110">
        <v>21</v>
      </c>
      <c r="O110">
        <v>13</v>
      </c>
      <c r="P110">
        <v>5</v>
      </c>
      <c r="Q110">
        <v>5</v>
      </c>
      <c r="R110">
        <v>1</v>
      </c>
      <c r="S110">
        <v>78</v>
      </c>
      <c r="T110" s="2">
        <v>128</v>
      </c>
      <c r="U110" s="2">
        <v>128</v>
      </c>
      <c r="V110" s="2">
        <v>128</v>
      </c>
      <c r="W110">
        <v>0.98966666666667602</v>
      </c>
      <c r="X110">
        <v>1.291145632743E-3</v>
      </c>
      <c r="Y110">
        <v>0.36417857142857202</v>
      </c>
      <c r="Z110">
        <v>0.249914446890354</v>
      </c>
      <c r="AA110">
        <v>0.28991912893701299</v>
      </c>
      <c r="AB110">
        <v>0.28991912893701299</v>
      </c>
      <c r="AC110">
        <v>0.31550495557502201</v>
      </c>
      <c r="AD110">
        <v>0.31550495557502201</v>
      </c>
      <c r="AE110">
        <v>0.36417857142857202</v>
      </c>
      <c r="AF110">
        <v>0.36417857142857202</v>
      </c>
      <c r="AG110">
        <v>0.46153846153846101</v>
      </c>
      <c r="AH110">
        <v>6.0904987156391102E-2</v>
      </c>
      <c r="AI110">
        <v>0.38732741617356897</v>
      </c>
      <c r="AJ110">
        <v>0.38732741617357003</v>
      </c>
      <c r="AK110">
        <v>0.40538628038628</v>
      </c>
      <c r="AL110">
        <v>0.40538628038628</v>
      </c>
      <c r="AM110">
        <v>0.46153846153846101</v>
      </c>
      <c r="AN110">
        <v>0.46153846153846101</v>
      </c>
    </row>
    <row r="111" spans="2:41" x14ac:dyDescent="0.2">
      <c r="B111" t="s">
        <v>235</v>
      </c>
      <c r="C111">
        <v>1E-3</v>
      </c>
      <c r="D111">
        <v>0.1</v>
      </c>
      <c r="E111">
        <v>100</v>
      </c>
      <c r="F111">
        <v>1000</v>
      </c>
      <c r="G111" s="2" t="b">
        <v>0</v>
      </c>
      <c r="H111">
        <v>9</v>
      </c>
      <c r="I111">
        <v>5</v>
      </c>
      <c r="J111">
        <v>21</v>
      </c>
      <c r="K111">
        <v>1000</v>
      </c>
      <c r="L111">
        <v>4</v>
      </c>
      <c r="M111">
        <v>5</v>
      </c>
      <c r="N111">
        <v>21</v>
      </c>
      <c r="O111">
        <v>13</v>
      </c>
      <c r="P111">
        <v>5</v>
      </c>
      <c r="Q111">
        <v>5</v>
      </c>
      <c r="R111">
        <v>1</v>
      </c>
      <c r="S111">
        <v>78</v>
      </c>
      <c r="T111" s="2">
        <v>128</v>
      </c>
      <c r="U111" s="2">
        <v>128</v>
      </c>
      <c r="V111" s="2">
        <v>64</v>
      </c>
      <c r="W111" t="s">
        <v>194</v>
      </c>
      <c r="X111">
        <v>0.98191005291004996</v>
      </c>
      <c r="Y111">
        <v>2.7991652761293001E-3</v>
      </c>
      <c r="Z111">
        <v>0.36058333333333498</v>
      </c>
      <c r="AA111">
        <v>0.384623813569545</v>
      </c>
      <c r="AB111">
        <v>0.30921071296234398</v>
      </c>
      <c r="AC111">
        <v>0.30921071296234398</v>
      </c>
      <c r="AD111">
        <v>0.30039960507542102</v>
      </c>
      <c r="AE111">
        <v>0.30039960507542102</v>
      </c>
      <c r="AF111">
        <v>0.36058333333333498</v>
      </c>
      <c r="AG111">
        <v>0.36058333333333498</v>
      </c>
      <c r="AH111">
        <v>0.64615384615384597</v>
      </c>
      <c r="AI111">
        <v>9.4197310507297502E-2</v>
      </c>
      <c r="AJ111">
        <v>0.58325490934186497</v>
      </c>
      <c r="AK111">
        <v>0.58325490934186497</v>
      </c>
      <c r="AL111">
        <v>0.56349206349206304</v>
      </c>
      <c r="AM111">
        <v>0.56349206349206304</v>
      </c>
      <c r="AN111">
        <v>0.64615384615384597</v>
      </c>
      <c r="AO111">
        <v>0.64615384615384597</v>
      </c>
    </row>
    <row r="112" spans="2:41" x14ac:dyDescent="0.2">
      <c r="B112" t="s">
        <v>169</v>
      </c>
      <c r="C112">
        <v>1E-3</v>
      </c>
      <c r="D112">
        <v>0.1</v>
      </c>
      <c r="E112">
        <v>100</v>
      </c>
      <c r="F112">
        <v>1000</v>
      </c>
      <c r="G112" s="2" t="b">
        <v>0</v>
      </c>
      <c r="H112">
        <v>9</v>
      </c>
      <c r="I112">
        <v>5</v>
      </c>
      <c r="J112">
        <v>5</v>
      </c>
      <c r="K112">
        <v>1000</v>
      </c>
      <c r="L112">
        <v>4</v>
      </c>
      <c r="M112">
        <v>5</v>
      </c>
      <c r="N112">
        <v>21</v>
      </c>
      <c r="O112">
        <v>13</v>
      </c>
      <c r="P112">
        <v>5</v>
      </c>
      <c r="Q112">
        <v>5</v>
      </c>
      <c r="R112">
        <v>1</v>
      </c>
      <c r="S112">
        <v>78</v>
      </c>
      <c r="T112" s="2">
        <v>64</v>
      </c>
      <c r="U112" s="2">
        <v>128</v>
      </c>
      <c r="V112" s="2">
        <v>64</v>
      </c>
      <c r="W112">
        <v>0.98582222222221705</v>
      </c>
      <c r="X112">
        <v>1.7318863861361001E-3</v>
      </c>
      <c r="Y112">
        <v>0.35944047619047498</v>
      </c>
      <c r="Z112">
        <v>0.38316429933905599</v>
      </c>
      <c r="AA112">
        <v>0.306616028535872</v>
      </c>
      <c r="AB112">
        <v>0.306616028535872</v>
      </c>
      <c r="AC112">
        <v>0.40522169705660999</v>
      </c>
      <c r="AD112">
        <v>0.40522169705660999</v>
      </c>
      <c r="AE112">
        <v>0.35944047619047498</v>
      </c>
      <c r="AF112">
        <v>0.35944047619047498</v>
      </c>
      <c r="AG112">
        <v>0.66153846153846096</v>
      </c>
      <c r="AH112">
        <v>6.7372903227805994E-2</v>
      </c>
      <c r="AI112">
        <v>0.60719835719835702</v>
      </c>
      <c r="AJ112">
        <v>0.60719835719835702</v>
      </c>
      <c r="AK112">
        <v>0.60042735042734996</v>
      </c>
      <c r="AL112">
        <v>0.60042735042734996</v>
      </c>
      <c r="AM112">
        <v>0.66153846153846096</v>
      </c>
      <c r="AN112">
        <v>0.66153846153846096</v>
      </c>
    </row>
    <row r="113" spans="2:41" x14ac:dyDescent="0.2">
      <c r="B113" t="s">
        <v>170</v>
      </c>
      <c r="C113">
        <v>1E-3</v>
      </c>
      <c r="D113">
        <v>0.5</v>
      </c>
      <c r="E113">
        <v>100</v>
      </c>
      <c r="F113">
        <v>5000</v>
      </c>
      <c r="G113" s="2" t="b">
        <v>1</v>
      </c>
      <c r="H113">
        <v>9</v>
      </c>
      <c r="I113">
        <v>5</v>
      </c>
      <c r="J113">
        <v>5</v>
      </c>
      <c r="K113">
        <v>1000</v>
      </c>
      <c r="L113">
        <v>4</v>
      </c>
      <c r="M113">
        <v>5</v>
      </c>
      <c r="N113">
        <v>21</v>
      </c>
      <c r="O113">
        <v>13</v>
      </c>
      <c r="P113">
        <v>5</v>
      </c>
      <c r="Q113">
        <v>5</v>
      </c>
      <c r="R113">
        <v>1</v>
      </c>
      <c r="S113">
        <v>78</v>
      </c>
      <c r="T113" s="2">
        <v>64</v>
      </c>
      <c r="U113" s="2">
        <v>64</v>
      </c>
      <c r="V113" s="2">
        <v>128</v>
      </c>
      <c r="W113">
        <v>0.98922666666667403</v>
      </c>
      <c r="X113">
        <v>1.3788495815686001E-3</v>
      </c>
      <c r="Y113">
        <v>0.35901190476190198</v>
      </c>
      <c r="Z113">
        <v>0.23123844675719701</v>
      </c>
      <c r="AA113">
        <v>0.282062722309807</v>
      </c>
      <c r="AB113">
        <v>0.282062722309807</v>
      </c>
      <c r="AC113">
        <v>0.29491498371874297</v>
      </c>
      <c r="AD113">
        <v>0.29491498371874297</v>
      </c>
      <c r="AE113">
        <v>0.35901190476190198</v>
      </c>
      <c r="AF113">
        <v>0.35901190476190198</v>
      </c>
      <c r="AG113">
        <v>0.61538461538461497</v>
      </c>
      <c r="AH113">
        <v>9.5649525523185702E-2</v>
      </c>
      <c r="AI113">
        <v>0.55442119733617701</v>
      </c>
      <c r="AJ113">
        <v>0.55442119733617701</v>
      </c>
      <c r="AK113">
        <v>0.52353479853479801</v>
      </c>
      <c r="AL113">
        <v>0.52353479853479801</v>
      </c>
      <c r="AM113">
        <v>0.61538461538461497</v>
      </c>
      <c r="AN113">
        <v>0.61538461538461497</v>
      </c>
    </row>
    <row r="114" spans="2:41" x14ac:dyDescent="0.2">
      <c r="B114" t="s">
        <v>171</v>
      </c>
      <c r="C114">
        <v>1E-3</v>
      </c>
      <c r="D114">
        <v>0.25</v>
      </c>
      <c r="E114">
        <v>100</v>
      </c>
      <c r="F114">
        <v>5000</v>
      </c>
      <c r="G114" s="2" t="b">
        <v>1</v>
      </c>
      <c r="H114">
        <v>9</v>
      </c>
      <c r="I114">
        <v>5</v>
      </c>
      <c r="J114">
        <v>5</v>
      </c>
      <c r="K114">
        <v>1000</v>
      </c>
      <c r="L114">
        <v>4</v>
      </c>
      <c r="M114">
        <v>5</v>
      </c>
      <c r="N114">
        <v>21</v>
      </c>
      <c r="O114">
        <v>13</v>
      </c>
      <c r="P114">
        <v>5</v>
      </c>
      <c r="Q114">
        <v>5</v>
      </c>
      <c r="R114">
        <v>1</v>
      </c>
      <c r="S114">
        <v>78</v>
      </c>
      <c r="T114" s="2">
        <v>128</v>
      </c>
      <c r="U114" s="2">
        <v>128</v>
      </c>
      <c r="V114" s="2">
        <v>64</v>
      </c>
      <c r="W114">
        <v>0.98400888888890004</v>
      </c>
      <c r="X114">
        <v>2.0257765603073998E-3</v>
      </c>
      <c r="Y114">
        <v>0.35574999999999801</v>
      </c>
      <c r="Z114">
        <v>0.520998375773429</v>
      </c>
      <c r="AA114">
        <v>0.309519321014186</v>
      </c>
      <c r="AB114">
        <v>0.309519321014186</v>
      </c>
      <c r="AC114">
        <v>0.38885320581163202</v>
      </c>
      <c r="AD114">
        <v>0.38885320581163202</v>
      </c>
      <c r="AE114">
        <v>0.35574999999999801</v>
      </c>
      <c r="AF114">
        <v>0.35574999999999801</v>
      </c>
      <c r="AG114">
        <v>0.64615384615384597</v>
      </c>
      <c r="AH114">
        <v>9.1793552041053703E-2</v>
      </c>
      <c r="AI114">
        <v>0.58255048556051903</v>
      </c>
      <c r="AJ114">
        <v>0.58255048556051903</v>
      </c>
      <c r="AK114">
        <v>0.56196581196581197</v>
      </c>
      <c r="AL114">
        <v>0.56196581196581197</v>
      </c>
      <c r="AM114">
        <v>0.64615384615384597</v>
      </c>
      <c r="AN114">
        <v>0.64615384615384597</v>
      </c>
    </row>
    <row r="115" spans="2:41" x14ac:dyDescent="0.2">
      <c r="B115" t="s">
        <v>172</v>
      </c>
      <c r="C115">
        <v>1E-3</v>
      </c>
      <c r="D115">
        <v>0.5</v>
      </c>
      <c r="E115">
        <v>100</v>
      </c>
      <c r="F115">
        <v>5000</v>
      </c>
      <c r="G115" s="2" t="b">
        <v>1</v>
      </c>
      <c r="H115">
        <v>9</v>
      </c>
      <c r="I115">
        <v>5</v>
      </c>
      <c r="J115">
        <v>15</v>
      </c>
      <c r="K115">
        <v>1000</v>
      </c>
      <c r="L115">
        <v>4</v>
      </c>
      <c r="M115">
        <v>5</v>
      </c>
      <c r="N115">
        <v>21</v>
      </c>
      <c r="O115">
        <v>13</v>
      </c>
      <c r="P115">
        <v>5</v>
      </c>
      <c r="Q115">
        <v>5</v>
      </c>
      <c r="R115">
        <v>1</v>
      </c>
      <c r="S115">
        <v>78</v>
      </c>
      <c r="T115" s="2">
        <v>64</v>
      </c>
      <c r="U115" s="2">
        <v>64</v>
      </c>
      <c r="V115" s="2">
        <v>128</v>
      </c>
      <c r="W115">
        <v>0.98638074074082205</v>
      </c>
      <c r="X115">
        <v>2.1616172398667001E-3</v>
      </c>
      <c r="Y115">
        <v>0.355690476190476</v>
      </c>
      <c r="Z115">
        <v>0.52002037563920001</v>
      </c>
      <c r="AA115">
        <v>0.32839659080162098</v>
      </c>
      <c r="AB115">
        <v>0.32839659080162098</v>
      </c>
      <c r="AC115">
        <v>0.40772409712204599</v>
      </c>
      <c r="AD115">
        <v>0.40772409712204599</v>
      </c>
      <c r="AE115">
        <v>0.355690476190476</v>
      </c>
      <c r="AF115">
        <v>0.355690476190476</v>
      </c>
      <c r="AG115">
        <v>0.63076923076922997</v>
      </c>
      <c r="AH115">
        <v>8.96267369389534E-2</v>
      </c>
      <c r="AI115">
        <v>0.60026640026639999</v>
      </c>
      <c r="AJ115">
        <v>0.60026640026639999</v>
      </c>
      <c r="AK115">
        <v>0.59423076923076901</v>
      </c>
      <c r="AL115">
        <v>0.59423076923076901</v>
      </c>
      <c r="AM115">
        <v>0.63076923076922997</v>
      </c>
      <c r="AN115">
        <v>0.63076923076922997</v>
      </c>
    </row>
    <row r="116" spans="2:41" x14ac:dyDescent="0.2">
      <c r="B116" t="s">
        <v>236</v>
      </c>
      <c r="C116">
        <v>1E-3</v>
      </c>
      <c r="D116">
        <v>0.5</v>
      </c>
      <c r="E116">
        <v>100</v>
      </c>
      <c r="F116">
        <v>1000</v>
      </c>
      <c r="G116" s="2" t="b">
        <v>1</v>
      </c>
      <c r="H116">
        <v>9</v>
      </c>
      <c r="I116">
        <v>5</v>
      </c>
      <c r="J116">
        <v>21</v>
      </c>
      <c r="K116">
        <v>1000</v>
      </c>
      <c r="L116">
        <v>4</v>
      </c>
      <c r="M116">
        <v>5</v>
      </c>
      <c r="N116">
        <v>21</v>
      </c>
      <c r="O116">
        <v>13</v>
      </c>
      <c r="P116">
        <v>5</v>
      </c>
      <c r="Q116">
        <v>5</v>
      </c>
      <c r="R116">
        <v>1</v>
      </c>
      <c r="S116">
        <v>78</v>
      </c>
      <c r="T116" s="2">
        <v>128</v>
      </c>
      <c r="U116" s="2">
        <v>128</v>
      </c>
      <c r="V116" s="2">
        <v>128</v>
      </c>
      <c r="W116" t="s">
        <v>194</v>
      </c>
      <c r="X116">
        <v>0.98639153439154004</v>
      </c>
      <c r="Y116">
        <v>2.1424988924932001E-3</v>
      </c>
      <c r="Z116">
        <v>0.35434523809523599</v>
      </c>
      <c r="AA116">
        <v>0.405120389819145</v>
      </c>
      <c r="AB116">
        <v>0.307838660400435</v>
      </c>
      <c r="AC116">
        <v>0.307838660400435</v>
      </c>
      <c r="AD116">
        <v>0.32675181285932398</v>
      </c>
      <c r="AE116">
        <v>0.32675181285932398</v>
      </c>
      <c r="AF116">
        <v>0.35434523809523599</v>
      </c>
      <c r="AG116">
        <v>0.35434523809523599</v>
      </c>
      <c r="AH116">
        <v>0.66153846153846096</v>
      </c>
      <c r="AI116">
        <v>8.6261875927448203E-2</v>
      </c>
      <c r="AJ116">
        <v>0.611627261627261</v>
      </c>
      <c r="AK116">
        <v>0.611627261627261</v>
      </c>
      <c r="AL116">
        <v>0.59779280548511304</v>
      </c>
      <c r="AM116">
        <v>0.59779280548511304</v>
      </c>
      <c r="AN116">
        <v>0.66153846153846096</v>
      </c>
      <c r="AO116">
        <v>0.66153846153846096</v>
      </c>
    </row>
    <row r="117" spans="2:41" x14ac:dyDescent="0.2">
      <c r="B117" t="s">
        <v>173</v>
      </c>
      <c r="C117">
        <v>1E-3</v>
      </c>
      <c r="D117">
        <v>0.25</v>
      </c>
      <c r="E117">
        <v>100</v>
      </c>
      <c r="F117">
        <v>5000</v>
      </c>
      <c r="G117" s="2" t="b">
        <v>1</v>
      </c>
      <c r="H117">
        <v>9</v>
      </c>
      <c r="I117">
        <v>5</v>
      </c>
      <c r="J117">
        <v>5</v>
      </c>
      <c r="K117">
        <v>1000</v>
      </c>
      <c r="L117">
        <v>4</v>
      </c>
      <c r="M117">
        <v>5</v>
      </c>
      <c r="N117">
        <v>21</v>
      </c>
      <c r="O117">
        <v>13</v>
      </c>
      <c r="P117">
        <v>5</v>
      </c>
      <c r="Q117">
        <v>5</v>
      </c>
      <c r="R117">
        <v>1</v>
      </c>
      <c r="S117">
        <v>78</v>
      </c>
      <c r="T117" s="2">
        <v>64</v>
      </c>
      <c r="U117" s="2">
        <v>128</v>
      </c>
      <c r="V117" s="2">
        <v>64</v>
      </c>
      <c r="W117">
        <v>0.99340000000000495</v>
      </c>
      <c r="X117">
        <v>8.87265964494E-4</v>
      </c>
      <c r="Y117">
        <v>0.34941666666666699</v>
      </c>
      <c r="Z117">
        <v>0.36459071695804501</v>
      </c>
      <c r="AA117">
        <v>0.29629816599290099</v>
      </c>
      <c r="AB117">
        <v>0.29629816599290099</v>
      </c>
      <c r="AC117">
        <v>0.38110425298168599</v>
      </c>
      <c r="AD117">
        <v>0.38110425298168599</v>
      </c>
      <c r="AE117">
        <v>0.34941666666666699</v>
      </c>
      <c r="AF117">
        <v>0.34941666666666699</v>
      </c>
      <c r="AG117">
        <v>0.55384615384615299</v>
      </c>
      <c r="AH117">
        <v>8.6568385362625094E-2</v>
      </c>
      <c r="AI117">
        <v>0.51554523907465</v>
      </c>
      <c r="AJ117">
        <v>0.515545239074651</v>
      </c>
      <c r="AK117">
        <v>0.54084249084249003</v>
      </c>
      <c r="AL117">
        <v>0.54084249084249003</v>
      </c>
      <c r="AM117">
        <v>0.55384615384615299</v>
      </c>
      <c r="AN117">
        <v>0.55384615384615299</v>
      </c>
    </row>
    <row r="118" spans="2:41" x14ac:dyDescent="0.2">
      <c r="B118" t="s">
        <v>174</v>
      </c>
      <c r="C118">
        <v>1E-3</v>
      </c>
      <c r="D118">
        <v>0.1</v>
      </c>
      <c r="E118">
        <v>100</v>
      </c>
      <c r="F118">
        <v>1000</v>
      </c>
      <c r="G118" s="2" t="b">
        <v>0</v>
      </c>
      <c r="H118">
        <v>9</v>
      </c>
      <c r="I118">
        <v>5</v>
      </c>
      <c r="J118">
        <v>5</v>
      </c>
      <c r="K118">
        <v>1000</v>
      </c>
      <c r="L118">
        <v>4</v>
      </c>
      <c r="M118">
        <v>5</v>
      </c>
      <c r="N118">
        <v>21</v>
      </c>
      <c r="O118">
        <v>13</v>
      </c>
      <c r="P118">
        <v>5</v>
      </c>
      <c r="Q118">
        <v>5</v>
      </c>
      <c r="R118">
        <v>1</v>
      </c>
      <c r="S118">
        <v>78</v>
      </c>
      <c r="T118" s="2">
        <v>64</v>
      </c>
      <c r="U118" s="2">
        <v>64</v>
      </c>
      <c r="V118" s="2">
        <v>64</v>
      </c>
      <c r="W118">
        <v>0.98844444444443902</v>
      </c>
      <c r="X118">
        <v>1.5318815074776E-3</v>
      </c>
      <c r="Y118">
        <v>0.348047619047617</v>
      </c>
      <c r="Z118">
        <v>0.45503534361719999</v>
      </c>
      <c r="AA118">
        <v>0.31902246797544498</v>
      </c>
      <c r="AB118">
        <v>0.31902246797544498</v>
      </c>
      <c r="AC118">
        <v>0.40122335130540199</v>
      </c>
      <c r="AD118">
        <v>0.40122335130540199</v>
      </c>
      <c r="AE118">
        <v>0.348047619047617</v>
      </c>
      <c r="AF118">
        <v>0.348047619047617</v>
      </c>
      <c r="AG118">
        <v>0.53846153846153799</v>
      </c>
      <c r="AH118">
        <v>0.113897487521171</v>
      </c>
      <c r="AI118">
        <v>0.51531374608297598</v>
      </c>
      <c r="AJ118">
        <v>0.51531374608297598</v>
      </c>
      <c r="AK118">
        <v>0.55261405261405205</v>
      </c>
      <c r="AL118">
        <v>0.55261405261405205</v>
      </c>
      <c r="AM118">
        <v>0.53846153846153799</v>
      </c>
      <c r="AN118">
        <v>0.53846153846153799</v>
      </c>
    </row>
    <row r="119" spans="2:41" x14ac:dyDescent="0.2">
      <c r="B119" t="s">
        <v>175</v>
      </c>
      <c r="C119">
        <v>1E-3</v>
      </c>
      <c r="D119">
        <v>0.5</v>
      </c>
      <c r="E119">
        <v>100</v>
      </c>
      <c r="F119">
        <v>1000</v>
      </c>
      <c r="G119" s="2" t="b">
        <v>1</v>
      </c>
      <c r="H119">
        <v>9</v>
      </c>
      <c r="I119">
        <v>5</v>
      </c>
      <c r="J119">
        <v>5</v>
      </c>
      <c r="K119">
        <v>1000</v>
      </c>
      <c r="L119">
        <v>4</v>
      </c>
      <c r="M119">
        <v>5</v>
      </c>
      <c r="N119">
        <v>21</v>
      </c>
      <c r="O119">
        <v>13</v>
      </c>
      <c r="P119">
        <v>5</v>
      </c>
      <c r="Q119">
        <v>5</v>
      </c>
      <c r="R119">
        <v>1</v>
      </c>
      <c r="S119">
        <v>78</v>
      </c>
      <c r="T119" s="2">
        <v>64</v>
      </c>
      <c r="U119" s="2">
        <v>64</v>
      </c>
      <c r="V119" s="2">
        <v>128</v>
      </c>
      <c r="W119">
        <v>0.98797777777777196</v>
      </c>
      <c r="X119">
        <v>1.6223300618445E-3</v>
      </c>
      <c r="Y119">
        <v>0.34398809523809298</v>
      </c>
      <c r="Z119">
        <v>0.38079495568573402</v>
      </c>
      <c r="AA119">
        <v>0.29021878743458002</v>
      </c>
      <c r="AB119">
        <v>0.29021878743458002</v>
      </c>
      <c r="AC119">
        <v>0.41196020080484402</v>
      </c>
      <c r="AD119">
        <v>0.41196020080484402</v>
      </c>
      <c r="AE119">
        <v>0.34398809523809298</v>
      </c>
      <c r="AF119">
        <v>0.34398809523809298</v>
      </c>
      <c r="AG119">
        <v>0.66153846153846096</v>
      </c>
      <c r="AH119">
        <v>6.9571413099765694E-2</v>
      </c>
      <c r="AI119">
        <v>0.598604387065925</v>
      </c>
      <c r="AJ119">
        <v>0.598604387065925</v>
      </c>
      <c r="AK119">
        <v>0.58114035087719296</v>
      </c>
      <c r="AL119">
        <v>0.58114035087719296</v>
      </c>
      <c r="AM119">
        <v>0.66153846153846096</v>
      </c>
      <c r="AN119">
        <v>0.66153846153846096</v>
      </c>
    </row>
    <row r="120" spans="2:41" x14ac:dyDescent="0.2">
      <c r="B120" t="s">
        <v>176</v>
      </c>
      <c r="C120">
        <v>1E-3</v>
      </c>
      <c r="D120">
        <v>0.1</v>
      </c>
      <c r="E120">
        <v>100</v>
      </c>
      <c r="F120">
        <v>5000</v>
      </c>
      <c r="G120" s="2" t="b">
        <v>1</v>
      </c>
      <c r="H120">
        <v>9</v>
      </c>
      <c r="I120">
        <v>5</v>
      </c>
      <c r="J120">
        <v>5</v>
      </c>
      <c r="K120">
        <v>1000</v>
      </c>
      <c r="L120">
        <v>4</v>
      </c>
      <c r="M120">
        <v>5</v>
      </c>
      <c r="N120">
        <v>21</v>
      </c>
      <c r="O120">
        <v>13</v>
      </c>
      <c r="P120">
        <v>5</v>
      </c>
      <c r="Q120">
        <v>5</v>
      </c>
      <c r="R120">
        <v>1</v>
      </c>
      <c r="S120">
        <v>78</v>
      </c>
      <c r="T120" s="2">
        <v>64</v>
      </c>
      <c r="U120" s="2">
        <v>64</v>
      </c>
      <c r="V120" s="2">
        <v>128</v>
      </c>
      <c r="W120">
        <v>0.98626666666667495</v>
      </c>
      <c r="X120">
        <v>2.5211360317395001E-3</v>
      </c>
      <c r="Y120">
        <v>0.33976190476190399</v>
      </c>
      <c r="Z120">
        <v>0.39099295476078899</v>
      </c>
      <c r="AA120">
        <v>0.27942285455117699</v>
      </c>
      <c r="AB120">
        <v>0.27942285455117699</v>
      </c>
      <c r="AC120">
        <v>0.291740864389888</v>
      </c>
      <c r="AD120">
        <v>0.291740864389888</v>
      </c>
      <c r="AE120">
        <v>0.33976190476190399</v>
      </c>
      <c r="AF120">
        <v>0.33976190476190399</v>
      </c>
      <c r="AG120">
        <v>0.64615384615384597</v>
      </c>
      <c r="AH120">
        <v>7.7806182205677005E-2</v>
      </c>
      <c r="AI120">
        <v>0.64657564657564603</v>
      </c>
      <c r="AJ120">
        <v>0.64657564657564603</v>
      </c>
      <c r="AK120">
        <v>0.70512820512820495</v>
      </c>
      <c r="AL120">
        <v>0.70512820512820495</v>
      </c>
      <c r="AM120">
        <v>0.64615384615384597</v>
      </c>
      <c r="AN120">
        <v>0.64615384615384597</v>
      </c>
    </row>
    <row r="121" spans="2:41" x14ac:dyDescent="0.2">
      <c r="B121" t="s">
        <v>237</v>
      </c>
      <c r="C121">
        <v>1E-3</v>
      </c>
      <c r="D121">
        <v>0.5</v>
      </c>
      <c r="E121">
        <v>100</v>
      </c>
      <c r="F121">
        <v>1000</v>
      </c>
      <c r="G121" s="2" t="b">
        <v>1</v>
      </c>
      <c r="H121">
        <v>9</v>
      </c>
      <c r="I121">
        <v>5</v>
      </c>
      <c r="J121">
        <v>21</v>
      </c>
      <c r="K121">
        <v>1000</v>
      </c>
      <c r="L121">
        <v>4</v>
      </c>
      <c r="M121">
        <v>5</v>
      </c>
      <c r="N121">
        <v>21</v>
      </c>
      <c r="O121">
        <v>13</v>
      </c>
      <c r="P121">
        <v>5</v>
      </c>
      <c r="Q121">
        <v>5</v>
      </c>
      <c r="R121">
        <v>1</v>
      </c>
      <c r="S121">
        <v>78</v>
      </c>
      <c r="T121" s="2">
        <v>128</v>
      </c>
      <c r="U121" s="2">
        <v>128</v>
      </c>
      <c r="V121" s="2">
        <v>64</v>
      </c>
      <c r="W121" t="s">
        <v>194</v>
      </c>
      <c r="X121">
        <v>0.98220634920634797</v>
      </c>
      <c r="Y121">
        <v>2.5033068429910999E-3</v>
      </c>
      <c r="Z121">
        <v>0.33908333333333102</v>
      </c>
      <c r="AA121">
        <v>0.55791650918126101</v>
      </c>
      <c r="AB121">
        <v>0.281506117418789</v>
      </c>
      <c r="AC121">
        <v>0.281506117418789</v>
      </c>
      <c r="AD121">
        <v>0.39188158728599098</v>
      </c>
      <c r="AE121">
        <v>0.39188158728599098</v>
      </c>
      <c r="AF121">
        <v>0.33908333333333102</v>
      </c>
      <c r="AG121">
        <v>0.33908333333333102</v>
      </c>
      <c r="AH121">
        <v>0.61538461538461497</v>
      </c>
      <c r="AI121">
        <v>8.6724810302257496E-2</v>
      </c>
      <c r="AJ121">
        <v>0.57203394895702497</v>
      </c>
      <c r="AK121">
        <v>0.57203394895702497</v>
      </c>
      <c r="AL121">
        <v>0.54999999999999905</v>
      </c>
      <c r="AM121">
        <v>0.55000000000000004</v>
      </c>
      <c r="AN121">
        <v>0.61538461538461497</v>
      </c>
      <c r="AO121">
        <v>0.61538461538461497</v>
      </c>
    </row>
    <row r="122" spans="2:41" x14ac:dyDescent="0.2">
      <c r="B122" t="s">
        <v>177</v>
      </c>
      <c r="C122">
        <v>1E-3</v>
      </c>
      <c r="D122">
        <v>0.1</v>
      </c>
      <c r="E122">
        <v>100</v>
      </c>
      <c r="F122">
        <v>5000</v>
      </c>
      <c r="G122" s="2" t="b">
        <v>1</v>
      </c>
      <c r="H122">
        <v>9</v>
      </c>
      <c r="I122">
        <v>5</v>
      </c>
      <c r="J122">
        <v>5</v>
      </c>
      <c r="K122">
        <v>1000</v>
      </c>
      <c r="L122">
        <v>4</v>
      </c>
      <c r="M122">
        <v>5</v>
      </c>
      <c r="N122">
        <v>21</v>
      </c>
      <c r="O122">
        <v>13</v>
      </c>
      <c r="P122">
        <v>5</v>
      </c>
      <c r="Q122">
        <v>5</v>
      </c>
      <c r="R122">
        <v>1</v>
      </c>
      <c r="S122">
        <v>78</v>
      </c>
      <c r="T122" s="2">
        <v>128</v>
      </c>
      <c r="U122" s="2">
        <v>128</v>
      </c>
      <c r="V122" s="2">
        <v>64</v>
      </c>
      <c r="W122">
        <v>0.98881777777778801</v>
      </c>
      <c r="X122">
        <v>1.4081277917817E-3</v>
      </c>
      <c r="Y122">
        <v>0.33713095238094898</v>
      </c>
      <c r="Z122">
        <v>0.47726385015249201</v>
      </c>
      <c r="AA122">
        <v>0.27940402566752998</v>
      </c>
      <c r="AB122">
        <v>0.27940402566752998</v>
      </c>
      <c r="AC122">
        <v>0.34835615204028197</v>
      </c>
      <c r="AD122">
        <v>0.34835615204028197</v>
      </c>
      <c r="AE122">
        <v>0.33713095238094898</v>
      </c>
      <c r="AF122">
        <v>0.33713095238094898</v>
      </c>
      <c r="AG122">
        <v>0.67692307692307696</v>
      </c>
      <c r="AH122">
        <v>9.51581001281738E-2</v>
      </c>
      <c r="AI122">
        <v>0.625372063833602</v>
      </c>
      <c r="AJ122">
        <v>0.625372063833602</v>
      </c>
      <c r="AK122">
        <v>0.59912587412587404</v>
      </c>
      <c r="AL122">
        <v>0.59912587412587404</v>
      </c>
      <c r="AM122">
        <v>0.67692307692307596</v>
      </c>
      <c r="AN122">
        <v>0.67692307692307696</v>
      </c>
    </row>
    <row r="123" spans="2:41" x14ac:dyDescent="0.2">
      <c r="B123" t="s">
        <v>302</v>
      </c>
      <c r="C123">
        <v>1E-3</v>
      </c>
      <c r="D123">
        <v>0.5</v>
      </c>
      <c r="E123">
        <v>100</v>
      </c>
      <c r="F123">
        <v>5000</v>
      </c>
      <c r="G123" s="2" t="b">
        <v>1</v>
      </c>
      <c r="H123">
        <v>9</v>
      </c>
      <c r="I123">
        <v>5</v>
      </c>
      <c r="J123">
        <v>21</v>
      </c>
      <c r="K123">
        <v>1000</v>
      </c>
      <c r="L123">
        <v>4</v>
      </c>
      <c r="M123">
        <v>5</v>
      </c>
      <c r="N123">
        <v>21</v>
      </c>
      <c r="O123">
        <v>13</v>
      </c>
      <c r="P123">
        <v>5</v>
      </c>
      <c r="Q123">
        <v>5</v>
      </c>
      <c r="R123">
        <v>1</v>
      </c>
      <c r="S123">
        <v>78</v>
      </c>
      <c r="T123" s="2">
        <v>64</v>
      </c>
      <c r="U123" s="2">
        <v>128</v>
      </c>
      <c r="V123" s="2">
        <v>64</v>
      </c>
      <c r="W123" t="s">
        <v>194</v>
      </c>
      <c r="X123">
        <v>0.99120211640218703</v>
      </c>
      <c r="Y123">
        <v>1.0060892223300001E-3</v>
      </c>
      <c r="Z123">
        <v>0.33547619047618799</v>
      </c>
      <c r="AA123">
        <v>0.56916176107525795</v>
      </c>
      <c r="AB123">
        <v>0.27911424657911099</v>
      </c>
      <c r="AC123">
        <v>0.27911424657911099</v>
      </c>
      <c r="AD123">
        <v>0.34733904053631998</v>
      </c>
      <c r="AE123">
        <v>0.34733904053631998</v>
      </c>
      <c r="AF123">
        <v>0.33547619047618799</v>
      </c>
      <c r="AG123">
        <v>0.33547619047618799</v>
      </c>
      <c r="AH123">
        <v>0.64615384615384597</v>
      </c>
      <c r="AI123">
        <v>0.105642095208168</v>
      </c>
      <c r="AJ123">
        <v>0.61390532544378695</v>
      </c>
      <c r="AK123">
        <v>0.61390532544378695</v>
      </c>
      <c r="AL123">
        <v>0.659340659340659</v>
      </c>
      <c r="AM123">
        <v>0.659340659340659</v>
      </c>
      <c r="AN123">
        <v>0.64615384615384597</v>
      </c>
      <c r="AO123">
        <v>0.64615384615384597</v>
      </c>
    </row>
    <row r="124" spans="2:41" x14ac:dyDescent="0.2">
      <c r="B124" t="s">
        <v>303</v>
      </c>
      <c r="C124">
        <v>1E-3</v>
      </c>
      <c r="D124">
        <v>0.1</v>
      </c>
      <c r="E124">
        <v>100</v>
      </c>
      <c r="F124">
        <v>5000</v>
      </c>
      <c r="G124" s="2" t="b">
        <v>0</v>
      </c>
      <c r="H124">
        <v>9</v>
      </c>
      <c r="I124">
        <v>5</v>
      </c>
      <c r="J124">
        <v>21</v>
      </c>
      <c r="K124">
        <v>1000</v>
      </c>
      <c r="L124">
        <v>4</v>
      </c>
      <c r="M124">
        <v>5</v>
      </c>
      <c r="N124">
        <v>21</v>
      </c>
      <c r="O124">
        <v>13</v>
      </c>
      <c r="P124">
        <v>5</v>
      </c>
      <c r="Q124">
        <v>5</v>
      </c>
      <c r="R124">
        <v>1</v>
      </c>
      <c r="S124">
        <v>78</v>
      </c>
      <c r="T124" s="2">
        <v>128</v>
      </c>
      <c r="U124" s="2">
        <v>128</v>
      </c>
      <c r="V124" s="2">
        <v>64</v>
      </c>
      <c r="W124" t="s">
        <v>194</v>
      </c>
      <c r="X124">
        <v>0.98619153439154195</v>
      </c>
      <c r="Y124">
        <v>1.6576671981553999E-3</v>
      </c>
      <c r="Z124">
        <v>0.33028571428571302</v>
      </c>
      <c r="AA124">
        <v>0.36420273289084398</v>
      </c>
      <c r="AB124">
        <v>0.27791509839536799</v>
      </c>
      <c r="AC124">
        <v>0.27791509839536799</v>
      </c>
      <c r="AD124">
        <v>0.31609233194173603</v>
      </c>
      <c r="AE124">
        <v>0.31609233194173603</v>
      </c>
      <c r="AF124">
        <v>0.33028571428571302</v>
      </c>
      <c r="AG124">
        <v>0.33028571428571302</v>
      </c>
      <c r="AH124">
        <v>0.63076923076922997</v>
      </c>
      <c r="AI124">
        <v>9.2628091573715196E-2</v>
      </c>
      <c r="AJ124">
        <v>0.60518925518925504</v>
      </c>
      <c r="AK124">
        <v>0.60518925518925504</v>
      </c>
      <c r="AL124">
        <v>0.61098901098901104</v>
      </c>
      <c r="AM124">
        <v>0.61098901098901004</v>
      </c>
      <c r="AN124">
        <v>0.63076923076922997</v>
      </c>
      <c r="AO124">
        <v>0.63076923076922997</v>
      </c>
    </row>
    <row r="125" spans="2:41" x14ac:dyDescent="0.2">
      <c r="B125" t="s">
        <v>178</v>
      </c>
      <c r="C125">
        <v>1E-3</v>
      </c>
      <c r="D125">
        <v>0.1</v>
      </c>
      <c r="E125">
        <v>100</v>
      </c>
      <c r="F125">
        <v>5000</v>
      </c>
      <c r="G125" s="2" t="b">
        <v>1</v>
      </c>
      <c r="H125">
        <v>9</v>
      </c>
      <c r="I125">
        <v>5</v>
      </c>
      <c r="J125">
        <v>15</v>
      </c>
      <c r="K125">
        <v>1000</v>
      </c>
      <c r="L125">
        <v>4</v>
      </c>
      <c r="M125">
        <v>5</v>
      </c>
      <c r="N125">
        <v>21</v>
      </c>
      <c r="O125">
        <v>13</v>
      </c>
      <c r="P125">
        <v>5</v>
      </c>
      <c r="Q125">
        <v>5</v>
      </c>
      <c r="R125">
        <v>1</v>
      </c>
      <c r="S125">
        <v>78</v>
      </c>
      <c r="T125" s="2">
        <v>64</v>
      </c>
      <c r="U125" s="2">
        <v>64</v>
      </c>
      <c r="V125" s="2">
        <v>128</v>
      </c>
      <c r="W125">
        <v>0.981773333333396</v>
      </c>
      <c r="X125">
        <v>2.1378453505870999E-3</v>
      </c>
      <c r="Y125">
        <v>0.32982142857142599</v>
      </c>
      <c r="Z125">
        <v>0.49637669280171298</v>
      </c>
      <c r="AA125">
        <v>0.30419198178776402</v>
      </c>
      <c r="AB125">
        <v>0.30419198178776402</v>
      </c>
      <c r="AC125">
        <v>0.39665612576148401</v>
      </c>
      <c r="AD125">
        <v>0.39665612576148401</v>
      </c>
      <c r="AE125">
        <v>0.32982142857142599</v>
      </c>
      <c r="AF125">
        <v>0.32982142857142599</v>
      </c>
      <c r="AG125">
        <v>0.67692307692307696</v>
      </c>
      <c r="AH125">
        <v>0.107233949005603</v>
      </c>
      <c r="AI125">
        <v>0.64275380225606404</v>
      </c>
      <c r="AJ125">
        <v>0.64275380225606404</v>
      </c>
      <c r="AK125">
        <v>0.66117216117216104</v>
      </c>
      <c r="AL125">
        <v>0.66117216117216104</v>
      </c>
      <c r="AM125">
        <v>0.67692307692307696</v>
      </c>
      <c r="AN125">
        <v>0.67692307692307696</v>
      </c>
    </row>
    <row r="126" spans="2:41" x14ac:dyDescent="0.2">
      <c r="B126" t="s">
        <v>179</v>
      </c>
      <c r="C126">
        <v>1E-3</v>
      </c>
      <c r="D126">
        <v>0.5</v>
      </c>
      <c r="E126">
        <v>100</v>
      </c>
      <c r="F126">
        <v>5000</v>
      </c>
      <c r="G126" s="2" t="b">
        <v>1</v>
      </c>
      <c r="H126">
        <v>9</v>
      </c>
      <c r="I126">
        <v>5</v>
      </c>
      <c r="J126">
        <v>5</v>
      </c>
      <c r="K126">
        <v>1000</v>
      </c>
      <c r="L126">
        <v>4</v>
      </c>
      <c r="M126">
        <v>5</v>
      </c>
      <c r="N126">
        <v>21</v>
      </c>
      <c r="O126">
        <v>13</v>
      </c>
      <c r="P126">
        <v>5</v>
      </c>
      <c r="Q126">
        <v>5</v>
      </c>
      <c r="R126">
        <v>1</v>
      </c>
      <c r="S126">
        <v>78</v>
      </c>
      <c r="T126" s="2">
        <v>128</v>
      </c>
      <c r="U126" s="2">
        <v>64</v>
      </c>
      <c r="V126" s="2">
        <v>128</v>
      </c>
      <c r="W126">
        <v>0.985053333333343</v>
      </c>
      <c r="X126">
        <v>1.905150652141E-3</v>
      </c>
      <c r="Y126">
        <v>0.32882142857142699</v>
      </c>
      <c r="Z126">
        <v>0.40470239031314797</v>
      </c>
      <c r="AA126">
        <v>0.29009743390259102</v>
      </c>
      <c r="AB126">
        <v>0.29009743390259102</v>
      </c>
      <c r="AC126">
        <v>0.31907302674729199</v>
      </c>
      <c r="AD126">
        <v>0.31907302674729199</v>
      </c>
      <c r="AE126">
        <v>0.32882142857142699</v>
      </c>
      <c r="AF126">
        <v>0.32882142857142699</v>
      </c>
      <c r="AG126">
        <v>0.63076923076922997</v>
      </c>
      <c r="AH126">
        <v>8.5632085800170898E-2</v>
      </c>
      <c r="AI126">
        <v>0.57601094557616295</v>
      </c>
      <c r="AJ126">
        <v>0.57601094557616295</v>
      </c>
      <c r="AK126">
        <v>0.54853479853479803</v>
      </c>
      <c r="AL126">
        <v>0.54853479853479803</v>
      </c>
      <c r="AM126">
        <v>0.63076923076922997</v>
      </c>
      <c r="AN126">
        <v>0.63076923076922997</v>
      </c>
    </row>
    <row r="127" spans="2:41" x14ac:dyDescent="0.2">
      <c r="B127" t="s">
        <v>304</v>
      </c>
      <c r="C127">
        <v>1E-3</v>
      </c>
      <c r="D127">
        <v>0.1</v>
      </c>
      <c r="E127">
        <v>100</v>
      </c>
      <c r="F127">
        <v>5000</v>
      </c>
      <c r="G127" s="2" t="b">
        <v>1</v>
      </c>
      <c r="H127">
        <v>9</v>
      </c>
      <c r="I127">
        <v>5</v>
      </c>
      <c r="J127">
        <v>21</v>
      </c>
      <c r="K127">
        <v>1000</v>
      </c>
      <c r="L127">
        <v>4</v>
      </c>
      <c r="M127">
        <v>5</v>
      </c>
      <c r="N127">
        <v>21</v>
      </c>
      <c r="O127">
        <v>13</v>
      </c>
      <c r="P127">
        <v>5</v>
      </c>
      <c r="Q127">
        <v>5</v>
      </c>
      <c r="R127">
        <v>1</v>
      </c>
      <c r="S127">
        <v>78</v>
      </c>
      <c r="T127" s="2">
        <v>128</v>
      </c>
      <c r="U127" s="2">
        <v>64</v>
      </c>
      <c r="V127" s="2">
        <v>128</v>
      </c>
      <c r="W127" t="s">
        <v>194</v>
      </c>
      <c r="X127">
        <v>0.97374391534387805</v>
      </c>
      <c r="Y127">
        <v>3.4642320429557E-3</v>
      </c>
      <c r="Z127">
        <v>0.319297619047616</v>
      </c>
      <c r="AA127">
        <v>0.43080643662810297</v>
      </c>
      <c r="AB127">
        <v>0.25582785630774402</v>
      </c>
      <c r="AC127">
        <v>0.25582785630774402</v>
      </c>
      <c r="AD127">
        <v>0.40060507910430398</v>
      </c>
      <c r="AE127">
        <v>0.40060507910430398</v>
      </c>
      <c r="AF127">
        <v>0.319297619047616</v>
      </c>
      <c r="AG127">
        <v>0.319297619047616</v>
      </c>
      <c r="AH127">
        <v>0.66153846153846096</v>
      </c>
      <c r="AI127">
        <v>9.9644087255000999E-2</v>
      </c>
      <c r="AJ127">
        <v>0.61368631368631299</v>
      </c>
      <c r="AK127">
        <v>0.61368631368631299</v>
      </c>
      <c r="AL127">
        <v>0.60442433383609795</v>
      </c>
      <c r="AM127">
        <v>0.60442433383609795</v>
      </c>
      <c r="AN127">
        <v>0.66153846153846096</v>
      </c>
      <c r="AO127">
        <v>0.66153846153846096</v>
      </c>
    </row>
    <row r="128" spans="2:41" x14ac:dyDescent="0.2">
      <c r="B128" t="s">
        <v>180</v>
      </c>
      <c r="C128">
        <v>1E-3</v>
      </c>
      <c r="D128">
        <v>0.25</v>
      </c>
      <c r="E128">
        <v>100</v>
      </c>
      <c r="F128">
        <v>1000</v>
      </c>
      <c r="G128" s="2" t="b">
        <v>1</v>
      </c>
      <c r="H128">
        <v>9</v>
      </c>
      <c r="I128">
        <v>5</v>
      </c>
      <c r="J128">
        <v>15</v>
      </c>
      <c r="K128">
        <v>1000</v>
      </c>
      <c r="L128">
        <v>4</v>
      </c>
      <c r="M128">
        <v>5</v>
      </c>
      <c r="N128">
        <v>21</v>
      </c>
      <c r="O128">
        <v>13</v>
      </c>
      <c r="P128">
        <v>5</v>
      </c>
      <c r="Q128">
        <v>5</v>
      </c>
      <c r="R128">
        <v>1</v>
      </c>
      <c r="S128">
        <v>78</v>
      </c>
      <c r="T128" s="2">
        <v>64</v>
      </c>
      <c r="U128" s="2">
        <v>128</v>
      </c>
      <c r="V128" s="2">
        <v>128</v>
      </c>
      <c r="W128">
        <v>0.97668148148147005</v>
      </c>
      <c r="X128">
        <v>3.2191437361093998E-3</v>
      </c>
      <c r="Y128">
        <v>0.316428571428571</v>
      </c>
      <c r="Z128">
        <v>0.25319477368891202</v>
      </c>
      <c r="AA128">
        <v>0.264947159801244</v>
      </c>
      <c r="AB128">
        <v>0.264947159801244</v>
      </c>
      <c r="AC128">
        <v>0.34178110783139898</v>
      </c>
      <c r="AD128">
        <v>0.34178110783139898</v>
      </c>
      <c r="AE128">
        <v>0.316428571428571</v>
      </c>
      <c r="AF128">
        <v>0.316428571428571</v>
      </c>
      <c r="AG128">
        <v>0.52307692307692299</v>
      </c>
      <c r="AH128">
        <v>4.76167500019073E-2</v>
      </c>
      <c r="AI128">
        <v>0.47011322011321999</v>
      </c>
      <c r="AJ128">
        <v>0.47011322011321999</v>
      </c>
      <c r="AK128">
        <v>0.46039377289377198</v>
      </c>
      <c r="AL128">
        <v>0.46039377289377198</v>
      </c>
      <c r="AM128">
        <v>0.52307692307692299</v>
      </c>
      <c r="AN128">
        <v>0.52307692307692299</v>
      </c>
    </row>
    <row r="129" spans="2:41" x14ac:dyDescent="0.2">
      <c r="B129" t="s">
        <v>238</v>
      </c>
      <c r="C129">
        <v>1E-3</v>
      </c>
      <c r="D129">
        <v>0.5</v>
      </c>
      <c r="E129">
        <v>100</v>
      </c>
      <c r="F129">
        <v>5000</v>
      </c>
      <c r="G129" s="2" t="b">
        <v>1</v>
      </c>
      <c r="H129">
        <v>9</v>
      </c>
      <c r="I129">
        <v>5</v>
      </c>
      <c r="J129">
        <v>15</v>
      </c>
      <c r="K129">
        <v>1000</v>
      </c>
      <c r="L129">
        <v>4</v>
      </c>
      <c r="M129">
        <v>5</v>
      </c>
      <c r="N129">
        <v>21</v>
      </c>
      <c r="O129">
        <v>13</v>
      </c>
      <c r="P129">
        <v>5</v>
      </c>
      <c r="Q129">
        <v>5</v>
      </c>
      <c r="R129">
        <v>1</v>
      </c>
      <c r="S129">
        <v>78</v>
      </c>
      <c r="T129" s="2">
        <v>64</v>
      </c>
      <c r="U129" s="2">
        <v>128</v>
      </c>
      <c r="V129" s="2">
        <v>64</v>
      </c>
      <c r="W129">
        <v>0.99130814814822998</v>
      </c>
      <c r="X129">
        <v>1.0052361466721001E-3</v>
      </c>
      <c r="Y129">
        <v>0.31504761904761902</v>
      </c>
      <c r="Z129">
        <v>0.53842742261290499</v>
      </c>
      <c r="AA129">
        <v>0.26995357242347801</v>
      </c>
      <c r="AB129">
        <v>0.26995357242347801</v>
      </c>
      <c r="AC129">
        <v>0.33266455164814601</v>
      </c>
      <c r="AD129">
        <v>0.33266455164814601</v>
      </c>
      <c r="AE129">
        <v>0.31504761904761902</v>
      </c>
      <c r="AF129">
        <v>0.31504761904761902</v>
      </c>
      <c r="AG129">
        <v>0.58461538461538398</v>
      </c>
      <c r="AH129">
        <v>0.115037627518177</v>
      </c>
      <c r="AI129">
        <v>0.56856447645921304</v>
      </c>
      <c r="AJ129">
        <v>0.56856447645921304</v>
      </c>
      <c r="AK129">
        <v>0.58974358974358898</v>
      </c>
      <c r="AL129">
        <v>0.58974358974358898</v>
      </c>
      <c r="AM129">
        <v>0.58461538461538398</v>
      </c>
      <c r="AN129">
        <v>0.58461538461538398</v>
      </c>
    </row>
    <row r="130" spans="2:41" x14ac:dyDescent="0.2">
      <c r="B130" t="s">
        <v>305</v>
      </c>
      <c r="C130">
        <v>1E-3</v>
      </c>
      <c r="D130">
        <v>0.1</v>
      </c>
      <c r="E130">
        <v>100</v>
      </c>
      <c r="F130">
        <v>5000</v>
      </c>
      <c r="G130" s="2" t="b">
        <v>1</v>
      </c>
      <c r="H130">
        <v>9</v>
      </c>
      <c r="I130">
        <v>5</v>
      </c>
      <c r="J130">
        <v>21</v>
      </c>
      <c r="K130">
        <v>1000</v>
      </c>
      <c r="L130">
        <v>4</v>
      </c>
      <c r="M130">
        <v>5</v>
      </c>
      <c r="N130">
        <v>21</v>
      </c>
      <c r="O130">
        <v>13</v>
      </c>
      <c r="P130">
        <v>5</v>
      </c>
      <c r="Q130">
        <v>5</v>
      </c>
      <c r="R130">
        <v>1</v>
      </c>
      <c r="S130">
        <v>78</v>
      </c>
      <c r="T130" s="2">
        <v>128</v>
      </c>
      <c r="U130" s="2">
        <v>64</v>
      </c>
      <c r="V130" s="2">
        <v>64</v>
      </c>
      <c r="W130" t="s">
        <v>194</v>
      </c>
      <c r="X130">
        <v>0.99081058201065397</v>
      </c>
      <c r="Y130">
        <v>1.0952931493997001E-3</v>
      </c>
      <c r="Z130">
        <v>0.31220238095237801</v>
      </c>
      <c r="AA130">
        <v>0.427674037724733</v>
      </c>
      <c r="AB130">
        <v>0.25823740547921098</v>
      </c>
      <c r="AC130">
        <v>0.25823740547921098</v>
      </c>
      <c r="AD130">
        <v>0.32553080524778499</v>
      </c>
      <c r="AE130">
        <v>0.32553080524778499</v>
      </c>
      <c r="AF130">
        <v>0.31220238095237801</v>
      </c>
      <c r="AG130">
        <v>0.31220238095237801</v>
      </c>
      <c r="AH130">
        <v>0.70769230769230695</v>
      </c>
      <c r="AI130">
        <v>7.0745624601840904E-2</v>
      </c>
      <c r="AJ130">
        <v>0.65240315240315205</v>
      </c>
      <c r="AK130">
        <v>0.65240315240315205</v>
      </c>
      <c r="AL130">
        <v>0.67513736263736202</v>
      </c>
      <c r="AM130">
        <v>0.67513736263736202</v>
      </c>
      <c r="AN130">
        <v>0.70769230769230695</v>
      </c>
      <c r="AO130">
        <v>0.70769230769230695</v>
      </c>
    </row>
    <row r="131" spans="2:41" x14ac:dyDescent="0.2">
      <c r="B131" t="s">
        <v>181</v>
      </c>
      <c r="C131">
        <v>1E-3</v>
      </c>
      <c r="D131">
        <v>0.25</v>
      </c>
      <c r="E131">
        <v>100</v>
      </c>
      <c r="F131">
        <v>5000</v>
      </c>
      <c r="G131" s="2" t="b">
        <v>1</v>
      </c>
      <c r="H131">
        <v>9</v>
      </c>
      <c r="I131">
        <v>5</v>
      </c>
      <c r="J131">
        <v>5</v>
      </c>
      <c r="K131">
        <v>1000</v>
      </c>
      <c r="L131">
        <v>4</v>
      </c>
      <c r="M131">
        <v>5</v>
      </c>
      <c r="N131">
        <v>21</v>
      </c>
      <c r="O131">
        <v>13</v>
      </c>
      <c r="P131">
        <v>5</v>
      </c>
      <c r="Q131">
        <v>5</v>
      </c>
      <c r="R131">
        <v>1</v>
      </c>
      <c r="S131">
        <v>78</v>
      </c>
      <c r="T131" s="2">
        <v>64</v>
      </c>
      <c r="U131" s="2">
        <v>64</v>
      </c>
      <c r="V131" s="2">
        <v>128</v>
      </c>
      <c r="W131">
        <v>0.99670666666666996</v>
      </c>
      <c r="X131">
        <v>5.5413410209379996E-4</v>
      </c>
      <c r="Y131">
        <v>0.31061904761904702</v>
      </c>
      <c r="Z131">
        <v>0.487876963049173</v>
      </c>
      <c r="AA131">
        <v>0.28365281945368098</v>
      </c>
      <c r="AB131">
        <v>0.28365281945368098</v>
      </c>
      <c r="AC131">
        <v>0.31807861455332598</v>
      </c>
      <c r="AD131">
        <v>0.31807861455332598</v>
      </c>
      <c r="AE131">
        <v>0.31061904761904702</v>
      </c>
      <c r="AF131">
        <v>0.31061904761904702</v>
      </c>
      <c r="AG131">
        <v>0.63076923076922997</v>
      </c>
      <c r="AH131">
        <v>0.109314016997814</v>
      </c>
      <c r="AI131">
        <v>0.57783327783327698</v>
      </c>
      <c r="AJ131">
        <v>0.57783327783327698</v>
      </c>
      <c r="AK131">
        <v>0.58699633699633602</v>
      </c>
      <c r="AL131">
        <v>0.58699633699633702</v>
      </c>
      <c r="AM131">
        <v>0.63076923076922997</v>
      </c>
      <c r="AN131">
        <v>0.63076923076922997</v>
      </c>
    </row>
    <row r="132" spans="2:41" x14ac:dyDescent="0.2">
      <c r="B132" t="s">
        <v>182</v>
      </c>
      <c r="C132">
        <v>1E-3</v>
      </c>
      <c r="D132">
        <v>0.5</v>
      </c>
      <c r="E132">
        <v>100</v>
      </c>
      <c r="F132">
        <v>1000</v>
      </c>
      <c r="G132" s="2" t="b">
        <v>1</v>
      </c>
      <c r="H132">
        <v>9</v>
      </c>
      <c r="I132">
        <v>5</v>
      </c>
      <c r="J132">
        <v>15</v>
      </c>
      <c r="K132">
        <v>1000</v>
      </c>
      <c r="L132">
        <v>4</v>
      </c>
      <c r="M132">
        <v>5</v>
      </c>
      <c r="N132">
        <v>21</v>
      </c>
      <c r="O132">
        <v>13</v>
      </c>
      <c r="P132">
        <v>5</v>
      </c>
      <c r="Q132">
        <v>5</v>
      </c>
      <c r="R132">
        <v>1</v>
      </c>
      <c r="S132">
        <v>78</v>
      </c>
      <c r="T132" s="2">
        <v>64</v>
      </c>
      <c r="U132" s="2">
        <v>64</v>
      </c>
      <c r="V132" s="2">
        <v>128</v>
      </c>
      <c r="W132">
        <v>0.99505185185184797</v>
      </c>
      <c r="X132">
        <v>1.10289395192E-3</v>
      </c>
      <c r="Y132">
        <v>0.30973809523809498</v>
      </c>
      <c r="Z132">
        <v>0.38557742074131901</v>
      </c>
      <c r="AA132">
        <v>0.28147180323728399</v>
      </c>
      <c r="AB132">
        <v>0.28147180323728399</v>
      </c>
      <c r="AC132">
        <v>0.36064269856000503</v>
      </c>
      <c r="AD132">
        <v>0.36064269856000503</v>
      </c>
      <c r="AE132">
        <v>0.30973809523809498</v>
      </c>
      <c r="AF132">
        <v>0.30973809523809498</v>
      </c>
      <c r="AG132">
        <v>0.66153846153846096</v>
      </c>
      <c r="AH132">
        <v>9.6510633826255798E-2</v>
      </c>
      <c r="AI132">
        <v>0.63303363303363303</v>
      </c>
      <c r="AJ132">
        <v>0.63303363303363303</v>
      </c>
      <c r="AK132">
        <v>0.67810457516339795</v>
      </c>
      <c r="AL132">
        <v>0.67810457516339795</v>
      </c>
      <c r="AM132">
        <v>0.66153846153846096</v>
      </c>
      <c r="AN132">
        <v>0.66153846153846096</v>
      </c>
    </row>
    <row r="133" spans="2:41" x14ac:dyDescent="0.2">
      <c r="B133" t="s">
        <v>239</v>
      </c>
      <c r="C133">
        <v>1E-3</v>
      </c>
      <c r="D133">
        <v>0.25</v>
      </c>
      <c r="E133">
        <v>100</v>
      </c>
      <c r="F133">
        <v>5000</v>
      </c>
      <c r="G133" s="2" t="b">
        <v>1</v>
      </c>
      <c r="H133">
        <v>9</v>
      </c>
      <c r="I133">
        <v>5</v>
      </c>
      <c r="J133">
        <v>21</v>
      </c>
      <c r="K133">
        <v>1000</v>
      </c>
      <c r="L133">
        <v>4</v>
      </c>
      <c r="M133">
        <v>5</v>
      </c>
      <c r="N133">
        <v>21</v>
      </c>
      <c r="O133">
        <v>13</v>
      </c>
      <c r="P133">
        <v>5</v>
      </c>
      <c r="Q133">
        <v>5</v>
      </c>
      <c r="R133">
        <v>1</v>
      </c>
      <c r="S133">
        <v>78</v>
      </c>
      <c r="T133" s="2">
        <v>64</v>
      </c>
      <c r="U133" s="2">
        <v>64</v>
      </c>
      <c r="V133" s="2">
        <v>64</v>
      </c>
      <c r="W133" t="s">
        <v>194</v>
      </c>
      <c r="X133">
        <v>0.99511746031750403</v>
      </c>
      <c r="Y133">
        <v>9.8419156652970003E-4</v>
      </c>
      <c r="Z133">
        <v>0.30898809523809401</v>
      </c>
      <c r="AA133">
        <v>0.46817913644015702</v>
      </c>
      <c r="AB133">
        <v>0.27582334746081399</v>
      </c>
      <c r="AC133">
        <v>0.27582334746081399</v>
      </c>
      <c r="AD133">
        <v>0.346738435439857</v>
      </c>
      <c r="AE133">
        <v>0.346738435439857</v>
      </c>
      <c r="AF133">
        <v>0.30898809523809401</v>
      </c>
      <c r="AG133">
        <v>0.30898809523809401</v>
      </c>
      <c r="AH133">
        <v>0.67692307692307696</v>
      </c>
      <c r="AI133">
        <v>0.110040374100208</v>
      </c>
      <c r="AJ133">
        <v>0.63508179854333702</v>
      </c>
      <c r="AK133">
        <v>0.63508179854333602</v>
      </c>
      <c r="AL133">
        <v>0.63682151182151103</v>
      </c>
      <c r="AM133">
        <v>0.63682151182151103</v>
      </c>
      <c r="AN133">
        <v>0.67692307692307696</v>
      </c>
      <c r="AO133">
        <v>0.67692307692307696</v>
      </c>
    </row>
    <row r="134" spans="2:41" x14ac:dyDescent="0.2">
      <c r="B134" t="s">
        <v>306</v>
      </c>
      <c r="C134">
        <v>1E-3</v>
      </c>
      <c r="D134">
        <v>0.25</v>
      </c>
      <c r="E134">
        <v>100</v>
      </c>
      <c r="F134">
        <v>5000</v>
      </c>
      <c r="G134" s="2" t="b">
        <v>1</v>
      </c>
      <c r="H134">
        <v>9</v>
      </c>
      <c r="I134">
        <v>5</v>
      </c>
      <c r="J134">
        <v>21</v>
      </c>
      <c r="K134">
        <v>1000</v>
      </c>
      <c r="L134">
        <v>4</v>
      </c>
      <c r="M134">
        <v>5</v>
      </c>
      <c r="N134">
        <v>21</v>
      </c>
      <c r="O134">
        <v>13</v>
      </c>
      <c r="P134">
        <v>5</v>
      </c>
      <c r="Q134">
        <v>5</v>
      </c>
      <c r="R134">
        <v>1</v>
      </c>
      <c r="S134">
        <v>78</v>
      </c>
      <c r="T134" s="2">
        <v>128</v>
      </c>
      <c r="U134" s="2">
        <v>64</v>
      </c>
      <c r="V134" s="2">
        <v>64</v>
      </c>
      <c r="W134" t="s">
        <v>194</v>
      </c>
      <c r="X134">
        <v>0.98678518518518898</v>
      </c>
      <c r="Y134">
        <v>2.0503191664440002E-3</v>
      </c>
      <c r="Z134">
        <v>0.307928571428571</v>
      </c>
      <c r="AA134">
        <v>0.51121568673849105</v>
      </c>
      <c r="AB134">
        <v>0.26537904298928999</v>
      </c>
      <c r="AC134">
        <v>0.26537904298928999</v>
      </c>
      <c r="AD134">
        <v>0.30734483654869199</v>
      </c>
      <c r="AE134">
        <v>0.30734483654869199</v>
      </c>
      <c r="AF134">
        <v>0.307928571428571</v>
      </c>
      <c r="AG134">
        <v>0.307928571428571</v>
      </c>
      <c r="AH134">
        <v>0.67692307692307696</v>
      </c>
      <c r="AI134">
        <v>9.8854720592498696E-2</v>
      </c>
      <c r="AJ134">
        <v>0.61563290510658897</v>
      </c>
      <c r="AK134">
        <v>0.61563290510658897</v>
      </c>
      <c r="AL134">
        <v>0.63797313797313804</v>
      </c>
      <c r="AM134">
        <v>0.63797313797313704</v>
      </c>
      <c r="AN134">
        <v>0.67692307692307696</v>
      </c>
      <c r="AO134">
        <v>0.67692307692307696</v>
      </c>
    </row>
    <row r="135" spans="2:41" x14ac:dyDescent="0.2">
      <c r="B135" t="s">
        <v>183</v>
      </c>
      <c r="C135">
        <v>1E-3</v>
      </c>
      <c r="D135">
        <v>0.25</v>
      </c>
      <c r="E135">
        <v>100</v>
      </c>
      <c r="F135">
        <v>1000</v>
      </c>
      <c r="G135" s="2" t="b">
        <v>0</v>
      </c>
      <c r="H135">
        <v>9</v>
      </c>
      <c r="I135">
        <v>5</v>
      </c>
      <c r="J135">
        <v>5</v>
      </c>
      <c r="K135">
        <v>1000</v>
      </c>
      <c r="L135">
        <v>4</v>
      </c>
      <c r="M135">
        <v>5</v>
      </c>
      <c r="N135">
        <v>21</v>
      </c>
      <c r="O135">
        <v>13</v>
      </c>
      <c r="P135">
        <v>5</v>
      </c>
      <c r="Q135">
        <v>5</v>
      </c>
      <c r="R135">
        <v>1</v>
      </c>
      <c r="S135">
        <v>78</v>
      </c>
      <c r="T135" s="2">
        <v>128</v>
      </c>
      <c r="U135" s="2">
        <v>128</v>
      </c>
      <c r="V135" s="2">
        <v>64</v>
      </c>
      <c r="W135">
        <v>0.98564444444443799</v>
      </c>
      <c r="X135">
        <v>1.7499285785328E-3</v>
      </c>
      <c r="Y135">
        <v>0.30633333333333101</v>
      </c>
      <c r="Z135">
        <v>0.52098061865568102</v>
      </c>
      <c r="AA135">
        <v>0.24621695059775001</v>
      </c>
      <c r="AB135">
        <v>0.24621695059775001</v>
      </c>
      <c r="AC135">
        <v>0.27904118422734497</v>
      </c>
      <c r="AD135">
        <v>0.27904118422734497</v>
      </c>
      <c r="AE135">
        <v>0.30633333333333101</v>
      </c>
      <c r="AF135">
        <v>0.30633333333333101</v>
      </c>
      <c r="AG135">
        <v>0.66153846153846096</v>
      </c>
      <c r="AH135">
        <v>0.106037266552448</v>
      </c>
      <c r="AI135">
        <v>0.615101565101565</v>
      </c>
      <c r="AJ135">
        <v>0.615101565101565</v>
      </c>
      <c r="AK135">
        <v>0.595115995115995</v>
      </c>
      <c r="AL135">
        <v>0.595115995115995</v>
      </c>
      <c r="AM135">
        <v>0.66153846153846096</v>
      </c>
      <c r="AN135">
        <v>0.66153846153846096</v>
      </c>
    </row>
    <row r="136" spans="2:41" x14ac:dyDescent="0.2">
      <c r="B136" t="s">
        <v>184</v>
      </c>
      <c r="C136">
        <v>1E-3</v>
      </c>
      <c r="D136">
        <v>0.5</v>
      </c>
      <c r="E136">
        <v>100</v>
      </c>
      <c r="F136">
        <v>5000</v>
      </c>
      <c r="G136" s="2" t="b">
        <v>1</v>
      </c>
      <c r="H136">
        <v>9</v>
      </c>
      <c r="I136">
        <v>5</v>
      </c>
      <c r="J136">
        <v>5</v>
      </c>
      <c r="K136">
        <v>1000</v>
      </c>
      <c r="L136">
        <v>4</v>
      </c>
      <c r="M136">
        <v>5</v>
      </c>
      <c r="N136">
        <v>21</v>
      </c>
      <c r="O136">
        <v>13</v>
      </c>
      <c r="P136">
        <v>5</v>
      </c>
      <c r="Q136">
        <v>5</v>
      </c>
      <c r="R136">
        <v>1</v>
      </c>
      <c r="S136">
        <v>78</v>
      </c>
      <c r="T136" s="2">
        <v>128</v>
      </c>
      <c r="U136" s="2">
        <v>64</v>
      </c>
      <c r="V136" s="2">
        <v>64</v>
      </c>
      <c r="W136">
        <v>0.97680444444445702</v>
      </c>
      <c r="X136">
        <v>2.7394655455861999E-3</v>
      </c>
      <c r="Y136">
        <v>0.303988095238093</v>
      </c>
      <c r="Z136">
        <v>0.49111504152417101</v>
      </c>
      <c r="AA136">
        <v>0.24233862229611899</v>
      </c>
      <c r="AB136">
        <v>0.24233862229611899</v>
      </c>
      <c r="AC136">
        <v>0.29511512271258999</v>
      </c>
      <c r="AD136">
        <v>0.29511512271258999</v>
      </c>
      <c r="AE136">
        <v>0.303988095238093</v>
      </c>
      <c r="AF136">
        <v>0.303988095238093</v>
      </c>
      <c r="AG136">
        <v>0.6</v>
      </c>
      <c r="AH136">
        <v>0.106835879385471</v>
      </c>
      <c r="AI136">
        <v>0.54408336761277898</v>
      </c>
      <c r="AJ136">
        <v>0.54408336761277898</v>
      </c>
      <c r="AK136">
        <v>0.52655677655677602</v>
      </c>
      <c r="AL136">
        <v>0.52655677655677602</v>
      </c>
      <c r="AM136">
        <v>0.6</v>
      </c>
      <c r="AN136">
        <v>0.6</v>
      </c>
    </row>
    <row r="137" spans="2:41" x14ac:dyDescent="0.2">
      <c r="B137" t="s">
        <v>185</v>
      </c>
      <c r="C137">
        <v>1E-3</v>
      </c>
      <c r="D137">
        <v>0.1</v>
      </c>
      <c r="E137">
        <v>100</v>
      </c>
      <c r="F137">
        <v>1000</v>
      </c>
      <c r="G137" s="2" t="b">
        <v>0</v>
      </c>
      <c r="H137">
        <v>9</v>
      </c>
      <c r="I137">
        <v>5</v>
      </c>
      <c r="J137">
        <v>15</v>
      </c>
      <c r="K137">
        <v>1000</v>
      </c>
      <c r="L137">
        <v>4</v>
      </c>
      <c r="M137">
        <v>5</v>
      </c>
      <c r="N137">
        <v>21</v>
      </c>
      <c r="O137">
        <v>13</v>
      </c>
      <c r="P137">
        <v>5</v>
      </c>
      <c r="Q137">
        <v>5</v>
      </c>
      <c r="R137">
        <v>1</v>
      </c>
      <c r="S137">
        <v>78</v>
      </c>
      <c r="T137" s="2">
        <v>64</v>
      </c>
      <c r="U137" s="2">
        <v>64</v>
      </c>
      <c r="V137" s="2">
        <v>64</v>
      </c>
      <c r="W137">
        <v>0.98351111111110201</v>
      </c>
      <c r="X137">
        <v>2.0360741435962002E-3</v>
      </c>
      <c r="Y137">
        <v>0.28923809523809502</v>
      </c>
      <c r="Z137">
        <v>0.45938662013411502</v>
      </c>
      <c r="AA137">
        <v>0.25975743237842103</v>
      </c>
      <c r="AB137">
        <v>0.25975743237842103</v>
      </c>
      <c r="AC137">
        <v>0.283656811028837</v>
      </c>
      <c r="AD137">
        <v>0.283656811028837</v>
      </c>
      <c r="AE137">
        <v>0.28923809523809502</v>
      </c>
      <c r="AF137">
        <v>0.28923809523809502</v>
      </c>
      <c r="AG137">
        <v>0.6</v>
      </c>
      <c r="AH137">
        <v>9.3548171222209903E-2</v>
      </c>
      <c r="AI137">
        <v>0.54935135251877298</v>
      </c>
      <c r="AJ137">
        <v>0.54935135251877298</v>
      </c>
      <c r="AK137">
        <v>0.53678266178266099</v>
      </c>
      <c r="AL137">
        <v>0.53678266178266099</v>
      </c>
      <c r="AM137">
        <v>0.6</v>
      </c>
      <c r="AN137">
        <v>0.6</v>
      </c>
    </row>
    <row r="138" spans="2:41" x14ac:dyDescent="0.2">
      <c r="B138" t="s">
        <v>240</v>
      </c>
      <c r="C138">
        <v>1E-3</v>
      </c>
      <c r="D138">
        <v>0.25</v>
      </c>
      <c r="E138">
        <v>100</v>
      </c>
      <c r="F138">
        <v>1000</v>
      </c>
      <c r="G138" s="2" t="b">
        <v>1</v>
      </c>
      <c r="H138">
        <v>9</v>
      </c>
      <c r="I138">
        <v>5</v>
      </c>
      <c r="J138">
        <v>21</v>
      </c>
      <c r="K138">
        <v>1000</v>
      </c>
      <c r="L138">
        <v>4</v>
      </c>
      <c r="M138">
        <v>5</v>
      </c>
      <c r="N138">
        <v>21</v>
      </c>
      <c r="O138">
        <v>13</v>
      </c>
      <c r="P138">
        <v>5</v>
      </c>
      <c r="Q138">
        <v>5</v>
      </c>
      <c r="R138">
        <v>1</v>
      </c>
      <c r="S138">
        <v>78</v>
      </c>
      <c r="T138" s="2">
        <v>128</v>
      </c>
      <c r="U138" s="2">
        <v>64</v>
      </c>
      <c r="V138" s="2">
        <v>128</v>
      </c>
      <c r="W138" t="s">
        <v>194</v>
      </c>
      <c r="X138">
        <v>0.98118518518518505</v>
      </c>
      <c r="Y138">
        <v>3.1623872731579E-3</v>
      </c>
      <c r="Z138">
        <v>0.28908333333333303</v>
      </c>
      <c r="AA138">
        <v>0.52032630968093796</v>
      </c>
      <c r="AB138">
        <v>0.23949849947694599</v>
      </c>
      <c r="AC138">
        <v>0.23949849947694599</v>
      </c>
      <c r="AD138">
        <v>0.36002441065000601</v>
      </c>
      <c r="AE138">
        <v>0.36002441065000601</v>
      </c>
      <c r="AF138">
        <v>0.28908333333333303</v>
      </c>
      <c r="AG138">
        <v>0.28908333333333303</v>
      </c>
      <c r="AH138">
        <v>0.56923076923076898</v>
      </c>
      <c r="AI138">
        <v>0.13049213588237699</v>
      </c>
      <c r="AJ138">
        <v>0.57827357827357795</v>
      </c>
      <c r="AK138">
        <v>0.57827357827357795</v>
      </c>
      <c r="AL138">
        <v>0.64527139527139499</v>
      </c>
      <c r="AM138">
        <v>0.64527139527139499</v>
      </c>
      <c r="AN138">
        <v>0.56923076923076898</v>
      </c>
      <c r="AO138">
        <v>0.56923076923076898</v>
      </c>
    </row>
    <row r="139" spans="2:41" x14ac:dyDescent="0.2">
      <c r="B139" t="s">
        <v>186</v>
      </c>
      <c r="C139">
        <v>1E-3</v>
      </c>
      <c r="D139">
        <v>0.1</v>
      </c>
      <c r="E139">
        <v>100</v>
      </c>
      <c r="F139">
        <v>1000</v>
      </c>
      <c r="G139" s="2" t="b">
        <v>0</v>
      </c>
      <c r="H139">
        <v>9</v>
      </c>
      <c r="I139">
        <v>5</v>
      </c>
      <c r="J139">
        <v>5</v>
      </c>
      <c r="K139">
        <v>1000</v>
      </c>
      <c r="L139">
        <v>4</v>
      </c>
      <c r="M139">
        <v>5</v>
      </c>
      <c r="N139">
        <v>21</v>
      </c>
      <c r="O139">
        <v>13</v>
      </c>
      <c r="P139">
        <v>5</v>
      </c>
      <c r="Q139">
        <v>5</v>
      </c>
      <c r="R139">
        <v>1</v>
      </c>
      <c r="S139">
        <v>78</v>
      </c>
      <c r="T139" s="2">
        <v>128</v>
      </c>
      <c r="U139" s="2">
        <v>128</v>
      </c>
      <c r="V139" s="2">
        <v>64</v>
      </c>
      <c r="W139">
        <v>0.98948888888888298</v>
      </c>
      <c r="X139">
        <v>1.8101771007989001E-3</v>
      </c>
      <c r="Y139">
        <v>0.285464285714285</v>
      </c>
      <c r="Z139">
        <v>0.51762005165219305</v>
      </c>
      <c r="AA139">
        <v>0.24188833762095499</v>
      </c>
      <c r="AB139">
        <v>0.24188833762095499</v>
      </c>
      <c r="AC139">
        <v>0.23614186660094999</v>
      </c>
      <c r="AD139">
        <v>0.23614186660094999</v>
      </c>
      <c r="AE139">
        <v>0.285464285714285</v>
      </c>
      <c r="AF139">
        <v>0.285464285714285</v>
      </c>
      <c r="AG139">
        <v>0.64615384615384597</v>
      </c>
      <c r="AH139">
        <v>9.0461559593677507E-2</v>
      </c>
      <c r="AI139">
        <v>0.597103386809269</v>
      </c>
      <c r="AJ139">
        <v>0.597103386809269</v>
      </c>
      <c r="AK139">
        <v>0.58093573093573003</v>
      </c>
      <c r="AL139">
        <v>0.58093573093573103</v>
      </c>
      <c r="AM139">
        <v>0.64615384615384597</v>
      </c>
      <c r="AN139">
        <v>0.64615384615384597</v>
      </c>
    </row>
    <row r="140" spans="2:41" x14ac:dyDescent="0.2">
      <c r="B140" t="s">
        <v>187</v>
      </c>
      <c r="C140">
        <v>1E-3</v>
      </c>
      <c r="D140">
        <v>0.5</v>
      </c>
      <c r="E140">
        <v>100</v>
      </c>
      <c r="F140">
        <v>5000</v>
      </c>
      <c r="G140" s="2" t="b">
        <v>1</v>
      </c>
      <c r="H140">
        <v>9</v>
      </c>
      <c r="I140">
        <v>5</v>
      </c>
      <c r="J140">
        <v>5</v>
      </c>
      <c r="K140">
        <v>1000</v>
      </c>
      <c r="L140">
        <v>4</v>
      </c>
      <c r="M140">
        <v>5</v>
      </c>
      <c r="N140">
        <v>21</v>
      </c>
      <c r="O140">
        <v>13</v>
      </c>
      <c r="P140">
        <v>5</v>
      </c>
      <c r="Q140">
        <v>5</v>
      </c>
      <c r="R140">
        <v>1</v>
      </c>
      <c r="S140">
        <v>78</v>
      </c>
      <c r="T140" s="2">
        <v>64</v>
      </c>
      <c r="U140" s="2">
        <v>128</v>
      </c>
      <c r="V140" s="2">
        <v>128</v>
      </c>
      <c r="W140">
        <v>0.98994666666667397</v>
      </c>
      <c r="X140">
        <v>1.2597163514383E-3</v>
      </c>
      <c r="Y140">
        <v>0.28252380952380801</v>
      </c>
      <c r="Z140">
        <v>0.497681833237409</v>
      </c>
      <c r="AA140">
        <v>0.22872360637361</v>
      </c>
      <c r="AB140">
        <v>0.22872360637361</v>
      </c>
      <c r="AC140">
        <v>0.29068086590152897</v>
      </c>
      <c r="AD140">
        <v>0.29068086590152897</v>
      </c>
      <c r="AE140">
        <v>0.28252380952380801</v>
      </c>
      <c r="AF140">
        <v>0.28252380952380801</v>
      </c>
      <c r="AG140">
        <v>0.64615384615384597</v>
      </c>
      <c r="AH140">
        <v>9.0591289103031103E-2</v>
      </c>
      <c r="AI140">
        <v>0.63690476190476197</v>
      </c>
      <c r="AJ140">
        <v>0.63690476190476097</v>
      </c>
      <c r="AK140">
        <v>0.71028971028971</v>
      </c>
      <c r="AL140">
        <v>0.71028971028971</v>
      </c>
      <c r="AM140">
        <v>0.64615384615384597</v>
      </c>
      <c r="AN140">
        <v>0.64615384615384597</v>
      </c>
    </row>
    <row r="141" spans="2:41" x14ac:dyDescent="0.2">
      <c r="B141" t="s">
        <v>188</v>
      </c>
      <c r="C141">
        <v>1E-3</v>
      </c>
      <c r="D141">
        <v>0.1</v>
      </c>
      <c r="E141">
        <v>100</v>
      </c>
      <c r="F141">
        <v>1000</v>
      </c>
      <c r="G141" s="2" t="b">
        <v>0</v>
      </c>
      <c r="H141">
        <v>9</v>
      </c>
      <c r="I141">
        <v>5</v>
      </c>
      <c r="J141">
        <v>5</v>
      </c>
      <c r="K141">
        <v>1000</v>
      </c>
      <c r="L141">
        <v>4</v>
      </c>
      <c r="M141">
        <v>5</v>
      </c>
      <c r="N141">
        <v>21</v>
      </c>
      <c r="O141">
        <v>13</v>
      </c>
      <c r="P141">
        <v>5</v>
      </c>
      <c r="Q141">
        <v>5</v>
      </c>
      <c r="R141">
        <v>1</v>
      </c>
      <c r="S141">
        <v>78</v>
      </c>
      <c r="T141" s="2">
        <v>64</v>
      </c>
      <c r="U141" s="2">
        <v>64</v>
      </c>
      <c r="V141" s="2">
        <v>128</v>
      </c>
      <c r="W141">
        <v>0.98082222222221405</v>
      </c>
      <c r="X141">
        <v>2.4635881264610999E-3</v>
      </c>
      <c r="Y141">
        <v>0.247857142857142</v>
      </c>
      <c r="Z141">
        <v>0.42568140721321102</v>
      </c>
      <c r="AA141">
        <v>0.21500204660042299</v>
      </c>
      <c r="AB141">
        <v>0.21500204660042299</v>
      </c>
      <c r="AC141">
        <v>0.24153316733176</v>
      </c>
      <c r="AD141">
        <v>0.24153316733176</v>
      </c>
      <c r="AE141">
        <v>0.247857142857142</v>
      </c>
      <c r="AF141">
        <v>0.247857142857142</v>
      </c>
      <c r="AG141">
        <v>0.64615384615384597</v>
      </c>
      <c r="AH141">
        <v>6.8557105958461706E-2</v>
      </c>
      <c r="AI141">
        <v>0.59887121425582901</v>
      </c>
      <c r="AJ141">
        <v>0.59887121425582901</v>
      </c>
      <c r="AK141">
        <v>0.59493284493284404</v>
      </c>
      <c r="AL141">
        <v>0.59493284493284404</v>
      </c>
      <c r="AM141">
        <v>0.64615384615384597</v>
      </c>
      <c r="AN141">
        <v>0.64615384615384597</v>
      </c>
    </row>
    <row r="142" spans="2:41" x14ac:dyDescent="0.2">
      <c r="B142" t="s">
        <v>307</v>
      </c>
      <c r="C142">
        <v>1E-3</v>
      </c>
      <c r="D142">
        <v>0.5</v>
      </c>
      <c r="E142">
        <v>100</v>
      </c>
      <c r="F142">
        <v>5000</v>
      </c>
      <c r="G142" s="2" t="b">
        <v>1</v>
      </c>
      <c r="H142">
        <v>9</v>
      </c>
      <c r="I142">
        <v>5</v>
      </c>
      <c r="J142">
        <v>21</v>
      </c>
      <c r="K142">
        <v>1000</v>
      </c>
      <c r="L142">
        <v>4</v>
      </c>
      <c r="M142">
        <v>5</v>
      </c>
      <c r="N142">
        <v>21</v>
      </c>
      <c r="O142">
        <v>13</v>
      </c>
      <c r="P142">
        <v>5</v>
      </c>
      <c r="Q142">
        <v>5</v>
      </c>
      <c r="R142">
        <v>1</v>
      </c>
      <c r="S142">
        <v>78</v>
      </c>
      <c r="T142" s="2">
        <v>128</v>
      </c>
      <c r="U142" s="2">
        <v>128</v>
      </c>
      <c r="V142" s="2">
        <v>64</v>
      </c>
      <c r="W142" t="s">
        <v>194</v>
      </c>
      <c r="X142">
        <v>0.98732592592593804</v>
      </c>
      <c r="Y142">
        <v>1.9211928128064E-3</v>
      </c>
      <c r="Z142">
        <v>0.238559523809523</v>
      </c>
      <c r="AA142">
        <v>0.49758801853656698</v>
      </c>
      <c r="AB142">
        <v>0.19671623947480901</v>
      </c>
      <c r="AC142">
        <v>0.19671623947480901</v>
      </c>
      <c r="AD142">
        <v>0.22942873515461901</v>
      </c>
      <c r="AE142">
        <v>0.22942873515461901</v>
      </c>
      <c r="AF142">
        <v>0.238559523809523</v>
      </c>
      <c r="AG142">
        <v>0.238559523809523</v>
      </c>
      <c r="AH142">
        <v>0.66153846153846096</v>
      </c>
      <c r="AI142">
        <v>0.103535458445549</v>
      </c>
      <c r="AJ142">
        <v>0.62141659510080505</v>
      </c>
      <c r="AK142">
        <v>0.62141659510080505</v>
      </c>
      <c r="AL142">
        <v>0.61355311355311304</v>
      </c>
      <c r="AM142">
        <v>0.61355311355311304</v>
      </c>
      <c r="AN142">
        <v>0.66153846153846096</v>
      </c>
      <c r="AO142">
        <v>0.66153846153846096</v>
      </c>
    </row>
    <row r="143" spans="2:41" x14ac:dyDescent="0.2">
      <c r="B143" t="s">
        <v>241</v>
      </c>
      <c r="C143">
        <v>1E-3</v>
      </c>
      <c r="D143">
        <v>0.5</v>
      </c>
      <c r="E143">
        <v>100</v>
      </c>
      <c r="F143">
        <v>5000</v>
      </c>
      <c r="G143" s="2" t="b">
        <v>1</v>
      </c>
      <c r="H143">
        <v>9</v>
      </c>
      <c r="I143">
        <v>5</v>
      </c>
      <c r="J143">
        <v>21</v>
      </c>
      <c r="K143">
        <v>1000</v>
      </c>
      <c r="L143">
        <v>4</v>
      </c>
      <c r="M143">
        <v>5</v>
      </c>
      <c r="N143">
        <v>21</v>
      </c>
      <c r="O143">
        <v>13</v>
      </c>
      <c r="P143">
        <v>5</v>
      </c>
      <c r="Q143">
        <v>5</v>
      </c>
      <c r="R143">
        <v>1</v>
      </c>
      <c r="S143">
        <v>78</v>
      </c>
      <c r="T143" s="2">
        <v>64</v>
      </c>
      <c r="U143" s="2">
        <v>64</v>
      </c>
      <c r="V143" s="2">
        <v>64</v>
      </c>
      <c r="W143" t="s">
        <v>194</v>
      </c>
      <c r="X143">
        <v>0.98662433862434396</v>
      </c>
      <c r="Y143">
        <v>1.9782126292181E-3</v>
      </c>
      <c r="Z143">
        <v>0.220071428571428</v>
      </c>
      <c r="AA143">
        <v>0.56755799755453995</v>
      </c>
      <c r="AB143">
        <v>0.16176871522356501</v>
      </c>
      <c r="AC143">
        <v>0.16176871522356501</v>
      </c>
      <c r="AD143">
        <v>0.156679194276404</v>
      </c>
      <c r="AE143">
        <v>0.156679194276404</v>
      </c>
      <c r="AF143">
        <v>0.220071428571428</v>
      </c>
      <c r="AG143">
        <v>0.220071428571428</v>
      </c>
      <c r="AH143">
        <v>0.58461538461538398</v>
      </c>
      <c r="AI143">
        <v>0.104880899190902</v>
      </c>
      <c r="AJ143">
        <v>0.55189255189255104</v>
      </c>
      <c r="AK143">
        <v>0.55189255189255104</v>
      </c>
      <c r="AL143">
        <v>0.55663567202028696</v>
      </c>
      <c r="AM143">
        <v>0.55663567202028696</v>
      </c>
      <c r="AN143">
        <v>0.58461538461538398</v>
      </c>
      <c r="AO143">
        <v>0.58461538461538398</v>
      </c>
    </row>
    <row r="144" spans="2:41" x14ac:dyDescent="0.2">
      <c r="B144" t="s">
        <v>189</v>
      </c>
      <c r="C144">
        <v>1E-3</v>
      </c>
      <c r="D144">
        <v>0.5</v>
      </c>
      <c r="E144">
        <v>100</v>
      </c>
      <c r="F144">
        <v>1000</v>
      </c>
      <c r="G144" s="2" t="b">
        <v>1</v>
      </c>
      <c r="H144">
        <v>9</v>
      </c>
      <c r="I144">
        <v>5</v>
      </c>
      <c r="J144">
        <v>15</v>
      </c>
      <c r="K144">
        <v>1000</v>
      </c>
      <c r="L144">
        <v>4</v>
      </c>
      <c r="M144">
        <v>5</v>
      </c>
      <c r="N144">
        <v>21</v>
      </c>
      <c r="O144">
        <v>13</v>
      </c>
      <c r="P144">
        <v>5</v>
      </c>
      <c r="Q144">
        <v>5</v>
      </c>
      <c r="R144">
        <v>1</v>
      </c>
      <c r="S144">
        <v>78</v>
      </c>
      <c r="T144" s="2">
        <v>128</v>
      </c>
      <c r="U144" s="2">
        <v>128</v>
      </c>
      <c r="V144" s="2">
        <v>128</v>
      </c>
      <c r="W144">
        <v>0.98930370370369702</v>
      </c>
      <c r="X144">
        <v>1.9999344071987999E-3</v>
      </c>
      <c r="Y144">
        <v>0.21651190476190399</v>
      </c>
      <c r="Z144">
        <v>0.58019815558195098</v>
      </c>
      <c r="AA144">
        <v>0.18230876293362</v>
      </c>
      <c r="AB144">
        <v>0.18230876293362</v>
      </c>
      <c r="AC144">
        <v>0.29044413212036302</v>
      </c>
      <c r="AD144">
        <v>0.29044413212036302</v>
      </c>
      <c r="AE144">
        <v>0.21651190476190399</v>
      </c>
      <c r="AF144">
        <v>0.21651190476190399</v>
      </c>
      <c r="AG144">
        <v>0.63076923076922997</v>
      </c>
      <c r="AH144">
        <v>0.11427928507328</v>
      </c>
      <c r="AI144">
        <v>0.59021860492448697</v>
      </c>
      <c r="AJ144">
        <v>0.59021860492448697</v>
      </c>
      <c r="AK144">
        <v>0.57478632478632397</v>
      </c>
      <c r="AL144">
        <v>0.57478632478632397</v>
      </c>
      <c r="AM144">
        <v>0.63076923076922997</v>
      </c>
      <c r="AN144">
        <v>0.63076923076922997</v>
      </c>
    </row>
    <row r="145" spans="2:40" x14ac:dyDescent="0.2">
      <c r="B145" t="s">
        <v>190</v>
      </c>
      <c r="C145">
        <v>1E-3</v>
      </c>
      <c r="D145">
        <v>0.25</v>
      </c>
      <c r="E145">
        <v>100</v>
      </c>
      <c r="F145">
        <v>1000</v>
      </c>
      <c r="G145" s="2" t="b">
        <v>1</v>
      </c>
      <c r="H145">
        <v>9</v>
      </c>
      <c r="I145">
        <v>5</v>
      </c>
      <c r="J145">
        <v>15</v>
      </c>
      <c r="K145">
        <v>1000</v>
      </c>
      <c r="L145">
        <v>4</v>
      </c>
      <c r="M145">
        <v>5</v>
      </c>
      <c r="N145">
        <v>21</v>
      </c>
      <c r="O145">
        <v>13</v>
      </c>
      <c r="P145">
        <v>5</v>
      </c>
      <c r="Q145">
        <v>5</v>
      </c>
      <c r="R145">
        <v>1</v>
      </c>
      <c r="S145">
        <v>78</v>
      </c>
      <c r="T145" s="2">
        <v>64</v>
      </c>
      <c r="U145" s="2">
        <v>64</v>
      </c>
      <c r="V145" s="2">
        <v>128</v>
      </c>
      <c r="W145">
        <v>0.96893333333332099</v>
      </c>
      <c r="X145">
        <v>3.6116494572860998E-3</v>
      </c>
      <c r="Y145">
        <v>0.18876190476190399</v>
      </c>
      <c r="Z145">
        <v>0.47970551145076701</v>
      </c>
      <c r="AA145">
        <v>0.17534894935849801</v>
      </c>
      <c r="AB145">
        <v>0.17534894935849801</v>
      </c>
      <c r="AC145">
        <v>0.25573593530147598</v>
      </c>
      <c r="AD145">
        <v>0.25573593530147598</v>
      </c>
      <c r="AE145">
        <v>0.18876190476190399</v>
      </c>
      <c r="AF145">
        <v>0.18876190476190399</v>
      </c>
      <c r="AG145">
        <v>0.56923076923076898</v>
      </c>
      <c r="AH145">
        <v>9.8457776010036399E-2</v>
      </c>
      <c r="AI145">
        <v>0.56864801864801795</v>
      </c>
      <c r="AJ145">
        <v>0.56864801864801795</v>
      </c>
      <c r="AK145">
        <v>0.57948717948717898</v>
      </c>
      <c r="AL145">
        <v>0.57948717948717898</v>
      </c>
      <c r="AM145">
        <v>0.56923076923076898</v>
      </c>
      <c r="AN145">
        <v>0.56923076923076898</v>
      </c>
    </row>
    <row r="146" spans="2:40" x14ac:dyDescent="0.2">
      <c r="B146" t="s">
        <v>191</v>
      </c>
      <c r="C146">
        <v>1E-3</v>
      </c>
      <c r="D146">
        <v>0.5</v>
      </c>
      <c r="E146">
        <v>100</v>
      </c>
      <c r="F146">
        <v>1000</v>
      </c>
      <c r="G146" s="2" t="b">
        <v>1</v>
      </c>
      <c r="H146">
        <v>9</v>
      </c>
      <c r="I146">
        <v>5</v>
      </c>
      <c r="J146">
        <v>5</v>
      </c>
      <c r="K146">
        <v>1000</v>
      </c>
      <c r="L146">
        <v>4</v>
      </c>
      <c r="M146">
        <v>5</v>
      </c>
      <c r="N146">
        <v>21</v>
      </c>
      <c r="O146">
        <v>13</v>
      </c>
      <c r="P146">
        <v>5</v>
      </c>
      <c r="Q146">
        <v>5</v>
      </c>
      <c r="R146">
        <v>1</v>
      </c>
      <c r="S146">
        <v>78</v>
      </c>
      <c r="T146" s="2">
        <v>128</v>
      </c>
      <c r="U146" s="2">
        <v>128</v>
      </c>
      <c r="V146" s="2">
        <v>64</v>
      </c>
      <c r="W146">
        <v>0.98453333333332604</v>
      </c>
      <c r="X146">
        <v>2.4755385095096001E-3</v>
      </c>
      <c r="Y146">
        <v>0.14896428571428599</v>
      </c>
      <c r="Z146">
        <v>0.491520333439111</v>
      </c>
      <c r="AA146">
        <v>0.15203603776883401</v>
      </c>
      <c r="AB146">
        <v>0.15203603776883401</v>
      </c>
      <c r="AC146">
        <v>0.23544842353798601</v>
      </c>
      <c r="AD146">
        <v>0.23544842353798601</v>
      </c>
      <c r="AE146">
        <v>0.14896428571428599</v>
      </c>
      <c r="AF146">
        <v>0.14896428571428599</v>
      </c>
      <c r="AG146">
        <v>0.64615384615384597</v>
      </c>
      <c r="AH146">
        <v>8.3139225840568501E-2</v>
      </c>
      <c r="AI146">
        <v>0.61480186480186405</v>
      </c>
      <c r="AJ146">
        <v>0.61480186480186405</v>
      </c>
      <c r="AK146">
        <v>0.59457209457209403</v>
      </c>
      <c r="AL146">
        <v>0.59457209457209403</v>
      </c>
      <c r="AM146">
        <v>0.64615384615384597</v>
      </c>
      <c r="AN146">
        <v>0.64615384615384597</v>
      </c>
    </row>
    <row r="147" spans="2:40" x14ac:dyDescent="0.2">
      <c r="G147" s="2"/>
    </row>
    <row r="148" spans="2:40" x14ac:dyDescent="0.2">
      <c r="G148" s="2"/>
    </row>
    <row r="149" spans="2:40" x14ac:dyDescent="0.2">
      <c r="G149" s="2"/>
    </row>
    <row r="150" spans="2:40" x14ac:dyDescent="0.2">
      <c r="G150" s="2"/>
    </row>
    <row r="151" spans="2:40" x14ac:dyDescent="0.2">
      <c r="G151" s="2"/>
    </row>
    <row r="152" spans="2:40" x14ac:dyDescent="0.2">
      <c r="G152" s="2"/>
    </row>
    <row r="153" spans="2:40" x14ac:dyDescent="0.2">
      <c r="G153" s="2"/>
    </row>
    <row r="154" spans="2:40" x14ac:dyDescent="0.2">
      <c r="G154" s="2"/>
    </row>
    <row r="155" spans="2:40" x14ac:dyDescent="0.2">
      <c r="G155" s="2"/>
    </row>
    <row r="156" spans="2:40" x14ac:dyDescent="0.2">
      <c r="G156" s="2"/>
    </row>
    <row r="157" spans="2:40" x14ac:dyDescent="0.2">
      <c r="G157" s="2"/>
    </row>
    <row r="158" spans="2:40" x14ac:dyDescent="0.2">
      <c r="G158" s="2"/>
    </row>
    <row r="159" spans="2:40" x14ac:dyDescent="0.2">
      <c r="G159" s="2"/>
    </row>
    <row r="160" spans="2:40" x14ac:dyDescent="0.2">
      <c r="G16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103" priority="37" operator="containsText" text="True">
      <formula>NOT(ISERROR(SEARCH("True",G1)))</formula>
    </cfRule>
    <cfRule type="containsText" dxfId="102" priority="38" operator="containsText" text="FALSE">
      <formula>NOT(ISERROR(SEARCH("FALSE",G1)))</formula>
    </cfRule>
  </conditionalFormatting>
  <conditionalFormatting sqref="X1:X1048576">
    <cfRule type="top10" dxfId="101" priority="35" rank="10"/>
    <cfRule type="dataBar" priority="36">
      <dataBar>
        <cfvo type="min"/>
        <cfvo type="max"/>
        <color theme="9"/>
      </dataBar>
      <extLst>
        <ext xmlns:x14="http://schemas.microsoft.com/office/spreadsheetml/2009/9/main" uri="{B025F937-C7B1-47D3-B67F-A62EFF666E3E}">
          <x14:id>{2F061CD2-E8E1-1C47-A4E4-E07CBE4C8766}</x14:id>
        </ext>
      </extLst>
    </cfRule>
  </conditionalFormatting>
  <conditionalFormatting sqref="AB1:AB1048576">
    <cfRule type="top10" dxfId="100" priority="33" rank="10"/>
    <cfRule type="dataBar" priority="34">
      <dataBar>
        <cfvo type="min"/>
        <cfvo type="max"/>
        <color theme="9"/>
      </dataBar>
      <extLst>
        <ext xmlns:x14="http://schemas.microsoft.com/office/spreadsheetml/2009/9/main" uri="{B025F937-C7B1-47D3-B67F-A62EFF666E3E}">
          <x14:id>{6E1DB4B2-3EE0-0047-8F29-00361687C512}</x14:id>
        </ext>
      </extLst>
    </cfRule>
  </conditionalFormatting>
  <conditionalFormatting sqref="Y1:Y1048576">
    <cfRule type="top10" dxfId="99" priority="31" bottom="1" rank="10"/>
    <cfRule type="dataBar" priority="32">
      <dataBar>
        <cfvo type="min"/>
        <cfvo type="max"/>
        <color rgb="FFFF0000"/>
      </dataBar>
      <extLst>
        <ext xmlns:x14="http://schemas.microsoft.com/office/spreadsheetml/2009/9/main" uri="{B025F937-C7B1-47D3-B67F-A62EFF666E3E}">
          <x14:id>{582329F6-F880-7848-9B57-97D8D2AB79E1}</x14:id>
        </ext>
      </extLst>
    </cfRule>
  </conditionalFormatting>
  <conditionalFormatting sqref="Z1:Z1048576">
    <cfRule type="top10" dxfId="98" priority="29" rank="10"/>
    <cfRule type="dataBar" priority="30">
      <dataBar>
        <cfvo type="min"/>
        <cfvo type="max"/>
        <color theme="9"/>
      </dataBar>
      <extLst>
        <ext xmlns:x14="http://schemas.microsoft.com/office/spreadsheetml/2009/9/main" uri="{B025F937-C7B1-47D3-B67F-A62EFF666E3E}">
          <x14:id>{13667EC1-CCC4-2549-8C56-50BC000F7AE3}</x14:id>
        </ext>
      </extLst>
    </cfRule>
  </conditionalFormatting>
  <conditionalFormatting sqref="AC1:AC1048576">
    <cfRule type="top10" dxfId="97" priority="27" rank="10"/>
    <cfRule type="dataBar" priority="28">
      <dataBar>
        <cfvo type="min"/>
        <cfvo type="max"/>
        <color theme="9"/>
      </dataBar>
      <extLst>
        <ext xmlns:x14="http://schemas.microsoft.com/office/spreadsheetml/2009/9/main" uri="{B025F937-C7B1-47D3-B67F-A62EFF666E3E}">
          <x14:id>{EDACAB19-2940-184E-8BB5-B4C5DC539EB9}</x14:id>
        </ext>
      </extLst>
    </cfRule>
  </conditionalFormatting>
  <conditionalFormatting sqref="AD1:AD1048576">
    <cfRule type="top10" dxfId="96" priority="25" rank="10"/>
    <cfRule type="dataBar" priority="26">
      <dataBar>
        <cfvo type="min"/>
        <cfvo type="max"/>
        <color theme="9"/>
      </dataBar>
      <extLst>
        <ext xmlns:x14="http://schemas.microsoft.com/office/spreadsheetml/2009/9/main" uri="{B025F937-C7B1-47D3-B67F-A62EFF666E3E}">
          <x14:id>{50221895-CB57-4C4A-82FB-DFF244D99C2E}</x14:id>
        </ext>
      </extLst>
    </cfRule>
  </conditionalFormatting>
  <conditionalFormatting sqref="AE1:AE1048576">
    <cfRule type="top10" dxfId="95" priority="23" rank="10"/>
    <cfRule type="dataBar" priority="24">
      <dataBar>
        <cfvo type="min"/>
        <cfvo type="max"/>
        <color theme="9"/>
      </dataBar>
      <extLst>
        <ext xmlns:x14="http://schemas.microsoft.com/office/spreadsheetml/2009/9/main" uri="{B025F937-C7B1-47D3-B67F-A62EFF666E3E}">
          <x14:id>{32D56B78-66BE-0543-B927-EDEABC7E7178}</x14:id>
        </ext>
      </extLst>
    </cfRule>
  </conditionalFormatting>
  <conditionalFormatting sqref="AF1:AF1048576">
    <cfRule type="top10" dxfId="94" priority="21" rank="10"/>
    <cfRule type="dataBar" priority="22">
      <dataBar>
        <cfvo type="min"/>
        <cfvo type="max"/>
        <color theme="9"/>
      </dataBar>
      <extLst>
        <ext xmlns:x14="http://schemas.microsoft.com/office/spreadsheetml/2009/9/main" uri="{B025F937-C7B1-47D3-B67F-A62EFF666E3E}">
          <x14:id>{F5A4C1A3-32CE-654F-A741-FC6A3EC4BAA9}</x14:id>
        </ext>
      </extLst>
    </cfRule>
  </conditionalFormatting>
  <conditionalFormatting sqref="AG1:AG1048576">
    <cfRule type="top10" dxfId="93" priority="19" rank="10"/>
    <cfRule type="dataBar" priority="20">
      <dataBar>
        <cfvo type="min"/>
        <cfvo type="max"/>
        <color theme="9"/>
      </dataBar>
      <extLst>
        <ext xmlns:x14="http://schemas.microsoft.com/office/spreadsheetml/2009/9/main" uri="{B025F937-C7B1-47D3-B67F-A62EFF666E3E}">
          <x14:id>{0410634B-BA1C-EC45-92E3-5BF89954CE01}</x14:id>
        </ext>
      </extLst>
    </cfRule>
  </conditionalFormatting>
  <conditionalFormatting sqref="AH1:AH1048576">
    <cfRule type="top10" dxfId="92" priority="17" rank="10"/>
    <cfRule type="dataBar" priority="18">
      <dataBar>
        <cfvo type="min"/>
        <cfvo type="max"/>
        <color theme="9"/>
      </dataBar>
      <extLst>
        <ext xmlns:x14="http://schemas.microsoft.com/office/spreadsheetml/2009/9/main" uri="{B025F937-C7B1-47D3-B67F-A62EFF666E3E}">
          <x14:id>{F802DAAC-A716-354D-B636-E5F6094F4B48}</x14:id>
        </ext>
      </extLst>
    </cfRule>
  </conditionalFormatting>
  <conditionalFormatting sqref="AJ1:AJ1048576">
    <cfRule type="top10" dxfId="91" priority="15" rank="10"/>
    <cfRule type="dataBar" priority="16">
      <dataBar>
        <cfvo type="min"/>
        <cfvo type="max"/>
        <color theme="9"/>
      </dataBar>
      <extLst>
        <ext xmlns:x14="http://schemas.microsoft.com/office/spreadsheetml/2009/9/main" uri="{B025F937-C7B1-47D3-B67F-A62EFF666E3E}">
          <x14:id>{3A597180-0B70-B043-8DCE-FB1509D3F9EE}</x14:id>
        </ext>
      </extLst>
    </cfRule>
  </conditionalFormatting>
  <conditionalFormatting sqref="AK1:AK1048576">
    <cfRule type="top10" dxfId="90" priority="13" rank="10"/>
    <cfRule type="dataBar" priority="14">
      <dataBar>
        <cfvo type="min"/>
        <cfvo type="max"/>
        <color theme="9"/>
      </dataBar>
      <extLst>
        <ext xmlns:x14="http://schemas.microsoft.com/office/spreadsheetml/2009/9/main" uri="{B025F937-C7B1-47D3-B67F-A62EFF666E3E}">
          <x14:id>{964C086B-F283-6045-9C6A-B4C7A9D6A665}</x14:id>
        </ext>
      </extLst>
    </cfRule>
  </conditionalFormatting>
  <conditionalFormatting sqref="AL1:AL1048576">
    <cfRule type="top10" dxfId="89" priority="11" rank="10"/>
    <cfRule type="dataBar" priority="12">
      <dataBar>
        <cfvo type="min"/>
        <cfvo type="max"/>
        <color theme="9"/>
      </dataBar>
      <extLst>
        <ext xmlns:x14="http://schemas.microsoft.com/office/spreadsheetml/2009/9/main" uri="{B025F937-C7B1-47D3-B67F-A62EFF666E3E}">
          <x14:id>{EE0331F1-F93F-C544-B138-28F91E30E1EE}</x14:id>
        </ext>
      </extLst>
    </cfRule>
  </conditionalFormatting>
  <conditionalFormatting sqref="AM1:AM1048576">
    <cfRule type="top10" dxfId="88" priority="9" rank="10"/>
    <cfRule type="dataBar" priority="10">
      <dataBar>
        <cfvo type="min"/>
        <cfvo type="max"/>
        <color theme="9"/>
      </dataBar>
      <extLst>
        <ext xmlns:x14="http://schemas.microsoft.com/office/spreadsheetml/2009/9/main" uri="{B025F937-C7B1-47D3-B67F-A62EFF666E3E}">
          <x14:id>{891D00E3-B373-FF49-A516-667250786BCA}</x14:id>
        </ext>
      </extLst>
    </cfRule>
  </conditionalFormatting>
  <conditionalFormatting sqref="AN1:AN1048576">
    <cfRule type="top10" dxfId="87" priority="7" rank="10"/>
    <cfRule type="dataBar" priority="8">
      <dataBar>
        <cfvo type="min"/>
        <cfvo type="max"/>
        <color theme="9"/>
      </dataBar>
      <extLst>
        <ext xmlns:x14="http://schemas.microsoft.com/office/spreadsheetml/2009/9/main" uri="{B025F937-C7B1-47D3-B67F-A62EFF666E3E}">
          <x14:id>{5058E35E-36C2-894E-AFD0-415A71C2CF83}</x14:id>
        </ext>
      </extLst>
    </cfRule>
  </conditionalFormatting>
  <conditionalFormatting sqref="AO1:AO1048576">
    <cfRule type="top10" dxfId="86" priority="5" rank="10"/>
    <cfRule type="dataBar" priority="6">
      <dataBar>
        <cfvo type="min"/>
        <cfvo type="max"/>
        <color theme="9"/>
      </dataBar>
      <extLst>
        <ext xmlns:x14="http://schemas.microsoft.com/office/spreadsheetml/2009/9/main" uri="{B025F937-C7B1-47D3-B67F-A62EFF666E3E}">
          <x14:id>{FEBB8C39-F86F-3040-BAC9-CE31BE0D51B6}</x14:id>
        </ext>
      </extLst>
    </cfRule>
  </conditionalFormatting>
  <conditionalFormatting sqref="AA1:AA1048576">
    <cfRule type="top10" dxfId="85" priority="3" bottom="1" rank="10"/>
    <cfRule type="dataBar" priority="4">
      <dataBar>
        <cfvo type="min"/>
        <cfvo type="max"/>
        <color rgb="FFFF0000"/>
      </dataBar>
      <extLst>
        <ext xmlns:x14="http://schemas.microsoft.com/office/spreadsheetml/2009/9/main" uri="{B025F937-C7B1-47D3-B67F-A62EFF666E3E}">
          <x14:id>{26991589-FC3D-0C4D-9306-0B8408F48BE3}</x14:id>
        </ext>
      </extLst>
    </cfRule>
  </conditionalFormatting>
  <conditionalFormatting sqref="AI1:AI1048576">
    <cfRule type="top10" dxfId="84" priority="1" bottom="1" rank="10"/>
    <cfRule type="dataBar" priority="2">
      <dataBar>
        <cfvo type="min"/>
        <cfvo type="max"/>
        <color rgb="FFFF0000"/>
      </dataBar>
      <extLst>
        <ext xmlns:x14="http://schemas.microsoft.com/office/spreadsheetml/2009/9/main" uri="{B025F937-C7B1-47D3-B67F-A62EFF666E3E}">
          <x14:id>{2FBF482E-AABE-EE4A-88E4-FF558E5AB803}</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F061CD2-E8E1-1C47-A4E4-E07CBE4C8766}">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6E1DB4B2-3EE0-0047-8F29-00361687C512}">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582329F6-F880-7848-9B57-97D8D2AB79E1}">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13667EC1-CCC4-2549-8C56-50BC000F7AE3}">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EDACAB19-2940-184E-8BB5-B4C5DC539EB9}">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50221895-CB57-4C4A-82FB-DFF244D99C2E}">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32D56B78-66BE-0543-B927-EDEABC7E7178}">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F5A4C1A3-32CE-654F-A741-FC6A3EC4BAA9}">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0410634B-BA1C-EC45-92E3-5BF89954CE01}">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F802DAAC-A716-354D-B636-E5F6094F4B48}">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3A597180-0B70-B043-8DCE-FB1509D3F9EE}">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964C086B-F283-6045-9C6A-B4C7A9D6A665}">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EE0331F1-F93F-C544-B138-28F91E30E1EE}">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891D00E3-B373-FF49-A516-667250786BCA}">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058E35E-36C2-894E-AFD0-415A71C2CF83}">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FEBB8C39-F86F-3040-BAC9-CE31BE0D51B6}">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26991589-FC3D-0C4D-9306-0B8408F48BE3}">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2FBF482E-AABE-EE4A-88E4-FF558E5AB803}">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F578E-E067-F543-8E79-D51457B9CCBA}">
  <sheetPr>
    <tabColor rgb="FFFF0000"/>
  </sheetPr>
  <dimension ref="A1:AN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hidden="1" customWidth="1"/>
    <col min="23" max="40" width="15.83203125" customWidth="1"/>
  </cols>
  <sheetData>
    <row r="1" spans="1:40" x14ac:dyDescent="0.2">
      <c r="W1">
        <f>MAX(W2:INDEX(W:W, ROWS(W:W)))</f>
        <v>0.99573473684213998</v>
      </c>
      <c r="X1">
        <f>MIN(X2:INDEX(X:X, ROWS(X:X)))</f>
        <v>1.7210816473979498E-2</v>
      </c>
      <c r="Y1">
        <f>MAX(Y2:INDEX(Y:Y, ROWS(Y:Y)))</f>
        <v>0.59783888888888803</v>
      </c>
      <c r="Z1">
        <f>MIN(Z2:INDEX(Z:Z, ROWS(Z:Z)))</f>
        <v>11.118224045217</v>
      </c>
      <c r="AA1">
        <f>MAX(AA2:INDEX(AA:AA, ROWS(AA:AA)))</f>
        <v>0.53300775322294702</v>
      </c>
      <c r="AB1">
        <f>MAX(AB2:INDEX(AB:AB, ROWS(AB:AB)))</f>
        <v>0.53300775322294702</v>
      </c>
      <c r="AC1">
        <f>MAX(AC2:INDEX(AC:AC, ROWS(AC:AC)))</f>
        <v>0.62339873279393399</v>
      </c>
      <c r="AD1">
        <f>MAX(AD2:INDEX(AD:AD, ROWS(AD:AD)))</f>
        <v>0.62339873279393399</v>
      </c>
      <c r="AE1">
        <f>MAX(AE2:INDEX(AE:AE, ROWS(AE:AE)))</f>
        <v>0.59783888888888803</v>
      </c>
      <c r="AF1">
        <f>MAX(AF2:INDEX(AF:AF, ROWS(AF:AF)))</f>
        <v>0.59783888888888803</v>
      </c>
      <c r="AG1">
        <f>MAX(AG2:INDEX(AG:AG, ROWS(AG:AG)))</f>
        <v>0.78333333333333299</v>
      </c>
      <c r="AH1">
        <f>MIN(AH2:INDEX(AH:AH, ROWS(AH:AH)))</f>
        <v>0.82216507196426303</v>
      </c>
      <c r="AI1">
        <f>MAX(AI2:INDEX(AI:AI, ROWS(AI:AI)))</f>
        <v>0.77917184801788897</v>
      </c>
      <c r="AJ1">
        <f>MAX(AJ2:INDEX(AJ:AJ, ROWS(AJ:AJ)))</f>
        <v>0.77917184801788897</v>
      </c>
      <c r="AK1">
        <f>MAX(AK2:INDEX(AK:AK, ROWS(AK:AK)))</f>
        <v>0.80273455318212295</v>
      </c>
      <c r="AL1">
        <f>MAX(AL2:INDEX(AL:AL, ROWS(AL:AL)))</f>
        <v>0.80273455318212295</v>
      </c>
      <c r="AM1">
        <f>MAX(AM2:INDEX(AM:AM, ROWS(AM:AM)))</f>
        <v>0.78333333333333299</v>
      </c>
      <c r="AN1">
        <f>MAX(AN2:INDEX(AN:AN, ROWS(AN:AN)))</f>
        <v>0.78333333333333299</v>
      </c>
    </row>
    <row r="2" spans="1:40"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row>
    <row r="3" spans="1:40" x14ac:dyDescent="0.2">
      <c r="B3" t="s">
        <v>242</v>
      </c>
      <c r="C3">
        <v>1E-3</v>
      </c>
      <c r="D3">
        <v>0.25</v>
      </c>
      <c r="E3">
        <v>100</v>
      </c>
      <c r="F3">
        <v>5000</v>
      </c>
      <c r="G3" s="2" t="b">
        <v>1</v>
      </c>
      <c r="H3">
        <v>8</v>
      </c>
      <c r="I3">
        <v>5</v>
      </c>
      <c r="J3">
        <v>5</v>
      </c>
      <c r="K3">
        <v>1000</v>
      </c>
      <c r="L3">
        <v>4</v>
      </c>
      <c r="M3">
        <v>5</v>
      </c>
      <c r="N3">
        <v>45</v>
      </c>
      <c r="O3">
        <v>12</v>
      </c>
      <c r="P3">
        <v>5</v>
      </c>
      <c r="Q3">
        <v>35</v>
      </c>
      <c r="R3">
        <v>1</v>
      </c>
      <c r="S3">
        <v>78</v>
      </c>
      <c r="T3" s="2">
        <v>128</v>
      </c>
      <c r="U3" s="2">
        <v>128</v>
      </c>
      <c r="V3" t="s">
        <v>243</v>
      </c>
      <c r="W3">
        <v>0.96119999999998795</v>
      </c>
      <c r="X3">
        <v>0.14370231710700301</v>
      </c>
      <c r="Y3">
        <v>0.59783888888888803</v>
      </c>
      <c r="Z3">
        <v>328.84722894525498</v>
      </c>
      <c r="AA3">
        <v>0.53296546801031996</v>
      </c>
      <c r="AB3">
        <v>0.53296546801031996</v>
      </c>
      <c r="AC3">
        <v>0.61464130628491798</v>
      </c>
      <c r="AD3">
        <v>0.61464130628491798</v>
      </c>
      <c r="AE3">
        <v>0.59783888888888803</v>
      </c>
      <c r="AF3">
        <v>0.59783888888888803</v>
      </c>
      <c r="AG3">
        <v>0.51190476190476097</v>
      </c>
      <c r="AH3">
        <v>2.46844387054443</v>
      </c>
      <c r="AI3">
        <v>0.49602592228109299</v>
      </c>
      <c r="AJ3">
        <v>0.49602592228109299</v>
      </c>
      <c r="AK3">
        <v>0.56674192802581802</v>
      </c>
      <c r="AL3">
        <v>0.56674192802581802</v>
      </c>
      <c r="AM3">
        <v>0.51190476190476097</v>
      </c>
      <c r="AN3">
        <v>0.51190476190476097</v>
      </c>
    </row>
    <row r="4" spans="1:40" x14ac:dyDescent="0.2">
      <c r="B4" t="s">
        <v>244</v>
      </c>
      <c r="C4">
        <v>1E-3</v>
      </c>
      <c r="D4">
        <v>0.5</v>
      </c>
      <c r="E4">
        <v>100</v>
      </c>
      <c r="F4">
        <v>1000</v>
      </c>
      <c r="G4" s="2" t="b">
        <v>0</v>
      </c>
      <c r="H4">
        <v>8</v>
      </c>
      <c r="I4">
        <v>5</v>
      </c>
      <c r="J4">
        <v>5</v>
      </c>
      <c r="K4">
        <v>1000</v>
      </c>
      <c r="L4">
        <v>4</v>
      </c>
      <c r="M4">
        <v>5</v>
      </c>
      <c r="N4">
        <v>45</v>
      </c>
      <c r="O4">
        <v>12</v>
      </c>
      <c r="P4">
        <v>5</v>
      </c>
      <c r="Q4">
        <v>35</v>
      </c>
      <c r="R4">
        <v>1</v>
      </c>
      <c r="S4">
        <v>78</v>
      </c>
      <c r="T4" s="2">
        <v>64</v>
      </c>
      <c r="U4" s="2">
        <v>64</v>
      </c>
      <c r="V4" t="s">
        <v>243</v>
      </c>
      <c r="W4">
        <v>0.87807499999999905</v>
      </c>
      <c r="X4">
        <v>0.40529074827581602</v>
      </c>
      <c r="Y4">
        <v>0.589038888888888</v>
      </c>
      <c r="Z4">
        <v>28.4759234216213</v>
      </c>
      <c r="AA4">
        <v>0.53300775322294702</v>
      </c>
      <c r="AB4">
        <v>0.53300775322294702</v>
      </c>
      <c r="AC4">
        <v>0.61781608984783298</v>
      </c>
      <c r="AD4">
        <v>0.61781608984783298</v>
      </c>
      <c r="AE4">
        <v>0.589038888888888</v>
      </c>
      <c r="AF4">
        <v>0.589038888888888</v>
      </c>
      <c r="AG4">
        <v>0.71666666666666601</v>
      </c>
      <c r="AH4">
        <v>0.95179378986358598</v>
      </c>
      <c r="AI4">
        <v>0.70936639011086799</v>
      </c>
      <c r="AJ4">
        <v>0.70936639011086799</v>
      </c>
      <c r="AK4">
        <v>0.74973311230544604</v>
      </c>
      <c r="AL4">
        <v>0.74973311230544604</v>
      </c>
      <c r="AM4">
        <v>0.71666666666666601</v>
      </c>
      <c r="AN4">
        <v>0.71666666666666601</v>
      </c>
    </row>
    <row r="5" spans="1:40" x14ac:dyDescent="0.2">
      <c r="B5" t="s">
        <v>245</v>
      </c>
      <c r="C5">
        <v>1E-3</v>
      </c>
      <c r="D5">
        <v>0.1</v>
      </c>
      <c r="E5">
        <v>100</v>
      </c>
      <c r="F5">
        <v>5000</v>
      </c>
      <c r="G5" s="2" t="b">
        <v>1</v>
      </c>
      <c r="H5">
        <v>8</v>
      </c>
      <c r="I5">
        <v>5</v>
      </c>
      <c r="J5">
        <v>5</v>
      </c>
      <c r="K5">
        <v>1000</v>
      </c>
      <c r="L5">
        <v>4</v>
      </c>
      <c r="M5">
        <v>5</v>
      </c>
      <c r="N5">
        <v>45</v>
      </c>
      <c r="O5">
        <v>12</v>
      </c>
      <c r="P5">
        <v>5</v>
      </c>
      <c r="Q5">
        <v>35</v>
      </c>
      <c r="R5">
        <v>1</v>
      </c>
      <c r="S5">
        <v>78</v>
      </c>
      <c r="T5" s="2">
        <v>64</v>
      </c>
      <c r="U5" s="2">
        <v>64</v>
      </c>
      <c r="V5" t="s">
        <v>243</v>
      </c>
      <c r="W5">
        <v>0.91855000000000298</v>
      </c>
      <c r="X5">
        <v>0.25975700271315799</v>
      </c>
      <c r="Y5">
        <v>0.58811666666666695</v>
      </c>
      <c r="Z5">
        <v>63.230814088821397</v>
      </c>
      <c r="AA5">
        <v>0.52204191882381001</v>
      </c>
      <c r="AB5">
        <v>0.52204191882381001</v>
      </c>
      <c r="AC5">
        <v>0.60137762585578403</v>
      </c>
      <c r="AD5">
        <v>0.60137762585578303</v>
      </c>
      <c r="AE5">
        <v>0.58811666666666695</v>
      </c>
      <c r="AF5">
        <v>0.58811666666666695</v>
      </c>
      <c r="AG5">
        <v>0.73571428571428499</v>
      </c>
      <c r="AH5">
        <v>0.823017358779907</v>
      </c>
      <c r="AI5">
        <v>0.70574225234200805</v>
      </c>
      <c r="AJ5">
        <v>0.70574225234200805</v>
      </c>
      <c r="AK5">
        <v>0.72974973533321197</v>
      </c>
      <c r="AL5">
        <v>0.72974973533321197</v>
      </c>
      <c r="AM5">
        <v>0.73571428571428499</v>
      </c>
      <c r="AN5">
        <v>0.73571428571428499</v>
      </c>
    </row>
    <row r="6" spans="1:40" x14ac:dyDescent="0.2">
      <c r="B6" t="s">
        <v>246</v>
      </c>
      <c r="C6">
        <v>1E-3</v>
      </c>
      <c r="D6">
        <v>0.1</v>
      </c>
      <c r="E6">
        <v>100</v>
      </c>
      <c r="F6">
        <v>5000</v>
      </c>
      <c r="G6" s="2" t="b">
        <v>1</v>
      </c>
      <c r="H6">
        <v>8</v>
      </c>
      <c r="I6">
        <v>5</v>
      </c>
      <c r="J6">
        <v>5</v>
      </c>
      <c r="K6">
        <v>1000</v>
      </c>
      <c r="L6">
        <v>4</v>
      </c>
      <c r="M6">
        <v>5</v>
      </c>
      <c r="N6">
        <v>45</v>
      </c>
      <c r="O6">
        <v>12</v>
      </c>
      <c r="P6">
        <v>5</v>
      </c>
      <c r="Q6">
        <v>35</v>
      </c>
      <c r="R6">
        <v>1</v>
      </c>
      <c r="S6">
        <v>78</v>
      </c>
      <c r="T6" s="2">
        <v>128</v>
      </c>
      <c r="U6" s="2">
        <v>64</v>
      </c>
      <c r="V6" t="s">
        <v>243</v>
      </c>
      <c r="W6">
        <v>0.92893999999999799</v>
      </c>
      <c r="X6">
        <v>0.24052064780704599</v>
      </c>
      <c r="Y6">
        <v>0.58629999999999804</v>
      </c>
      <c r="Z6">
        <v>109.884430128693</v>
      </c>
      <c r="AA6">
        <v>0.524565967986793</v>
      </c>
      <c r="AB6">
        <v>0.524565967986793</v>
      </c>
      <c r="AC6">
        <v>0.60890904577014404</v>
      </c>
      <c r="AD6">
        <v>0.60890904577014404</v>
      </c>
      <c r="AE6">
        <v>0.58629999999999804</v>
      </c>
      <c r="AF6">
        <v>0.58629999999999804</v>
      </c>
      <c r="AG6">
        <v>0.50714285714285701</v>
      </c>
      <c r="AH6">
        <v>1.4134361743927</v>
      </c>
      <c r="AI6">
        <v>0.47761065498484201</v>
      </c>
      <c r="AJ6">
        <v>0.47761065498484201</v>
      </c>
      <c r="AK6">
        <v>0.54235835972678004</v>
      </c>
      <c r="AL6">
        <v>0.54235835972678004</v>
      </c>
      <c r="AM6">
        <v>0.50714285714285701</v>
      </c>
      <c r="AN6">
        <v>0.50714285714285701</v>
      </c>
    </row>
    <row r="7" spans="1:40" x14ac:dyDescent="0.2">
      <c r="B7" t="s">
        <v>247</v>
      </c>
      <c r="C7">
        <v>1E-3</v>
      </c>
      <c r="D7">
        <v>0.25</v>
      </c>
      <c r="E7">
        <v>100</v>
      </c>
      <c r="F7">
        <v>1000</v>
      </c>
      <c r="G7" s="2" t="b">
        <v>1</v>
      </c>
      <c r="H7">
        <v>8</v>
      </c>
      <c r="I7">
        <v>5</v>
      </c>
      <c r="J7">
        <v>95</v>
      </c>
      <c r="K7">
        <v>1000</v>
      </c>
      <c r="L7">
        <v>4</v>
      </c>
      <c r="M7">
        <v>5</v>
      </c>
      <c r="N7">
        <v>45</v>
      </c>
      <c r="O7">
        <v>12</v>
      </c>
      <c r="P7">
        <v>5</v>
      </c>
      <c r="Q7">
        <v>35</v>
      </c>
      <c r="R7">
        <v>1</v>
      </c>
      <c r="S7">
        <v>78</v>
      </c>
      <c r="T7" s="2">
        <v>128</v>
      </c>
      <c r="U7" s="2">
        <v>64</v>
      </c>
      <c r="V7" t="s">
        <v>243</v>
      </c>
      <c r="W7">
        <v>0.89075657894736704</v>
      </c>
      <c r="X7">
        <v>0.36772213217616001</v>
      </c>
      <c r="Y7">
        <v>0.58613333333333395</v>
      </c>
      <c r="Z7">
        <v>21.298801019072499</v>
      </c>
      <c r="AA7">
        <v>0.52197331519749401</v>
      </c>
      <c r="AB7">
        <v>0.52197331519749401</v>
      </c>
      <c r="AC7">
        <v>0.61908170462630996</v>
      </c>
      <c r="AD7">
        <v>0.61908170462630996</v>
      </c>
      <c r="AE7">
        <v>0.58613333333333395</v>
      </c>
      <c r="AF7">
        <v>0.58613333333333395</v>
      </c>
      <c r="AG7">
        <v>0.70714285714285696</v>
      </c>
      <c r="AH7">
        <v>1.09895396232604</v>
      </c>
      <c r="AI7">
        <v>0.68422411538573902</v>
      </c>
      <c r="AJ7">
        <v>0.68422411538573902</v>
      </c>
      <c r="AK7">
        <v>0.70457163782432797</v>
      </c>
      <c r="AL7">
        <v>0.70457163782432797</v>
      </c>
      <c r="AM7">
        <v>0.70714285714285696</v>
      </c>
      <c r="AN7">
        <v>0.70714285714285696</v>
      </c>
    </row>
    <row r="8" spans="1:40" x14ac:dyDescent="0.2">
      <c r="B8" t="s">
        <v>248</v>
      </c>
      <c r="C8">
        <v>1E-3</v>
      </c>
      <c r="D8">
        <v>0.25</v>
      </c>
      <c r="E8">
        <v>100</v>
      </c>
      <c r="F8">
        <v>1000</v>
      </c>
      <c r="G8" s="2" t="b">
        <v>1</v>
      </c>
      <c r="H8">
        <v>8</v>
      </c>
      <c r="I8">
        <v>5</v>
      </c>
      <c r="J8">
        <v>95</v>
      </c>
      <c r="K8">
        <v>1000</v>
      </c>
      <c r="L8">
        <v>4</v>
      </c>
      <c r="M8">
        <v>5</v>
      </c>
      <c r="N8">
        <v>45</v>
      </c>
      <c r="O8">
        <v>12</v>
      </c>
      <c r="P8">
        <v>5</v>
      </c>
      <c r="Q8">
        <v>35</v>
      </c>
      <c r="R8">
        <v>1</v>
      </c>
      <c r="S8">
        <v>78</v>
      </c>
      <c r="T8" s="2">
        <v>64</v>
      </c>
      <c r="U8" s="2">
        <v>64</v>
      </c>
      <c r="V8" t="s">
        <v>243</v>
      </c>
      <c r="W8">
        <v>0.89478552631579</v>
      </c>
      <c r="X8">
        <v>0.35911652544140799</v>
      </c>
      <c r="Y8">
        <v>0.58487777777777905</v>
      </c>
      <c r="Z8">
        <v>1920.79479902905</v>
      </c>
      <c r="AA8">
        <v>0.51914286171991197</v>
      </c>
      <c r="AB8">
        <v>0.51914286171991197</v>
      </c>
      <c r="AC8">
        <v>0.62339873279393399</v>
      </c>
      <c r="AD8">
        <v>0.62339873279393399</v>
      </c>
      <c r="AE8">
        <v>0.58487777777777905</v>
      </c>
      <c r="AF8">
        <v>0.58487777777777905</v>
      </c>
      <c r="AG8">
        <v>0.669047619047619</v>
      </c>
      <c r="AH8">
        <v>1.45639765262603</v>
      </c>
      <c r="AI8">
        <v>0.64389287839123699</v>
      </c>
      <c r="AJ8">
        <v>0.64389287839123699</v>
      </c>
      <c r="AK8">
        <v>0.67747208887580801</v>
      </c>
      <c r="AL8">
        <v>0.67747208887580701</v>
      </c>
      <c r="AM8">
        <v>0.669047619047619</v>
      </c>
      <c r="AN8">
        <v>0.669047619047619</v>
      </c>
    </row>
    <row r="9" spans="1:40" x14ac:dyDescent="0.2">
      <c r="B9" t="s">
        <v>249</v>
      </c>
      <c r="C9">
        <v>1E-3</v>
      </c>
      <c r="D9">
        <v>0.25</v>
      </c>
      <c r="E9">
        <v>100</v>
      </c>
      <c r="F9">
        <v>5000</v>
      </c>
      <c r="G9" s="2" t="b">
        <v>1</v>
      </c>
      <c r="H9">
        <v>8</v>
      </c>
      <c r="I9">
        <v>5</v>
      </c>
      <c r="J9">
        <v>5</v>
      </c>
      <c r="K9">
        <v>1000</v>
      </c>
      <c r="L9">
        <v>4</v>
      </c>
      <c r="M9">
        <v>5</v>
      </c>
      <c r="N9">
        <v>45</v>
      </c>
      <c r="O9">
        <v>12</v>
      </c>
      <c r="P9">
        <v>5</v>
      </c>
      <c r="Q9">
        <v>35</v>
      </c>
      <c r="R9">
        <v>1</v>
      </c>
      <c r="S9">
        <v>78</v>
      </c>
      <c r="T9" s="2">
        <v>64</v>
      </c>
      <c r="U9" s="2">
        <v>64</v>
      </c>
      <c r="V9" t="s">
        <v>243</v>
      </c>
      <c r="W9">
        <v>0.95550999999999098</v>
      </c>
      <c r="X9">
        <v>0.154853529026731</v>
      </c>
      <c r="Y9">
        <v>0.58263888888888704</v>
      </c>
      <c r="Z9">
        <v>588.53061405467895</v>
      </c>
      <c r="AA9">
        <v>0.52168899043539796</v>
      </c>
      <c r="AB9">
        <v>0.52168899043539796</v>
      </c>
      <c r="AC9">
        <v>0.61058850290705402</v>
      </c>
      <c r="AD9">
        <v>0.61058850290705402</v>
      </c>
      <c r="AE9">
        <v>0.58263888888888704</v>
      </c>
      <c r="AF9">
        <v>0.58263888888888704</v>
      </c>
      <c r="AG9">
        <v>0.44761904761904697</v>
      </c>
      <c r="AH9">
        <v>1.5936927795410101</v>
      </c>
      <c r="AI9">
        <v>0.42860773025123999</v>
      </c>
      <c r="AJ9">
        <v>0.42860773025123999</v>
      </c>
      <c r="AK9">
        <v>0.47912650304523402</v>
      </c>
      <c r="AL9">
        <v>0.47912650304523402</v>
      </c>
      <c r="AM9">
        <v>0.44761904761904697</v>
      </c>
      <c r="AN9">
        <v>0.44761904761904697</v>
      </c>
    </row>
    <row r="10" spans="1:40" x14ac:dyDescent="0.2">
      <c r="B10" t="s">
        <v>250</v>
      </c>
      <c r="C10">
        <v>1E-3</v>
      </c>
      <c r="D10">
        <v>0.1</v>
      </c>
      <c r="E10">
        <v>100</v>
      </c>
      <c r="F10">
        <v>1000</v>
      </c>
      <c r="G10" s="2" t="b">
        <v>0</v>
      </c>
      <c r="H10">
        <v>8</v>
      </c>
      <c r="I10">
        <v>5</v>
      </c>
      <c r="J10">
        <v>95</v>
      </c>
      <c r="K10">
        <v>1000</v>
      </c>
      <c r="L10">
        <v>4</v>
      </c>
      <c r="M10">
        <v>5</v>
      </c>
      <c r="N10">
        <v>45</v>
      </c>
      <c r="O10">
        <v>12</v>
      </c>
      <c r="P10">
        <v>5</v>
      </c>
      <c r="Q10">
        <v>35</v>
      </c>
      <c r="R10">
        <v>1</v>
      </c>
      <c r="S10">
        <v>78</v>
      </c>
      <c r="T10" s="2">
        <v>128</v>
      </c>
      <c r="U10" s="2">
        <v>64</v>
      </c>
      <c r="V10" t="s">
        <v>243</v>
      </c>
      <c r="W10">
        <v>0.80616315789473503</v>
      </c>
      <c r="X10">
        <v>0.65449393200874295</v>
      </c>
      <c r="Y10">
        <v>0.58158333333333301</v>
      </c>
      <c r="Z10">
        <v>44.889941776037197</v>
      </c>
      <c r="AA10">
        <v>0.52453752948471499</v>
      </c>
      <c r="AB10">
        <v>0.52453752948471499</v>
      </c>
      <c r="AC10">
        <v>0.60003896757020503</v>
      </c>
      <c r="AD10">
        <v>0.60003896757020503</v>
      </c>
      <c r="AE10">
        <v>0.58158333333333301</v>
      </c>
      <c r="AF10">
        <v>0.58158333333333301</v>
      </c>
      <c r="AG10">
        <v>0.64047619047618998</v>
      </c>
      <c r="AH10">
        <v>1.1643143892288199</v>
      </c>
      <c r="AI10">
        <v>0.64789905283612603</v>
      </c>
      <c r="AJ10">
        <v>0.64789905283612603</v>
      </c>
      <c r="AK10">
        <v>0.69902363047728899</v>
      </c>
      <c r="AL10">
        <v>0.69902363047728899</v>
      </c>
      <c r="AM10">
        <v>0.64047619047618998</v>
      </c>
      <c r="AN10">
        <v>0.64047619047618998</v>
      </c>
    </row>
    <row r="11" spans="1:40" x14ac:dyDescent="0.2">
      <c r="B11" t="s">
        <v>251</v>
      </c>
      <c r="C11">
        <v>1E-3</v>
      </c>
      <c r="D11">
        <v>0.1</v>
      </c>
      <c r="E11">
        <v>100</v>
      </c>
      <c r="F11">
        <v>1000</v>
      </c>
      <c r="G11" s="2" t="b">
        <v>0</v>
      </c>
      <c r="H11">
        <v>8</v>
      </c>
      <c r="I11">
        <v>5</v>
      </c>
      <c r="J11">
        <v>95</v>
      </c>
      <c r="K11">
        <v>1000</v>
      </c>
      <c r="L11">
        <v>4</v>
      </c>
      <c r="M11">
        <v>5</v>
      </c>
      <c r="N11">
        <v>45</v>
      </c>
      <c r="O11">
        <v>12</v>
      </c>
      <c r="P11">
        <v>5</v>
      </c>
      <c r="Q11">
        <v>35</v>
      </c>
      <c r="R11">
        <v>1</v>
      </c>
      <c r="S11">
        <v>78</v>
      </c>
      <c r="T11" s="2">
        <v>64</v>
      </c>
      <c r="U11" s="2">
        <v>128</v>
      </c>
      <c r="V11" t="s">
        <v>243</v>
      </c>
      <c r="W11">
        <v>0.74613026315789499</v>
      </c>
      <c r="X11">
        <v>0.78512752979993805</v>
      </c>
      <c r="Y11">
        <v>0.57657777777777697</v>
      </c>
      <c r="Z11">
        <v>114.046133758127</v>
      </c>
      <c r="AA11">
        <v>0.51522134728518798</v>
      </c>
      <c r="AB11">
        <v>0.51522134728518798</v>
      </c>
      <c r="AC11">
        <v>0.610823644478793</v>
      </c>
      <c r="AD11">
        <v>0.610823644478793</v>
      </c>
      <c r="AE11">
        <v>0.57657777777777697</v>
      </c>
      <c r="AF11">
        <v>0.57657777777777697</v>
      </c>
      <c r="AG11">
        <v>0.61666666666666603</v>
      </c>
      <c r="AH11">
        <v>1.3279827833175599</v>
      </c>
      <c r="AI11">
        <v>0.61772054486696404</v>
      </c>
      <c r="AJ11">
        <v>0.61772054486696404</v>
      </c>
      <c r="AK11">
        <v>0.70289637518290204</v>
      </c>
      <c r="AL11">
        <v>0.70289637518290204</v>
      </c>
      <c r="AM11">
        <v>0.61666666666666603</v>
      </c>
      <c r="AN11">
        <v>0.61666666666666603</v>
      </c>
    </row>
    <row r="12" spans="1:40" x14ac:dyDescent="0.2">
      <c r="B12" t="s">
        <v>252</v>
      </c>
      <c r="C12">
        <v>1E-3</v>
      </c>
      <c r="D12">
        <v>0.25</v>
      </c>
      <c r="E12">
        <v>100</v>
      </c>
      <c r="F12">
        <v>1000</v>
      </c>
      <c r="G12" s="2" t="b">
        <v>0</v>
      </c>
      <c r="H12">
        <v>8</v>
      </c>
      <c r="I12">
        <v>5</v>
      </c>
      <c r="J12">
        <v>5</v>
      </c>
      <c r="K12">
        <v>1000</v>
      </c>
      <c r="L12">
        <v>4</v>
      </c>
      <c r="M12">
        <v>5</v>
      </c>
      <c r="N12">
        <v>45</v>
      </c>
      <c r="O12">
        <v>12</v>
      </c>
      <c r="P12">
        <v>5</v>
      </c>
      <c r="Q12">
        <v>35</v>
      </c>
      <c r="R12">
        <v>1</v>
      </c>
      <c r="S12">
        <v>78</v>
      </c>
      <c r="T12" s="2">
        <v>64</v>
      </c>
      <c r="U12" s="2">
        <v>128</v>
      </c>
      <c r="V12" t="s">
        <v>243</v>
      </c>
      <c r="W12">
        <v>0.78087499999999899</v>
      </c>
      <c r="X12">
        <v>0.69088449048995904</v>
      </c>
      <c r="Y12">
        <v>0.57587222222222101</v>
      </c>
      <c r="Z12">
        <v>14.260087892234299</v>
      </c>
      <c r="AA12">
        <v>0.50809173924984496</v>
      </c>
      <c r="AB12">
        <v>0.50809173924984496</v>
      </c>
      <c r="AC12">
        <v>0.58620833832923902</v>
      </c>
      <c r="AD12">
        <v>0.58620833832923902</v>
      </c>
      <c r="AE12">
        <v>0.57587222222222101</v>
      </c>
      <c r="AF12">
        <v>0.57587222222222101</v>
      </c>
      <c r="AG12">
        <v>0.63095238095238004</v>
      </c>
      <c r="AH12">
        <v>1.2149128913879299</v>
      </c>
      <c r="AI12">
        <v>0.62995655919084903</v>
      </c>
      <c r="AJ12">
        <v>0.62995655919084903</v>
      </c>
      <c r="AK12">
        <v>0.66486448775824003</v>
      </c>
      <c r="AL12">
        <v>0.66486448775824003</v>
      </c>
      <c r="AM12">
        <v>0.63095238095238104</v>
      </c>
      <c r="AN12">
        <v>0.63095238095238004</v>
      </c>
    </row>
    <row r="13" spans="1:40" x14ac:dyDescent="0.2">
      <c r="B13" t="s">
        <v>253</v>
      </c>
      <c r="C13">
        <v>1E-3</v>
      </c>
      <c r="D13">
        <v>0.25</v>
      </c>
      <c r="E13">
        <v>100</v>
      </c>
      <c r="F13">
        <v>1000</v>
      </c>
      <c r="G13" s="2" t="b">
        <v>1</v>
      </c>
      <c r="H13">
        <v>8</v>
      </c>
      <c r="I13">
        <v>5</v>
      </c>
      <c r="J13">
        <v>95</v>
      </c>
      <c r="K13">
        <v>1000</v>
      </c>
      <c r="L13">
        <v>4</v>
      </c>
      <c r="M13">
        <v>5</v>
      </c>
      <c r="N13">
        <v>45</v>
      </c>
      <c r="O13">
        <v>12</v>
      </c>
      <c r="P13">
        <v>5</v>
      </c>
      <c r="Q13">
        <v>35</v>
      </c>
      <c r="R13">
        <v>1</v>
      </c>
      <c r="S13">
        <v>78</v>
      </c>
      <c r="T13" s="2">
        <v>64</v>
      </c>
      <c r="U13" s="2">
        <v>128</v>
      </c>
      <c r="V13" t="s">
        <v>243</v>
      </c>
      <c r="W13">
        <v>0.839071052631578</v>
      </c>
      <c r="X13">
        <v>0.50457824811339302</v>
      </c>
      <c r="Y13">
        <v>0.57383333333333397</v>
      </c>
      <c r="Z13">
        <v>148.75226337695099</v>
      </c>
      <c r="AA13">
        <v>0.51763404115316003</v>
      </c>
      <c r="AB13">
        <v>0.51763404115316003</v>
      </c>
      <c r="AC13">
        <v>0.61331660990535597</v>
      </c>
      <c r="AD13">
        <v>0.61331660990535597</v>
      </c>
      <c r="AE13">
        <v>0.57383333333333397</v>
      </c>
      <c r="AF13">
        <v>0.57383333333333397</v>
      </c>
      <c r="AG13">
        <v>0.69047619047619002</v>
      </c>
      <c r="AH13">
        <v>2.5009970664978001</v>
      </c>
      <c r="AI13">
        <v>0.64410574660322295</v>
      </c>
      <c r="AJ13">
        <v>0.64410574660322295</v>
      </c>
      <c r="AK13">
        <v>0.64459176027248999</v>
      </c>
      <c r="AL13">
        <v>0.64459176027248999</v>
      </c>
      <c r="AM13">
        <v>0.69047619047619002</v>
      </c>
      <c r="AN13">
        <v>0.69047619047619002</v>
      </c>
    </row>
    <row r="14" spans="1:40" x14ac:dyDescent="0.2">
      <c r="B14" t="s">
        <v>254</v>
      </c>
      <c r="C14">
        <v>1E-3</v>
      </c>
      <c r="D14">
        <v>0.1</v>
      </c>
      <c r="E14">
        <v>100</v>
      </c>
      <c r="F14">
        <v>1000</v>
      </c>
      <c r="G14" s="2" t="b">
        <v>0</v>
      </c>
      <c r="H14">
        <v>8</v>
      </c>
      <c r="I14">
        <v>5</v>
      </c>
      <c r="J14">
        <v>5</v>
      </c>
      <c r="K14">
        <v>1000</v>
      </c>
      <c r="L14">
        <v>4</v>
      </c>
      <c r="M14">
        <v>5</v>
      </c>
      <c r="N14">
        <v>45</v>
      </c>
      <c r="O14">
        <v>12</v>
      </c>
      <c r="P14">
        <v>5</v>
      </c>
      <c r="Q14">
        <v>35</v>
      </c>
      <c r="R14">
        <v>1</v>
      </c>
      <c r="S14">
        <v>78</v>
      </c>
      <c r="T14" s="2">
        <v>128</v>
      </c>
      <c r="U14" s="2">
        <v>128</v>
      </c>
      <c r="V14" t="s">
        <v>243</v>
      </c>
      <c r="W14">
        <v>0.70137499999999897</v>
      </c>
      <c r="X14">
        <v>0.86009459108114195</v>
      </c>
      <c r="Y14">
        <v>0.57248888888888905</v>
      </c>
      <c r="Z14">
        <v>11.118224045217</v>
      </c>
      <c r="AA14">
        <v>0.50262840211251003</v>
      </c>
      <c r="AB14">
        <v>0.50262840211251003</v>
      </c>
      <c r="AC14">
        <v>0.58524616456575695</v>
      </c>
      <c r="AD14">
        <v>0.58524616456575695</v>
      </c>
      <c r="AE14">
        <v>0.57248888888888905</v>
      </c>
      <c r="AF14">
        <v>0.57248888888888905</v>
      </c>
      <c r="AG14">
        <v>0.60952380952380902</v>
      </c>
      <c r="AH14">
        <v>1.2851321697235101</v>
      </c>
      <c r="AI14">
        <v>0.61678740825270795</v>
      </c>
      <c r="AJ14">
        <v>0.61678740825270795</v>
      </c>
      <c r="AK14">
        <v>0.70278410682822401</v>
      </c>
      <c r="AL14">
        <v>0.70278410682822401</v>
      </c>
      <c r="AM14">
        <v>0.60952380952380902</v>
      </c>
      <c r="AN14">
        <v>0.60952380952380902</v>
      </c>
    </row>
    <row r="15" spans="1:40" x14ac:dyDescent="0.2">
      <c r="B15" t="s">
        <v>255</v>
      </c>
      <c r="C15">
        <v>1E-3</v>
      </c>
      <c r="D15">
        <v>0.25</v>
      </c>
      <c r="E15">
        <v>100</v>
      </c>
      <c r="F15">
        <v>1000</v>
      </c>
      <c r="G15" s="2" t="b">
        <v>0</v>
      </c>
      <c r="H15">
        <v>8</v>
      </c>
      <c r="I15">
        <v>5</v>
      </c>
      <c r="J15">
        <v>5</v>
      </c>
      <c r="K15">
        <v>1000</v>
      </c>
      <c r="L15">
        <v>4</v>
      </c>
      <c r="M15">
        <v>5</v>
      </c>
      <c r="N15">
        <v>45</v>
      </c>
      <c r="O15">
        <v>12</v>
      </c>
      <c r="P15">
        <v>5</v>
      </c>
      <c r="Q15">
        <v>35</v>
      </c>
      <c r="R15">
        <v>1</v>
      </c>
      <c r="S15">
        <v>78</v>
      </c>
      <c r="T15" s="2">
        <v>128</v>
      </c>
      <c r="U15" s="2">
        <v>128</v>
      </c>
      <c r="V15" t="s">
        <v>243</v>
      </c>
      <c r="W15">
        <v>0.79479999999999995</v>
      </c>
      <c r="X15">
        <v>0.65866686999797797</v>
      </c>
      <c r="Y15">
        <v>0.57145555555555405</v>
      </c>
      <c r="Z15">
        <v>92.801151898801294</v>
      </c>
      <c r="AA15">
        <v>0.50728873760728099</v>
      </c>
      <c r="AB15">
        <v>0.50728873760728099</v>
      </c>
      <c r="AC15">
        <v>0.60003423242649301</v>
      </c>
      <c r="AD15">
        <v>0.60003423242649301</v>
      </c>
      <c r="AE15">
        <v>0.57145555555555405</v>
      </c>
      <c r="AF15">
        <v>0.57145555555555405</v>
      </c>
      <c r="AG15">
        <v>0.60714285714285698</v>
      </c>
      <c r="AH15">
        <v>1.18791055679321</v>
      </c>
      <c r="AI15">
        <v>0.59708191190138404</v>
      </c>
      <c r="AJ15">
        <v>0.59708191190138404</v>
      </c>
      <c r="AK15">
        <v>0.65104228858373303</v>
      </c>
      <c r="AL15">
        <v>0.65104228858373303</v>
      </c>
      <c r="AM15">
        <v>0.60714285714285698</v>
      </c>
      <c r="AN15">
        <v>0.60714285714285698</v>
      </c>
    </row>
    <row r="16" spans="1:40" x14ac:dyDescent="0.2">
      <c r="B16" t="s">
        <v>256</v>
      </c>
      <c r="C16">
        <v>1E-3</v>
      </c>
      <c r="D16">
        <v>0.1</v>
      </c>
      <c r="E16">
        <v>100</v>
      </c>
      <c r="F16">
        <v>1000</v>
      </c>
      <c r="G16" s="2" t="b">
        <v>0</v>
      </c>
      <c r="H16">
        <v>8</v>
      </c>
      <c r="I16">
        <v>5</v>
      </c>
      <c r="J16">
        <v>95</v>
      </c>
      <c r="K16">
        <v>1000</v>
      </c>
      <c r="L16">
        <v>4</v>
      </c>
      <c r="M16">
        <v>5</v>
      </c>
      <c r="N16">
        <v>45</v>
      </c>
      <c r="O16">
        <v>12</v>
      </c>
      <c r="P16">
        <v>5</v>
      </c>
      <c r="Q16">
        <v>35</v>
      </c>
      <c r="R16">
        <v>1</v>
      </c>
      <c r="S16">
        <v>78</v>
      </c>
      <c r="T16" s="2">
        <v>128</v>
      </c>
      <c r="U16" s="2">
        <v>128</v>
      </c>
      <c r="V16" t="s">
        <v>243</v>
      </c>
      <c r="W16">
        <v>0.84781184210526095</v>
      </c>
      <c r="X16">
        <v>0.49202267855405801</v>
      </c>
      <c r="Y16">
        <v>0.56987777777777704</v>
      </c>
      <c r="Z16">
        <v>18.6364389115572</v>
      </c>
      <c r="AA16">
        <v>0.49831928434738698</v>
      </c>
      <c r="AB16">
        <v>0.49831928434738798</v>
      </c>
      <c r="AC16">
        <v>0.58469736315494403</v>
      </c>
      <c r="AD16">
        <v>0.58469736315494403</v>
      </c>
      <c r="AE16">
        <v>0.56987777777777704</v>
      </c>
      <c r="AF16">
        <v>0.56987777777777704</v>
      </c>
      <c r="AG16">
        <v>0.7</v>
      </c>
      <c r="AH16">
        <v>0.94491237401962203</v>
      </c>
      <c r="AI16">
        <v>0.68952473184125795</v>
      </c>
      <c r="AJ16">
        <v>0.68952473184125795</v>
      </c>
      <c r="AK16">
        <v>0.74705562371122203</v>
      </c>
      <c r="AL16">
        <v>0.74705562371122203</v>
      </c>
      <c r="AM16">
        <v>0.7</v>
      </c>
      <c r="AN16">
        <v>0.7</v>
      </c>
    </row>
    <row r="17" spans="2:40" x14ac:dyDescent="0.2">
      <c r="B17" t="s">
        <v>257</v>
      </c>
      <c r="C17">
        <v>1E-3</v>
      </c>
      <c r="D17">
        <v>0.5</v>
      </c>
      <c r="E17">
        <v>100</v>
      </c>
      <c r="F17">
        <v>1000</v>
      </c>
      <c r="G17" s="2" t="b">
        <v>1</v>
      </c>
      <c r="H17">
        <v>8</v>
      </c>
      <c r="I17">
        <v>5</v>
      </c>
      <c r="J17">
        <v>95</v>
      </c>
      <c r="K17">
        <v>1000</v>
      </c>
      <c r="L17">
        <v>4</v>
      </c>
      <c r="M17">
        <v>5</v>
      </c>
      <c r="N17">
        <v>45</v>
      </c>
      <c r="O17">
        <v>12</v>
      </c>
      <c r="P17">
        <v>5</v>
      </c>
      <c r="Q17">
        <v>35</v>
      </c>
      <c r="R17">
        <v>1</v>
      </c>
      <c r="S17">
        <v>78</v>
      </c>
      <c r="T17" s="2">
        <v>128</v>
      </c>
      <c r="U17" s="2">
        <v>128</v>
      </c>
      <c r="V17" t="s">
        <v>243</v>
      </c>
      <c r="W17">
        <v>0.93233026315789402</v>
      </c>
      <c r="X17">
        <v>0.234925439670681</v>
      </c>
      <c r="Y17">
        <v>0.56913888888888797</v>
      </c>
      <c r="Z17">
        <v>4307.3393551852696</v>
      </c>
      <c r="AA17">
        <v>0.50225161057996404</v>
      </c>
      <c r="AB17">
        <v>0.50225161057996404</v>
      </c>
      <c r="AC17">
        <v>0.59831122670048098</v>
      </c>
      <c r="AD17">
        <v>0.59831122670048098</v>
      </c>
      <c r="AE17">
        <v>0.56913888888888797</v>
      </c>
      <c r="AF17">
        <v>0.56913888888888797</v>
      </c>
      <c r="AG17">
        <v>0.72857142857142798</v>
      </c>
      <c r="AH17">
        <v>1.7301671504974301</v>
      </c>
      <c r="AI17">
        <v>0.68120464738544095</v>
      </c>
      <c r="AJ17">
        <v>0.68120464738544095</v>
      </c>
      <c r="AK17">
        <v>0.67011843523043102</v>
      </c>
      <c r="AL17">
        <v>0.67011843523043102</v>
      </c>
      <c r="AM17">
        <v>0.72857142857142798</v>
      </c>
      <c r="AN17">
        <v>0.72857142857142798</v>
      </c>
    </row>
    <row r="18" spans="2:40" x14ac:dyDescent="0.2">
      <c r="B18" t="s">
        <v>258</v>
      </c>
      <c r="C18">
        <v>1E-3</v>
      </c>
      <c r="D18">
        <v>0.25</v>
      </c>
      <c r="E18">
        <v>100</v>
      </c>
      <c r="F18">
        <v>1000</v>
      </c>
      <c r="G18" s="2" t="b">
        <v>0</v>
      </c>
      <c r="H18">
        <v>8</v>
      </c>
      <c r="I18">
        <v>5</v>
      </c>
      <c r="J18">
        <v>5</v>
      </c>
      <c r="K18">
        <v>1000</v>
      </c>
      <c r="L18">
        <v>4</v>
      </c>
      <c r="M18">
        <v>5</v>
      </c>
      <c r="N18">
        <v>45</v>
      </c>
      <c r="O18">
        <v>12</v>
      </c>
      <c r="P18">
        <v>5</v>
      </c>
      <c r="Q18">
        <v>35</v>
      </c>
      <c r="R18">
        <v>1</v>
      </c>
      <c r="S18">
        <v>78</v>
      </c>
      <c r="T18" s="2">
        <v>64</v>
      </c>
      <c r="U18" s="2">
        <v>64</v>
      </c>
      <c r="V18" t="s">
        <v>243</v>
      </c>
      <c r="W18">
        <v>0.81154999999999999</v>
      </c>
      <c r="X18">
        <v>0.59454290518164599</v>
      </c>
      <c r="Y18">
        <v>0.56710555555555497</v>
      </c>
      <c r="Z18">
        <v>21.355950828135001</v>
      </c>
      <c r="AA18">
        <v>0.51003197270932599</v>
      </c>
      <c r="AB18">
        <v>0.51003197270932599</v>
      </c>
      <c r="AC18">
        <v>0.60047941286412798</v>
      </c>
      <c r="AD18">
        <v>0.60047941286412798</v>
      </c>
      <c r="AE18">
        <v>0.56710555555555497</v>
      </c>
      <c r="AF18">
        <v>0.56710555555555497</v>
      </c>
      <c r="AG18">
        <v>0.68809523809523798</v>
      </c>
      <c r="AH18">
        <v>1.0139578580856301</v>
      </c>
      <c r="AI18">
        <v>0.66479073608507</v>
      </c>
      <c r="AJ18">
        <v>0.66479073608507</v>
      </c>
      <c r="AK18">
        <v>0.68281090012952395</v>
      </c>
      <c r="AL18">
        <v>0.68281090012952395</v>
      </c>
      <c r="AM18">
        <v>0.68809523809523798</v>
      </c>
      <c r="AN18">
        <v>0.68809523809523798</v>
      </c>
    </row>
    <row r="19" spans="2:40" x14ac:dyDescent="0.2">
      <c r="B19" t="s">
        <v>259</v>
      </c>
      <c r="C19">
        <v>1E-3</v>
      </c>
      <c r="D19">
        <v>0.25</v>
      </c>
      <c r="E19">
        <v>100</v>
      </c>
      <c r="F19">
        <v>1000</v>
      </c>
      <c r="G19" s="2" t="b">
        <v>0</v>
      </c>
      <c r="H19">
        <v>8</v>
      </c>
      <c r="I19">
        <v>5</v>
      </c>
      <c r="J19">
        <v>5</v>
      </c>
      <c r="K19">
        <v>1000</v>
      </c>
      <c r="L19">
        <v>4</v>
      </c>
      <c r="M19">
        <v>5</v>
      </c>
      <c r="N19">
        <v>45</v>
      </c>
      <c r="O19">
        <v>12</v>
      </c>
      <c r="P19">
        <v>5</v>
      </c>
      <c r="Q19">
        <v>35</v>
      </c>
      <c r="R19">
        <v>1</v>
      </c>
      <c r="S19">
        <v>78</v>
      </c>
      <c r="T19" s="2">
        <v>128</v>
      </c>
      <c r="U19" s="2">
        <v>64</v>
      </c>
      <c r="V19" t="s">
        <v>243</v>
      </c>
      <c r="W19">
        <v>0.799925</v>
      </c>
      <c r="X19">
        <v>0.62647593384981104</v>
      </c>
      <c r="Y19">
        <v>0.56479444444444404</v>
      </c>
      <c r="Z19">
        <v>18.563553884983001</v>
      </c>
      <c r="AA19">
        <v>0.50513884526437502</v>
      </c>
      <c r="AB19">
        <v>0.50513884526437502</v>
      </c>
      <c r="AC19">
        <v>0.59794713566065905</v>
      </c>
      <c r="AD19">
        <v>0.59794713566065905</v>
      </c>
      <c r="AE19">
        <v>0.56479444444444404</v>
      </c>
      <c r="AF19">
        <v>0.56479444444444404</v>
      </c>
      <c r="AG19">
        <v>0.67380952380952297</v>
      </c>
      <c r="AH19">
        <v>0.98010414838790805</v>
      </c>
      <c r="AI19">
        <v>0.67475450640882795</v>
      </c>
      <c r="AJ19">
        <v>0.67475450640882795</v>
      </c>
      <c r="AK19">
        <v>0.72468534711504795</v>
      </c>
      <c r="AL19">
        <v>0.72468534711504795</v>
      </c>
      <c r="AM19">
        <v>0.67380952380952297</v>
      </c>
      <c r="AN19">
        <v>0.67380952380952297</v>
      </c>
    </row>
    <row r="20" spans="2:40" x14ac:dyDescent="0.2">
      <c r="B20" t="s">
        <v>260</v>
      </c>
      <c r="C20">
        <v>1E-3</v>
      </c>
      <c r="D20">
        <v>0.5</v>
      </c>
      <c r="E20">
        <v>100</v>
      </c>
      <c r="F20">
        <v>5000</v>
      </c>
      <c r="G20" s="2" t="b">
        <v>1</v>
      </c>
      <c r="H20">
        <v>8</v>
      </c>
      <c r="I20">
        <v>5</v>
      </c>
      <c r="J20">
        <v>5</v>
      </c>
      <c r="K20">
        <v>1000</v>
      </c>
      <c r="L20">
        <v>4</v>
      </c>
      <c r="M20">
        <v>5</v>
      </c>
      <c r="N20">
        <v>45</v>
      </c>
      <c r="O20">
        <v>12</v>
      </c>
      <c r="P20">
        <v>5</v>
      </c>
      <c r="Q20">
        <v>35</v>
      </c>
      <c r="R20">
        <v>1</v>
      </c>
      <c r="S20">
        <v>78</v>
      </c>
      <c r="T20" s="2">
        <v>128</v>
      </c>
      <c r="U20" s="2">
        <v>64</v>
      </c>
      <c r="V20" t="s">
        <v>243</v>
      </c>
      <c r="W20">
        <v>0.98328499999999497</v>
      </c>
      <c r="X20">
        <v>6.1536217088391999E-2</v>
      </c>
      <c r="Y20">
        <v>0.56374444444444405</v>
      </c>
      <c r="Z20">
        <v>114.02919673639499</v>
      </c>
      <c r="AA20">
        <v>0.49188914310846599</v>
      </c>
      <c r="AB20">
        <v>0.49188914310846599</v>
      </c>
      <c r="AC20">
        <v>0.59108227180060402</v>
      </c>
      <c r="AD20">
        <v>0.59108227180060402</v>
      </c>
      <c r="AE20">
        <v>0.56374444444444405</v>
      </c>
      <c r="AF20">
        <v>0.56374444444444405</v>
      </c>
      <c r="AG20">
        <v>0.49523809523809498</v>
      </c>
      <c r="AH20">
        <v>2.0373237133026101</v>
      </c>
      <c r="AI20">
        <v>0.48196128000170801</v>
      </c>
      <c r="AJ20">
        <v>0.48196128000170801</v>
      </c>
      <c r="AK20">
        <v>0.53311142135718104</v>
      </c>
      <c r="AL20">
        <v>0.53311142135718104</v>
      </c>
      <c r="AM20">
        <v>0.49523809523809498</v>
      </c>
      <c r="AN20">
        <v>0.49523809523809498</v>
      </c>
    </row>
    <row r="21" spans="2:40" x14ac:dyDescent="0.2">
      <c r="B21" t="s">
        <v>261</v>
      </c>
      <c r="C21">
        <v>1E-3</v>
      </c>
      <c r="D21">
        <v>0.5</v>
      </c>
      <c r="E21">
        <v>100</v>
      </c>
      <c r="F21">
        <v>5000</v>
      </c>
      <c r="G21" s="2" t="b">
        <v>1</v>
      </c>
      <c r="H21">
        <v>8</v>
      </c>
      <c r="I21">
        <v>5</v>
      </c>
      <c r="J21">
        <v>5</v>
      </c>
      <c r="K21">
        <v>1000</v>
      </c>
      <c r="L21">
        <v>4</v>
      </c>
      <c r="M21">
        <v>5</v>
      </c>
      <c r="N21">
        <v>45</v>
      </c>
      <c r="O21">
        <v>12</v>
      </c>
      <c r="P21">
        <v>5</v>
      </c>
      <c r="Q21">
        <v>35</v>
      </c>
      <c r="R21">
        <v>1</v>
      </c>
      <c r="S21">
        <v>78</v>
      </c>
      <c r="T21" s="2">
        <v>64</v>
      </c>
      <c r="U21" s="2">
        <v>64</v>
      </c>
      <c r="V21" t="s">
        <v>243</v>
      </c>
      <c r="W21">
        <v>0.981289999999991</v>
      </c>
      <c r="X21">
        <v>7.4121912311553004E-2</v>
      </c>
      <c r="Y21">
        <v>0.56344444444444397</v>
      </c>
      <c r="Z21">
        <v>247.78492539572699</v>
      </c>
      <c r="AA21">
        <v>0.50780654998395303</v>
      </c>
      <c r="AB21">
        <v>0.50780654998395303</v>
      </c>
      <c r="AC21">
        <v>0.59172524590824505</v>
      </c>
      <c r="AD21">
        <v>0.59172524590824505</v>
      </c>
      <c r="AE21">
        <v>0.56344444444444397</v>
      </c>
      <c r="AF21">
        <v>0.56344444444444397</v>
      </c>
      <c r="AG21">
        <v>0.54047619047619</v>
      </c>
      <c r="AH21">
        <v>2.2489438056945801</v>
      </c>
      <c r="AI21">
        <v>0.51321658575725004</v>
      </c>
      <c r="AJ21">
        <v>0.51321658575725004</v>
      </c>
      <c r="AK21">
        <v>0.54957786499527805</v>
      </c>
      <c r="AL21">
        <v>0.54957786499527805</v>
      </c>
      <c r="AM21">
        <v>0.54047619047619</v>
      </c>
      <c r="AN21">
        <v>0.54047619047619</v>
      </c>
    </row>
    <row r="22" spans="2:40" x14ac:dyDescent="0.2">
      <c r="B22" t="s">
        <v>262</v>
      </c>
      <c r="C22">
        <v>1E-3</v>
      </c>
      <c r="D22">
        <v>0.5</v>
      </c>
      <c r="E22">
        <v>100</v>
      </c>
      <c r="F22">
        <v>1000</v>
      </c>
      <c r="G22" s="2" t="b">
        <v>0</v>
      </c>
      <c r="H22">
        <v>8</v>
      </c>
      <c r="I22">
        <v>5</v>
      </c>
      <c r="J22">
        <v>5</v>
      </c>
      <c r="K22">
        <v>1000</v>
      </c>
      <c r="L22">
        <v>4</v>
      </c>
      <c r="M22">
        <v>5</v>
      </c>
      <c r="N22">
        <v>45</v>
      </c>
      <c r="O22">
        <v>12</v>
      </c>
      <c r="P22">
        <v>5</v>
      </c>
      <c r="Q22">
        <v>35</v>
      </c>
      <c r="R22">
        <v>1</v>
      </c>
      <c r="S22">
        <v>78</v>
      </c>
      <c r="T22" s="2">
        <v>64</v>
      </c>
      <c r="U22" s="2">
        <v>128</v>
      </c>
      <c r="V22" t="s">
        <v>243</v>
      </c>
      <c r="W22">
        <v>0.85172500000000095</v>
      </c>
      <c r="X22">
        <v>0.48398912872374</v>
      </c>
      <c r="Y22">
        <v>0.56302222222222098</v>
      </c>
      <c r="Z22">
        <v>48.892026286721197</v>
      </c>
      <c r="AA22">
        <v>0.491941946599807</v>
      </c>
      <c r="AB22">
        <v>0.491941946599807</v>
      </c>
      <c r="AC22">
        <v>0.59783200783696699</v>
      </c>
      <c r="AD22">
        <v>0.59783200783696699</v>
      </c>
      <c r="AE22">
        <v>0.56302222222222098</v>
      </c>
      <c r="AF22">
        <v>0.56302222222222098</v>
      </c>
      <c r="AG22">
        <v>0.69285714285714195</v>
      </c>
      <c r="AH22">
        <v>1.0246719121932899</v>
      </c>
      <c r="AI22">
        <v>0.67131537312831002</v>
      </c>
      <c r="AJ22">
        <v>0.67131537312831002</v>
      </c>
      <c r="AK22">
        <v>0.69358583670959695</v>
      </c>
      <c r="AL22">
        <v>0.69358583670959695</v>
      </c>
      <c r="AM22">
        <v>0.69285714285714295</v>
      </c>
      <c r="AN22">
        <v>0.69285714285714195</v>
      </c>
    </row>
    <row r="23" spans="2:40" x14ac:dyDescent="0.2">
      <c r="B23" t="s">
        <v>263</v>
      </c>
      <c r="C23">
        <v>1E-3</v>
      </c>
      <c r="D23">
        <v>0.25</v>
      </c>
      <c r="E23">
        <v>100</v>
      </c>
      <c r="F23">
        <v>5000</v>
      </c>
      <c r="G23" s="2" t="b">
        <v>1</v>
      </c>
      <c r="H23">
        <v>8</v>
      </c>
      <c r="I23">
        <v>5</v>
      </c>
      <c r="J23">
        <v>5</v>
      </c>
      <c r="K23">
        <v>1000</v>
      </c>
      <c r="L23">
        <v>4</v>
      </c>
      <c r="M23">
        <v>5</v>
      </c>
      <c r="N23">
        <v>45</v>
      </c>
      <c r="O23">
        <v>12</v>
      </c>
      <c r="P23">
        <v>5</v>
      </c>
      <c r="Q23">
        <v>35</v>
      </c>
      <c r="R23">
        <v>1</v>
      </c>
      <c r="S23">
        <v>78</v>
      </c>
      <c r="T23" s="2">
        <v>64</v>
      </c>
      <c r="U23" s="2">
        <v>128</v>
      </c>
      <c r="V23" t="s">
        <v>243</v>
      </c>
      <c r="W23">
        <v>0.95240999999999099</v>
      </c>
      <c r="X23">
        <v>0.172651002827752</v>
      </c>
      <c r="Y23">
        <v>0.56108888888888797</v>
      </c>
      <c r="Z23">
        <v>74.189456522226294</v>
      </c>
      <c r="AA23">
        <v>0.50869850104220604</v>
      </c>
      <c r="AB23">
        <v>0.50869850104220604</v>
      </c>
      <c r="AC23">
        <v>0.60304858598018596</v>
      </c>
      <c r="AD23">
        <v>0.60304858598018596</v>
      </c>
      <c r="AE23">
        <v>0.56108888888888797</v>
      </c>
      <c r="AF23">
        <v>0.56108888888888797</v>
      </c>
      <c r="AG23">
        <v>0.64523809523809506</v>
      </c>
      <c r="AH23">
        <v>1.1082782745361299</v>
      </c>
      <c r="AI23">
        <v>0.62512091749167598</v>
      </c>
      <c r="AJ23">
        <v>0.62512091749167598</v>
      </c>
      <c r="AK23">
        <v>0.72290396260672396</v>
      </c>
      <c r="AL23">
        <v>0.72290396260672396</v>
      </c>
      <c r="AM23">
        <v>0.64523809523809506</v>
      </c>
      <c r="AN23">
        <v>0.64523809523809506</v>
      </c>
    </row>
    <row r="24" spans="2:40" x14ac:dyDescent="0.2">
      <c r="B24" t="s">
        <v>264</v>
      </c>
      <c r="C24">
        <v>1E-3</v>
      </c>
      <c r="D24">
        <v>0.25</v>
      </c>
      <c r="E24">
        <v>100</v>
      </c>
      <c r="F24">
        <v>1000</v>
      </c>
      <c r="G24" s="2" t="b">
        <v>0</v>
      </c>
      <c r="H24">
        <v>8</v>
      </c>
      <c r="I24">
        <v>5</v>
      </c>
      <c r="J24">
        <v>95</v>
      </c>
      <c r="K24">
        <v>1000</v>
      </c>
      <c r="L24">
        <v>4</v>
      </c>
      <c r="M24">
        <v>5</v>
      </c>
      <c r="N24">
        <v>45</v>
      </c>
      <c r="O24">
        <v>12</v>
      </c>
      <c r="P24">
        <v>5</v>
      </c>
      <c r="Q24">
        <v>35</v>
      </c>
      <c r="R24">
        <v>1</v>
      </c>
      <c r="S24">
        <v>78</v>
      </c>
      <c r="T24" s="2">
        <v>128</v>
      </c>
      <c r="U24" s="2">
        <v>128</v>
      </c>
      <c r="V24" t="s">
        <v>243</v>
      </c>
      <c r="W24">
        <v>0.86279999999999901</v>
      </c>
      <c r="X24">
        <v>0.43200231215357698</v>
      </c>
      <c r="Y24">
        <v>0.56087777777777803</v>
      </c>
      <c r="Z24">
        <v>314.82548952806002</v>
      </c>
      <c r="AA24">
        <v>0.50252977896223805</v>
      </c>
      <c r="AB24">
        <v>0.50252977896223805</v>
      </c>
      <c r="AC24">
        <v>0.59823923118538402</v>
      </c>
      <c r="AD24">
        <v>0.59823923118538402</v>
      </c>
      <c r="AE24">
        <v>0.56087777777777803</v>
      </c>
      <c r="AF24">
        <v>0.56087777777777803</v>
      </c>
      <c r="AG24">
        <v>0.71666666666666601</v>
      </c>
      <c r="AH24">
        <v>1.52765917778015</v>
      </c>
      <c r="AI24">
        <v>0.68916723577254302</v>
      </c>
      <c r="AJ24">
        <v>0.68916723577254302</v>
      </c>
      <c r="AK24">
        <v>0.71501612976236295</v>
      </c>
      <c r="AL24">
        <v>0.71501612976236295</v>
      </c>
      <c r="AM24">
        <v>0.71666666666666601</v>
      </c>
      <c r="AN24">
        <v>0.71666666666666601</v>
      </c>
    </row>
    <row r="25" spans="2:40" x14ac:dyDescent="0.2">
      <c r="B25" t="s">
        <v>265</v>
      </c>
      <c r="C25">
        <v>1E-3</v>
      </c>
      <c r="D25">
        <v>0.5</v>
      </c>
      <c r="E25">
        <v>100</v>
      </c>
      <c r="F25">
        <v>5000</v>
      </c>
      <c r="G25" s="2" t="b">
        <v>1</v>
      </c>
      <c r="H25">
        <v>8</v>
      </c>
      <c r="I25">
        <v>5</v>
      </c>
      <c r="J25">
        <v>95</v>
      </c>
      <c r="K25">
        <v>1000</v>
      </c>
      <c r="L25">
        <v>4</v>
      </c>
      <c r="M25">
        <v>5</v>
      </c>
      <c r="N25">
        <v>45</v>
      </c>
      <c r="O25">
        <v>12</v>
      </c>
      <c r="P25">
        <v>5</v>
      </c>
      <c r="Q25">
        <v>35</v>
      </c>
      <c r="R25">
        <v>1</v>
      </c>
      <c r="S25">
        <v>78</v>
      </c>
      <c r="T25" s="2">
        <v>128</v>
      </c>
      <c r="U25" s="2">
        <v>128</v>
      </c>
      <c r="V25" t="s">
        <v>243</v>
      </c>
      <c r="W25">
        <v>0.99573473684213998</v>
      </c>
      <c r="X25">
        <v>1.7210816473979498E-2</v>
      </c>
      <c r="Y25">
        <v>0.56018333333333403</v>
      </c>
      <c r="Z25">
        <v>280.30368590736299</v>
      </c>
      <c r="AA25">
        <v>0.502506533463143</v>
      </c>
      <c r="AB25">
        <v>0.502506533463143</v>
      </c>
      <c r="AC25">
        <v>0.59737115869108204</v>
      </c>
      <c r="AD25">
        <v>0.59737115869108204</v>
      </c>
      <c r="AE25">
        <v>0.56018333333333403</v>
      </c>
      <c r="AF25">
        <v>0.56018333333333403</v>
      </c>
      <c r="AG25">
        <v>0.68095238095238098</v>
      </c>
      <c r="AH25">
        <v>1.7060291767120299</v>
      </c>
      <c r="AI25">
        <v>0.63872872069191899</v>
      </c>
      <c r="AJ25">
        <v>0.63872872069191899</v>
      </c>
      <c r="AK25">
        <v>0.64326693421106895</v>
      </c>
      <c r="AL25">
        <v>0.64326693421106895</v>
      </c>
      <c r="AM25">
        <v>0.68095238095238098</v>
      </c>
      <c r="AN25">
        <v>0.68095238095238098</v>
      </c>
    </row>
    <row r="26" spans="2:40" x14ac:dyDescent="0.2">
      <c r="B26" t="s">
        <v>266</v>
      </c>
      <c r="C26">
        <v>1E-3</v>
      </c>
      <c r="D26">
        <v>0.1</v>
      </c>
      <c r="E26">
        <v>100</v>
      </c>
      <c r="F26">
        <v>1000</v>
      </c>
      <c r="G26" s="2" t="b">
        <v>0</v>
      </c>
      <c r="H26">
        <v>8</v>
      </c>
      <c r="I26">
        <v>5</v>
      </c>
      <c r="J26">
        <v>5</v>
      </c>
      <c r="K26">
        <v>1000</v>
      </c>
      <c r="L26">
        <v>4</v>
      </c>
      <c r="M26">
        <v>5</v>
      </c>
      <c r="N26">
        <v>45</v>
      </c>
      <c r="O26">
        <v>12</v>
      </c>
      <c r="P26">
        <v>5</v>
      </c>
      <c r="Q26">
        <v>35</v>
      </c>
      <c r="R26">
        <v>1</v>
      </c>
      <c r="S26">
        <v>78</v>
      </c>
      <c r="T26" s="2">
        <v>64</v>
      </c>
      <c r="U26" s="2">
        <v>64</v>
      </c>
      <c r="V26" t="s">
        <v>243</v>
      </c>
      <c r="W26">
        <v>0.73874999999999902</v>
      </c>
      <c r="X26">
        <v>0.80823830536007801</v>
      </c>
      <c r="Y26">
        <v>0.55722222222222195</v>
      </c>
      <c r="Z26">
        <v>24.189135726570999</v>
      </c>
      <c r="AA26">
        <v>0.49655047416042603</v>
      </c>
      <c r="AB26">
        <v>0.49655047416042603</v>
      </c>
      <c r="AC26">
        <v>0.59848370904721404</v>
      </c>
      <c r="AD26">
        <v>0.59848370904721404</v>
      </c>
      <c r="AE26">
        <v>0.55722222222222195</v>
      </c>
      <c r="AF26">
        <v>0.55722222222222195</v>
      </c>
      <c r="AG26">
        <v>0.62619047619047596</v>
      </c>
      <c r="AH26">
        <v>1.14116275310516</v>
      </c>
      <c r="AI26">
        <v>0.58930613514362096</v>
      </c>
      <c r="AJ26">
        <v>0.58930613514362096</v>
      </c>
      <c r="AK26">
        <v>0.65473798664902505</v>
      </c>
      <c r="AL26">
        <v>0.65473798664902505</v>
      </c>
      <c r="AM26">
        <v>0.62619047619047596</v>
      </c>
      <c r="AN26">
        <v>0.62619047619047596</v>
      </c>
    </row>
    <row r="27" spans="2:40" x14ac:dyDescent="0.2">
      <c r="B27" t="s">
        <v>267</v>
      </c>
      <c r="C27">
        <v>1E-3</v>
      </c>
      <c r="D27">
        <v>0.1</v>
      </c>
      <c r="E27">
        <v>100</v>
      </c>
      <c r="F27">
        <v>1000</v>
      </c>
      <c r="G27" s="2" t="b">
        <v>0</v>
      </c>
      <c r="H27">
        <v>8</v>
      </c>
      <c r="I27">
        <v>5</v>
      </c>
      <c r="J27">
        <v>5</v>
      </c>
      <c r="K27">
        <v>1000</v>
      </c>
      <c r="L27">
        <v>4</v>
      </c>
      <c r="M27">
        <v>5</v>
      </c>
      <c r="N27">
        <v>45</v>
      </c>
      <c r="O27">
        <v>12</v>
      </c>
      <c r="P27">
        <v>5</v>
      </c>
      <c r="Q27">
        <v>35</v>
      </c>
      <c r="R27">
        <v>1</v>
      </c>
      <c r="S27">
        <v>78</v>
      </c>
      <c r="T27" s="2">
        <v>64</v>
      </c>
      <c r="U27" s="2">
        <v>128</v>
      </c>
      <c r="V27" t="s">
        <v>243</v>
      </c>
      <c r="W27">
        <v>0.69234999999999902</v>
      </c>
      <c r="X27">
        <v>0.88502530291676496</v>
      </c>
      <c r="Y27">
        <v>0.55711666666666604</v>
      </c>
      <c r="Z27">
        <v>11.405178251683701</v>
      </c>
      <c r="AA27">
        <v>0.49488151681884401</v>
      </c>
      <c r="AB27">
        <v>0.49488151681884401</v>
      </c>
      <c r="AC27">
        <v>0.60519740517552501</v>
      </c>
      <c r="AD27">
        <v>0.60519740517552501</v>
      </c>
      <c r="AE27">
        <v>0.55711666666666604</v>
      </c>
      <c r="AF27">
        <v>0.55711666666666604</v>
      </c>
      <c r="AG27">
        <v>0.55000000000000004</v>
      </c>
      <c r="AH27">
        <v>1.1622781753539999</v>
      </c>
      <c r="AI27">
        <v>0.54637942001580297</v>
      </c>
      <c r="AJ27">
        <v>0.54637942001580297</v>
      </c>
      <c r="AK27">
        <v>0.65786226835964501</v>
      </c>
      <c r="AL27">
        <v>0.65786226835964501</v>
      </c>
      <c r="AM27">
        <v>0.55000000000000004</v>
      </c>
      <c r="AN27">
        <v>0.55000000000000004</v>
      </c>
    </row>
    <row r="28" spans="2:40" x14ac:dyDescent="0.2">
      <c r="B28" t="s">
        <v>268</v>
      </c>
      <c r="C28">
        <v>1E-3</v>
      </c>
      <c r="D28">
        <v>0.1</v>
      </c>
      <c r="E28">
        <v>100</v>
      </c>
      <c r="F28">
        <v>1000</v>
      </c>
      <c r="G28" s="2" t="b">
        <v>0</v>
      </c>
      <c r="H28">
        <v>8</v>
      </c>
      <c r="I28">
        <v>5</v>
      </c>
      <c r="J28">
        <v>5</v>
      </c>
      <c r="K28">
        <v>1000</v>
      </c>
      <c r="L28">
        <v>4</v>
      </c>
      <c r="M28">
        <v>5</v>
      </c>
      <c r="N28">
        <v>45</v>
      </c>
      <c r="O28">
        <v>12</v>
      </c>
      <c r="P28">
        <v>5</v>
      </c>
      <c r="Q28">
        <v>35</v>
      </c>
      <c r="R28">
        <v>1</v>
      </c>
      <c r="S28">
        <v>78</v>
      </c>
      <c r="T28" s="2">
        <v>128</v>
      </c>
      <c r="U28" s="2">
        <v>64</v>
      </c>
      <c r="V28" t="s">
        <v>243</v>
      </c>
      <c r="W28">
        <v>0.74254999999999904</v>
      </c>
      <c r="X28">
        <v>0.78150398725271197</v>
      </c>
      <c r="Y28">
        <v>0.557077777777779</v>
      </c>
      <c r="Z28">
        <v>11.6851654442548</v>
      </c>
      <c r="AA28">
        <v>0.49135629109972201</v>
      </c>
      <c r="AB28">
        <v>0.49135629109972201</v>
      </c>
      <c r="AC28">
        <v>0.60108448927420099</v>
      </c>
      <c r="AD28">
        <v>0.60108448927420099</v>
      </c>
      <c r="AE28">
        <v>0.557077777777779</v>
      </c>
      <c r="AF28">
        <v>0.557077777777779</v>
      </c>
      <c r="AG28">
        <v>0.59523809523809501</v>
      </c>
      <c r="AH28">
        <v>1.1987056732177701</v>
      </c>
      <c r="AI28">
        <v>0.57805413427630703</v>
      </c>
      <c r="AJ28">
        <v>0.57805413427630703</v>
      </c>
      <c r="AK28">
        <v>0.65052785391179202</v>
      </c>
      <c r="AL28">
        <v>0.65052785391179202</v>
      </c>
      <c r="AM28">
        <v>0.59523809523809501</v>
      </c>
      <c r="AN28">
        <v>0.59523809523809501</v>
      </c>
    </row>
    <row r="29" spans="2:40" x14ac:dyDescent="0.2">
      <c r="B29" t="s">
        <v>269</v>
      </c>
      <c r="C29">
        <v>1E-3</v>
      </c>
      <c r="D29">
        <v>0.1</v>
      </c>
      <c r="E29">
        <v>100</v>
      </c>
      <c r="F29">
        <v>1000</v>
      </c>
      <c r="G29" s="2" t="b">
        <v>0</v>
      </c>
      <c r="H29">
        <v>8</v>
      </c>
      <c r="I29">
        <v>5</v>
      </c>
      <c r="J29">
        <v>95</v>
      </c>
      <c r="K29">
        <v>1000</v>
      </c>
      <c r="L29">
        <v>4</v>
      </c>
      <c r="M29">
        <v>5</v>
      </c>
      <c r="N29">
        <v>45</v>
      </c>
      <c r="O29">
        <v>12</v>
      </c>
      <c r="P29">
        <v>5</v>
      </c>
      <c r="Q29">
        <v>35</v>
      </c>
      <c r="R29">
        <v>1</v>
      </c>
      <c r="S29">
        <v>78</v>
      </c>
      <c r="T29" s="2">
        <v>64</v>
      </c>
      <c r="U29" s="2">
        <v>64</v>
      </c>
      <c r="V29" t="s">
        <v>243</v>
      </c>
      <c r="W29">
        <v>0.815222368421051</v>
      </c>
      <c r="X29">
        <v>0.57687513631582199</v>
      </c>
      <c r="Y29">
        <v>0.55700000000000005</v>
      </c>
      <c r="Z29">
        <v>52.001253336727601</v>
      </c>
      <c r="AA29">
        <v>0.500097012643963</v>
      </c>
      <c r="AB29">
        <v>0.500097012643963</v>
      </c>
      <c r="AC29">
        <v>0.58946790685179296</v>
      </c>
      <c r="AD29">
        <v>0.58946790685179296</v>
      </c>
      <c r="AE29">
        <v>0.55700000000000005</v>
      </c>
      <c r="AF29">
        <v>0.55700000000000005</v>
      </c>
      <c r="AG29">
        <v>0.69047619047619002</v>
      </c>
      <c r="AH29">
        <v>1.0241328477859399</v>
      </c>
      <c r="AI29">
        <v>0.68363213792960997</v>
      </c>
      <c r="AJ29">
        <v>0.68363213792960997</v>
      </c>
      <c r="AK29">
        <v>0.71437563199968501</v>
      </c>
      <c r="AL29">
        <v>0.71437563199968501</v>
      </c>
      <c r="AM29">
        <v>0.69047619047619002</v>
      </c>
      <c r="AN29">
        <v>0.69047619047619002</v>
      </c>
    </row>
    <row r="30" spans="2:40" x14ac:dyDescent="0.2">
      <c r="B30" t="s">
        <v>270</v>
      </c>
      <c r="C30">
        <v>1E-3</v>
      </c>
      <c r="D30">
        <v>0.1</v>
      </c>
      <c r="E30">
        <v>100</v>
      </c>
      <c r="F30">
        <v>5000</v>
      </c>
      <c r="G30" s="2" t="b">
        <v>0</v>
      </c>
      <c r="H30">
        <v>8</v>
      </c>
      <c r="I30">
        <v>5</v>
      </c>
      <c r="J30">
        <v>5</v>
      </c>
      <c r="K30">
        <v>1000</v>
      </c>
      <c r="L30">
        <v>4</v>
      </c>
      <c r="M30">
        <v>5</v>
      </c>
      <c r="N30">
        <v>45</v>
      </c>
      <c r="O30">
        <v>12</v>
      </c>
      <c r="P30">
        <v>5</v>
      </c>
      <c r="Q30">
        <v>35</v>
      </c>
      <c r="R30">
        <v>1</v>
      </c>
      <c r="S30">
        <v>78</v>
      </c>
      <c r="T30" s="2">
        <v>64</v>
      </c>
      <c r="U30" s="2">
        <v>128</v>
      </c>
      <c r="V30" t="s">
        <v>243</v>
      </c>
      <c r="W30">
        <v>0.91881999999999997</v>
      </c>
      <c r="X30">
        <v>0.27606002210155101</v>
      </c>
      <c r="Y30">
        <v>0.55501666666666705</v>
      </c>
      <c r="Z30">
        <v>503.47011575561697</v>
      </c>
      <c r="AA30">
        <v>0.49358321986689202</v>
      </c>
      <c r="AB30">
        <v>0.49358321986689202</v>
      </c>
      <c r="AC30">
        <v>0.58787675773961801</v>
      </c>
      <c r="AD30">
        <v>0.58787675773961801</v>
      </c>
      <c r="AE30">
        <v>0.55501666666666705</v>
      </c>
      <c r="AF30">
        <v>0.55501666666666705</v>
      </c>
      <c r="AG30">
        <v>0.71666666666666601</v>
      </c>
      <c r="AH30">
        <v>0.82216507196426303</v>
      </c>
      <c r="AI30">
        <v>0.68032375531124401</v>
      </c>
      <c r="AJ30">
        <v>0.68032375531124401</v>
      </c>
      <c r="AK30">
        <v>0.68809193907754596</v>
      </c>
      <c r="AL30">
        <v>0.68809193907754596</v>
      </c>
      <c r="AM30">
        <v>0.71666666666666601</v>
      </c>
      <c r="AN30">
        <v>0.71666666666666601</v>
      </c>
    </row>
    <row r="31" spans="2:40" x14ac:dyDescent="0.2">
      <c r="B31" t="s">
        <v>271</v>
      </c>
      <c r="C31">
        <v>1E-3</v>
      </c>
      <c r="D31">
        <v>0.1</v>
      </c>
      <c r="E31">
        <v>100</v>
      </c>
      <c r="F31">
        <v>5000</v>
      </c>
      <c r="G31" s="2" t="b">
        <v>0</v>
      </c>
      <c r="H31">
        <v>8</v>
      </c>
      <c r="I31">
        <v>5</v>
      </c>
      <c r="J31">
        <v>5</v>
      </c>
      <c r="K31">
        <v>1000</v>
      </c>
      <c r="L31">
        <v>4</v>
      </c>
      <c r="M31">
        <v>5</v>
      </c>
      <c r="N31">
        <v>45</v>
      </c>
      <c r="O31">
        <v>12</v>
      </c>
      <c r="P31">
        <v>5</v>
      </c>
      <c r="Q31">
        <v>35</v>
      </c>
      <c r="R31">
        <v>1</v>
      </c>
      <c r="S31">
        <v>78</v>
      </c>
      <c r="T31" s="2">
        <v>128</v>
      </c>
      <c r="U31" s="2">
        <v>128</v>
      </c>
      <c r="V31" t="s">
        <v>243</v>
      </c>
      <c r="W31">
        <v>0.91068499999999997</v>
      </c>
      <c r="X31">
        <v>0.29167959797829301</v>
      </c>
      <c r="Y31">
        <v>0.55273333333333297</v>
      </c>
      <c r="Z31">
        <v>68.953062384366902</v>
      </c>
      <c r="AA31">
        <v>0.50448670374581905</v>
      </c>
      <c r="AB31">
        <v>0.50448670374581905</v>
      </c>
      <c r="AC31">
        <v>0.59884782082785204</v>
      </c>
      <c r="AD31">
        <v>0.59884782082785204</v>
      </c>
      <c r="AE31">
        <v>0.55273333333333297</v>
      </c>
      <c r="AF31">
        <v>0.55273333333333297</v>
      </c>
      <c r="AG31">
        <v>0.73809523809523803</v>
      </c>
      <c r="AH31">
        <v>0.83191013336181596</v>
      </c>
      <c r="AI31">
        <v>0.72158331861376401</v>
      </c>
      <c r="AJ31">
        <v>0.72158331861376401</v>
      </c>
      <c r="AK31">
        <v>0.76417560014906505</v>
      </c>
      <c r="AL31">
        <v>0.76417560014906505</v>
      </c>
      <c r="AM31">
        <v>0.73809523809523803</v>
      </c>
      <c r="AN31">
        <v>0.73809523809523803</v>
      </c>
    </row>
    <row r="32" spans="2:40" x14ac:dyDescent="0.2">
      <c r="B32" t="s">
        <v>272</v>
      </c>
      <c r="C32">
        <v>1E-3</v>
      </c>
      <c r="D32">
        <v>0.25</v>
      </c>
      <c r="E32">
        <v>100</v>
      </c>
      <c r="F32">
        <v>5000</v>
      </c>
      <c r="G32" s="2" t="b">
        <v>1</v>
      </c>
      <c r="H32">
        <v>8</v>
      </c>
      <c r="I32">
        <v>5</v>
      </c>
      <c r="J32">
        <v>5</v>
      </c>
      <c r="K32">
        <v>1000</v>
      </c>
      <c r="L32">
        <v>4</v>
      </c>
      <c r="M32">
        <v>5</v>
      </c>
      <c r="N32">
        <v>45</v>
      </c>
      <c r="O32">
        <v>12</v>
      </c>
      <c r="P32">
        <v>5</v>
      </c>
      <c r="Q32">
        <v>35</v>
      </c>
      <c r="R32">
        <v>1</v>
      </c>
      <c r="S32">
        <v>78</v>
      </c>
      <c r="T32" s="2">
        <v>128</v>
      </c>
      <c r="U32" s="2">
        <v>64</v>
      </c>
      <c r="V32" t="s">
        <v>243</v>
      </c>
      <c r="W32">
        <v>0.94587999999999395</v>
      </c>
      <c r="X32">
        <v>0.19209343492984701</v>
      </c>
      <c r="Y32">
        <v>0.55160555555555602</v>
      </c>
      <c r="Z32">
        <v>36.120967577934202</v>
      </c>
      <c r="AA32">
        <v>0.50501025384528198</v>
      </c>
      <c r="AB32">
        <v>0.50501025384528198</v>
      </c>
      <c r="AC32">
        <v>0.60573567098058301</v>
      </c>
      <c r="AD32">
        <v>0.60573567098058301</v>
      </c>
      <c r="AE32">
        <v>0.55160555555555602</v>
      </c>
      <c r="AF32">
        <v>0.55160555555555602</v>
      </c>
      <c r="AG32">
        <v>0.65476190476190399</v>
      </c>
      <c r="AH32">
        <v>1.2016190290451001</v>
      </c>
      <c r="AI32">
        <v>0.63664672780917897</v>
      </c>
      <c r="AJ32">
        <v>0.63664672780917897</v>
      </c>
      <c r="AK32">
        <v>0.72380271631985704</v>
      </c>
      <c r="AL32">
        <v>0.72380271631985704</v>
      </c>
      <c r="AM32">
        <v>0.65476190476190399</v>
      </c>
      <c r="AN32">
        <v>0.65476190476190399</v>
      </c>
    </row>
    <row r="33" spans="2:40" x14ac:dyDescent="0.2">
      <c r="B33" t="s">
        <v>273</v>
      </c>
      <c r="C33">
        <v>1E-3</v>
      </c>
      <c r="D33">
        <v>0.5</v>
      </c>
      <c r="E33">
        <v>100</v>
      </c>
      <c r="F33">
        <v>1000</v>
      </c>
      <c r="G33" s="2" t="b">
        <v>1</v>
      </c>
      <c r="H33">
        <v>8</v>
      </c>
      <c r="I33">
        <v>5</v>
      </c>
      <c r="J33">
        <v>95</v>
      </c>
      <c r="K33">
        <v>1000</v>
      </c>
      <c r="L33">
        <v>4</v>
      </c>
      <c r="M33">
        <v>5</v>
      </c>
      <c r="N33">
        <v>45</v>
      </c>
      <c r="O33">
        <v>12</v>
      </c>
      <c r="P33">
        <v>5</v>
      </c>
      <c r="Q33">
        <v>35</v>
      </c>
      <c r="R33">
        <v>1</v>
      </c>
      <c r="S33">
        <v>78</v>
      </c>
      <c r="T33" s="2">
        <v>64</v>
      </c>
      <c r="U33" s="2">
        <v>64</v>
      </c>
      <c r="V33" t="s">
        <v>243</v>
      </c>
      <c r="W33">
        <v>0.93361842105263004</v>
      </c>
      <c r="X33">
        <v>0.23116305996477601</v>
      </c>
      <c r="Y33">
        <v>0.55027777777777598</v>
      </c>
      <c r="Z33">
        <v>72.152576799929093</v>
      </c>
      <c r="AA33">
        <v>0.51120844085254702</v>
      </c>
      <c r="AB33">
        <v>0.51120844085254702</v>
      </c>
      <c r="AC33">
        <v>0.60956524935534695</v>
      </c>
      <c r="AD33">
        <v>0.60956524935534695</v>
      </c>
      <c r="AE33">
        <v>0.55027777777777598</v>
      </c>
      <c r="AF33">
        <v>0.55027777777777598</v>
      </c>
      <c r="AG33">
        <v>0.78333333333333299</v>
      </c>
      <c r="AH33">
        <v>0.99604159593582098</v>
      </c>
      <c r="AI33">
        <v>0.77917184801788897</v>
      </c>
      <c r="AJ33">
        <v>0.77917184801788897</v>
      </c>
      <c r="AK33">
        <v>0.78800805897057202</v>
      </c>
      <c r="AL33">
        <v>0.78800805897057202</v>
      </c>
      <c r="AM33">
        <v>0.78333333333333299</v>
      </c>
      <c r="AN33">
        <v>0.78333333333333299</v>
      </c>
    </row>
    <row r="34" spans="2:40" x14ac:dyDescent="0.2">
      <c r="B34" t="s">
        <v>274</v>
      </c>
      <c r="C34">
        <v>1E-3</v>
      </c>
      <c r="D34">
        <v>0.5</v>
      </c>
      <c r="E34">
        <v>100</v>
      </c>
      <c r="F34">
        <v>1000</v>
      </c>
      <c r="G34" s="2" t="b">
        <v>0</v>
      </c>
      <c r="H34">
        <v>8</v>
      </c>
      <c r="I34">
        <v>5</v>
      </c>
      <c r="J34">
        <v>5</v>
      </c>
      <c r="K34">
        <v>1000</v>
      </c>
      <c r="L34">
        <v>4</v>
      </c>
      <c r="M34">
        <v>5</v>
      </c>
      <c r="N34">
        <v>45</v>
      </c>
      <c r="O34">
        <v>12</v>
      </c>
      <c r="P34">
        <v>5</v>
      </c>
      <c r="Q34">
        <v>35</v>
      </c>
      <c r="R34">
        <v>1</v>
      </c>
      <c r="S34">
        <v>78</v>
      </c>
      <c r="T34" s="2">
        <v>128</v>
      </c>
      <c r="U34" s="2">
        <v>128</v>
      </c>
      <c r="V34" t="s">
        <v>243</v>
      </c>
      <c r="W34">
        <v>0.87912499999999805</v>
      </c>
      <c r="X34">
        <v>0.38685497792810197</v>
      </c>
      <c r="Y34">
        <v>0.54531111111111097</v>
      </c>
      <c r="Z34">
        <v>56.0972027948498</v>
      </c>
      <c r="AA34">
        <v>0.487813875733836</v>
      </c>
      <c r="AB34">
        <v>0.487813875733836</v>
      </c>
      <c r="AC34">
        <v>0.60277637109272897</v>
      </c>
      <c r="AD34">
        <v>0.60277637109272897</v>
      </c>
      <c r="AE34">
        <v>0.54531111111111097</v>
      </c>
      <c r="AF34">
        <v>0.54531111111111097</v>
      </c>
      <c r="AG34">
        <v>0.71190476190476104</v>
      </c>
      <c r="AH34">
        <v>1.1024422645568801</v>
      </c>
      <c r="AI34">
        <v>0.70875917162944602</v>
      </c>
      <c r="AJ34">
        <v>0.70875917162944602</v>
      </c>
      <c r="AK34">
        <v>0.72456548809147903</v>
      </c>
      <c r="AL34">
        <v>0.72456548809147903</v>
      </c>
      <c r="AM34">
        <v>0.71190476190476104</v>
      </c>
      <c r="AN34">
        <v>0.71190476190476104</v>
      </c>
    </row>
    <row r="35" spans="2:40" x14ac:dyDescent="0.2">
      <c r="B35" t="s">
        <v>275</v>
      </c>
      <c r="C35">
        <v>1E-3</v>
      </c>
      <c r="D35">
        <v>0.25</v>
      </c>
      <c r="E35">
        <v>100</v>
      </c>
      <c r="F35">
        <v>5000</v>
      </c>
      <c r="G35" s="2" t="b">
        <v>1</v>
      </c>
      <c r="H35">
        <v>8</v>
      </c>
      <c r="I35">
        <v>5</v>
      </c>
      <c r="J35">
        <v>95</v>
      </c>
      <c r="K35">
        <v>1000</v>
      </c>
      <c r="L35">
        <v>4</v>
      </c>
      <c r="M35">
        <v>5</v>
      </c>
      <c r="N35">
        <v>45</v>
      </c>
      <c r="O35">
        <v>12</v>
      </c>
      <c r="P35">
        <v>5</v>
      </c>
      <c r="Q35">
        <v>35</v>
      </c>
      <c r="R35">
        <v>1</v>
      </c>
      <c r="S35">
        <v>78</v>
      </c>
      <c r="T35" s="2">
        <v>128</v>
      </c>
      <c r="U35" s="2">
        <v>128</v>
      </c>
      <c r="V35" t="s">
        <v>243</v>
      </c>
      <c r="W35">
        <v>0.98364736842109002</v>
      </c>
      <c r="X35">
        <v>6.0341637441515897E-2</v>
      </c>
      <c r="Y35">
        <v>0.54191111111111001</v>
      </c>
      <c r="Z35">
        <v>771.18420211338901</v>
      </c>
      <c r="AA35">
        <v>0.49324738672941798</v>
      </c>
      <c r="AB35">
        <v>0.49324738672941798</v>
      </c>
      <c r="AC35">
        <v>0.59140265019781602</v>
      </c>
      <c r="AD35">
        <v>0.59140265019781602</v>
      </c>
      <c r="AE35">
        <v>0.54191111111111001</v>
      </c>
      <c r="AF35">
        <v>0.54191111111111001</v>
      </c>
      <c r="AG35">
        <v>0.76428571428571401</v>
      </c>
      <c r="AH35">
        <v>1.17695176601409</v>
      </c>
      <c r="AI35">
        <v>0.76455118821830004</v>
      </c>
      <c r="AJ35">
        <v>0.76455118821830004</v>
      </c>
      <c r="AK35">
        <v>0.80273455318212295</v>
      </c>
      <c r="AL35">
        <v>0.80273455318212295</v>
      </c>
      <c r="AM35">
        <v>0.76428571428571401</v>
      </c>
      <c r="AN35">
        <v>0.76428571428571401</v>
      </c>
    </row>
    <row r="36" spans="2:40" x14ac:dyDescent="0.2">
      <c r="B36" t="s">
        <v>276</v>
      </c>
      <c r="C36">
        <v>1E-3</v>
      </c>
      <c r="D36">
        <v>0.1</v>
      </c>
      <c r="E36">
        <v>100</v>
      </c>
      <c r="F36">
        <v>5000</v>
      </c>
      <c r="G36" s="2" t="b">
        <v>1</v>
      </c>
      <c r="H36">
        <v>8</v>
      </c>
      <c r="I36">
        <v>5</v>
      </c>
      <c r="J36">
        <v>95</v>
      </c>
      <c r="K36">
        <v>1000</v>
      </c>
      <c r="L36">
        <v>4</v>
      </c>
      <c r="M36">
        <v>5</v>
      </c>
      <c r="N36">
        <v>45</v>
      </c>
      <c r="O36">
        <v>12</v>
      </c>
      <c r="P36">
        <v>5</v>
      </c>
      <c r="Q36">
        <v>35</v>
      </c>
      <c r="R36">
        <v>1</v>
      </c>
      <c r="S36">
        <v>78</v>
      </c>
      <c r="T36" s="2">
        <v>128</v>
      </c>
      <c r="U36" s="2">
        <v>64</v>
      </c>
      <c r="V36" t="s">
        <v>243</v>
      </c>
      <c r="W36">
        <v>0.96361815789472705</v>
      </c>
      <c r="X36">
        <v>0.14082167009115201</v>
      </c>
      <c r="Y36">
        <v>0.54166666666666696</v>
      </c>
      <c r="Z36">
        <v>235.951724915027</v>
      </c>
      <c r="AA36">
        <v>0.490062713642128</v>
      </c>
      <c r="AB36">
        <v>0.490062713642128</v>
      </c>
      <c r="AC36">
        <v>0.57451450863793496</v>
      </c>
      <c r="AD36">
        <v>0.57451450863793496</v>
      </c>
      <c r="AE36">
        <v>0.54166666666666696</v>
      </c>
      <c r="AF36">
        <v>0.54166666666666696</v>
      </c>
      <c r="AG36">
        <v>0.74523809523809503</v>
      </c>
      <c r="AH36">
        <v>1.04194700717926</v>
      </c>
      <c r="AI36">
        <v>0.71011214233078901</v>
      </c>
      <c r="AJ36">
        <v>0.71011214233078901</v>
      </c>
      <c r="AK36">
        <v>0.73023536699152203</v>
      </c>
      <c r="AL36">
        <v>0.73023536699152303</v>
      </c>
      <c r="AM36">
        <v>0.74523809523809503</v>
      </c>
      <c r="AN36">
        <v>0.74523809523809503</v>
      </c>
    </row>
    <row r="37" spans="2:40" x14ac:dyDescent="0.2">
      <c r="B37" t="s">
        <v>277</v>
      </c>
      <c r="C37">
        <v>1E-3</v>
      </c>
      <c r="D37">
        <v>0.5</v>
      </c>
      <c r="E37">
        <v>100</v>
      </c>
      <c r="F37">
        <v>5000</v>
      </c>
      <c r="G37" s="2" t="b">
        <v>1</v>
      </c>
      <c r="H37">
        <v>8</v>
      </c>
      <c r="I37">
        <v>5</v>
      </c>
      <c r="J37">
        <v>5</v>
      </c>
      <c r="K37">
        <v>1000</v>
      </c>
      <c r="L37">
        <v>4</v>
      </c>
      <c r="M37">
        <v>5</v>
      </c>
      <c r="N37">
        <v>45</v>
      </c>
      <c r="O37">
        <v>12</v>
      </c>
      <c r="P37">
        <v>5</v>
      </c>
      <c r="Q37">
        <v>35</v>
      </c>
      <c r="R37">
        <v>1</v>
      </c>
      <c r="S37">
        <v>78</v>
      </c>
      <c r="T37" s="2">
        <v>128</v>
      </c>
      <c r="U37" s="2">
        <v>128</v>
      </c>
      <c r="V37" t="s">
        <v>243</v>
      </c>
      <c r="W37">
        <v>0.980949999999991</v>
      </c>
      <c r="X37">
        <v>6.9993349634017696E-2</v>
      </c>
      <c r="Y37">
        <v>0.54082222222222198</v>
      </c>
      <c r="Z37">
        <v>371.21186907303297</v>
      </c>
      <c r="AA37">
        <v>0.49973264680934598</v>
      </c>
      <c r="AB37">
        <v>0.49973264680934598</v>
      </c>
      <c r="AC37">
        <v>0.59085854873628096</v>
      </c>
      <c r="AD37">
        <v>0.59085854873628096</v>
      </c>
      <c r="AE37">
        <v>0.54082222222222198</v>
      </c>
      <c r="AF37">
        <v>0.54082222222222198</v>
      </c>
      <c r="AG37">
        <v>0.73095238095238002</v>
      </c>
      <c r="AH37">
        <v>0.95635378360748202</v>
      </c>
      <c r="AI37">
        <v>0.70769577824740504</v>
      </c>
      <c r="AJ37">
        <v>0.70769577824740504</v>
      </c>
      <c r="AK37">
        <v>0.71706022944623105</v>
      </c>
      <c r="AL37">
        <v>0.71706022944623105</v>
      </c>
      <c r="AM37">
        <v>0.73095238095238002</v>
      </c>
      <c r="AN37">
        <v>0.73095238095238002</v>
      </c>
    </row>
    <row r="38" spans="2:40" x14ac:dyDescent="0.2">
      <c r="B38" t="s">
        <v>278</v>
      </c>
      <c r="C38">
        <v>1E-3</v>
      </c>
      <c r="D38">
        <v>0.5</v>
      </c>
      <c r="E38">
        <v>100</v>
      </c>
      <c r="F38">
        <v>5000</v>
      </c>
      <c r="G38" s="2" t="b">
        <v>1</v>
      </c>
      <c r="H38">
        <v>8</v>
      </c>
      <c r="I38">
        <v>5</v>
      </c>
      <c r="J38">
        <v>95</v>
      </c>
      <c r="K38">
        <v>1000</v>
      </c>
      <c r="L38">
        <v>4</v>
      </c>
      <c r="M38">
        <v>5</v>
      </c>
      <c r="N38">
        <v>45</v>
      </c>
      <c r="O38">
        <v>12</v>
      </c>
      <c r="P38">
        <v>5</v>
      </c>
      <c r="Q38">
        <v>35</v>
      </c>
      <c r="R38">
        <v>1</v>
      </c>
      <c r="S38">
        <v>78</v>
      </c>
      <c r="T38" s="2">
        <v>128</v>
      </c>
      <c r="U38" s="2">
        <v>64</v>
      </c>
      <c r="V38" t="s">
        <v>243</v>
      </c>
      <c r="W38">
        <v>0.99063552631584895</v>
      </c>
      <c r="X38">
        <v>3.1679045115038697E-2</v>
      </c>
      <c r="Y38">
        <v>0.53363333333333296</v>
      </c>
      <c r="Z38">
        <v>3153.1148083859598</v>
      </c>
      <c r="AA38">
        <v>0.47286116381839</v>
      </c>
      <c r="AB38">
        <v>0.47286116381839</v>
      </c>
      <c r="AC38">
        <v>0.58152534955424195</v>
      </c>
      <c r="AD38">
        <v>0.58152534955424195</v>
      </c>
      <c r="AE38">
        <v>0.53363333333333296</v>
      </c>
      <c r="AF38">
        <v>0.53363333333333296</v>
      </c>
      <c r="AG38">
        <v>0.67619047619047601</v>
      </c>
      <c r="AH38">
        <v>3.4147026538848801</v>
      </c>
      <c r="AI38">
        <v>0.62481039150431805</v>
      </c>
      <c r="AJ38">
        <v>0.62481039150431805</v>
      </c>
      <c r="AK38">
        <v>0.66159470282934096</v>
      </c>
      <c r="AL38">
        <v>0.66159470282934096</v>
      </c>
      <c r="AM38">
        <v>0.67619047619047601</v>
      </c>
      <c r="AN38">
        <v>0.67619047619047601</v>
      </c>
    </row>
    <row r="39" spans="2:40" x14ac:dyDescent="0.2">
      <c r="B39" t="s">
        <v>279</v>
      </c>
      <c r="C39">
        <v>1E-3</v>
      </c>
      <c r="D39">
        <v>0.5</v>
      </c>
      <c r="E39">
        <v>100</v>
      </c>
      <c r="F39">
        <v>1000</v>
      </c>
      <c r="G39" s="2" t="b">
        <v>1</v>
      </c>
      <c r="H39">
        <v>8</v>
      </c>
      <c r="I39">
        <v>5</v>
      </c>
      <c r="J39">
        <v>95</v>
      </c>
      <c r="K39">
        <v>1000</v>
      </c>
      <c r="L39">
        <v>4</v>
      </c>
      <c r="M39">
        <v>5</v>
      </c>
      <c r="N39">
        <v>45</v>
      </c>
      <c r="O39">
        <v>12</v>
      </c>
      <c r="P39">
        <v>5</v>
      </c>
      <c r="Q39">
        <v>35</v>
      </c>
      <c r="R39">
        <v>1</v>
      </c>
      <c r="S39">
        <v>78</v>
      </c>
      <c r="T39" s="2">
        <v>128</v>
      </c>
      <c r="U39" s="2">
        <v>64</v>
      </c>
      <c r="V39" t="s">
        <v>243</v>
      </c>
      <c r="W39">
        <v>0.92966973684210197</v>
      </c>
      <c r="X39">
        <v>0.25229199035465699</v>
      </c>
      <c r="Y39">
        <v>0.53092222222222196</v>
      </c>
      <c r="Z39">
        <v>141.16128224033099</v>
      </c>
      <c r="AA39">
        <v>0.47741631472720703</v>
      </c>
      <c r="AB39">
        <v>0.47741631472720703</v>
      </c>
      <c r="AC39">
        <v>0.57306952629689001</v>
      </c>
      <c r="AD39">
        <v>0.57306952629689001</v>
      </c>
      <c r="AE39">
        <v>0.53092222222222196</v>
      </c>
      <c r="AF39">
        <v>0.53092222222222196</v>
      </c>
      <c r="AG39">
        <v>0.71666666666666601</v>
      </c>
      <c r="AH39">
        <v>3.9258611202239901</v>
      </c>
      <c r="AI39">
        <v>0.67075189949929703</v>
      </c>
      <c r="AJ39">
        <v>0.67075189949929703</v>
      </c>
      <c r="AK39">
        <v>0.66134694839717201</v>
      </c>
      <c r="AL39">
        <v>0.66134694839717201</v>
      </c>
      <c r="AM39">
        <v>0.71666666666666601</v>
      </c>
      <c r="AN39">
        <v>0.71666666666666601</v>
      </c>
    </row>
    <row r="40" spans="2:40" x14ac:dyDescent="0.2">
      <c r="B40" t="s">
        <v>280</v>
      </c>
      <c r="C40">
        <v>1E-3</v>
      </c>
      <c r="D40">
        <v>0.1</v>
      </c>
      <c r="E40">
        <v>100</v>
      </c>
      <c r="F40">
        <v>5000</v>
      </c>
      <c r="G40" s="2" t="b">
        <v>1</v>
      </c>
      <c r="H40">
        <v>8</v>
      </c>
      <c r="I40">
        <v>5</v>
      </c>
      <c r="J40">
        <v>95</v>
      </c>
      <c r="K40">
        <v>1000</v>
      </c>
      <c r="L40">
        <v>4</v>
      </c>
      <c r="M40">
        <v>5</v>
      </c>
      <c r="N40">
        <v>45</v>
      </c>
      <c r="O40">
        <v>12</v>
      </c>
      <c r="P40">
        <v>5</v>
      </c>
      <c r="Q40">
        <v>35</v>
      </c>
      <c r="R40">
        <v>1</v>
      </c>
      <c r="S40">
        <v>78</v>
      </c>
      <c r="T40" s="2">
        <v>128</v>
      </c>
      <c r="U40" s="2">
        <v>128</v>
      </c>
      <c r="V40" t="s">
        <v>243</v>
      </c>
      <c r="W40">
        <v>0.96695210526315101</v>
      </c>
      <c r="X40">
        <v>0.13170797251611899</v>
      </c>
      <c r="Y40">
        <v>0.52886666666666704</v>
      </c>
      <c r="Z40">
        <v>248.131821519553</v>
      </c>
      <c r="AA40">
        <v>0.49257099286877198</v>
      </c>
      <c r="AB40">
        <v>0.49257099286877198</v>
      </c>
      <c r="AC40">
        <v>0.60899648782274096</v>
      </c>
      <c r="AD40">
        <v>0.60899648782274096</v>
      </c>
      <c r="AE40">
        <v>0.52886666666666704</v>
      </c>
      <c r="AF40">
        <v>0.52886666666666704</v>
      </c>
      <c r="AG40">
        <v>0.74523809523809503</v>
      </c>
      <c r="AH40">
        <v>0.85575288534164395</v>
      </c>
      <c r="AI40">
        <v>0.73146570524582499</v>
      </c>
      <c r="AJ40">
        <v>0.73146570524582499</v>
      </c>
      <c r="AK40">
        <v>0.734531111182534</v>
      </c>
      <c r="AL40">
        <v>0.734531111182533</v>
      </c>
      <c r="AM40">
        <v>0.74523809523809503</v>
      </c>
      <c r="AN40">
        <v>0.74523809523809503</v>
      </c>
    </row>
    <row r="41" spans="2:40" x14ac:dyDescent="0.2">
      <c r="B41" t="s">
        <v>281</v>
      </c>
      <c r="C41">
        <v>1E-3</v>
      </c>
      <c r="D41">
        <v>0.5</v>
      </c>
      <c r="E41">
        <v>100</v>
      </c>
      <c r="F41">
        <v>5000</v>
      </c>
      <c r="G41" s="2" t="b">
        <v>1</v>
      </c>
      <c r="H41">
        <v>8</v>
      </c>
      <c r="I41">
        <v>5</v>
      </c>
      <c r="J41">
        <v>95</v>
      </c>
      <c r="K41">
        <v>1000</v>
      </c>
      <c r="L41">
        <v>4</v>
      </c>
      <c r="M41">
        <v>5</v>
      </c>
      <c r="N41">
        <v>45</v>
      </c>
      <c r="O41">
        <v>12</v>
      </c>
      <c r="P41">
        <v>5</v>
      </c>
      <c r="Q41">
        <v>35</v>
      </c>
      <c r="R41">
        <v>1</v>
      </c>
      <c r="S41">
        <v>78</v>
      </c>
      <c r="T41" s="2">
        <v>64</v>
      </c>
      <c r="U41" s="2">
        <v>128</v>
      </c>
      <c r="V41" t="s">
        <v>243</v>
      </c>
      <c r="W41">
        <v>0.99507447368426005</v>
      </c>
      <c r="X41">
        <v>1.91468289656564E-2</v>
      </c>
      <c r="Y41">
        <v>0.51856111111111103</v>
      </c>
      <c r="Z41">
        <v>2669.20616519635</v>
      </c>
      <c r="AA41">
        <v>0.49557026372921598</v>
      </c>
      <c r="AB41">
        <v>0.49557026372921598</v>
      </c>
      <c r="AC41">
        <v>0.61563403416248097</v>
      </c>
      <c r="AD41">
        <v>0.61563403416248097</v>
      </c>
      <c r="AE41">
        <v>0.51856111111111103</v>
      </c>
      <c r="AF41">
        <v>0.51856111111111103</v>
      </c>
      <c r="AG41">
        <v>0.78333333333333299</v>
      </c>
      <c r="AH41">
        <v>1.9167834520339899</v>
      </c>
      <c r="AI41">
        <v>0.76291626400693702</v>
      </c>
      <c r="AJ41">
        <v>0.76291626400693702</v>
      </c>
      <c r="AK41">
        <v>0.76833723073668403</v>
      </c>
      <c r="AL41">
        <v>0.76833723073668403</v>
      </c>
      <c r="AM41">
        <v>0.78333333333333299</v>
      </c>
      <c r="AN41">
        <v>0.78333333333333299</v>
      </c>
    </row>
    <row r="42" spans="2:40" x14ac:dyDescent="0.2">
      <c r="B42" t="s">
        <v>282</v>
      </c>
      <c r="C42">
        <v>1E-3</v>
      </c>
      <c r="D42">
        <v>0.5</v>
      </c>
      <c r="E42">
        <v>100</v>
      </c>
      <c r="F42">
        <v>5000</v>
      </c>
      <c r="G42" s="2" t="b">
        <v>1</v>
      </c>
      <c r="H42">
        <v>8</v>
      </c>
      <c r="I42">
        <v>5</v>
      </c>
      <c r="J42">
        <v>5</v>
      </c>
      <c r="K42">
        <v>1000</v>
      </c>
      <c r="L42">
        <v>4</v>
      </c>
      <c r="M42">
        <v>5</v>
      </c>
      <c r="N42">
        <v>45</v>
      </c>
      <c r="O42">
        <v>12</v>
      </c>
      <c r="P42">
        <v>5</v>
      </c>
      <c r="Q42">
        <v>35</v>
      </c>
      <c r="R42">
        <v>1</v>
      </c>
      <c r="S42">
        <v>78</v>
      </c>
      <c r="T42" s="2">
        <v>64</v>
      </c>
      <c r="U42" s="2">
        <v>128</v>
      </c>
      <c r="V42" t="s">
        <v>243</v>
      </c>
      <c r="W42">
        <v>0.97933999999999199</v>
      </c>
      <c r="X42">
        <v>8.3168432396254502E-2</v>
      </c>
      <c r="Y42">
        <v>0.51700555555555505</v>
      </c>
      <c r="Z42">
        <v>195.277476595401</v>
      </c>
      <c r="AA42">
        <v>0.47208631560168401</v>
      </c>
      <c r="AB42">
        <v>0.47208631560168401</v>
      </c>
      <c r="AC42">
        <v>0.57406333361667194</v>
      </c>
      <c r="AD42">
        <v>0.57406333361667194</v>
      </c>
      <c r="AE42">
        <v>0.51700555555555505</v>
      </c>
      <c r="AF42">
        <v>0.51700555555555505</v>
      </c>
      <c r="AG42">
        <v>0.65714285714285703</v>
      </c>
      <c r="AH42">
        <v>1.1047623157501201</v>
      </c>
      <c r="AI42">
        <v>0.64410121155049005</v>
      </c>
      <c r="AJ42">
        <v>0.64410121155049005</v>
      </c>
      <c r="AK42">
        <v>0.68085127735038997</v>
      </c>
      <c r="AL42">
        <v>0.68085127735038997</v>
      </c>
      <c r="AM42">
        <v>0.65714285714285703</v>
      </c>
      <c r="AN42">
        <v>0.65714285714285703</v>
      </c>
    </row>
    <row r="43" spans="2:40" x14ac:dyDescent="0.2">
      <c r="B43" t="s">
        <v>283</v>
      </c>
      <c r="C43">
        <v>1E-3</v>
      </c>
      <c r="D43">
        <v>0.25</v>
      </c>
      <c r="E43">
        <v>100</v>
      </c>
      <c r="F43">
        <v>5000</v>
      </c>
      <c r="G43" s="2" t="b">
        <v>1</v>
      </c>
      <c r="H43">
        <v>8</v>
      </c>
      <c r="I43">
        <v>5</v>
      </c>
      <c r="J43">
        <v>95</v>
      </c>
      <c r="K43">
        <v>1000</v>
      </c>
      <c r="L43">
        <v>4</v>
      </c>
      <c r="M43">
        <v>5</v>
      </c>
      <c r="N43">
        <v>45</v>
      </c>
      <c r="O43">
        <v>12</v>
      </c>
      <c r="P43">
        <v>5</v>
      </c>
      <c r="Q43">
        <v>35</v>
      </c>
      <c r="R43">
        <v>1</v>
      </c>
      <c r="S43">
        <v>78</v>
      </c>
      <c r="T43" s="2">
        <v>128</v>
      </c>
      <c r="U43" s="2">
        <v>64</v>
      </c>
      <c r="V43" t="s">
        <v>243</v>
      </c>
      <c r="W43">
        <v>0.98567315789479404</v>
      </c>
      <c r="X43">
        <v>4.8966749867796901E-2</v>
      </c>
      <c r="Y43">
        <v>0.51407777777777597</v>
      </c>
      <c r="Z43">
        <v>714.92817907303504</v>
      </c>
      <c r="AA43">
        <v>0.48960326927485498</v>
      </c>
      <c r="AB43">
        <v>0.48960326927485398</v>
      </c>
      <c r="AC43">
        <v>0.60293619614123495</v>
      </c>
      <c r="AD43">
        <v>0.60293619614123495</v>
      </c>
      <c r="AE43">
        <v>0.51407777777777597</v>
      </c>
      <c r="AF43">
        <v>0.51407777777777597</v>
      </c>
      <c r="AG43">
        <v>0.75714285714285701</v>
      </c>
      <c r="AH43">
        <v>1.1167840957641599</v>
      </c>
      <c r="AI43">
        <v>0.72427300841840503</v>
      </c>
      <c r="AJ43">
        <v>0.72427300841840503</v>
      </c>
      <c r="AK43">
        <v>0.74575369044409301</v>
      </c>
      <c r="AL43">
        <v>0.74575369044409201</v>
      </c>
      <c r="AM43">
        <v>0.75714285714285701</v>
      </c>
      <c r="AN43">
        <v>0.75714285714285701</v>
      </c>
    </row>
    <row r="44" spans="2:40" x14ac:dyDescent="0.2">
      <c r="B44" t="s">
        <v>284</v>
      </c>
      <c r="C44">
        <v>1E-3</v>
      </c>
      <c r="D44">
        <v>0.5</v>
      </c>
      <c r="E44">
        <v>100</v>
      </c>
      <c r="F44">
        <v>1000</v>
      </c>
      <c r="G44" s="2" t="b">
        <v>0</v>
      </c>
      <c r="H44">
        <v>8</v>
      </c>
      <c r="I44">
        <v>5</v>
      </c>
      <c r="J44">
        <v>5</v>
      </c>
      <c r="K44">
        <v>1000</v>
      </c>
      <c r="L44">
        <v>4</v>
      </c>
      <c r="M44">
        <v>5</v>
      </c>
      <c r="N44">
        <v>45</v>
      </c>
      <c r="O44">
        <v>12</v>
      </c>
      <c r="P44">
        <v>5</v>
      </c>
      <c r="Q44">
        <v>35</v>
      </c>
      <c r="R44">
        <v>1</v>
      </c>
      <c r="S44">
        <v>78</v>
      </c>
      <c r="T44" s="2">
        <v>128</v>
      </c>
      <c r="U44" s="2">
        <v>64</v>
      </c>
      <c r="V44" t="s">
        <v>243</v>
      </c>
      <c r="W44">
        <v>0.90867499999999701</v>
      </c>
      <c r="X44">
        <v>0.292312510374933</v>
      </c>
      <c r="Y44">
        <v>0.512455555555555</v>
      </c>
      <c r="Z44">
        <v>65.319635216653296</v>
      </c>
      <c r="AA44">
        <v>0.46144803768282999</v>
      </c>
      <c r="AB44">
        <v>0.46144803768282999</v>
      </c>
      <c r="AC44">
        <v>0.56462042603215201</v>
      </c>
      <c r="AD44">
        <v>0.56462042603215201</v>
      </c>
      <c r="AE44">
        <v>0.512455555555555</v>
      </c>
      <c r="AF44">
        <v>0.512455555555555</v>
      </c>
      <c r="AG44">
        <v>0.76904761904761898</v>
      </c>
      <c r="AH44">
        <v>0.90489012002944902</v>
      </c>
      <c r="AI44">
        <v>0.76838859234673396</v>
      </c>
      <c r="AJ44">
        <v>0.76838859234673396</v>
      </c>
      <c r="AK44">
        <v>0.78998583526498301</v>
      </c>
      <c r="AL44">
        <v>0.78998583526498201</v>
      </c>
      <c r="AM44">
        <v>0.76904761904761898</v>
      </c>
      <c r="AN44">
        <v>0.76904761904761898</v>
      </c>
    </row>
    <row r="45" spans="2:40" x14ac:dyDescent="0.2">
      <c r="B45" t="s">
        <v>285</v>
      </c>
      <c r="C45">
        <v>1E-3</v>
      </c>
      <c r="D45">
        <v>0.5</v>
      </c>
      <c r="E45">
        <v>100</v>
      </c>
      <c r="F45">
        <v>5000</v>
      </c>
      <c r="G45" s="2" t="b">
        <v>1</v>
      </c>
      <c r="H45">
        <v>8</v>
      </c>
      <c r="I45">
        <v>5</v>
      </c>
      <c r="J45">
        <v>95</v>
      </c>
      <c r="K45">
        <v>1000</v>
      </c>
      <c r="L45">
        <v>4</v>
      </c>
      <c r="M45">
        <v>5</v>
      </c>
      <c r="N45">
        <v>45</v>
      </c>
      <c r="O45">
        <v>12</v>
      </c>
      <c r="P45">
        <v>5</v>
      </c>
      <c r="Q45">
        <v>35</v>
      </c>
      <c r="R45">
        <v>1</v>
      </c>
      <c r="S45">
        <v>78</v>
      </c>
      <c r="T45" s="2">
        <v>64</v>
      </c>
      <c r="U45" s="2">
        <v>64</v>
      </c>
      <c r="V45" t="s">
        <v>243</v>
      </c>
      <c r="W45">
        <v>0.989958947368485</v>
      </c>
      <c r="X45">
        <v>3.4379424194991501E-2</v>
      </c>
      <c r="Y45">
        <v>0.50083888888888894</v>
      </c>
      <c r="Z45">
        <v>304.39545983761502</v>
      </c>
      <c r="AA45">
        <v>0.467426632242045</v>
      </c>
      <c r="AB45">
        <v>0.467426632242045</v>
      </c>
      <c r="AC45">
        <v>0.58921154810362497</v>
      </c>
      <c r="AD45">
        <v>0.58921154810362497</v>
      </c>
      <c r="AE45">
        <v>0.50083888888888894</v>
      </c>
      <c r="AF45">
        <v>0.50083888888888894</v>
      </c>
      <c r="AG45">
        <v>0.74285714285714199</v>
      </c>
      <c r="AH45">
        <v>4.5430145263671804</v>
      </c>
      <c r="AI45">
        <v>0.70310472040893901</v>
      </c>
      <c r="AJ45">
        <v>0.70310472040893901</v>
      </c>
      <c r="AK45">
        <v>0.75994904932037699</v>
      </c>
      <c r="AL45">
        <v>0.75994904932037699</v>
      </c>
      <c r="AM45">
        <v>0.74285714285714199</v>
      </c>
      <c r="AN45">
        <v>0.74285714285714199</v>
      </c>
    </row>
    <row r="46" spans="2:40" x14ac:dyDescent="0.2">
      <c r="B46" t="s">
        <v>286</v>
      </c>
      <c r="C46">
        <v>1E-3</v>
      </c>
      <c r="D46">
        <v>0.1</v>
      </c>
      <c r="E46">
        <v>100</v>
      </c>
      <c r="F46">
        <v>5000</v>
      </c>
      <c r="G46" s="2" t="b">
        <v>1</v>
      </c>
      <c r="H46">
        <v>8</v>
      </c>
      <c r="I46">
        <v>5</v>
      </c>
      <c r="J46">
        <v>95</v>
      </c>
      <c r="K46">
        <v>1000</v>
      </c>
      <c r="L46">
        <v>4</v>
      </c>
      <c r="M46">
        <v>5</v>
      </c>
      <c r="N46">
        <v>45</v>
      </c>
      <c r="O46">
        <v>12</v>
      </c>
      <c r="P46">
        <v>5</v>
      </c>
      <c r="Q46">
        <v>35</v>
      </c>
      <c r="R46">
        <v>1</v>
      </c>
      <c r="S46">
        <v>78</v>
      </c>
      <c r="T46" s="2">
        <v>64</v>
      </c>
      <c r="U46" s="2">
        <v>64</v>
      </c>
      <c r="V46" t="s">
        <v>243</v>
      </c>
      <c r="W46">
        <v>0.97657736842105203</v>
      </c>
      <c r="X46">
        <v>9.6198628772795197E-2</v>
      </c>
      <c r="Y46">
        <v>0.50009999999999899</v>
      </c>
      <c r="Z46">
        <v>440.94376123410399</v>
      </c>
      <c r="AA46">
        <v>0.45506539392129702</v>
      </c>
      <c r="AB46">
        <v>0.45506539392129702</v>
      </c>
      <c r="AC46">
        <v>0.57139838011994804</v>
      </c>
      <c r="AD46">
        <v>0.57139838011994804</v>
      </c>
      <c r="AE46">
        <v>0.50009999999999899</v>
      </c>
      <c r="AF46">
        <v>0.50009999999999899</v>
      </c>
      <c r="AG46">
        <v>0.78095238095238095</v>
      </c>
      <c r="AH46">
        <v>1.1540554761886499</v>
      </c>
      <c r="AI46">
        <v>0.770034060182335</v>
      </c>
      <c r="AJ46">
        <v>0.770034060182335</v>
      </c>
      <c r="AK46">
        <v>0.79714651135604697</v>
      </c>
      <c r="AL46">
        <v>0.79714651135604697</v>
      </c>
      <c r="AM46">
        <v>0.78095238095238095</v>
      </c>
      <c r="AN46">
        <v>0.78095238095238095</v>
      </c>
    </row>
    <row r="47" spans="2:40" x14ac:dyDescent="0.2">
      <c r="B47" t="s">
        <v>287</v>
      </c>
      <c r="C47">
        <v>1E-3</v>
      </c>
      <c r="D47">
        <v>0.5</v>
      </c>
      <c r="E47">
        <v>100</v>
      </c>
      <c r="F47">
        <v>1000</v>
      </c>
      <c r="G47" s="2" t="b">
        <v>1</v>
      </c>
      <c r="H47">
        <v>8</v>
      </c>
      <c r="I47">
        <v>5</v>
      </c>
      <c r="J47">
        <v>95</v>
      </c>
      <c r="K47">
        <v>1000</v>
      </c>
      <c r="L47">
        <v>4</v>
      </c>
      <c r="M47">
        <v>5</v>
      </c>
      <c r="N47">
        <v>45</v>
      </c>
      <c r="O47">
        <v>12</v>
      </c>
      <c r="P47">
        <v>5</v>
      </c>
      <c r="Q47">
        <v>35</v>
      </c>
      <c r="R47">
        <v>1</v>
      </c>
      <c r="S47">
        <v>78</v>
      </c>
      <c r="T47" s="2">
        <v>64</v>
      </c>
      <c r="U47" s="2">
        <v>128</v>
      </c>
      <c r="V47" t="s">
        <v>243</v>
      </c>
      <c r="W47">
        <v>0.91234210526315596</v>
      </c>
      <c r="X47">
        <v>0.31047878620028402</v>
      </c>
      <c r="Y47">
        <v>0.48992222222222198</v>
      </c>
      <c r="Z47">
        <v>79.801226157426797</v>
      </c>
      <c r="AA47">
        <v>0.44880148578746998</v>
      </c>
      <c r="AB47">
        <v>0.44880148578746998</v>
      </c>
      <c r="AC47">
        <v>0.54992743773314401</v>
      </c>
      <c r="AD47">
        <v>0.54992743773314401</v>
      </c>
      <c r="AE47">
        <v>0.48992222222222198</v>
      </c>
      <c r="AF47">
        <v>0.48992222222222198</v>
      </c>
      <c r="AG47">
        <v>0.7</v>
      </c>
      <c r="AH47">
        <v>1.4075117111205999</v>
      </c>
      <c r="AI47">
        <v>0.68162724550642695</v>
      </c>
      <c r="AJ47">
        <v>0.68162724550642695</v>
      </c>
      <c r="AK47">
        <v>0.711056841169319</v>
      </c>
      <c r="AL47">
        <v>0.711056841169319</v>
      </c>
      <c r="AM47">
        <v>0.7</v>
      </c>
      <c r="AN47">
        <v>0.7</v>
      </c>
    </row>
    <row r="48" spans="2:40" x14ac:dyDescent="0.2">
      <c r="B48" t="s">
        <v>288</v>
      </c>
      <c r="C48">
        <v>1E-3</v>
      </c>
      <c r="D48">
        <v>0.25</v>
      </c>
      <c r="E48">
        <v>100</v>
      </c>
      <c r="F48">
        <v>5000</v>
      </c>
      <c r="G48" s="2" t="b">
        <v>1</v>
      </c>
      <c r="H48">
        <v>8</v>
      </c>
      <c r="I48">
        <v>5</v>
      </c>
      <c r="J48">
        <v>95</v>
      </c>
      <c r="K48">
        <v>1000</v>
      </c>
      <c r="L48">
        <v>4</v>
      </c>
      <c r="M48">
        <v>5</v>
      </c>
      <c r="N48">
        <v>45</v>
      </c>
      <c r="O48">
        <v>12</v>
      </c>
      <c r="P48">
        <v>5</v>
      </c>
      <c r="Q48">
        <v>35</v>
      </c>
      <c r="R48">
        <v>1</v>
      </c>
      <c r="S48">
        <v>78</v>
      </c>
      <c r="T48" s="2">
        <v>64</v>
      </c>
      <c r="U48" s="2">
        <v>128</v>
      </c>
      <c r="V48" t="s">
        <v>243</v>
      </c>
      <c r="W48">
        <v>0.97270157894737197</v>
      </c>
      <c r="X48">
        <v>0.11506981272101401</v>
      </c>
      <c r="Y48">
        <v>0.48531111111111103</v>
      </c>
      <c r="Z48">
        <v>673.83571395111005</v>
      </c>
      <c r="AA48">
        <v>0.45372909430033098</v>
      </c>
      <c r="AB48">
        <v>0.45372909430033098</v>
      </c>
      <c r="AC48">
        <v>0.61208562975488401</v>
      </c>
      <c r="AD48">
        <v>0.61208562975488401</v>
      </c>
      <c r="AE48">
        <v>0.48531111111111103</v>
      </c>
      <c r="AF48">
        <v>0.48531111111111103</v>
      </c>
      <c r="AG48">
        <v>0.75238095238095204</v>
      </c>
      <c r="AH48">
        <v>1.02494060993194</v>
      </c>
      <c r="AI48">
        <v>0.74586953461600203</v>
      </c>
      <c r="AJ48">
        <v>0.74586953461600103</v>
      </c>
      <c r="AK48">
        <v>0.76029624702689003</v>
      </c>
      <c r="AL48">
        <v>0.76029624702689003</v>
      </c>
      <c r="AM48">
        <v>0.75238095238095204</v>
      </c>
      <c r="AN48">
        <v>0.75238095238095204</v>
      </c>
    </row>
    <row r="49" spans="2:40" x14ac:dyDescent="0.2">
      <c r="B49" t="s">
        <v>289</v>
      </c>
      <c r="C49">
        <v>1E-3</v>
      </c>
      <c r="D49">
        <v>0.1</v>
      </c>
      <c r="E49">
        <v>100</v>
      </c>
      <c r="F49">
        <v>5000</v>
      </c>
      <c r="G49" s="2" t="b">
        <v>1</v>
      </c>
      <c r="H49">
        <v>8</v>
      </c>
      <c r="I49">
        <v>5</v>
      </c>
      <c r="J49">
        <v>95</v>
      </c>
      <c r="K49">
        <v>1000</v>
      </c>
      <c r="L49">
        <v>4</v>
      </c>
      <c r="M49">
        <v>5</v>
      </c>
      <c r="N49">
        <v>45</v>
      </c>
      <c r="O49">
        <v>12</v>
      </c>
      <c r="P49">
        <v>5</v>
      </c>
      <c r="Q49">
        <v>35</v>
      </c>
      <c r="R49">
        <v>1</v>
      </c>
      <c r="S49">
        <v>78</v>
      </c>
      <c r="T49" s="2">
        <v>64</v>
      </c>
      <c r="U49" s="2">
        <v>128</v>
      </c>
      <c r="V49" t="s">
        <v>243</v>
      </c>
      <c r="W49">
        <v>0.97572710526316098</v>
      </c>
      <c r="X49">
        <v>9.2745661988854394E-2</v>
      </c>
      <c r="Y49">
        <v>0.48111111111111199</v>
      </c>
      <c r="Z49">
        <v>234.095316457688</v>
      </c>
      <c r="AA49">
        <v>0.43318453731609802</v>
      </c>
      <c r="AB49">
        <v>0.43318453731609902</v>
      </c>
      <c r="AC49">
        <v>0.58260465897796498</v>
      </c>
      <c r="AD49">
        <v>0.58260465897796498</v>
      </c>
      <c r="AE49">
        <v>0.48111111111111099</v>
      </c>
      <c r="AF49">
        <v>0.48111111111111199</v>
      </c>
      <c r="AG49">
        <v>0.75</v>
      </c>
      <c r="AH49">
        <v>1.8755127191543499</v>
      </c>
      <c r="AI49">
        <v>0.72360357149715204</v>
      </c>
      <c r="AJ49">
        <v>0.72360357149715204</v>
      </c>
      <c r="AK49">
        <v>0.77843929239071896</v>
      </c>
      <c r="AL49">
        <v>0.77843929239071896</v>
      </c>
      <c r="AM49">
        <v>0.75</v>
      </c>
      <c r="AN49">
        <v>0.75</v>
      </c>
    </row>
    <row r="50" spans="2:40" x14ac:dyDescent="0.2">
      <c r="B50" t="s">
        <v>290</v>
      </c>
      <c r="C50">
        <v>1E-3</v>
      </c>
      <c r="D50">
        <v>0.25</v>
      </c>
      <c r="E50">
        <v>100</v>
      </c>
      <c r="F50">
        <v>5000</v>
      </c>
      <c r="G50" s="2" t="b">
        <v>1</v>
      </c>
      <c r="H50">
        <v>8</v>
      </c>
      <c r="I50">
        <v>5</v>
      </c>
      <c r="J50">
        <v>95</v>
      </c>
      <c r="K50">
        <v>1000</v>
      </c>
      <c r="L50">
        <v>4</v>
      </c>
      <c r="M50">
        <v>5</v>
      </c>
      <c r="N50">
        <v>45</v>
      </c>
      <c r="O50">
        <v>12</v>
      </c>
      <c r="P50">
        <v>5</v>
      </c>
      <c r="Q50">
        <v>35</v>
      </c>
      <c r="R50">
        <v>1</v>
      </c>
      <c r="S50">
        <v>78</v>
      </c>
      <c r="T50" s="2">
        <v>64</v>
      </c>
      <c r="U50" s="2">
        <v>64</v>
      </c>
      <c r="V50" t="s">
        <v>243</v>
      </c>
      <c r="W50">
        <v>0.98624921052638304</v>
      </c>
      <c r="X50">
        <v>4.7701786057650998E-2</v>
      </c>
      <c r="Y50">
        <v>0.45656111111111197</v>
      </c>
      <c r="Z50">
        <v>1339.6373706824099</v>
      </c>
      <c r="AA50">
        <v>0.42404011379172701</v>
      </c>
      <c r="AB50">
        <v>0.42404011379172701</v>
      </c>
      <c r="AC50">
        <v>0.56713139969570303</v>
      </c>
      <c r="AD50">
        <v>0.56713139969570303</v>
      </c>
      <c r="AE50">
        <v>0.45656111111111197</v>
      </c>
      <c r="AF50">
        <v>0.45656111111111197</v>
      </c>
      <c r="AG50">
        <v>0.77857142857142803</v>
      </c>
      <c r="AH50">
        <v>1.89342784881591</v>
      </c>
      <c r="AI50">
        <v>0.76485703727981103</v>
      </c>
      <c r="AJ50">
        <v>0.76485703727981103</v>
      </c>
      <c r="AK50">
        <v>0.77376917888761898</v>
      </c>
      <c r="AL50">
        <v>0.77376917888761898</v>
      </c>
      <c r="AM50">
        <v>0.77857142857142803</v>
      </c>
      <c r="AN50">
        <v>0.77857142857142803</v>
      </c>
    </row>
    <row r="51" spans="2:40" x14ac:dyDescent="0.2">
      <c r="G51" s="2"/>
    </row>
    <row r="52" spans="2:40" x14ac:dyDescent="0.2">
      <c r="G52" s="2"/>
    </row>
    <row r="53" spans="2:40" x14ac:dyDescent="0.2">
      <c r="G53" s="2"/>
    </row>
    <row r="54" spans="2:40" x14ac:dyDescent="0.2">
      <c r="G54" s="2"/>
    </row>
    <row r="55" spans="2:40" x14ac:dyDescent="0.2">
      <c r="G55" s="2"/>
    </row>
    <row r="56" spans="2:40" x14ac:dyDescent="0.2">
      <c r="G56" s="2"/>
    </row>
    <row r="57" spans="2:40" x14ac:dyDescent="0.2">
      <c r="G57" s="2"/>
    </row>
    <row r="58" spans="2:40" x14ac:dyDescent="0.2">
      <c r="G58" s="2"/>
    </row>
    <row r="59" spans="2:40" x14ac:dyDescent="0.2">
      <c r="G59" s="2"/>
    </row>
    <row r="60" spans="2:40" x14ac:dyDescent="0.2">
      <c r="G60" s="2"/>
    </row>
    <row r="61" spans="2:40" x14ac:dyDescent="0.2">
      <c r="G61" s="2"/>
    </row>
    <row r="62" spans="2:40" x14ac:dyDescent="0.2">
      <c r="G62" s="2"/>
    </row>
    <row r="63" spans="2:40" x14ac:dyDescent="0.2">
      <c r="G63" s="2"/>
    </row>
    <row r="64" spans="2:40" x14ac:dyDescent="0.2">
      <c r="G64" s="2"/>
    </row>
    <row r="65" spans="7:7" x14ac:dyDescent="0.2">
      <c r="G65" s="2"/>
    </row>
    <row r="66" spans="7:7" x14ac:dyDescent="0.2">
      <c r="G66" s="2"/>
    </row>
    <row r="67" spans="7:7" x14ac:dyDescent="0.2">
      <c r="G67" s="2"/>
    </row>
    <row r="68" spans="7:7" x14ac:dyDescent="0.2">
      <c r="G68" s="2"/>
    </row>
    <row r="69" spans="7:7" x14ac:dyDescent="0.2">
      <c r="G69" s="2"/>
    </row>
    <row r="70" spans="7:7" x14ac:dyDescent="0.2">
      <c r="G70" s="2"/>
    </row>
    <row r="71" spans="7:7" x14ac:dyDescent="0.2">
      <c r="G71" s="2"/>
    </row>
    <row r="72" spans="7:7" x14ac:dyDescent="0.2">
      <c r="G72" s="2"/>
    </row>
    <row r="73" spans="7:7" x14ac:dyDescent="0.2">
      <c r="G73" s="2"/>
    </row>
    <row r="74" spans="7:7" x14ac:dyDescent="0.2">
      <c r="G74" s="2"/>
    </row>
    <row r="75" spans="7:7" x14ac:dyDescent="0.2">
      <c r="G75" s="2"/>
    </row>
    <row r="76" spans="7:7" x14ac:dyDescent="0.2">
      <c r="G76" s="2"/>
    </row>
    <row r="77" spans="7:7" x14ac:dyDescent="0.2">
      <c r="G77" s="2"/>
    </row>
    <row r="78" spans="7:7" x14ac:dyDescent="0.2">
      <c r="G78" s="2"/>
    </row>
    <row r="79" spans="7:7" x14ac:dyDescent="0.2">
      <c r="G79" s="2"/>
    </row>
    <row r="80" spans="7:7" x14ac:dyDescent="0.2">
      <c r="G80" s="2"/>
    </row>
    <row r="81" spans="7:7" x14ac:dyDescent="0.2">
      <c r="G81" s="2"/>
    </row>
    <row r="82" spans="7:7" x14ac:dyDescent="0.2">
      <c r="G82" s="2"/>
    </row>
    <row r="83" spans="7:7" x14ac:dyDescent="0.2">
      <c r="G83" s="2"/>
    </row>
    <row r="84" spans="7:7" x14ac:dyDescent="0.2">
      <c r="G84" s="2"/>
    </row>
    <row r="85" spans="7:7" x14ac:dyDescent="0.2">
      <c r="G85" s="2"/>
    </row>
    <row r="86" spans="7:7" x14ac:dyDescent="0.2">
      <c r="G86" s="2"/>
    </row>
    <row r="87" spans="7:7" x14ac:dyDescent="0.2">
      <c r="G87" s="2"/>
    </row>
    <row r="88" spans="7:7" x14ac:dyDescent="0.2">
      <c r="G88" s="2"/>
    </row>
    <row r="89" spans="7:7" x14ac:dyDescent="0.2">
      <c r="G89" s="2"/>
    </row>
    <row r="90" spans="7:7" x14ac:dyDescent="0.2">
      <c r="G90" s="2"/>
    </row>
    <row r="91" spans="7:7" x14ac:dyDescent="0.2">
      <c r="G91" s="2"/>
    </row>
    <row r="92" spans="7:7" x14ac:dyDescent="0.2">
      <c r="G92" s="2"/>
    </row>
    <row r="93" spans="7:7" x14ac:dyDescent="0.2">
      <c r="G93" s="2"/>
    </row>
    <row r="94" spans="7:7" x14ac:dyDescent="0.2">
      <c r="G94" s="2"/>
    </row>
    <row r="95" spans="7:7" x14ac:dyDescent="0.2">
      <c r="G95" s="2"/>
    </row>
    <row r="96" spans="7:7" x14ac:dyDescent="0.2">
      <c r="G96" s="2"/>
    </row>
    <row r="97" spans="7:7" x14ac:dyDescent="0.2">
      <c r="G97" s="2"/>
    </row>
    <row r="98" spans="7:7" x14ac:dyDescent="0.2">
      <c r="G98" s="2"/>
    </row>
    <row r="99" spans="7:7" x14ac:dyDescent="0.2">
      <c r="G99" s="2"/>
    </row>
    <row r="100" spans="7:7" x14ac:dyDescent="0.2">
      <c r="G100" s="2"/>
    </row>
    <row r="101" spans="7:7" x14ac:dyDescent="0.2">
      <c r="G101" s="2"/>
    </row>
    <row r="102" spans="7:7" x14ac:dyDescent="0.2">
      <c r="G102" s="2"/>
    </row>
    <row r="103" spans="7:7" x14ac:dyDescent="0.2">
      <c r="G103" s="2"/>
    </row>
    <row r="104" spans="7:7" x14ac:dyDescent="0.2">
      <c r="G104" s="2"/>
    </row>
    <row r="105" spans="7:7" x14ac:dyDescent="0.2">
      <c r="G105" s="2"/>
    </row>
    <row r="106" spans="7:7" x14ac:dyDescent="0.2">
      <c r="G106" s="2"/>
    </row>
    <row r="107" spans="7:7" x14ac:dyDescent="0.2">
      <c r="G107" s="2"/>
    </row>
    <row r="108" spans="7:7" x14ac:dyDescent="0.2">
      <c r="G108" s="2"/>
    </row>
    <row r="109" spans="7:7" x14ac:dyDescent="0.2">
      <c r="G109" s="2"/>
    </row>
    <row r="110" spans="7:7" x14ac:dyDescent="0.2">
      <c r="G110" s="2"/>
    </row>
    <row r="111" spans="7:7" x14ac:dyDescent="0.2">
      <c r="G111" s="2"/>
    </row>
    <row r="112" spans="7:7"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82" priority="37" operator="containsText" text="True">
      <formula>NOT(ISERROR(SEARCH("True",G1)))</formula>
    </cfRule>
    <cfRule type="containsText" dxfId="81" priority="38" operator="containsText" text="FALSE">
      <formula>NOT(ISERROR(SEARCH("FALSE",G1)))</formula>
    </cfRule>
  </conditionalFormatting>
  <conditionalFormatting sqref="W1:W1048576">
    <cfRule type="top10" dxfId="80" priority="35" rank="10"/>
    <cfRule type="dataBar" priority="36">
      <dataBar>
        <cfvo type="min"/>
        <cfvo type="max"/>
        <color theme="9"/>
      </dataBar>
      <extLst>
        <ext xmlns:x14="http://schemas.microsoft.com/office/spreadsheetml/2009/9/main" uri="{B025F937-C7B1-47D3-B67F-A62EFF666E3E}">
          <x14:id>{74A37724-FB7F-DA44-AF50-06DC2295C22E}</x14:id>
        </ext>
      </extLst>
    </cfRule>
  </conditionalFormatting>
  <conditionalFormatting sqref="AA1:AA1048576">
    <cfRule type="top10" dxfId="79" priority="33" rank="10"/>
    <cfRule type="dataBar" priority="34">
      <dataBar>
        <cfvo type="min"/>
        <cfvo type="max"/>
        <color theme="9"/>
      </dataBar>
      <extLst>
        <ext xmlns:x14="http://schemas.microsoft.com/office/spreadsheetml/2009/9/main" uri="{B025F937-C7B1-47D3-B67F-A62EFF666E3E}">
          <x14:id>{27A3066F-5A59-E547-A147-CC36577CE44F}</x14:id>
        </ext>
      </extLst>
    </cfRule>
  </conditionalFormatting>
  <conditionalFormatting sqref="X1:X1048576">
    <cfRule type="top10" dxfId="78" priority="31" bottom="1" rank="10"/>
    <cfRule type="dataBar" priority="32">
      <dataBar>
        <cfvo type="min"/>
        <cfvo type="max"/>
        <color rgb="FFFF0000"/>
      </dataBar>
      <extLst>
        <ext xmlns:x14="http://schemas.microsoft.com/office/spreadsheetml/2009/9/main" uri="{B025F937-C7B1-47D3-B67F-A62EFF666E3E}">
          <x14:id>{B12428F8-15CD-3144-B1BD-FE44337F4D2C}</x14:id>
        </ext>
      </extLst>
    </cfRule>
  </conditionalFormatting>
  <conditionalFormatting sqref="Y1:Y1048576">
    <cfRule type="top10" dxfId="77" priority="29" rank="10"/>
    <cfRule type="dataBar" priority="30">
      <dataBar>
        <cfvo type="min"/>
        <cfvo type="max"/>
        <color theme="9"/>
      </dataBar>
      <extLst>
        <ext xmlns:x14="http://schemas.microsoft.com/office/spreadsheetml/2009/9/main" uri="{B025F937-C7B1-47D3-B67F-A62EFF666E3E}">
          <x14:id>{D70B3402-E254-2E4C-A9B9-4A1BFEFAB9F4}</x14:id>
        </ext>
      </extLst>
    </cfRule>
  </conditionalFormatting>
  <conditionalFormatting sqref="AB1:AB1048576">
    <cfRule type="top10" dxfId="76" priority="27" rank="10"/>
    <cfRule type="dataBar" priority="28">
      <dataBar>
        <cfvo type="min"/>
        <cfvo type="max"/>
        <color theme="9"/>
      </dataBar>
      <extLst>
        <ext xmlns:x14="http://schemas.microsoft.com/office/spreadsheetml/2009/9/main" uri="{B025F937-C7B1-47D3-B67F-A62EFF666E3E}">
          <x14:id>{31B7B3AC-568C-014D-8163-A78551409BFE}</x14:id>
        </ext>
      </extLst>
    </cfRule>
  </conditionalFormatting>
  <conditionalFormatting sqref="AC1:AC1048576">
    <cfRule type="top10" dxfId="75" priority="25" rank="10"/>
    <cfRule type="dataBar" priority="26">
      <dataBar>
        <cfvo type="min"/>
        <cfvo type="max"/>
        <color theme="9"/>
      </dataBar>
      <extLst>
        <ext xmlns:x14="http://schemas.microsoft.com/office/spreadsheetml/2009/9/main" uri="{B025F937-C7B1-47D3-B67F-A62EFF666E3E}">
          <x14:id>{A4FE2ED4-F84C-044E-B2C6-2B049050B74E}</x14:id>
        </ext>
      </extLst>
    </cfRule>
  </conditionalFormatting>
  <conditionalFormatting sqref="AD1:AD1048576">
    <cfRule type="top10" dxfId="74" priority="23" rank="10"/>
    <cfRule type="dataBar" priority="24">
      <dataBar>
        <cfvo type="min"/>
        <cfvo type="max"/>
        <color theme="9"/>
      </dataBar>
      <extLst>
        <ext xmlns:x14="http://schemas.microsoft.com/office/spreadsheetml/2009/9/main" uri="{B025F937-C7B1-47D3-B67F-A62EFF666E3E}">
          <x14:id>{30177FCE-0749-6244-A635-12065814D351}</x14:id>
        </ext>
      </extLst>
    </cfRule>
  </conditionalFormatting>
  <conditionalFormatting sqref="AE1:AE1048576">
    <cfRule type="top10" dxfId="73" priority="21" rank="10"/>
    <cfRule type="dataBar" priority="22">
      <dataBar>
        <cfvo type="min"/>
        <cfvo type="max"/>
        <color theme="9"/>
      </dataBar>
      <extLst>
        <ext xmlns:x14="http://schemas.microsoft.com/office/spreadsheetml/2009/9/main" uri="{B025F937-C7B1-47D3-B67F-A62EFF666E3E}">
          <x14:id>{3B7F47EC-7FF3-9E44-AA38-E79C3BEA3CAF}</x14:id>
        </ext>
      </extLst>
    </cfRule>
  </conditionalFormatting>
  <conditionalFormatting sqref="AF1:AF1048576">
    <cfRule type="top10" dxfId="72" priority="19" rank="10"/>
    <cfRule type="dataBar" priority="20">
      <dataBar>
        <cfvo type="min"/>
        <cfvo type="max"/>
        <color theme="9"/>
      </dataBar>
      <extLst>
        <ext xmlns:x14="http://schemas.microsoft.com/office/spreadsheetml/2009/9/main" uri="{B025F937-C7B1-47D3-B67F-A62EFF666E3E}">
          <x14:id>{F744824A-43A3-A247-8998-3F9AF1D88595}</x14:id>
        </ext>
      </extLst>
    </cfRule>
  </conditionalFormatting>
  <conditionalFormatting sqref="AG1:AG1048576">
    <cfRule type="top10" dxfId="71" priority="17" rank="10"/>
    <cfRule type="dataBar" priority="18">
      <dataBar>
        <cfvo type="min"/>
        <cfvo type="max"/>
        <color theme="9"/>
      </dataBar>
      <extLst>
        <ext xmlns:x14="http://schemas.microsoft.com/office/spreadsheetml/2009/9/main" uri="{B025F937-C7B1-47D3-B67F-A62EFF666E3E}">
          <x14:id>{E43F7332-91D0-7040-AF59-DE2CF0B1385E}</x14:id>
        </ext>
      </extLst>
    </cfRule>
  </conditionalFormatting>
  <conditionalFormatting sqref="AI1:AI1048576">
    <cfRule type="top10" dxfId="70" priority="15" rank="10"/>
    <cfRule type="dataBar" priority="16">
      <dataBar>
        <cfvo type="min"/>
        <cfvo type="max"/>
        <color theme="9"/>
      </dataBar>
      <extLst>
        <ext xmlns:x14="http://schemas.microsoft.com/office/spreadsheetml/2009/9/main" uri="{B025F937-C7B1-47D3-B67F-A62EFF666E3E}">
          <x14:id>{C65DA5E9-61BE-6C43-B23B-CA9F09F522FB}</x14:id>
        </ext>
      </extLst>
    </cfRule>
  </conditionalFormatting>
  <conditionalFormatting sqref="AJ1:AJ1048576">
    <cfRule type="top10" dxfId="69" priority="13" rank="10"/>
    <cfRule type="dataBar" priority="14">
      <dataBar>
        <cfvo type="min"/>
        <cfvo type="max"/>
        <color theme="9"/>
      </dataBar>
      <extLst>
        <ext xmlns:x14="http://schemas.microsoft.com/office/spreadsheetml/2009/9/main" uri="{B025F937-C7B1-47D3-B67F-A62EFF666E3E}">
          <x14:id>{025933CC-8156-8B43-B42F-8038DD97A684}</x14:id>
        </ext>
      </extLst>
    </cfRule>
  </conditionalFormatting>
  <conditionalFormatting sqref="AK1:AK1048576">
    <cfRule type="top10" dxfId="68" priority="11" rank="10"/>
    <cfRule type="dataBar" priority="12">
      <dataBar>
        <cfvo type="min"/>
        <cfvo type="max"/>
        <color theme="9"/>
      </dataBar>
      <extLst>
        <ext xmlns:x14="http://schemas.microsoft.com/office/spreadsheetml/2009/9/main" uri="{B025F937-C7B1-47D3-B67F-A62EFF666E3E}">
          <x14:id>{92C597AD-9A33-B949-8DB5-A3E6127688A8}</x14:id>
        </ext>
      </extLst>
    </cfRule>
  </conditionalFormatting>
  <conditionalFormatting sqref="AL1:AL1048576">
    <cfRule type="top10" dxfId="67" priority="9" rank="10"/>
    <cfRule type="dataBar" priority="10">
      <dataBar>
        <cfvo type="min"/>
        <cfvo type="max"/>
        <color theme="9"/>
      </dataBar>
      <extLst>
        <ext xmlns:x14="http://schemas.microsoft.com/office/spreadsheetml/2009/9/main" uri="{B025F937-C7B1-47D3-B67F-A62EFF666E3E}">
          <x14:id>{6246DC34-CBFE-2446-97B1-12B7238FC87C}</x14:id>
        </ext>
      </extLst>
    </cfRule>
  </conditionalFormatting>
  <conditionalFormatting sqref="AM1:AM1048576">
    <cfRule type="top10" dxfId="66" priority="7" rank="10"/>
    <cfRule type="dataBar" priority="8">
      <dataBar>
        <cfvo type="min"/>
        <cfvo type="max"/>
        <color theme="9"/>
      </dataBar>
      <extLst>
        <ext xmlns:x14="http://schemas.microsoft.com/office/spreadsheetml/2009/9/main" uri="{B025F937-C7B1-47D3-B67F-A62EFF666E3E}">
          <x14:id>{519E56AB-0537-2240-825A-134C1B13FE26}</x14:id>
        </ext>
      </extLst>
    </cfRule>
  </conditionalFormatting>
  <conditionalFormatting sqref="AN1:AN1048576">
    <cfRule type="top10" dxfId="65" priority="5" rank="10"/>
    <cfRule type="dataBar" priority="6">
      <dataBar>
        <cfvo type="min"/>
        <cfvo type="max"/>
        <color theme="9"/>
      </dataBar>
      <extLst>
        <ext xmlns:x14="http://schemas.microsoft.com/office/spreadsheetml/2009/9/main" uri="{B025F937-C7B1-47D3-B67F-A62EFF666E3E}">
          <x14:id>{5CE45FFA-588C-7043-B290-D1C955237C0A}</x14:id>
        </ext>
      </extLst>
    </cfRule>
  </conditionalFormatting>
  <conditionalFormatting sqref="Z1:Z1048576">
    <cfRule type="top10" dxfId="64" priority="3" bottom="1" rank="10"/>
    <cfRule type="dataBar" priority="4">
      <dataBar>
        <cfvo type="min"/>
        <cfvo type="max"/>
        <color rgb="FFFF0000"/>
      </dataBar>
      <extLst>
        <ext xmlns:x14="http://schemas.microsoft.com/office/spreadsheetml/2009/9/main" uri="{B025F937-C7B1-47D3-B67F-A62EFF666E3E}">
          <x14:id>{ECD7C390-1E03-C645-9791-E3AC2388BEE9}</x14:id>
        </ext>
      </extLst>
    </cfRule>
  </conditionalFormatting>
  <conditionalFormatting sqref="AH1:AH1048576">
    <cfRule type="top10" dxfId="63" priority="1" bottom="1" rank="10"/>
    <cfRule type="dataBar" priority="2">
      <dataBar>
        <cfvo type="min"/>
        <cfvo type="max"/>
        <color rgb="FFFF0000"/>
      </dataBar>
      <extLst>
        <ext xmlns:x14="http://schemas.microsoft.com/office/spreadsheetml/2009/9/main" uri="{B025F937-C7B1-47D3-B67F-A62EFF666E3E}">
          <x14:id>{9F874456-CED2-A141-B65F-9C8271F25CD3}</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74A37724-FB7F-DA44-AF50-06DC2295C22E}">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27A3066F-5A59-E547-A147-CC36577CE44F}">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B12428F8-15CD-3144-B1BD-FE44337F4D2C}">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D70B3402-E254-2E4C-A9B9-4A1BFEFAB9F4}">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31B7B3AC-568C-014D-8163-A78551409BFE}">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A4FE2ED4-F84C-044E-B2C6-2B049050B74E}">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30177FCE-0749-6244-A635-12065814D351}">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3B7F47EC-7FF3-9E44-AA38-E79C3BEA3CAF}">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F744824A-43A3-A247-8998-3F9AF1D88595}">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E43F7332-91D0-7040-AF59-DE2CF0B1385E}">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C65DA5E9-61BE-6C43-B23B-CA9F09F522FB}">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025933CC-8156-8B43-B42F-8038DD97A684}">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92C597AD-9A33-B949-8DB5-A3E6127688A8}">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6246DC34-CBFE-2446-97B1-12B7238FC87C}">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519E56AB-0537-2240-825A-134C1B13FE26}">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5CE45FFA-588C-7043-B290-D1C955237C0A}">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ECD7C390-1E03-C645-9791-E3AC2388BEE9}">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9F874456-CED2-A141-B65F-9C8271F25CD3}">
            <x14:dataBar minLength="0" maxLength="100" gradient="0" direction="leftToRight">
              <x14:cfvo type="min"/>
              <x14:cfvo type="max"/>
              <x14:negativeFillColor rgb="FFFF0000"/>
              <x14:axisColor rgb="FF000000"/>
            </x14:dataBar>
          </x14:cfRule>
          <xm:sqref>AH1:AH1048576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DE0C2-510D-974A-816B-F072B816E2C4}">
  <sheetPr>
    <tabColor rgb="FFFF0000"/>
  </sheetPr>
  <dimension ref="A1:AO160"/>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0.99544500000000102</v>
      </c>
      <c r="Y1">
        <f>MIN(Y2:INDEX(Y:Y, ROWS(Y:Y)))</f>
        <v>7.81197488631E-4</v>
      </c>
      <c r="Z1">
        <f>MAX(Z2:INDEX(Z:Z, ROWS(Z:Z)))</f>
        <v>0.59430555555555598</v>
      </c>
      <c r="AA1">
        <f>MIN(AA2:INDEX(AA:AA, ROWS(AA:AA)))</f>
        <v>0.19425863966345699</v>
      </c>
      <c r="AB1">
        <f>MAX(AB2:INDEX(AB:AB, ROWS(AB:AB)))</f>
        <v>0.52134418281533201</v>
      </c>
      <c r="AC1">
        <f>MAX(AC2:INDEX(AC:AC, ROWS(AC:AC)))</f>
        <v>0.52134418281533201</v>
      </c>
      <c r="AD1">
        <f>MAX(AD2:INDEX(AD:AD, ROWS(AD:AD)))</f>
        <v>0.60707381296019203</v>
      </c>
      <c r="AE1">
        <f>MAX(AE2:INDEX(AE:AE, ROWS(AE:AE)))</f>
        <v>0.60707381296019203</v>
      </c>
      <c r="AF1">
        <f>MAX(AF2:INDEX(AF:AF, ROWS(AF:AF)))</f>
        <v>0.59430555555555598</v>
      </c>
      <c r="AG1">
        <f>MAX(AG2:INDEX(AG:AG, ROWS(AG:AG)))</f>
        <v>0.59430555555555598</v>
      </c>
      <c r="AH1">
        <f>MAX(AH2:INDEX(AH:AH, ROWS(AH:AH)))</f>
        <v>0.65</v>
      </c>
      <c r="AI1">
        <f>MIN(AI2:INDEX(AI:AI, ROWS(AI:AI)))</f>
        <v>5.7673681527376099E-2</v>
      </c>
      <c r="AJ1">
        <f>MAX(AJ2:INDEX(AJ:AJ, ROWS(AJ:AJ)))</f>
        <v>0.60152935020043596</v>
      </c>
      <c r="AK1">
        <f>MAX(AK2:INDEX(AK:AK, ROWS(AK:AK)))</f>
        <v>0.60152935020043596</v>
      </c>
      <c r="AL1">
        <f>MAX(AL2:INDEX(AL:AL, ROWS(AL:AL)))</f>
        <v>0.682631440857835</v>
      </c>
      <c r="AM1">
        <f>MAX(AM2:INDEX(AM:AM, ROWS(AM:AM)))</f>
        <v>0.682631440857835</v>
      </c>
      <c r="AN1">
        <f>MAX(AN2:INDEX(AN:AN, ROWS(AN:AN)))</f>
        <v>0.65</v>
      </c>
      <c r="AO1">
        <f>MAX(AO2:INDEX(AO:AO, ROWS(AO:AO)))</f>
        <v>0.65</v>
      </c>
    </row>
    <row r="2" spans="1:4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308</v>
      </c>
      <c r="C3">
        <v>1E-3</v>
      </c>
      <c r="D3">
        <v>0.1</v>
      </c>
      <c r="E3">
        <v>100</v>
      </c>
      <c r="F3">
        <v>5000</v>
      </c>
      <c r="G3" s="2" t="b">
        <v>1</v>
      </c>
      <c r="H3">
        <v>8</v>
      </c>
      <c r="I3">
        <v>5</v>
      </c>
      <c r="J3">
        <v>95</v>
      </c>
      <c r="K3">
        <v>1000</v>
      </c>
      <c r="L3">
        <v>4</v>
      </c>
      <c r="M3">
        <v>5</v>
      </c>
      <c r="N3">
        <v>45</v>
      </c>
      <c r="O3">
        <v>12</v>
      </c>
      <c r="P3">
        <v>5</v>
      </c>
      <c r="Q3">
        <v>35</v>
      </c>
      <c r="R3">
        <v>1</v>
      </c>
      <c r="S3">
        <v>78</v>
      </c>
      <c r="T3" s="2">
        <v>128</v>
      </c>
      <c r="U3" s="2">
        <v>128</v>
      </c>
      <c r="V3" s="2">
        <v>64</v>
      </c>
      <c r="W3" t="s">
        <v>194</v>
      </c>
      <c r="X3">
        <v>0.99359026315796395</v>
      </c>
      <c r="Y3">
        <v>1.1729490266064999E-3</v>
      </c>
      <c r="Z3">
        <v>0.59430555555555598</v>
      </c>
      <c r="AA3">
        <v>0.221635749369859</v>
      </c>
      <c r="AB3">
        <v>0.52134418281533201</v>
      </c>
      <c r="AC3">
        <v>0.52134418281533201</v>
      </c>
      <c r="AD3">
        <v>0.60707381296019203</v>
      </c>
      <c r="AE3">
        <v>0.60707381296019203</v>
      </c>
      <c r="AF3">
        <v>0.59430555555555598</v>
      </c>
      <c r="AG3">
        <v>0.59430555555555598</v>
      </c>
      <c r="AH3">
        <v>0.48809523809523803</v>
      </c>
      <c r="AI3">
        <v>7.9450406134128501E-2</v>
      </c>
      <c r="AJ3">
        <v>0.44549783194284398</v>
      </c>
      <c r="AK3">
        <v>0.44549783194284398</v>
      </c>
      <c r="AL3">
        <v>0.51219907201244497</v>
      </c>
      <c r="AM3">
        <v>0.51219907201244497</v>
      </c>
      <c r="AN3">
        <v>0.48809523809523703</v>
      </c>
      <c r="AO3">
        <v>0.48809523809523803</v>
      </c>
    </row>
    <row r="4" spans="1:41" x14ac:dyDescent="0.2">
      <c r="B4" t="s">
        <v>309</v>
      </c>
      <c r="C4">
        <v>1E-3</v>
      </c>
      <c r="D4">
        <v>0.1</v>
      </c>
      <c r="E4">
        <v>100</v>
      </c>
      <c r="F4">
        <v>1000</v>
      </c>
      <c r="G4" s="2" t="b">
        <v>1</v>
      </c>
      <c r="H4">
        <v>8</v>
      </c>
      <c r="I4">
        <v>5</v>
      </c>
      <c r="J4">
        <v>95</v>
      </c>
      <c r="K4">
        <v>1000</v>
      </c>
      <c r="L4">
        <v>4</v>
      </c>
      <c r="M4">
        <v>5</v>
      </c>
      <c r="N4">
        <v>45</v>
      </c>
      <c r="O4">
        <v>12</v>
      </c>
      <c r="P4">
        <v>5</v>
      </c>
      <c r="Q4">
        <v>35</v>
      </c>
      <c r="R4">
        <v>1</v>
      </c>
      <c r="S4">
        <v>78</v>
      </c>
      <c r="T4" s="2">
        <v>64</v>
      </c>
      <c r="U4" s="2">
        <v>64</v>
      </c>
      <c r="V4" s="2">
        <v>64</v>
      </c>
      <c r="W4" t="s">
        <v>194</v>
      </c>
      <c r="X4">
        <v>0.993531578947357</v>
      </c>
      <c r="Y4">
        <v>1.4079011429856999E-3</v>
      </c>
      <c r="Z4">
        <v>0.54459999999999997</v>
      </c>
      <c r="AA4">
        <v>0.27573909533023799</v>
      </c>
      <c r="AB4">
        <v>0.48797473455853302</v>
      </c>
      <c r="AC4">
        <v>0.48797473455853302</v>
      </c>
      <c r="AD4">
        <v>0.51190278871843098</v>
      </c>
      <c r="AE4">
        <v>0.51190278871843098</v>
      </c>
      <c r="AF4">
        <v>0.54459999999999997</v>
      </c>
      <c r="AG4">
        <v>0.54459999999999997</v>
      </c>
      <c r="AH4">
        <v>0.48809523809523803</v>
      </c>
      <c r="AI4">
        <v>9.0646483004093101E-2</v>
      </c>
      <c r="AJ4">
        <v>0.41915025068922401</v>
      </c>
      <c r="AK4">
        <v>0.41915025068922401</v>
      </c>
      <c r="AL4">
        <v>0.50392422892422895</v>
      </c>
      <c r="AM4">
        <v>0.50392422892422895</v>
      </c>
      <c r="AN4">
        <v>0.48809523809523803</v>
      </c>
      <c r="AO4">
        <v>0.48809523809523803</v>
      </c>
    </row>
    <row r="5" spans="1:41" x14ac:dyDescent="0.2">
      <c r="B5" t="s">
        <v>310</v>
      </c>
      <c r="C5">
        <v>1E-3</v>
      </c>
      <c r="D5">
        <v>0.25</v>
      </c>
      <c r="E5">
        <v>100</v>
      </c>
      <c r="F5">
        <v>5000</v>
      </c>
      <c r="G5" s="2" t="b">
        <v>1</v>
      </c>
      <c r="H5">
        <v>8</v>
      </c>
      <c r="I5">
        <v>5</v>
      </c>
      <c r="J5">
        <v>95</v>
      </c>
      <c r="K5">
        <v>1000</v>
      </c>
      <c r="L5">
        <v>4</v>
      </c>
      <c r="M5">
        <v>5</v>
      </c>
      <c r="N5">
        <v>45</v>
      </c>
      <c r="O5">
        <v>12</v>
      </c>
      <c r="P5">
        <v>5</v>
      </c>
      <c r="Q5">
        <v>35</v>
      </c>
      <c r="R5">
        <v>1</v>
      </c>
      <c r="S5">
        <v>78</v>
      </c>
      <c r="T5" s="2">
        <v>128</v>
      </c>
      <c r="U5" s="2">
        <v>128</v>
      </c>
      <c r="V5" s="2">
        <v>128</v>
      </c>
      <c r="W5" t="s">
        <v>194</v>
      </c>
      <c r="X5">
        <v>0.98996342105270196</v>
      </c>
      <c r="Y5">
        <v>1.6738696576445E-3</v>
      </c>
      <c r="Z5">
        <v>0.53242222222222202</v>
      </c>
      <c r="AA5">
        <v>0.19425863966345699</v>
      </c>
      <c r="AB5">
        <v>0.45085767252221998</v>
      </c>
      <c r="AC5">
        <v>0.45085767252221998</v>
      </c>
      <c r="AD5">
        <v>0.47675482811375097</v>
      </c>
      <c r="AE5">
        <v>0.47675482811375097</v>
      </c>
      <c r="AF5">
        <v>0.53242222222222202</v>
      </c>
      <c r="AG5">
        <v>0.53242222222222202</v>
      </c>
      <c r="AH5">
        <v>0.49285714285714199</v>
      </c>
      <c r="AI5">
        <v>7.9261161386966705E-2</v>
      </c>
      <c r="AJ5">
        <v>0.45756949191159701</v>
      </c>
      <c r="AK5">
        <v>0.45756949191159701</v>
      </c>
      <c r="AL5">
        <v>0.48826401534005298</v>
      </c>
      <c r="AM5">
        <v>0.48826401534005298</v>
      </c>
      <c r="AN5">
        <v>0.49285714285714199</v>
      </c>
      <c r="AO5">
        <v>0.49285714285714199</v>
      </c>
    </row>
    <row r="6" spans="1:41" x14ac:dyDescent="0.2">
      <c r="B6" t="s">
        <v>311</v>
      </c>
      <c r="C6">
        <v>1E-3</v>
      </c>
      <c r="D6">
        <v>0.5</v>
      </c>
      <c r="E6">
        <v>100</v>
      </c>
      <c r="F6">
        <v>1000</v>
      </c>
      <c r="G6" s="2" t="b">
        <v>1</v>
      </c>
      <c r="H6">
        <v>8</v>
      </c>
      <c r="I6">
        <v>5</v>
      </c>
      <c r="J6">
        <v>5</v>
      </c>
      <c r="K6">
        <v>1000</v>
      </c>
      <c r="L6">
        <v>4</v>
      </c>
      <c r="M6">
        <v>5</v>
      </c>
      <c r="N6">
        <v>45</v>
      </c>
      <c r="O6">
        <v>12</v>
      </c>
      <c r="P6">
        <v>5</v>
      </c>
      <c r="Q6">
        <v>35</v>
      </c>
      <c r="R6">
        <v>1</v>
      </c>
      <c r="S6">
        <v>78</v>
      </c>
      <c r="T6" s="2">
        <v>128</v>
      </c>
      <c r="U6" s="2">
        <v>128</v>
      </c>
      <c r="V6" s="2">
        <v>64</v>
      </c>
      <c r="W6" t="s">
        <v>194</v>
      </c>
      <c r="X6">
        <v>0.99007500000000404</v>
      </c>
      <c r="Y6">
        <v>1.8749902616070999E-3</v>
      </c>
      <c r="Z6">
        <v>0.506422222222222</v>
      </c>
      <c r="AA6">
        <v>0.19742124278843401</v>
      </c>
      <c r="AB6">
        <v>0.45226381780804698</v>
      </c>
      <c r="AC6">
        <v>0.45226381780804698</v>
      </c>
      <c r="AD6">
        <v>0.54639094217214801</v>
      </c>
      <c r="AE6">
        <v>0.54639094217214801</v>
      </c>
      <c r="AF6">
        <v>0.506422222222222</v>
      </c>
      <c r="AG6">
        <v>0.506422222222222</v>
      </c>
      <c r="AH6">
        <v>0.43333333333333302</v>
      </c>
      <c r="AI6">
        <v>7.3470138013362801E-2</v>
      </c>
      <c r="AJ6">
        <v>0.401040296481873</v>
      </c>
      <c r="AK6">
        <v>0.401040296481874</v>
      </c>
      <c r="AL6">
        <v>0.53469348863954902</v>
      </c>
      <c r="AM6">
        <v>0.53469348863954902</v>
      </c>
      <c r="AN6">
        <v>0.43333333333333302</v>
      </c>
      <c r="AO6">
        <v>0.43333333333333302</v>
      </c>
    </row>
    <row r="7" spans="1:41" x14ac:dyDescent="0.2">
      <c r="B7" t="s">
        <v>312</v>
      </c>
      <c r="C7">
        <v>1E-3</v>
      </c>
      <c r="D7">
        <v>0.1</v>
      </c>
      <c r="E7">
        <v>100</v>
      </c>
      <c r="F7">
        <v>5000</v>
      </c>
      <c r="G7" s="2" t="b">
        <v>1</v>
      </c>
      <c r="H7">
        <v>8</v>
      </c>
      <c r="I7">
        <v>5</v>
      </c>
      <c r="J7">
        <v>95</v>
      </c>
      <c r="K7">
        <v>1000</v>
      </c>
      <c r="L7">
        <v>4</v>
      </c>
      <c r="M7">
        <v>5</v>
      </c>
      <c r="N7">
        <v>45</v>
      </c>
      <c r="O7">
        <v>12</v>
      </c>
      <c r="P7">
        <v>5</v>
      </c>
      <c r="Q7">
        <v>35</v>
      </c>
      <c r="R7">
        <v>1</v>
      </c>
      <c r="S7">
        <v>78</v>
      </c>
      <c r="T7" s="2">
        <v>64</v>
      </c>
      <c r="U7" s="2">
        <v>64</v>
      </c>
      <c r="V7" s="2">
        <v>128</v>
      </c>
      <c r="W7" t="s">
        <v>194</v>
      </c>
      <c r="X7">
        <v>0.98000131578946303</v>
      </c>
      <c r="Y7">
        <v>2.9860864057204999E-3</v>
      </c>
      <c r="Z7">
        <v>0.50157222222222098</v>
      </c>
      <c r="AA7">
        <v>0.37712339985370602</v>
      </c>
      <c r="AB7">
        <v>0.45162377554517302</v>
      </c>
      <c r="AC7">
        <v>0.45162377554517302</v>
      </c>
      <c r="AD7">
        <v>0.52814132964798</v>
      </c>
      <c r="AE7">
        <v>0.52814132964798</v>
      </c>
      <c r="AF7">
        <v>0.50157222222222198</v>
      </c>
      <c r="AG7">
        <v>0.50157222222222198</v>
      </c>
      <c r="AH7">
        <v>0.60238095238095202</v>
      </c>
      <c r="AI7">
        <v>9.3161739408969796E-2</v>
      </c>
      <c r="AJ7">
        <v>0.54715665346762599</v>
      </c>
      <c r="AK7">
        <v>0.54715665346762599</v>
      </c>
      <c r="AL7">
        <v>0.59070559252418298</v>
      </c>
      <c r="AM7">
        <v>0.59070559252418198</v>
      </c>
      <c r="AN7">
        <v>0.60238095238095202</v>
      </c>
      <c r="AO7">
        <v>0.60238095238095202</v>
      </c>
    </row>
    <row r="8" spans="1:41" x14ac:dyDescent="0.2">
      <c r="B8" t="s">
        <v>313</v>
      </c>
      <c r="C8">
        <v>1E-3</v>
      </c>
      <c r="D8">
        <v>0.25</v>
      </c>
      <c r="E8">
        <v>100</v>
      </c>
      <c r="F8">
        <v>1000</v>
      </c>
      <c r="G8" s="2" t="b">
        <v>1</v>
      </c>
      <c r="H8">
        <v>8</v>
      </c>
      <c r="I8">
        <v>5</v>
      </c>
      <c r="J8">
        <v>95</v>
      </c>
      <c r="K8">
        <v>1000</v>
      </c>
      <c r="L8">
        <v>4</v>
      </c>
      <c r="M8">
        <v>5</v>
      </c>
      <c r="N8">
        <v>45</v>
      </c>
      <c r="O8">
        <v>12</v>
      </c>
      <c r="P8">
        <v>5</v>
      </c>
      <c r="Q8">
        <v>35</v>
      </c>
      <c r="R8">
        <v>1</v>
      </c>
      <c r="S8">
        <v>78</v>
      </c>
      <c r="T8" s="2">
        <v>128</v>
      </c>
      <c r="U8" s="2">
        <v>64</v>
      </c>
      <c r="V8" s="2">
        <v>64</v>
      </c>
      <c r="W8" t="s">
        <v>194</v>
      </c>
      <c r="X8">
        <v>0.98738552631577503</v>
      </c>
      <c r="Y8">
        <v>1.8717007413506001E-3</v>
      </c>
      <c r="Z8">
        <v>0.49020000000000002</v>
      </c>
      <c r="AA8">
        <v>0.35360991540551101</v>
      </c>
      <c r="AB8">
        <v>0.42503757127315001</v>
      </c>
      <c r="AC8">
        <v>0.42503757127315001</v>
      </c>
      <c r="AD8">
        <v>0.46131771726009801</v>
      </c>
      <c r="AE8">
        <v>0.46131771726009801</v>
      </c>
      <c r="AF8">
        <v>0.49020000000000002</v>
      </c>
      <c r="AG8">
        <v>0.49020000000000002</v>
      </c>
      <c r="AH8">
        <v>0.61666666666666603</v>
      </c>
      <c r="AI8">
        <v>0.120603069663047</v>
      </c>
      <c r="AJ8">
        <v>0.60062950124299697</v>
      </c>
      <c r="AK8">
        <v>0.60062950124299697</v>
      </c>
      <c r="AL8">
        <v>0.682631440857835</v>
      </c>
      <c r="AM8">
        <v>0.682631440857835</v>
      </c>
      <c r="AN8">
        <v>0.61666666666666603</v>
      </c>
      <c r="AO8">
        <v>0.61666666666666603</v>
      </c>
    </row>
    <row r="9" spans="1:41" x14ac:dyDescent="0.2">
      <c r="B9" t="s">
        <v>314</v>
      </c>
      <c r="C9">
        <v>1E-3</v>
      </c>
      <c r="D9">
        <v>0.5</v>
      </c>
      <c r="E9">
        <v>100</v>
      </c>
      <c r="F9">
        <v>1000</v>
      </c>
      <c r="G9" s="2" t="b">
        <v>0</v>
      </c>
      <c r="H9">
        <v>8</v>
      </c>
      <c r="I9">
        <v>5</v>
      </c>
      <c r="J9">
        <v>5</v>
      </c>
      <c r="K9">
        <v>1000</v>
      </c>
      <c r="L9">
        <v>4</v>
      </c>
      <c r="M9">
        <v>5</v>
      </c>
      <c r="N9">
        <v>45</v>
      </c>
      <c r="O9">
        <v>12</v>
      </c>
      <c r="P9">
        <v>5</v>
      </c>
      <c r="Q9">
        <v>35</v>
      </c>
      <c r="R9">
        <v>1</v>
      </c>
      <c r="S9">
        <v>78</v>
      </c>
      <c r="T9" s="2">
        <v>128</v>
      </c>
      <c r="U9" s="2">
        <v>64</v>
      </c>
      <c r="V9" s="2">
        <v>128</v>
      </c>
      <c r="W9" t="s">
        <v>194</v>
      </c>
      <c r="X9">
        <v>0.99087500000000495</v>
      </c>
      <c r="Y9">
        <v>1.8057844515619E-3</v>
      </c>
      <c r="Z9">
        <v>0.4849</v>
      </c>
      <c r="AA9">
        <v>0.30669432321190798</v>
      </c>
      <c r="AB9">
        <v>0.40960001463316198</v>
      </c>
      <c r="AC9">
        <v>0.40960001463316198</v>
      </c>
      <c r="AD9">
        <v>0.51930725391094501</v>
      </c>
      <c r="AE9">
        <v>0.51930725391094501</v>
      </c>
      <c r="AF9">
        <v>0.4849</v>
      </c>
      <c r="AG9">
        <v>0.4849</v>
      </c>
      <c r="AH9">
        <v>0.45476190476190398</v>
      </c>
      <c r="AI9">
        <v>9.7884334623813601E-2</v>
      </c>
      <c r="AJ9">
        <v>0.41462091191531802</v>
      </c>
      <c r="AK9">
        <v>0.41462091191531802</v>
      </c>
      <c r="AL9">
        <v>0.47259671768339601</v>
      </c>
      <c r="AM9">
        <v>0.47259671768339601</v>
      </c>
      <c r="AN9">
        <v>0.45476190476190398</v>
      </c>
      <c r="AO9">
        <v>0.45476190476190398</v>
      </c>
    </row>
    <row r="10" spans="1:41" x14ac:dyDescent="0.2">
      <c r="B10" t="s">
        <v>315</v>
      </c>
      <c r="C10">
        <v>1E-3</v>
      </c>
      <c r="D10">
        <v>0.1</v>
      </c>
      <c r="E10">
        <v>100</v>
      </c>
      <c r="F10">
        <v>1000</v>
      </c>
      <c r="G10" s="2" t="b">
        <v>0</v>
      </c>
      <c r="H10">
        <v>8</v>
      </c>
      <c r="I10">
        <v>5</v>
      </c>
      <c r="J10">
        <v>5</v>
      </c>
      <c r="K10">
        <v>1000</v>
      </c>
      <c r="L10">
        <v>4</v>
      </c>
      <c r="M10">
        <v>5</v>
      </c>
      <c r="N10">
        <v>45</v>
      </c>
      <c r="O10">
        <v>12</v>
      </c>
      <c r="P10">
        <v>5</v>
      </c>
      <c r="Q10">
        <v>35</v>
      </c>
      <c r="R10">
        <v>1</v>
      </c>
      <c r="S10">
        <v>78</v>
      </c>
      <c r="T10" s="2">
        <v>64</v>
      </c>
      <c r="U10" s="2">
        <v>64</v>
      </c>
      <c r="V10" s="2">
        <v>128</v>
      </c>
      <c r="W10" t="s">
        <v>194</v>
      </c>
      <c r="X10">
        <v>0.99280000000000401</v>
      </c>
      <c r="Y10">
        <v>1.3702101656025E-3</v>
      </c>
      <c r="Z10">
        <v>0.47859999999999903</v>
      </c>
      <c r="AA10">
        <v>0.24999900047481</v>
      </c>
      <c r="AB10">
        <v>0.38493411017780599</v>
      </c>
      <c r="AC10">
        <v>0.38493411017780599</v>
      </c>
      <c r="AD10">
        <v>0.36593422348541799</v>
      </c>
      <c r="AE10">
        <v>0.36593422348541799</v>
      </c>
      <c r="AF10">
        <v>0.47859999999999903</v>
      </c>
      <c r="AG10">
        <v>0.47859999999999903</v>
      </c>
      <c r="AH10">
        <v>0.273809523809523</v>
      </c>
      <c r="AI10">
        <v>8.3333335816860199E-2</v>
      </c>
      <c r="AJ10">
        <v>0.19103096032841099</v>
      </c>
      <c r="AK10">
        <v>0.19103096032841099</v>
      </c>
      <c r="AL10">
        <v>0.195755845461727</v>
      </c>
      <c r="AM10">
        <v>0.195755845461727</v>
      </c>
      <c r="AN10">
        <v>0.273809523809523</v>
      </c>
      <c r="AO10">
        <v>0.273809523809523</v>
      </c>
    </row>
    <row r="11" spans="1:41" x14ac:dyDescent="0.2">
      <c r="B11" t="s">
        <v>316</v>
      </c>
      <c r="C11">
        <v>1E-3</v>
      </c>
      <c r="D11">
        <v>0.1</v>
      </c>
      <c r="E11">
        <v>100</v>
      </c>
      <c r="F11">
        <v>5000</v>
      </c>
      <c r="G11" s="2" t="b">
        <v>1</v>
      </c>
      <c r="H11">
        <v>8</v>
      </c>
      <c r="I11">
        <v>5</v>
      </c>
      <c r="J11">
        <v>95</v>
      </c>
      <c r="K11">
        <v>1000</v>
      </c>
      <c r="L11">
        <v>4</v>
      </c>
      <c r="M11">
        <v>5</v>
      </c>
      <c r="N11">
        <v>45</v>
      </c>
      <c r="O11">
        <v>12</v>
      </c>
      <c r="P11">
        <v>5</v>
      </c>
      <c r="Q11">
        <v>35</v>
      </c>
      <c r="R11">
        <v>1</v>
      </c>
      <c r="S11">
        <v>78</v>
      </c>
      <c r="T11" s="2">
        <v>64</v>
      </c>
      <c r="U11" s="2">
        <v>128</v>
      </c>
      <c r="V11" s="2">
        <v>64</v>
      </c>
      <c r="W11" t="s">
        <v>194</v>
      </c>
      <c r="X11">
        <v>0.99119842105268896</v>
      </c>
      <c r="Y11">
        <v>1.7423014991333999E-3</v>
      </c>
      <c r="Z11">
        <v>0.45487222222222201</v>
      </c>
      <c r="AA11">
        <v>0.34023007331788502</v>
      </c>
      <c r="AB11">
        <v>0.36188408961637603</v>
      </c>
      <c r="AC11">
        <v>0.36188408961637603</v>
      </c>
      <c r="AD11">
        <v>0.34275893121352702</v>
      </c>
      <c r="AE11">
        <v>0.34275893121352702</v>
      </c>
      <c r="AF11">
        <v>0.45487222222222201</v>
      </c>
      <c r="AG11">
        <v>0.45487222222222201</v>
      </c>
      <c r="AH11">
        <v>0.65</v>
      </c>
      <c r="AI11">
        <v>9.6860602498054504E-2</v>
      </c>
      <c r="AJ11">
        <v>0.58015016414139198</v>
      </c>
      <c r="AK11">
        <v>0.58015016414139198</v>
      </c>
      <c r="AL11">
        <v>0.54664731916852805</v>
      </c>
      <c r="AM11">
        <v>0.54664731916852805</v>
      </c>
      <c r="AN11">
        <v>0.65</v>
      </c>
      <c r="AO11">
        <v>0.65</v>
      </c>
    </row>
    <row r="12" spans="1:41" x14ac:dyDescent="0.2">
      <c r="B12" t="s">
        <v>317</v>
      </c>
      <c r="C12">
        <v>1E-3</v>
      </c>
      <c r="D12">
        <v>0.1</v>
      </c>
      <c r="E12">
        <v>100</v>
      </c>
      <c r="F12">
        <v>1000</v>
      </c>
      <c r="G12" s="2" t="b">
        <v>1</v>
      </c>
      <c r="H12">
        <v>8</v>
      </c>
      <c r="I12">
        <v>5</v>
      </c>
      <c r="J12">
        <v>95</v>
      </c>
      <c r="K12">
        <v>1000</v>
      </c>
      <c r="L12">
        <v>4</v>
      </c>
      <c r="M12">
        <v>5</v>
      </c>
      <c r="N12">
        <v>45</v>
      </c>
      <c r="O12">
        <v>12</v>
      </c>
      <c r="P12">
        <v>5</v>
      </c>
      <c r="Q12">
        <v>35</v>
      </c>
      <c r="R12">
        <v>1</v>
      </c>
      <c r="S12">
        <v>78</v>
      </c>
      <c r="T12" s="2">
        <v>128</v>
      </c>
      <c r="U12" s="2">
        <v>128</v>
      </c>
      <c r="V12" s="2">
        <v>64</v>
      </c>
      <c r="W12" t="s">
        <v>194</v>
      </c>
      <c r="X12">
        <v>0.992592105263156</v>
      </c>
      <c r="Y12">
        <v>1.4197945829363999E-3</v>
      </c>
      <c r="Z12">
        <v>0.45311111111111102</v>
      </c>
      <c r="AA12">
        <v>0.27643850277364201</v>
      </c>
      <c r="AB12">
        <v>0.39257628981210402</v>
      </c>
      <c r="AC12">
        <v>0.39257628981210402</v>
      </c>
      <c r="AD12">
        <v>0.46423239879790701</v>
      </c>
      <c r="AE12">
        <v>0.46423239879790701</v>
      </c>
      <c r="AF12">
        <v>0.45311111111111102</v>
      </c>
      <c r="AG12">
        <v>0.45311111111111102</v>
      </c>
      <c r="AH12">
        <v>0.54523809523809497</v>
      </c>
      <c r="AI12">
        <v>8.3200693130493095E-2</v>
      </c>
      <c r="AJ12">
        <v>0.52884523306305997</v>
      </c>
      <c r="AK12">
        <v>0.52884523306305997</v>
      </c>
      <c r="AL12">
        <v>0.59195479818583896</v>
      </c>
      <c r="AM12">
        <v>0.59195479818583896</v>
      </c>
      <c r="AN12">
        <v>0.54523809523809497</v>
      </c>
      <c r="AO12">
        <v>0.54523809523809497</v>
      </c>
    </row>
    <row r="13" spans="1:41" x14ac:dyDescent="0.2">
      <c r="B13" t="s">
        <v>318</v>
      </c>
      <c r="C13">
        <v>1E-3</v>
      </c>
      <c r="D13">
        <v>0.1</v>
      </c>
      <c r="E13">
        <v>100</v>
      </c>
      <c r="F13">
        <v>5000</v>
      </c>
      <c r="G13" s="2" t="b">
        <v>1</v>
      </c>
      <c r="H13">
        <v>8</v>
      </c>
      <c r="I13">
        <v>5</v>
      </c>
      <c r="J13">
        <v>95</v>
      </c>
      <c r="K13">
        <v>1000</v>
      </c>
      <c r="L13">
        <v>4</v>
      </c>
      <c r="M13">
        <v>5</v>
      </c>
      <c r="N13">
        <v>45</v>
      </c>
      <c r="O13">
        <v>12</v>
      </c>
      <c r="P13">
        <v>5</v>
      </c>
      <c r="Q13">
        <v>35</v>
      </c>
      <c r="R13">
        <v>1</v>
      </c>
      <c r="S13">
        <v>78</v>
      </c>
      <c r="T13" s="2">
        <v>64</v>
      </c>
      <c r="U13" s="2">
        <v>64</v>
      </c>
      <c r="V13" s="2">
        <v>64</v>
      </c>
      <c r="W13" t="s">
        <v>194</v>
      </c>
      <c r="X13">
        <v>0.99369973684217405</v>
      </c>
      <c r="Y13">
        <v>1.1325202950275999E-3</v>
      </c>
      <c r="Z13">
        <v>0.44547222222222199</v>
      </c>
      <c r="AA13">
        <v>0.30259340260922901</v>
      </c>
      <c r="AB13">
        <v>0.379442620670286</v>
      </c>
      <c r="AC13">
        <v>0.379442620670285</v>
      </c>
      <c r="AD13">
        <v>0.45143676577776898</v>
      </c>
      <c r="AE13">
        <v>0.45143676577776898</v>
      </c>
      <c r="AF13">
        <v>0.44547222222222199</v>
      </c>
      <c r="AG13">
        <v>0.44547222222222199</v>
      </c>
      <c r="AH13">
        <v>0.61190476190476195</v>
      </c>
      <c r="AI13">
        <v>8.9565038681030204E-2</v>
      </c>
      <c r="AJ13">
        <v>0.57056906474835201</v>
      </c>
      <c r="AK13">
        <v>0.57056906474835201</v>
      </c>
      <c r="AL13">
        <v>0.60028534285553703</v>
      </c>
      <c r="AM13">
        <v>0.60028534285553703</v>
      </c>
      <c r="AN13">
        <v>0.61190476190476095</v>
      </c>
      <c r="AO13">
        <v>0.61190476190476195</v>
      </c>
    </row>
    <row r="14" spans="1:41" x14ac:dyDescent="0.2">
      <c r="B14" t="s">
        <v>319</v>
      </c>
      <c r="C14">
        <v>1E-3</v>
      </c>
      <c r="D14">
        <v>0.5</v>
      </c>
      <c r="E14">
        <v>100</v>
      </c>
      <c r="F14">
        <v>1000</v>
      </c>
      <c r="G14" s="2" t="b">
        <v>1</v>
      </c>
      <c r="H14">
        <v>8</v>
      </c>
      <c r="I14">
        <v>5</v>
      </c>
      <c r="J14">
        <v>95</v>
      </c>
      <c r="K14">
        <v>1000</v>
      </c>
      <c r="L14">
        <v>4</v>
      </c>
      <c r="M14">
        <v>5</v>
      </c>
      <c r="N14">
        <v>45</v>
      </c>
      <c r="O14">
        <v>12</v>
      </c>
      <c r="P14">
        <v>5</v>
      </c>
      <c r="Q14">
        <v>35</v>
      </c>
      <c r="R14">
        <v>1</v>
      </c>
      <c r="S14">
        <v>78</v>
      </c>
      <c r="T14" s="2">
        <v>128</v>
      </c>
      <c r="U14" s="2">
        <v>64</v>
      </c>
      <c r="V14" s="2">
        <v>64</v>
      </c>
      <c r="W14" t="s">
        <v>194</v>
      </c>
      <c r="X14">
        <v>0.98948947368422202</v>
      </c>
      <c r="Y14">
        <v>2.2185490187839E-3</v>
      </c>
      <c r="Z14">
        <v>0.439483333333333</v>
      </c>
      <c r="AA14">
        <v>0.24059613995254001</v>
      </c>
      <c r="AB14">
        <v>0.37236370081629</v>
      </c>
      <c r="AC14">
        <v>0.37236370081629</v>
      </c>
      <c r="AD14">
        <v>0.42322581493657502</v>
      </c>
      <c r="AE14">
        <v>0.42322581493657502</v>
      </c>
      <c r="AF14">
        <v>0.439483333333333</v>
      </c>
      <c r="AG14">
        <v>0.439483333333333</v>
      </c>
      <c r="AH14">
        <v>0.59523809523809501</v>
      </c>
      <c r="AI14">
        <v>5.7673681527376099E-2</v>
      </c>
      <c r="AJ14">
        <v>0.53673714980930398</v>
      </c>
      <c r="AK14">
        <v>0.53673714980930398</v>
      </c>
      <c r="AL14">
        <v>0.53052472645396298</v>
      </c>
      <c r="AM14">
        <v>0.53052472645396298</v>
      </c>
      <c r="AN14">
        <v>0.59523809523809501</v>
      </c>
      <c r="AO14">
        <v>0.59523809523809501</v>
      </c>
    </row>
    <row r="15" spans="1:41" x14ac:dyDescent="0.2">
      <c r="B15" t="s">
        <v>320</v>
      </c>
      <c r="C15">
        <v>1E-3</v>
      </c>
      <c r="D15">
        <v>0.1</v>
      </c>
      <c r="E15">
        <v>100</v>
      </c>
      <c r="F15">
        <v>1000</v>
      </c>
      <c r="G15" s="2" t="b">
        <v>1</v>
      </c>
      <c r="H15">
        <v>8</v>
      </c>
      <c r="I15">
        <v>5</v>
      </c>
      <c r="J15">
        <v>95</v>
      </c>
      <c r="K15">
        <v>1000</v>
      </c>
      <c r="L15">
        <v>4</v>
      </c>
      <c r="M15">
        <v>5</v>
      </c>
      <c r="N15">
        <v>45</v>
      </c>
      <c r="O15">
        <v>12</v>
      </c>
      <c r="P15">
        <v>5</v>
      </c>
      <c r="Q15">
        <v>35</v>
      </c>
      <c r="R15">
        <v>1</v>
      </c>
      <c r="S15">
        <v>78</v>
      </c>
      <c r="T15" s="2">
        <v>128</v>
      </c>
      <c r="U15" s="2">
        <v>64</v>
      </c>
      <c r="V15" s="2">
        <v>128</v>
      </c>
      <c r="W15" t="s">
        <v>194</v>
      </c>
      <c r="X15">
        <v>0.97742236842104702</v>
      </c>
      <c r="Y15">
        <v>3.6305813884828001E-3</v>
      </c>
      <c r="Z15">
        <v>0.43448888888888798</v>
      </c>
      <c r="AA15">
        <v>0.22054893583059301</v>
      </c>
      <c r="AB15">
        <v>0.349541661100364</v>
      </c>
      <c r="AC15">
        <v>0.349541661100364</v>
      </c>
      <c r="AD15">
        <v>0.35970698331072498</v>
      </c>
      <c r="AE15">
        <v>0.35970698331072498</v>
      </c>
      <c r="AF15">
        <v>0.43448888888888798</v>
      </c>
      <c r="AG15">
        <v>0.43448888888888798</v>
      </c>
      <c r="AH15">
        <v>0.32380952380952299</v>
      </c>
      <c r="AI15">
        <v>9.0325020253658295E-2</v>
      </c>
      <c r="AJ15">
        <v>0.29126860718273601</v>
      </c>
      <c r="AK15">
        <v>0.29126860718273601</v>
      </c>
      <c r="AL15">
        <v>0.42021198309383601</v>
      </c>
      <c r="AM15">
        <v>0.42021198309383601</v>
      </c>
      <c r="AN15">
        <v>0.32380952380952299</v>
      </c>
      <c r="AO15">
        <v>0.32380952380952299</v>
      </c>
    </row>
    <row r="16" spans="1:41" x14ac:dyDescent="0.2">
      <c r="B16" t="s">
        <v>321</v>
      </c>
      <c r="C16">
        <v>1E-3</v>
      </c>
      <c r="D16">
        <v>0.1</v>
      </c>
      <c r="E16">
        <v>100</v>
      </c>
      <c r="F16">
        <v>5000</v>
      </c>
      <c r="G16" s="2" t="b">
        <v>1</v>
      </c>
      <c r="H16">
        <v>8</v>
      </c>
      <c r="I16">
        <v>5</v>
      </c>
      <c r="J16">
        <v>5</v>
      </c>
      <c r="K16">
        <v>1000</v>
      </c>
      <c r="L16">
        <v>4</v>
      </c>
      <c r="M16">
        <v>5</v>
      </c>
      <c r="N16">
        <v>45</v>
      </c>
      <c r="O16">
        <v>12</v>
      </c>
      <c r="P16">
        <v>5</v>
      </c>
      <c r="Q16">
        <v>35</v>
      </c>
      <c r="R16">
        <v>1</v>
      </c>
      <c r="S16">
        <v>78</v>
      </c>
      <c r="T16" s="2">
        <v>64</v>
      </c>
      <c r="U16" s="2">
        <v>64</v>
      </c>
      <c r="V16" s="2">
        <v>128</v>
      </c>
      <c r="W16" t="s">
        <v>194</v>
      </c>
      <c r="X16">
        <v>0.99361999999999995</v>
      </c>
      <c r="Y16">
        <v>1.1451620462217E-3</v>
      </c>
      <c r="Z16">
        <v>0.43425555555555601</v>
      </c>
      <c r="AA16">
        <v>0.250032591283321</v>
      </c>
      <c r="AB16">
        <v>0.32673894304476298</v>
      </c>
      <c r="AC16">
        <v>0.32673894304476298</v>
      </c>
      <c r="AD16">
        <v>0.363906530347613</v>
      </c>
      <c r="AE16">
        <v>0.363906530347613</v>
      </c>
      <c r="AF16">
        <v>0.43425555555555601</v>
      </c>
      <c r="AG16">
        <v>0.43425555555555601</v>
      </c>
      <c r="AH16">
        <v>0.40238095238095201</v>
      </c>
      <c r="AI16">
        <v>7.5665965676307595E-2</v>
      </c>
      <c r="AJ16">
        <v>0.38865100762737198</v>
      </c>
      <c r="AK16">
        <v>0.38865100762737198</v>
      </c>
      <c r="AL16">
        <v>0.54960276505685501</v>
      </c>
      <c r="AM16">
        <v>0.54960276505685501</v>
      </c>
      <c r="AN16">
        <v>0.40238095238095201</v>
      </c>
      <c r="AO16">
        <v>0.40238095238095201</v>
      </c>
    </row>
    <row r="17" spans="2:41" x14ac:dyDescent="0.2">
      <c r="B17" t="s">
        <v>322</v>
      </c>
      <c r="C17">
        <v>1E-3</v>
      </c>
      <c r="D17">
        <v>0.25</v>
      </c>
      <c r="E17">
        <v>100</v>
      </c>
      <c r="F17">
        <v>1000</v>
      </c>
      <c r="G17" s="2" t="b">
        <v>0</v>
      </c>
      <c r="H17">
        <v>8</v>
      </c>
      <c r="I17">
        <v>5</v>
      </c>
      <c r="J17">
        <v>5</v>
      </c>
      <c r="K17">
        <v>1000</v>
      </c>
      <c r="L17">
        <v>4</v>
      </c>
      <c r="M17">
        <v>5</v>
      </c>
      <c r="N17">
        <v>45</v>
      </c>
      <c r="O17">
        <v>12</v>
      </c>
      <c r="P17">
        <v>5</v>
      </c>
      <c r="Q17">
        <v>35</v>
      </c>
      <c r="R17">
        <v>1</v>
      </c>
      <c r="S17">
        <v>78</v>
      </c>
      <c r="T17" s="2">
        <v>64</v>
      </c>
      <c r="U17" s="2">
        <v>128</v>
      </c>
      <c r="V17" s="2">
        <v>64</v>
      </c>
      <c r="W17" t="s">
        <v>194</v>
      </c>
      <c r="X17">
        <v>0.99387500000000295</v>
      </c>
      <c r="Y17">
        <v>1.0991869521386E-3</v>
      </c>
      <c r="Z17">
        <v>0.43067222222222201</v>
      </c>
      <c r="AA17">
        <v>0.23527602286636801</v>
      </c>
      <c r="AB17">
        <v>0.339948370931559</v>
      </c>
      <c r="AC17">
        <v>0.339948370931559</v>
      </c>
      <c r="AD17">
        <v>0.42594902442202898</v>
      </c>
      <c r="AE17">
        <v>0.42594902442202898</v>
      </c>
      <c r="AF17">
        <v>0.43067222222222201</v>
      </c>
      <c r="AG17">
        <v>0.43067222222222201</v>
      </c>
      <c r="AH17">
        <v>0.61904761904761896</v>
      </c>
      <c r="AI17">
        <v>7.1017786860466003E-2</v>
      </c>
      <c r="AJ17">
        <v>0.57450672352725696</v>
      </c>
      <c r="AK17">
        <v>0.57450672352725696</v>
      </c>
      <c r="AL17">
        <v>0.62630585185219001</v>
      </c>
      <c r="AM17">
        <v>0.62630585185219001</v>
      </c>
      <c r="AN17">
        <v>0.61904761904761896</v>
      </c>
      <c r="AO17">
        <v>0.61904761904761896</v>
      </c>
    </row>
    <row r="18" spans="2:41" x14ac:dyDescent="0.2">
      <c r="B18" t="s">
        <v>323</v>
      </c>
      <c r="C18">
        <v>1E-3</v>
      </c>
      <c r="D18">
        <v>0.1</v>
      </c>
      <c r="E18">
        <v>100</v>
      </c>
      <c r="F18">
        <v>5000</v>
      </c>
      <c r="G18" s="2" t="b">
        <v>1</v>
      </c>
      <c r="H18">
        <v>8</v>
      </c>
      <c r="I18">
        <v>5</v>
      </c>
      <c r="J18">
        <v>5</v>
      </c>
      <c r="K18">
        <v>1000</v>
      </c>
      <c r="L18">
        <v>4</v>
      </c>
      <c r="M18">
        <v>5</v>
      </c>
      <c r="N18">
        <v>45</v>
      </c>
      <c r="O18">
        <v>12</v>
      </c>
      <c r="P18">
        <v>5</v>
      </c>
      <c r="Q18">
        <v>35</v>
      </c>
      <c r="R18">
        <v>1</v>
      </c>
      <c r="S18">
        <v>78</v>
      </c>
      <c r="T18" s="2">
        <v>64</v>
      </c>
      <c r="U18" s="2">
        <v>64</v>
      </c>
      <c r="V18" s="2">
        <v>64</v>
      </c>
      <c r="W18" t="s">
        <v>194</v>
      </c>
      <c r="X18">
        <v>0.99462499999999998</v>
      </c>
      <c r="Y18">
        <v>8.6840902504099998E-4</v>
      </c>
      <c r="Z18">
        <v>0.42866666666666597</v>
      </c>
      <c r="AA18">
        <v>0.34808392207324501</v>
      </c>
      <c r="AB18">
        <v>0.35337071729486502</v>
      </c>
      <c r="AC18">
        <v>0.35337071729486502</v>
      </c>
      <c r="AD18">
        <v>0.34527587153856598</v>
      </c>
      <c r="AE18">
        <v>0.34527587153856598</v>
      </c>
      <c r="AF18">
        <v>0.42866666666666597</v>
      </c>
      <c r="AG18">
        <v>0.42866666666666597</v>
      </c>
      <c r="AH18">
        <v>0.57380952380952299</v>
      </c>
      <c r="AI18">
        <v>0.10927114635705901</v>
      </c>
      <c r="AJ18">
        <v>0.50730083439180895</v>
      </c>
      <c r="AK18">
        <v>0.50730083439180895</v>
      </c>
      <c r="AL18">
        <v>0.55646401045963001</v>
      </c>
      <c r="AM18">
        <v>0.55646401045963001</v>
      </c>
      <c r="AN18">
        <v>0.57380952380952299</v>
      </c>
      <c r="AO18">
        <v>0.57380952380952299</v>
      </c>
    </row>
    <row r="19" spans="2:41" x14ac:dyDescent="0.2">
      <c r="B19" t="s">
        <v>324</v>
      </c>
      <c r="C19">
        <v>1E-3</v>
      </c>
      <c r="D19">
        <v>0.1</v>
      </c>
      <c r="E19">
        <v>100</v>
      </c>
      <c r="F19">
        <v>5000</v>
      </c>
      <c r="G19" s="2" t="b">
        <v>1</v>
      </c>
      <c r="H19">
        <v>8</v>
      </c>
      <c r="I19">
        <v>5</v>
      </c>
      <c r="J19">
        <v>5</v>
      </c>
      <c r="K19">
        <v>1000</v>
      </c>
      <c r="L19">
        <v>4</v>
      </c>
      <c r="M19">
        <v>5</v>
      </c>
      <c r="N19">
        <v>45</v>
      </c>
      <c r="O19">
        <v>12</v>
      </c>
      <c r="P19">
        <v>5</v>
      </c>
      <c r="Q19">
        <v>35</v>
      </c>
      <c r="R19">
        <v>1</v>
      </c>
      <c r="S19">
        <v>78</v>
      </c>
      <c r="T19" s="2">
        <v>128</v>
      </c>
      <c r="U19" s="2">
        <v>128</v>
      </c>
      <c r="V19" s="2">
        <v>128</v>
      </c>
      <c r="W19" t="s">
        <v>194</v>
      </c>
      <c r="X19">
        <v>0.99455500000000097</v>
      </c>
      <c r="Y19">
        <v>8.8133456829549996E-4</v>
      </c>
      <c r="Z19">
        <v>0.42698333333333199</v>
      </c>
      <c r="AA19">
        <v>0.25285131250321802</v>
      </c>
      <c r="AB19">
        <v>0.31725368980827401</v>
      </c>
      <c r="AC19">
        <v>0.31725368980827401</v>
      </c>
      <c r="AD19">
        <v>0.29966461953636803</v>
      </c>
      <c r="AE19">
        <v>0.29966461953636803</v>
      </c>
      <c r="AF19">
        <v>0.42698333333333199</v>
      </c>
      <c r="AG19">
        <v>0.42698333333333199</v>
      </c>
      <c r="AH19">
        <v>0.29047619047619</v>
      </c>
      <c r="AI19">
        <v>8.2832396030425998E-2</v>
      </c>
      <c r="AJ19">
        <v>0.24073264483148199</v>
      </c>
      <c r="AK19">
        <v>0.24073264483148199</v>
      </c>
      <c r="AL19">
        <v>0.34804387028224198</v>
      </c>
      <c r="AM19">
        <v>0.34804387028224198</v>
      </c>
      <c r="AN19">
        <v>0.29047619047619</v>
      </c>
      <c r="AO19">
        <v>0.29047619047619</v>
      </c>
    </row>
    <row r="20" spans="2:41" x14ac:dyDescent="0.2">
      <c r="B20" t="s">
        <v>325</v>
      </c>
      <c r="C20">
        <v>1E-3</v>
      </c>
      <c r="D20">
        <v>0.1</v>
      </c>
      <c r="E20">
        <v>100</v>
      </c>
      <c r="F20">
        <v>5000</v>
      </c>
      <c r="G20" s="2" t="b">
        <v>1</v>
      </c>
      <c r="H20">
        <v>8</v>
      </c>
      <c r="I20">
        <v>5</v>
      </c>
      <c r="J20">
        <v>95</v>
      </c>
      <c r="K20">
        <v>1000</v>
      </c>
      <c r="L20">
        <v>4</v>
      </c>
      <c r="M20">
        <v>5</v>
      </c>
      <c r="N20">
        <v>45</v>
      </c>
      <c r="O20">
        <v>12</v>
      </c>
      <c r="P20">
        <v>5</v>
      </c>
      <c r="Q20">
        <v>35</v>
      </c>
      <c r="R20">
        <v>1</v>
      </c>
      <c r="S20">
        <v>78</v>
      </c>
      <c r="T20" s="2">
        <v>128</v>
      </c>
      <c r="U20" s="2">
        <v>64</v>
      </c>
      <c r="V20" s="2">
        <v>64</v>
      </c>
      <c r="W20" t="s">
        <v>194</v>
      </c>
      <c r="X20">
        <v>0.99231526315794605</v>
      </c>
      <c r="Y20">
        <v>1.3168146887037001E-3</v>
      </c>
      <c r="Z20">
        <v>0.41931111111111002</v>
      </c>
      <c r="AA20">
        <v>0.28901237536966801</v>
      </c>
      <c r="AB20">
        <v>0.36248705292880401</v>
      </c>
      <c r="AC20">
        <v>0.36248705292880401</v>
      </c>
      <c r="AD20">
        <v>0.401146401988416</v>
      </c>
      <c r="AE20">
        <v>0.401146401988416</v>
      </c>
      <c r="AF20">
        <v>0.41931111111111002</v>
      </c>
      <c r="AG20">
        <v>0.41931111111111002</v>
      </c>
      <c r="AH20">
        <v>0.60476190476190395</v>
      </c>
      <c r="AI20">
        <v>7.3913127183914101E-2</v>
      </c>
      <c r="AJ20">
        <v>0.54893483248997998</v>
      </c>
      <c r="AK20">
        <v>0.54893483248997998</v>
      </c>
      <c r="AL20">
        <v>0.56353508915565598</v>
      </c>
      <c r="AM20">
        <v>0.56353508915565598</v>
      </c>
      <c r="AN20">
        <v>0.60476190476190395</v>
      </c>
      <c r="AO20">
        <v>0.60476190476190395</v>
      </c>
    </row>
    <row r="21" spans="2:41" x14ac:dyDescent="0.2">
      <c r="B21" t="s">
        <v>326</v>
      </c>
      <c r="C21">
        <v>1E-3</v>
      </c>
      <c r="D21">
        <v>0.25</v>
      </c>
      <c r="E21">
        <v>100</v>
      </c>
      <c r="F21">
        <v>5000</v>
      </c>
      <c r="G21" s="2" t="b">
        <v>1</v>
      </c>
      <c r="H21">
        <v>8</v>
      </c>
      <c r="I21">
        <v>5</v>
      </c>
      <c r="J21">
        <v>5</v>
      </c>
      <c r="K21">
        <v>1000</v>
      </c>
      <c r="L21">
        <v>4</v>
      </c>
      <c r="M21">
        <v>5</v>
      </c>
      <c r="N21">
        <v>45</v>
      </c>
      <c r="O21">
        <v>12</v>
      </c>
      <c r="P21">
        <v>5</v>
      </c>
      <c r="Q21">
        <v>35</v>
      </c>
      <c r="R21">
        <v>1</v>
      </c>
      <c r="S21">
        <v>78</v>
      </c>
      <c r="T21" s="2">
        <v>64</v>
      </c>
      <c r="U21" s="2">
        <v>64</v>
      </c>
      <c r="V21" s="2">
        <v>64</v>
      </c>
      <c r="W21" t="s">
        <v>194</v>
      </c>
      <c r="X21">
        <v>0.99512500000000104</v>
      </c>
      <c r="Y21">
        <v>9.4436907818800004E-4</v>
      </c>
      <c r="Z21">
        <v>0.41884444444444402</v>
      </c>
      <c r="AA21">
        <v>0.40724748709797798</v>
      </c>
      <c r="AB21">
        <v>0.35397386522982799</v>
      </c>
      <c r="AC21">
        <v>0.35397386522982799</v>
      </c>
      <c r="AD21">
        <v>0.48991950174388799</v>
      </c>
      <c r="AE21">
        <v>0.48991950174388799</v>
      </c>
      <c r="AF21">
        <v>0.41884444444444402</v>
      </c>
      <c r="AG21">
        <v>0.41884444444444402</v>
      </c>
      <c r="AH21">
        <v>0.59047619047619004</v>
      </c>
      <c r="AI21">
        <v>0.106554254889488</v>
      </c>
      <c r="AJ21">
        <v>0.53627524757407397</v>
      </c>
      <c r="AK21">
        <v>0.53627524757407496</v>
      </c>
      <c r="AL21">
        <v>0.50586939823973298</v>
      </c>
      <c r="AM21">
        <v>0.50586939823973298</v>
      </c>
      <c r="AN21">
        <v>0.59047619047619004</v>
      </c>
      <c r="AO21">
        <v>0.59047619047619004</v>
      </c>
    </row>
    <row r="22" spans="2:41" x14ac:dyDescent="0.2">
      <c r="B22" t="s">
        <v>327</v>
      </c>
      <c r="C22">
        <v>1E-3</v>
      </c>
      <c r="D22">
        <v>0.5</v>
      </c>
      <c r="E22">
        <v>100</v>
      </c>
      <c r="F22">
        <v>5000</v>
      </c>
      <c r="G22" s="2" t="b">
        <v>1</v>
      </c>
      <c r="H22">
        <v>8</v>
      </c>
      <c r="I22">
        <v>5</v>
      </c>
      <c r="J22">
        <v>5</v>
      </c>
      <c r="K22">
        <v>1000</v>
      </c>
      <c r="L22">
        <v>4</v>
      </c>
      <c r="M22">
        <v>5</v>
      </c>
      <c r="N22">
        <v>45</v>
      </c>
      <c r="O22">
        <v>12</v>
      </c>
      <c r="P22">
        <v>5</v>
      </c>
      <c r="Q22">
        <v>35</v>
      </c>
      <c r="R22">
        <v>1</v>
      </c>
      <c r="S22">
        <v>78</v>
      </c>
      <c r="T22" s="2">
        <v>128</v>
      </c>
      <c r="U22" s="2">
        <v>64</v>
      </c>
      <c r="V22" s="2">
        <v>64</v>
      </c>
      <c r="W22" t="s">
        <v>194</v>
      </c>
      <c r="X22">
        <v>0.98852999999999802</v>
      </c>
      <c r="Y22">
        <v>1.9530825606852999E-3</v>
      </c>
      <c r="Z22">
        <v>0.418655555555555</v>
      </c>
      <c r="AA22">
        <v>0.24618099899590001</v>
      </c>
      <c r="AB22">
        <v>0.32081036433418397</v>
      </c>
      <c r="AC22">
        <v>0.32081036433418397</v>
      </c>
      <c r="AD22">
        <v>0.47833538487694899</v>
      </c>
      <c r="AE22">
        <v>0.47833538487694899</v>
      </c>
      <c r="AF22">
        <v>0.418655555555555</v>
      </c>
      <c r="AG22">
        <v>0.418655555555555</v>
      </c>
      <c r="AH22">
        <v>0.30476190476190401</v>
      </c>
      <c r="AI22">
        <v>9.6660174429416601E-2</v>
      </c>
      <c r="AJ22">
        <v>0.22563295028255001</v>
      </c>
      <c r="AK22">
        <v>0.22563295028255001</v>
      </c>
      <c r="AL22">
        <v>0.328337782151783</v>
      </c>
      <c r="AM22">
        <v>0.328337782151783</v>
      </c>
      <c r="AN22">
        <v>0.30476190476190401</v>
      </c>
      <c r="AO22">
        <v>0.30476190476190401</v>
      </c>
    </row>
    <row r="23" spans="2:41" x14ac:dyDescent="0.2">
      <c r="B23" t="s">
        <v>328</v>
      </c>
      <c r="C23">
        <v>1E-3</v>
      </c>
      <c r="D23">
        <v>0.5</v>
      </c>
      <c r="E23">
        <v>100</v>
      </c>
      <c r="F23">
        <v>1000</v>
      </c>
      <c r="G23" s="2" t="b">
        <v>1</v>
      </c>
      <c r="H23">
        <v>8</v>
      </c>
      <c r="I23">
        <v>5</v>
      </c>
      <c r="J23">
        <v>95</v>
      </c>
      <c r="K23">
        <v>1000</v>
      </c>
      <c r="L23">
        <v>4</v>
      </c>
      <c r="M23">
        <v>5</v>
      </c>
      <c r="N23">
        <v>45</v>
      </c>
      <c r="O23">
        <v>12</v>
      </c>
      <c r="P23">
        <v>5</v>
      </c>
      <c r="Q23">
        <v>35</v>
      </c>
      <c r="R23">
        <v>1</v>
      </c>
      <c r="S23">
        <v>78</v>
      </c>
      <c r="T23" s="2">
        <v>128</v>
      </c>
      <c r="U23" s="2">
        <v>128</v>
      </c>
      <c r="V23" s="2">
        <v>64</v>
      </c>
      <c r="W23" t="s">
        <v>194</v>
      </c>
      <c r="X23">
        <v>0.99132236842106103</v>
      </c>
      <c r="Y23">
        <v>1.7366316452971E-3</v>
      </c>
      <c r="Z23">
        <v>0.40299999999999803</v>
      </c>
      <c r="AA23">
        <v>0.325239131599664</v>
      </c>
      <c r="AB23">
        <v>0.31799094164800901</v>
      </c>
      <c r="AC23">
        <v>0.31799094164800901</v>
      </c>
      <c r="AD23">
        <v>0.339192738987797</v>
      </c>
      <c r="AE23">
        <v>0.339192738987797</v>
      </c>
      <c r="AF23">
        <v>0.40299999999999803</v>
      </c>
      <c r="AG23">
        <v>0.40299999999999803</v>
      </c>
      <c r="AH23">
        <v>0.56904761904761902</v>
      </c>
      <c r="AI23">
        <v>0.100250013172626</v>
      </c>
      <c r="AJ23">
        <v>0.51743725494466897</v>
      </c>
      <c r="AK23">
        <v>0.51743725494466897</v>
      </c>
      <c r="AL23">
        <v>0.51698289111172002</v>
      </c>
      <c r="AM23">
        <v>0.51698289111172002</v>
      </c>
      <c r="AN23">
        <v>0.56904761904761902</v>
      </c>
      <c r="AO23">
        <v>0.56904761904761902</v>
      </c>
    </row>
    <row r="24" spans="2:41" x14ac:dyDescent="0.2">
      <c r="B24" t="s">
        <v>329</v>
      </c>
      <c r="C24">
        <v>1E-3</v>
      </c>
      <c r="D24">
        <v>0.5</v>
      </c>
      <c r="E24">
        <v>100</v>
      </c>
      <c r="F24">
        <v>1000</v>
      </c>
      <c r="G24" s="2" t="b">
        <v>0</v>
      </c>
      <c r="H24">
        <v>8</v>
      </c>
      <c r="I24">
        <v>5</v>
      </c>
      <c r="J24">
        <v>5</v>
      </c>
      <c r="K24">
        <v>1000</v>
      </c>
      <c r="L24">
        <v>4</v>
      </c>
      <c r="M24">
        <v>5</v>
      </c>
      <c r="N24">
        <v>45</v>
      </c>
      <c r="O24">
        <v>12</v>
      </c>
      <c r="P24">
        <v>5</v>
      </c>
      <c r="Q24">
        <v>35</v>
      </c>
      <c r="R24">
        <v>1</v>
      </c>
      <c r="S24">
        <v>78</v>
      </c>
      <c r="T24" s="2">
        <v>128</v>
      </c>
      <c r="U24" s="2">
        <v>128</v>
      </c>
      <c r="V24" s="2">
        <v>128</v>
      </c>
      <c r="W24" t="s">
        <v>194</v>
      </c>
      <c r="X24">
        <v>0.99362500000000298</v>
      </c>
      <c r="Y24">
        <v>1.227891190736E-3</v>
      </c>
      <c r="Z24">
        <v>0.40192222222222201</v>
      </c>
      <c r="AA24">
        <v>0.33890200957655903</v>
      </c>
      <c r="AB24">
        <v>0.33000235323049998</v>
      </c>
      <c r="AC24">
        <v>0.33000235323049998</v>
      </c>
      <c r="AD24">
        <v>0.43953466100770699</v>
      </c>
      <c r="AE24">
        <v>0.43953466100770699</v>
      </c>
      <c r="AF24">
        <v>0.40192222222222201</v>
      </c>
      <c r="AG24">
        <v>0.40192222222222201</v>
      </c>
      <c r="AH24">
        <v>0.588095238095238</v>
      </c>
      <c r="AI24">
        <v>0.10576196014881099</v>
      </c>
      <c r="AJ24">
        <v>0.55261325609135004</v>
      </c>
      <c r="AK24">
        <v>0.55261325609135004</v>
      </c>
      <c r="AL24">
        <v>0.62171776559070002</v>
      </c>
      <c r="AM24">
        <v>0.62171776559070002</v>
      </c>
      <c r="AN24">
        <v>0.588095238095238</v>
      </c>
      <c r="AO24">
        <v>0.588095238095238</v>
      </c>
    </row>
    <row r="25" spans="2:41" x14ac:dyDescent="0.2">
      <c r="B25" t="s">
        <v>330</v>
      </c>
      <c r="C25">
        <v>1E-3</v>
      </c>
      <c r="D25">
        <v>0.1</v>
      </c>
      <c r="E25">
        <v>100</v>
      </c>
      <c r="F25">
        <v>1000</v>
      </c>
      <c r="G25" s="2" t="b">
        <v>0</v>
      </c>
      <c r="H25">
        <v>8</v>
      </c>
      <c r="I25">
        <v>5</v>
      </c>
      <c r="J25">
        <v>5</v>
      </c>
      <c r="K25">
        <v>1000</v>
      </c>
      <c r="L25">
        <v>4</v>
      </c>
      <c r="M25">
        <v>5</v>
      </c>
      <c r="N25">
        <v>45</v>
      </c>
      <c r="O25">
        <v>12</v>
      </c>
      <c r="P25">
        <v>5</v>
      </c>
      <c r="Q25">
        <v>35</v>
      </c>
      <c r="R25">
        <v>1</v>
      </c>
      <c r="S25">
        <v>78</v>
      </c>
      <c r="T25" s="2">
        <v>128</v>
      </c>
      <c r="U25" s="2">
        <v>64</v>
      </c>
      <c r="V25" s="2">
        <v>128</v>
      </c>
      <c r="W25" t="s">
        <v>194</v>
      </c>
      <c r="X25">
        <v>0.99110000000000498</v>
      </c>
      <c r="Y25">
        <v>1.5163888783446E-3</v>
      </c>
      <c r="Z25">
        <v>0.40082222222222202</v>
      </c>
      <c r="AA25">
        <v>0.33707254415750498</v>
      </c>
      <c r="AB25">
        <v>0.31261278978304702</v>
      </c>
      <c r="AC25">
        <v>0.31261278978304702</v>
      </c>
      <c r="AD25">
        <v>0.44824047247750598</v>
      </c>
      <c r="AE25">
        <v>0.44824047247750598</v>
      </c>
      <c r="AF25">
        <v>0.40082222222222202</v>
      </c>
      <c r="AG25">
        <v>0.40082222222222202</v>
      </c>
      <c r="AH25">
        <v>0.43809523809523798</v>
      </c>
      <c r="AI25">
        <v>0.158610180020332</v>
      </c>
      <c r="AJ25">
        <v>0.34544042882499498</v>
      </c>
      <c r="AK25">
        <v>0.34544042882499498</v>
      </c>
      <c r="AL25">
        <v>0.39568475577561801</v>
      </c>
      <c r="AM25">
        <v>0.39568475577561801</v>
      </c>
      <c r="AN25">
        <v>0.43809523809523798</v>
      </c>
      <c r="AO25">
        <v>0.43809523809523798</v>
      </c>
    </row>
    <row r="26" spans="2:41" x14ac:dyDescent="0.2">
      <c r="B26" t="s">
        <v>331</v>
      </c>
      <c r="C26">
        <v>1E-3</v>
      </c>
      <c r="D26">
        <v>0.25</v>
      </c>
      <c r="E26">
        <v>100</v>
      </c>
      <c r="F26">
        <v>1000</v>
      </c>
      <c r="G26" s="2" t="b">
        <v>1</v>
      </c>
      <c r="H26">
        <v>8</v>
      </c>
      <c r="I26">
        <v>5</v>
      </c>
      <c r="J26">
        <v>95</v>
      </c>
      <c r="K26">
        <v>1000</v>
      </c>
      <c r="L26">
        <v>4</v>
      </c>
      <c r="M26">
        <v>5</v>
      </c>
      <c r="N26">
        <v>45</v>
      </c>
      <c r="O26">
        <v>12</v>
      </c>
      <c r="P26">
        <v>5</v>
      </c>
      <c r="Q26">
        <v>35</v>
      </c>
      <c r="R26">
        <v>1</v>
      </c>
      <c r="S26">
        <v>78</v>
      </c>
      <c r="T26" s="2">
        <v>64</v>
      </c>
      <c r="U26" s="2">
        <v>128</v>
      </c>
      <c r="V26" s="2">
        <v>64</v>
      </c>
      <c r="W26" t="s">
        <v>194</v>
      </c>
      <c r="X26">
        <v>0.98367763157895305</v>
      </c>
      <c r="Y26">
        <v>2.5762226746883E-3</v>
      </c>
      <c r="Z26">
        <v>0.39865</v>
      </c>
      <c r="AA26">
        <v>0.226401071727275</v>
      </c>
      <c r="AB26">
        <v>0.32565305202507899</v>
      </c>
      <c r="AC26">
        <v>0.32565305202507899</v>
      </c>
      <c r="AD26">
        <v>0.37290369366500697</v>
      </c>
      <c r="AE26">
        <v>0.37290369366500697</v>
      </c>
      <c r="AF26">
        <v>0.39865</v>
      </c>
      <c r="AG26">
        <v>0.39865</v>
      </c>
      <c r="AH26">
        <v>0.52380952380952295</v>
      </c>
      <c r="AI26">
        <v>0.10596003383398001</v>
      </c>
      <c r="AJ26">
        <v>0.53249517449667105</v>
      </c>
      <c r="AK26">
        <v>0.53249517449667105</v>
      </c>
      <c r="AL26">
        <v>0.61823613614745598</v>
      </c>
      <c r="AM26">
        <v>0.61823613614745598</v>
      </c>
      <c r="AN26">
        <v>0.52380952380952295</v>
      </c>
      <c r="AO26">
        <v>0.52380952380952295</v>
      </c>
    </row>
    <row r="27" spans="2:41" x14ac:dyDescent="0.2">
      <c r="B27" t="s">
        <v>332</v>
      </c>
      <c r="C27">
        <v>1E-3</v>
      </c>
      <c r="D27">
        <v>0.25</v>
      </c>
      <c r="E27">
        <v>100</v>
      </c>
      <c r="F27">
        <v>1000</v>
      </c>
      <c r="G27" s="2" t="b">
        <v>1</v>
      </c>
      <c r="H27">
        <v>8</v>
      </c>
      <c r="I27">
        <v>5</v>
      </c>
      <c r="J27">
        <v>95</v>
      </c>
      <c r="K27">
        <v>1000</v>
      </c>
      <c r="L27">
        <v>4</v>
      </c>
      <c r="M27">
        <v>5</v>
      </c>
      <c r="N27">
        <v>45</v>
      </c>
      <c r="O27">
        <v>12</v>
      </c>
      <c r="P27">
        <v>5</v>
      </c>
      <c r="Q27">
        <v>35</v>
      </c>
      <c r="R27">
        <v>1</v>
      </c>
      <c r="S27">
        <v>78</v>
      </c>
      <c r="T27" s="2">
        <v>128</v>
      </c>
      <c r="U27" s="2">
        <v>128</v>
      </c>
      <c r="V27" s="2">
        <v>128</v>
      </c>
      <c r="W27" t="s">
        <v>194</v>
      </c>
      <c r="X27">
        <v>0.984813157894733</v>
      </c>
      <c r="Y27">
        <v>2.3272041103336001E-3</v>
      </c>
      <c r="Z27">
        <v>0.39629999999999899</v>
      </c>
      <c r="AA27">
        <v>0.44762101837992602</v>
      </c>
      <c r="AB27">
        <v>0.32529571225423198</v>
      </c>
      <c r="AC27">
        <v>0.32529571225423198</v>
      </c>
      <c r="AD27">
        <v>0.46222294657292901</v>
      </c>
      <c r="AE27">
        <v>0.46222294657292901</v>
      </c>
      <c r="AF27">
        <v>0.39629999999999899</v>
      </c>
      <c r="AG27">
        <v>0.39629999999999899</v>
      </c>
      <c r="AH27">
        <v>0.48095238095238002</v>
      </c>
      <c r="AI27">
        <v>0.172873139381408</v>
      </c>
      <c r="AJ27">
        <v>0.48340336081097701</v>
      </c>
      <c r="AK27">
        <v>0.48340336081097701</v>
      </c>
      <c r="AL27">
        <v>0.62212489111498204</v>
      </c>
      <c r="AM27">
        <v>0.62212489111498204</v>
      </c>
      <c r="AN27">
        <v>0.48095238095238002</v>
      </c>
      <c r="AO27">
        <v>0.48095238095238002</v>
      </c>
    </row>
    <row r="28" spans="2:41" x14ac:dyDescent="0.2">
      <c r="B28" t="s">
        <v>333</v>
      </c>
      <c r="C28">
        <v>1E-3</v>
      </c>
      <c r="D28">
        <v>0.5</v>
      </c>
      <c r="E28">
        <v>100</v>
      </c>
      <c r="F28">
        <v>1000</v>
      </c>
      <c r="G28" s="2" t="b">
        <v>1</v>
      </c>
      <c r="H28">
        <v>8</v>
      </c>
      <c r="I28">
        <v>5</v>
      </c>
      <c r="J28">
        <v>95</v>
      </c>
      <c r="K28">
        <v>1000</v>
      </c>
      <c r="L28">
        <v>4</v>
      </c>
      <c r="M28">
        <v>5</v>
      </c>
      <c r="N28">
        <v>45</v>
      </c>
      <c r="O28">
        <v>12</v>
      </c>
      <c r="P28">
        <v>5</v>
      </c>
      <c r="Q28">
        <v>35</v>
      </c>
      <c r="R28">
        <v>1</v>
      </c>
      <c r="S28">
        <v>78</v>
      </c>
      <c r="T28" s="2">
        <v>128</v>
      </c>
      <c r="U28" s="2">
        <v>64</v>
      </c>
      <c r="V28" s="2">
        <v>128</v>
      </c>
      <c r="W28" t="s">
        <v>194</v>
      </c>
      <c r="X28">
        <v>0.99525657894735098</v>
      </c>
      <c r="Y28">
        <v>9.0318555715200003E-4</v>
      </c>
      <c r="Z28">
        <v>0.393844444444444</v>
      </c>
      <c r="AA28">
        <v>0.384906899243593</v>
      </c>
      <c r="AB28">
        <v>0.30738599106165099</v>
      </c>
      <c r="AC28">
        <v>0.30738599106165099</v>
      </c>
      <c r="AD28">
        <v>0.43317039400197599</v>
      </c>
      <c r="AE28">
        <v>0.43317039400197599</v>
      </c>
      <c r="AF28">
        <v>0.393844444444444</v>
      </c>
      <c r="AG28">
        <v>0.393844444444444</v>
      </c>
      <c r="AH28">
        <v>0.54761904761904701</v>
      </c>
      <c r="AI28">
        <v>0.101594008505344</v>
      </c>
      <c r="AJ28">
        <v>0.49920531525366102</v>
      </c>
      <c r="AK28">
        <v>0.49920531525366102</v>
      </c>
      <c r="AL28">
        <v>0.59505257299862202</v>
      </c>
      <c r="AM28">
        <v>0.59505257299862202</v>
      </c>
      <c r="AN28">
        <v>0.54761904761904701</v>
      </c>
      <c r="AO28">
        <v>0.54761904761904701</v>
      </c>
    </row>
    <row r="29" spans="2:41" x14ac:dyDescent="0.2">
      <c r="B29" t="s">
        <v>334</v>
      </c>
      <c r="C29">
        <v>1E-3</v>
      </c>
      <c r="D29">
        <v>0.5</v>
      </c>
      <c r="E29">
        <v>100</v>
      </c>
      <c r="F29">
        <v>1000</v>
      </c>
      <c r="G29" s="2" t="b">
        <v>0</v>
      </c>
      <c r="H29">
        <v>8</v>
      </c>
      <c r="I29">
        <v>5</v>
      </c>
      <c r="J29">
        <v>5</v>
      </c>
      <c r="K29">
        <v>1000</v>
      </c>
      <c r="L29">
        <v>4</v>
      </c>
      <c r="M29">
        <v>5</v>
      </c>
      <c r="N29">
        <v>45</v>
      </c>
      <c r="O29">
        <v>12</v>
      </c>
      <c r="P29">
        <v>5</v>
      </c>
      <c r="Q29">
        <v>35</v>
      </c>
      <c r="R29">
        <v>1</v>
      </c>
      <c r="S29">
        <v>78</v>
      </c>
      <c r="T29" s="2">
        <v>128</v>
      </c>
      <c r="U29" s="2">
        <v>64</v>
      </c>
      <c r="V29" s="2">
        <v>64</v>
      </c>
      <c r="W29" t="s">
        <v>194</v>
      </c>
      <c r="X29">
        <v>0.992425000000004</v>
      </c>
      <c r="Y29">
        <v>1.4553506480478001E-3</v>
      </c>
      <c r="Z29">
        <v>0.38873888888888802</v>
      </c>
      <c r="AA29">
        <v>0.36608635735511702</v>
      </c>
      <c r="AB29">
        <v>0.32511250775939399</v>
      </c>
      <c r="AC29">
        <v>0.32511250775939399</v>
      </c>
      <c r="AD29">
        <v>0.41921461155244599</v>
      </c>
      <c r="AE29">
        <v>0.41921461155244599</v>
      </c>
      <c r="AF29">
        <v>0.38873888888888802</v>
      </c>
      <c r="AG29">
        <v>0.38873888888888802</v>
      </c>
      <c r="AH29">
        <v>0.56190476190476102</v>
      </c>
      <c r="AI29">
        <v>0.117354333400726</v>
      </c>
      <c r="AJ29">
        <v>0.54346051362300896</v>
      </c>
      <c r="AK29">
        <v>0.54346051362300896</v>
      </c>
      <c r="AL29">
        <v>0.63966799091555704</v>
      </c>
      <c r="AM29">
        <v>0.63966799091555704</v>
      </c>
      <c r="AN29">
        <v>0.56190476190476102</v>
      </c>
      <c r="AO29">
        <v>0.56190476190476102</v>
      </c>
    </row>
    <row r="30" spans="2:41" x14ac:dyDescent="0.2">
      <c r="B30" t="s">
        <v>335</v>
      </c>
      <c r="C30">
        <v>1E-3</v>
      </c>
      <c r="D30">
        <v>0.25</v>
      </c>
      <c r="E30">
        <v>100</v>
      </c>
      <c r="F30">
        <v>5000</v>
      </c>
      <c r="G30" s="2" t="b">
        <v>1</v>
      </c>
      <c r="H30">
        <v>8</v>
      </c>
      <c r="I30">
        <v>5</v>
      </c>
      <c r="J30">
        <v>5</v>
      </c>
      <c r="K30">
        <v>1000</v>
      </c>
      <c r="L30">
        <v>4</v>
      </c>
      <c r="M30">
        <v>5</v>
      </c>
      <c r="N30">
        <v>45</v>
      </c>
      <c r="O30">
        <v>12</v>
      </c>
      <c r="P30">
        <v>5</v>
      </c>
      <c r="Q30">
        <v>35</v>
      </c>
      <c r="R30">
        <v>1</v>
      </c>
      <c r="S30">
        <v>78</v>
      </c>
      <c r="T30" s="2">
        <v>128</v>
      </c>
      <c r="U30" s="2">
        <v>128</v>
      </c>
      <c r="V30" s="2">
        <v>64</v>
      </c>
      <c r="W30" t="s">
        <v>194</v>
      </c>
      <c r="X30">
        <v>0.995169999999999</v>
      </c>
      <c r="Y30">
        <v>9.2851440354569997E-4</v>
      </c>
      <c r="Z30">
        <v>0.38778888888888802</v>
      </c>
      <c r="AA30">
        <v>0.24980754207074601</v>
      </c>
      <c r="AB30">
        <v>0.30178702483081299</v>
      </c>
      <c r="AC30">
        <v>0.30178702483081299</v>
      </c>
      <c r="AD30">
        <v>0.404876500786988</v>
      </c>
      <c r="AE30">
        <v>0.404876500786988</v>
      </c>
      <c r="AF30">
        <v>0.38778888888888802</v>
      </c>
      <c r="AG30">
        <v>0.38778888888888802</v>
      </c>
      <c r="AH30">
        <v>0.36904761904761901</v>
      </c>
      <c r="AI30">
        <v>8.45228657126426E-2</v>
      </c>
      <c r="AJ30">
        <v>0.330282285749876</v>
      </c>
      <c r="AK30">
        <v>0.330282285749876</v>
      </c>
      <c r="AL30">
        <v>0.343271904514243</v>
      </c>
      <c r="AM30">
        <v>0.343271904514243</v>
      </c>
      <c r="AN30">
        <v>0.36904761904761901</v>
      </c>
      <c r="AO30">
        <v>0.36904761904761901</v>
      </c>
    </row>
    <row r="31" spans="2:41" x14ac:dyDescent="0.2">
      <c r="B31" t="s">
        <v>336</v>
      </c>
      <c r="C31">
        <v>1E-3</v>
      </c>
      <c r="D31">
        <v>0.5</v>
      </c>
      <c r="E31">
        <v>100</v>
      </c>
      <c r="F31">
        <v>1000</v>
      </c>
      <c r="G31" s="2" t="b">
        <v>1</v>
      </c>
      <c r="H31">
        <v>8</v>
      </c>
      <c r="I31">
        <v>5</v>
      </c>
      <c r="J31">
        <v>95</v>
      </c>
      <c r="K31">
        <v>1000</v>
      </c>
      <c r="L31">
        <v>4</v>
      </c>
      <c r="M31">
        <v>5</v>
      </c>
      <c r="N31">
        <v>45</v>
      </c>
      <c r="O31">
        <v>12</v>
      </c>
      <c r="P31">
        <v>5</v>
      </c>
      <c r="Q31">
        <v>35</v>
      </c>
      <c r="R31">
        <v>1</v>
      </c>
      <c r="S31">
        <v>78</v>
      </c>
      <c r="T31" s="2">
        <v>64</v>
      </c>
      <c r="U31" s="2">
        <v>64</v>
      </c>
      <c r="V31" s="2">
        <v>128</v>
      </c>
      <c r="W31" t="s">
        <v>194</v>
      </c>
      <c r="X31">
        <v>0.99130789473685199</v>
      </c>
      <c r="Y31">
        <v>1.4463855178328E-3</v>
      </c>
      <c r="Z31">
        <v>0.38478888888888901</v>
      </c>
      <c r="AA31">
        <v>0.358224708780646</v>
      </c>
      <c r="AB31">
        <v>0.301957645124587</v>
      </c>
      <c r="AC31">
        <v>0.301957645124587</v>
      </c>
      <c r="AD31">
        <v>0.40273425821499698</v>
      </c>
      <c r="AE31">
        <v>0.40273425821499698</v>
      </c>
      <c r="AF31">
        <v>0.38478888888888901</v>
      </c>
      <c r="AG31">
        <v>0.38478888888888901</v>
      </c>
      <c r="AH31">
        <v>0.588095238095238</v>
      </c>
      <c r="AI31">
        <v>0.101408563554286</v>
      </c>
      <c r="AJ31">
        <v>0.56647701814826201</v>
      </c>
      <c r="AK31">
        <v>0.56647701814826201</v>
      </c>
      <c r="AL31">
        <v>0.615536901043233</v>
      </c>
      <c r="AM31">
        <v>0.615536901043233</v>
      </c>
      <c r="AN31">
        <v>0.588095238095238</v>
      </c>
      <c r="AO31">
        <v>0.588095238095238</v>
      </c>
    </row>
    <row r="32" spans="2:41" x14ac:dyDescent="0.2">
      <c r="B32" t="s">
        <v>337</v>
      </c>
      <c r="C32">
        <v>1E-3</v>
      </c>
      <c r="D32">
        <v>0.25</v>
      </c>
      <c r="E32">
        <v>100</v>
      </c>
      <c r="F32">
        <v>5000</v>
      </c>
      <c r="G32" s="2" t="b">
        <v>1</v>
      </c>
      <c r="H32">
        <v>8</v>
      </c>
      <c r="I32">
        <v>5</v>
      </c>
      <c r="J32">
        <v>95</v>
      </c>
      <c r="K32">
        <v>1000</v>
      </c>
      <c r="L32">
        <v>4</v>
      </c>
      <c r="M32">
        <v>5</v>
      </c>
      <c r="N32">
        <v>45</v>
      </c>
      <c r="O32">
        <v>12</v>
      </c>
      <c r="P32">
        <v>5</v>
      </c>
      <c r="Q32">
        <v>35</v>
      </c>
      <c r="R32">
        <v>1</v>
      </c>
      <c r="S32">
        <v>78</v>
      </c>
      <c r="T32" s="2">
        <v>128</v>
      </c>
      <c r="U32" s="2">
        <v>128</v>
      </c>
      <c r="V32" s="2">
        <v>64</v>
      </c>
      <c r="W32" t="s">
        <v>194</v>
      </c>
      <c r="X32">
        <v>0.98833815789482304</v>
      </c>
      <c r="Y32">
        <v>1.9131765477009999E-3</v>
      </c>
      <c r="Z32">
        <v>0.37604444444444401</v>
      </c>
      <c r="AA32">
        <v>0.40531544956564902</v>
      </c>
      <c r="AB32">
        <v>0.332621904583078</v>
      </c>
      <c r="AC32">
        <v>0.332621904583078</v>
      </c>
      <c r="AD32">
        <v>0.370640468998234</v>
      </c>
      <c r="AE32">
        <v>0.370640468998234</v>
      </c>
      <c r="AF32">
        <v>0.37604444444444401</v>
      </c>
      <c r="AG32">
        <v>0.37604444444444401</v>
      </c>
      <c r="AH32">
        <v>0.56904761904761902</v>
      </c>
      <c r="AI32">
        <v>0.15312016010284399</v>
      </c>
      <c r="AJ32">
        <v>0.55511056697864003</v>
      </c>
      <c r="AK32">
        <v>0.55511056697864003</v>
      </c>
      <c r="AL32">
        <v>0.59182231111045602</v>
      </c>
      <c r="AM32">
        <v>0.59182231111045602</v>
      </c>
      <c r="AN32">
        <v>0.56904761904761902</v>
      </c>
      <c r="AO32">
        <v>0.56904761904761902</v>
      </c>
    </row>
    <row r="33" spans="2:41" x14ac:dyDescent="0.2">
      <c r="B33" t="s">
        <v>338</v>
      </c>
      <c r="C33">
        <v>1E-3</v>
      </c>
      <c r="D33">
        <v>0.25</v>
      </c>
      <c r="E33">
        <v>100</v>
      </c>
      <c r="F33">
        <v>5000</v>
      </c>
      <c r="G33" s="2" t="b">
        <v>1</v>
      </c>
      <c r="H33">
        <v>8</v>
      </c>
      <c r="I33">
        <v>5</v>
      </c>
      <c r="J33">
        <v>5</v>
      </c>
      <c r="K33">
        <v>1000</v>
      </c>
      <c r="L33">
        <v>4</v>
      </c>
      <c r="M33">
        <v>5</v>
      </c>
      <c r="N33">
        <v>45</v>
      </c>
      <c r="O33">
        <v>12</v>
      </c>
      <c r="P33">
        <v>5</v>
      </c>
      <c r="Q33">
        <v>35</v>
      </c>
      <c r="R33">
        <v>1</v>
      </c>
      <c r="S33">
        <v>78</v>
      </c>
      <c r="T33" s="2">
        <v>64</v>
      </c>
      <c r="U33" s="2">
        <v>64</v>
      </c>
      <c r="V33" s="2">
        <v>128</v>
      </c>
      <c r="W33" t="s">
        <v>194</v>
      </c>
      <c r="X33">
        <v>0.99455499999999997</v>
      </c>
      <c r="Y33">
        <v>9.116270590107E-4</v>
      </c>
      <c r="Z33">
        <v>0.37458333333333299</v>
      </c>
      <c r="AA33">
        <v>0.30111539173126201</v>
      </c>
      <c r="AB33">
        <v>0.28486121052955099</v>
      </c>
      <c r="AC33">
        <v>0.28486121052955099</v>
      </c>
      <c r="AD33">
        <v>0.39599170241767601</v>
      </c>
      <c r="AE33">
        <v>0.39599170241767601</v>
      </c>
      <c r="AF33">
        <v>0.37458333333333299</v>
      </c>
      <c r="AG33">
        <v>0.37458333333333299</v>
      </c>
      <c r="AH33">
        <v>0.43809523809523798</v>
      </c>
      <c r="AI33">
        <v>8.3256073296070099E-2</v>
      </c>
      <c r="AJ33">
        <v>0.404459165738628</v>
      </c>
      <c r="AK33">
        <v>0.404459165738628</v>
      </c>
      <c r="AL33">
        <v>0.52552787006275303</v>
      </c>
      <c r="AM33">
        <v>0.52552787006275303</v>
      </c>
      <c r="AN33">
        <v>0.43809523809523798</v>
      </c>
      <c r="AO33">
        <v>0.43809523809523798</v>
      </c>
    </row>
    <row r="34" spans="2:41" x14ac:dyDescent="0.2">
      <c r="B34" t="s">
        <v>339</v>
      </c>
      <c r="C34">
        <v>1E-3</v>
      </c>
      <c r="D34">
        <v>0.25</v>
      </c>
      <c r="E34">
        <v>100</v>
      </c>
      <c r="F34">
        <v>1000</v>
      </c>
      <c r="G34" s="2" t="b">
        <v>1</v>
      </c>
      <c r="H34">
        <v>8</v>
      </c>
      <c r="I34">
        <v>5</v>
      </c>
      <c r="J34">
        <v>95</v>
      </c>
      <c r="K34">
        <v>1000</v>
      </c>
      <c r="L34">
        <v>4</v>
      </c>
      <c r="M34">
        <v>5</v>
      </c>
      <c r="N34">
        <v>45</v>
      </c>
      <c r="O34">
        <v>12</v>
      </c>
      <c r="P34">
        <v>5</v>
      </c>
      <c r="Q34">
        <v>35</v>
      </c>
      <c r="R34">
        <v>1</v>
      </c>
      <c r="S34">
        <v>78</v>
      </c>
      <c r="T34" s="2">
        <v>64</v>
      </c>
      <c r="U34" s="2">
        <v>64</v>
      </c>
      <c r="V34" s="2">
        <v>64</v>
      </c>
      <c r="W34" t="s">
        <v>194</v>
      </c>
      <c r="X34">
        <v>0.98723815789472202</v>
      </c>
      <c r="Y34">
        <v>2.3814481266308E-3</v>
      </c>
      <c r="Z34">
        <v>0.36469999999999902</v>
      </c>
      <c r="AA34">
        <v>0.43534757131338098</v>
      </c>
      <c r="AB34">
        <v>0.30017799045114402</v>
      </c>
      <c r="AC34">
        <v>0.30017799045114402</v>
      </c>
      <c r="AD34">
        <v>0.40270849872984898</v>
      </c>
      <c r="AE34">
        <v>0.40270849872984898</v>
      </c>
      <c r="AF34">
        <v>0.36469999999999902</v>
      </c>
      <c r="AG34">
        <v>0.36469999999999902</v>
      </c>
      <c r="AH34">
        <v>0.63095238095238004</v>
      </c>
      <c r="AI34">
        <v>0.15069966018199901</v>
      </c>
      <c r="AJ34">
        <v>0.583331060507984</v>
      </c>
      <c r="AK34">
        <v>0.583331060507984</v>
      </c>
      <c r="AL34">
        <v>0.59937994847633302</v>
      </c>
      <c r="AM34">
        <v>0.59937994847633402</v>
      </c>
      <c r="AN34">
        <v>0.63095238095238004</v>
      </c>
      <c r="AO34">
        <v>0.63095238095238004</v>
      </c>
    </row>
    <row r="35" spans="2:41" x14ac:dyDescent="0.2">
      <c r="B35" t="s">
        <v>340</v>
      </c>
      <c r="C35">
        <v>1E-3</v>
      </c>
      <c r="D35">
        <v>0.25</v>
      </c>
      <c r="E35">
        <v>100</v>
      </c>
      <c r="F35">
        <v>1000</v>
      </c>
      <c r="G35" s="2" t="b">
        <v>1</v>
      </c>
      <c r="H35">
        <v>8</v>
      </c>
      <c r="I35">
        <v>5</v>
      </c>
      <c r="J35">
        <v>5</v>
      </c>
      <c r="K35">
        <v>1000</v>
      </c>
      <c r="L35">
        <v>4</v>
      </c>
      <c r="M35">
        <v>5</v>
      </c>
      <c r="N35">
        <v>45</v>
      </c>
      <c r="O35">
        <v>12</v>
      </c>
      <c r="P35">
        <v>5</v>
      </c>
      <c r="Q35">
        <v>35</v>
      </c>
      <c r="R35">
        <v>1</v>
      </c>
      <c r="S35">
        <v>78</v>
      </c>
      <c r="T35" s="2">
        <v>128</v>
      </c>
      <c r="U35" s="2">
        <v>64</v>
      </c>
      <c r="V35" s="2">
        <v>64</v>
      </c>
      <c r="W35" t="s">
        <v>194</v>
      </c>
      <c r="X35">
        <v>0.99100000000000399</v>
      </c>
      <c r="Y35">
        <v>1.7402340135467E-3</v>
      </c>
      <c r="Z35">
        <v>0.36146111111111001</v>
      </c>
      <c r="AA35">
        <v>0.463955386340618</v>
      </c>
      <c r="AB35">
        <v>0.31233099861455199</v>
      </c>
      <c r="AC35">
        <v>0.31233099861455199</v>
      </c>
      <c r="AD35">
        <v>0.393891121259618</v>
      </c>
      <c r="AE35">
        <v>0.393891121259618</v>
      </c>
      <c r="AF35">
        <v>0.36146111111111001</v>
      </c>
      <c r="AG35">
        <v>0.36146111111111001</v>
      </c>
      <c r="AH35">
        <v>0.47380952380952301</v>
      </c>
      <c r="AI35">
        <v>0.33476305007934498</v>
      </c>
      <c r="AJ35">
        <v>0.42866831928551902</v>
      </c>
      <c r="AK35">
        <v>0.42866831928551902</v>
      </c>
      <c r="AL35">
        <v>0.43958556774072099</v>
      </c>
      <c r="AM35">
        <v>0.43958556774072099</v>
      </c>
      <c r="AN35">
        <v>0.47380952380952301</v>
      </c>
      <c r="AO35">
        <v>0.47380952380952301</v>
      </c>
    </row>
    <row r="36" spans="2:41" x14ac:dyDescent="0.2">
      <c r="B36" t="s">
        <v>341</v>
      </c>
      <c r="C36">
        <v>1E-3</v>
      </c>
      <c r="D36">
        <v>0.1</v>
      </c>
      <c r="E36">
        <v>100</v>
      </c>
      <c r="F36">
        <v>5000</v>
      </c>
      <c r="G36" s="2" t="b">
        <v>1</v>
      </c>
      <c r="H36">
        <v>8</v>
      </c>
      <c r="I36">
        <v>5</v>
      </c>
      <c r="J36">
        <v>5</v>
      </c>
      <c r="K36">
        <v>1000</v>
      </c>
      <c r="L36">
        <v>4</v>
      </c>
      <c r="M36">
        <v>5</v>
      </c>
      <c r="N36">
        <v>45</v>
      </c>
      <c r="O36">
        <v>12</v>
      </c>
      <c r="P36">
        <v>5</v>
      </c>
      <c r="Q36">
        <v>35</v>
      </c>
      <c r="R36">
        <v>1</v>
      </c>
      <c r="S36">
        <v>78</v>
      </c>
      <c r="T36" s="2">
        <v>64</v>
      </c>
      <c r="U36" s="2">
        <v>128</v>
      </c>
      <c r="V36" s="2">
        <v>64</v>
      </c>
      <c r="W36" t="s">
        <v>194</v>
      </c>
      <c r="X36">
        <v>0.99544500000000102</v>
      </c>
      <c r="Y36">
        <v>8.9445943492610003E-4</v>
      </c>
      <c r="Z36">
        <v>0.35885555555555398</v>
      </c>
      <c r="AA36">
        <v>0.30436971352994402</v>
      </c>
      <c r="AB36">
        <v>0.25970654368727197</v>
      </c>
      <c r="AC36">
        <v>0.25970654368727197</v>
      </c>
      <c r="AD36">
        <v>0.36843647479430203</v>
      </c>
      <c r="AE36">
        <v>0.36843647479430203</v>
      </c>
      <c r="AF36">
        <v>0.35885555555555398</v>
      </c>
      <c r="AG36">
        <v>0.35885555555555398</v>
      </c>
      <c r="AH36">
        <v>0.53333333333333299</v>
      </c>
      <c r="AI36">
        <v>0.103613369166851</v>
      </c>
      <c r="AJ36">
        <v>0.48349115844691398</v>
      </c>
      <c r="AK36">
        <v>0.48349115844691398</v>
      </c>
      <c r="AL36">
        <v>0.55357055025787805</v>
      </c>
      <c r="AM36">
        <v>0.55357055025787805</v>
      </c>
      <c r="AN36">
        <v>0.53333333333333299</v>
      </c>
      <c r="AO36">
        <v>0.53333333333333299</v>
      </c>
    </row>
    <row r="37" spans="2:41" x14ac:dyDescent="0.2">
      <c r="B37" t="s">
        <v>342</v>
      </c>
      <c r="C37">
        <v>1E-3</v>
      </c>
      <c r="D37">
        <v>0.5</v>
      </c>
      <c r="E37">
        <v>100</v>
      </c>
      <c r="F37">
        <v>1000</v>
      </c>
      <c r="G37" s="2" t="b">
        <v>1</v>
      </c>
      <c r="H37">
        <v>8</v>
      </c>
      <c r="I37">
        <v>5</v>
      </c>
      <c r="J37">
        <v>95</v>
      </c>
      <c r="K37">
        <v>1000</v>
      </c>
      <c r="L37">
        <v>4</v>
      </c>
      <c r="M37">
        <v>5</v>
      </c>
      <c r="N37">
        <v>45</v>
      </c>
      <c r="O37">
        <v>12</v>
      </c>
      <c r="P37">
        <v>5</v>
      </c>
      <c r="Q37">
        <v>35</v>
      </c>
      <c r="R37">
        <v>1</v>
      </c>
      <c r="S37">
        <v>78</v>
      </c>
      <c r="T37" s="2">
        <v>64</v>
      </c>
      <c r="U37" s="2">
        <v>64</v>
      </c>
      <c r="V37" s="2">
        <v>64</v>
      </c>
      <c r="W37" t="s">
        <v>194</v>
      </c>
      <c r="X37">
        <v>0.98872105263156695</v>
      </c>
      <c r="Y37">
        <v>1.9041872961679E-3</v>
      </c>
      <c r="Z37">
        <v>0.35837777777777802</v>
      </c>
      <c r="AA37">
        <v>0.41459702190756798</v>
      </c>
      <c r="AB37">
        <v>0.30127516468506899</v>
      </c>
      <c r="AC37">
        <v>0.30127516468506899</v>
      </c>
      <c r="AD37">
        <v>0.395072777381832</v>
      </c>
      <c r="AE37">
        <v>0.395072777381832</v>
      </c>
      <c r="AF37">
        <v>0.35837777777777802</v>
      </c>
      <c r="AG37">
        <v>0.35837777777777802</v>
      </c>
      <c r="AH37">
        <v>0.45</v>
      </c>
      <c r="AI37">
        <v>0.132670432329177</v>
      </c>
      <c r="AJ37">
        <v>0.47091375718327</v>
      </c>
      <c r="AK37">
        <v>0.47091375718327</v>
      </c>
      <c r="AL37">
        <v>0.637238253383416</v>
      </c>
      <c r="AM37">
        <v>0.637238253383416</v>
      </c>
      <c r="AN37">
        <v>0.45</v>
      </c>
      <c r="AO37">
        <v>0.45</v>
      </c>
    </row>
    <row r="38" spans="2:41" x14ac:dyDescent="0.2">
      <c r="B38" t="s">
        <v>343</v>
      </c>
      <c r="C38">
        <v>1E-3</v>
      </c>
      <c r="D38">
        <v>0.1</v>
      </c>
      <c r="E38">
        <v>100</v>
      </c>
      <c r="F38">
        <v>5000</v>
      </c>
      <c r="G38" s="2" t="b">
        <v>1</v>
      </c>
      <c r="H38">
        <v>8</v>
      </c>
      <c r="I38">
        <v>5</v>
      </c>
      <c r="J38">
        <v>95</v>
      </c>
      <c r="K38">
        <v>1000</v>
      </c>
      <c r="L38">
        <v>4</v>
      </c>
      <c r="M38">
        <v>5</v>
      </c>
      <c r="N38">
        <v>45</v>
      </c>
      <c r="O38">
        <v>12</v>
      </c>
      <c r="P38">
        <v>5</v>
      </c>
      <c r="Q38">
        <v>35</v>
      </c>
      <c r="R38">
        <v>1</v>
      </c>
      <c r="S38">
        <v>78</v>
      </c>
      <c r="T38" s="2">
        <v>64</v>
      </c>
      <c r="U38" s="2">
        <v>128</v>
      </c>
      <c r="V38" s="2">
        <v>128</v>
      </c>
      <c r="W38" t="s">
        <v>194</v>
      </c>
      <c r="X38">
        <v>0.98736342105272601</v>
      </c>
      <c r="Y38">
        <v>2.1067158027086E-3</v>
      </c>
      <c r="Z38">
        <v>0.35562222222222301</v>
      </c>
      <c r="AA38">
        <v>0.29672308859229002</v>
      </c>
      <c r="AB38">
        <v>0.28135735123246702</v>
      </c>
      <c r="AC38">
        <v>0.28135735123246702</v>
      </c>
      <c r="AD38">
        <v>0.39637681704279398</v>
      </c>
      <c r="AE38">
        <v>0.39637681704279398</v>
      </c>
      <c r="AF38">
        <v>0.35562222222222301</v>
      </c>
      <c r="AG38">
        <v>0.35562222222222301</v>
      </c>
      <c r="AH38">
        <v>0.55952380952380898</v>
      </c>
      <c r="AI38">
        <v>7.4855275452136993E-2</v>
      </c>
      <c r="AJ38">
        <v>0.50290688631649705</v>
      </c>
      <c r="AK38">
        <v>0.50290688631649705</v>
      </c>
      <c r="AL38">
        <v>0.50524170787328604</v>
      </c>
      <c r="AM38">
        <v>0.50524170787328604</v>
      </c>
      <c r="AN38">
        <v>0.55952380952380898</v>
      </c>
      <c r="AO38">
        <v>0.55952380952380898</v>
      </c>
    </row>
    <row r="39" spans="2:41" x14ac:dyDescent="0.2">
      <c r="B39" t="s">
        <v>344</v>
      </c>
      <c r="C39">
        <v>1E-3</v>
      </c>
      <c r="D39">
        <v>0.5</v>
      </c>
      <c r="E39">
        <v>100</v>
      </c>
      <c r="F39">
        <v>5000</v>
      </c>
      <c r="G39" s="2" t="b">
        <v>1</v>
      </c>
      <c r="H39">
        <v>8</v>
      </c>
      <c r="I39">
        <v>5</v>
      </c>
      <c r="J39">
        <v>95</v>
      </c>
      <c r="K39">
        <v>1000</v>
      </c>
      <c r="L39">
        <v>4</v>
      </c>
      <c r="M39">
        <v>5</v>
      </c>
      <c r="N39">
        <v>45</v>
      </c>
      <c r="O39">
        <v>12</v>
      </c>
      <c r="P39">
        <v>5</v>
      </c>
      <c r="Q39">
        <v>35</v>
      </c>
      <c r="R39">
        <v>1</v>
      </c>
      <c r="S39">
        <v>78</v>
      </c>
      <c r="T39" s="2">
        <v>128</v>
      </c>
      <c r="U39" s="2">
        <v>64</v>
      </c>
      <c r="V39" s="2">
        <v>128</v>
      </c>
      <c r="W39" t="s">
        <v>194</v>
      </c>
      <c r="X39">
        <v>0.98857421052639705</v>
      </c>
      <c r="Y39">
        <v>2.1359732549404002E-3</v>
      </c>
      <c r="Z39">
        <v>0.35519444444444498</v>
      </c>
      <c r="AA39">
        <v>0.23528268060088101</v>
      </c>
      <c r="AB39">
        <v>0.270490198723011</v>
      </c>
      <c r="AC39">
        <v>0.270490198723011</v>
      </c>
      <c r="AD39">
        <v>0.30922134065202</v>
      </c>
      <c r="AE39">
        <v>0.30922134065202</v>
      </c>
      <c r="AF39">
        <v>0.35519444444444498</v>
      </c>
      <c r="AG39">
        <v>0.35519444444444498</v>
      </c>
      <c r="AH39">
        <v>0.33571428571428502</v>
      </c>
      <c r="AI39">
        <v>0.101000398397445</v>
      </c>
      <c r="AJ39">
        <v>0.30825022143893099</v>
      </c>
      <c r="AK39">
        <v>0.30825022143893099</v>
      </c>
      <c r="AL39">
        <v>0.476107527737962</v>
      </c>
      <c r="AM39">
        <v>0.476107527737962</v>
      </c>
      <c r="AN39">
        <v>0.33571428571428502</v>
      </c>
      <c r="AO39">
        <v>0.33571428571428502</v>
      </c>
    </row>
    <row r="40" spans="2:41" x14ac:dyDescent="0.2">
      <c r="B40" t="s">
        <v>345</v>
      </c>
      <c r="C40">
        <v>1E-3</v>
      </c>
      <c r="D40">
        <v>0.25</v>
      </c>
      <c r="E40">
        <v>100</v>
      </c>
      <c r="F40">
        <v>5000</v>
      </c>
      <c r="G40" s="2" t="b">
        <v>1</v>
      </c>
      <c r="H40">
        <v>8</v>
      </c>
      <c r="I40">
        <v>5</v>
      </c>
      <c r="J40">
        <v>95</v>
      </c>
      <c r="K40">
        <v>1000</v>
      </c>
      <c r="L40">
        <v>4</v>
      </c>
      <c r="M40">
        <v>5</v>
      </c>
      <c r="N40">
        <v>45</v>
      </c>
      <c r="O40">
        <v>12</v>
      </c>
      <c r="P40">
        <v>5</v>
      </c>
      <c r="Q40">
        <v>35</v>
      </c>
      <c r="R40">
        <v>1</v>
      </c>
      <c r="S40">
        <v>78</v>
      </c>
      <c r="T40" s="2">
        <v>64</v>
      </c>
      <c r="U40" s="2">
        <v>128</v>
      </c>
      <c r="V40" s="2">
        <v>128</v>
      </c>
      <c r="W40" t="s">
        <v>194</v>
      </c>
      <c r="X40">
        <v>0.98000315789472603</v>
      </c>
      <c r="Y40">
        <v>2.8399551894980998E-3</v>
      </c>
      <c r="Z40">
        <v>0.35221666666666601</v>
      </c>
      <c r="AA40">
        <v>0.403875087112188</v>
      </c>
      <c r="AB40">
        <v>0.28477157253931101</v>
      </c>
      <c r="AC40">
        <v>0.28477157253931101</v>
      </c>
      <c r="AD40">
        <v>0.32575076403672198</v>
      </c>
      <c r="AE40">
        <v>0.32575076403672198</v>
      </c>
      <c r="AF40">
        <v>0.35221666666666601</v>
      </c>
      <c r="AG40">
        <v>0.35221666666666601</v>
      </c>
      <c r="AH40">
        <v>0.45</v>
      </c>
      <c r="AI40">
        <v>0.19644117355346599</v>
      </c>
      <c r="AJ40">
        <v>0.430762902906207</v>
      </c>
      <c r="AK40">
        <v>0.430762902906208</v>
      </c>
      <c r="AL40">
        <v>0.55401410809692497</v>
      </c>
      <c r="AM40">
        <v>0.55401410809692497</v>
      </c>
      <c r="AN40">
        <v>0.45</v>
      </c>
      <c r="AO40">
        <v>0.45</v>
      </c>
    </row>
    <row r="41" spans="2:41" x14ac:dyDescent="0.2">
      <c r="B41" t="s">
        <v>346</v>
      </c>
      <c r="C41">
        <v>1E-3</v>
      </c>
      <c r="D41">
        <v>0.1</v>
      </c>
      <c r="E41">
        <v>100</v>
      </c>
      <c r="F41">
        <v>5000</v>
      </c>
      <c r="G41" s="2" t="b">
        <v>1</v>
      </c>
      <c r="H41">
        <v>8</v>
      </c>
      <c r="I41">
        <v>5</v>
      </c>
      <c r="J41">
        <v>5</v>
      </c>
      <c r="K41">
        <v>1000</v>
      </c>
      <c r="L41">
        <v>4</v>
      </c>
      <c r="M41">
        <v>5</v>
      </c>
      <c r="N41">
        <v>45</v>
      </c>
      <c r="O41">
        <v>12</v>
      </c>
      <c r="P41">
        <v>5</v>
      </c>
      <c r="Q41">
        <v>35</v>
      </c>
      <c r="R41">
        <v>1</v>
      </c>
      <c r="S41">
        <v>78</v>
      </c>
      <c r="T41" s="2">
        <v>64</v>
      </c>
      <c r="U41" s="2">
        <v>128</v>
      </c>
      <c r="V41" s="2">
        <v>128</v>
      </c>
      <c r="W41" t="s">
        <v>194</v>
      </c>
      <c r="X41">
        <v>0.99410000000000198</v>
      </c>
      <c r="Y41">
        <v>1.0860836051490999E-3</v>
      </c>
      <c r="Z41">
        <v>0.35101666666666598</v>
      </c>
      <c r="AA41">
        <v>0.43441199228167499</v>
      </c>
      <c r="AB41">
        <v>0.29793599647214503</v>
      </c>
      <c r="AC41">
        <v>0.29793599647214503</v>
      </c>
      <c r="AD41">
        <v>0.31867818321590702</v>
      </c>
      <c r="AE41">
        <v>0.31867818321590702</v>
      </c>
      <c r="AF41">
        <v>0.35101666666666598</v>
      </c>
      <c r="AG41">
        <v>0.35101666666666598</v>
      </c>
      <c r="AH41">
        <v>0.52619047619047599</v>
      </c>
      <c r="AI41">
        <v>9.6432529389858204E-2</v>
      </c>
      <c r="AJ41">
        <v>0.50826113288943098</v>
      </c>
      <c r="AK41">
        <v>0.50826113288943098</v>
      </c>
      <c r="AL41">
        <v>0.54113424492413797</v>
      </c>
      <c r="AM41">
        <v>0.54113424492413797</v>
      </c>
      <c r="AN41">
        <v>0.52619047619047599</v>
      </c>
      <c r="AO41">
        <v>0.52619047619047599</v>
      </c>
    </row>
    <row r="42" spans="2:41" x14ac:dyDescent="0.2">
      <c r="B42" t="s">
        <v>347</v>
      </c>
      <c r="C42">
        <v>1E-3</v>
      </c>
      <c r="D42">
        <v>0.1</v>
      </c>
      <c r="E42">
        <v>100</v>
      </c>
      <c r="F42">
        <v>1000</v>
      </c>
      <c r="G42" s="2" t="b">
        <v>0</v>
      </c>
      <c r="H42">
        <v>8</v>
      </c>
      <c r="I42">
        <v>5</v>
      </c>
      <c r="J42">
        <v>5</v>
      </c>
      <c r="K42">
        <v>1000</v>
      </c>
      <c r="L42">
        <v>4</v>
      </c>
      <c r="M42">
        <v>5</v>
      </c>
      <c r="N42">
        <v>45</v>
      </c>
      <c r="O42">
        <v>12</v>
      </c>
      <c r="P42">
        <v>5</v>
      </c>
      <c r="Q42">
        <v>35</v>
      </c>
      <c r="R42">
        <v>1</v>
      </c>
      <c r="S42">
        <v>78</v>
      </c>
      <c r="T42" s="2">
        <v>64</v>
      </c>
      <c r="U42" s="2">
        <v>128</v>
      </c>
      <c r="V42" s="2">
        <v>64</v>
      </c>
      <c r="W42" t="s">
        <v>194</v>
      </c>
      <c r="X42">
        <v>0.99387500000000295</v>
      </c>
      <c r="Y42">
        <v>1.011810645354E-3</v>
      </c>
      <c r="Z42">
        <v>0.350605555555555</v>
      </c>
      <c r="AA42">
        <v>0.44919948804378501</v>
      </c>
      <c r="AB42">
        <v>0.28199334430142903</v>
      </c>
      <c r="AC42">
        <v>0.28199334430142903</v>
      </c>
      <c r="AD42">
        <v>0.38012387297093098</v>
      </c>
      <c r="AE42">
        <v>0.38012387297093098</v>
      </c>
      <c r="AF42">
        <v>0.350605555555555</v>
      </c>
      <c r="AG42">
        <v>0.350605555555555</v>
      </c>
      <c r="AH42">
        <v>0.43095238095238098</v>
      </c>
      <c r="AI42">
        <v>0.13671140372753099</v>
      </c>
      <c r="AJ42">
        <v>0.44007289978618702</v>
      </c>
      <c r="AK42">
        <v>0.44007289978618702</v>
      </c>
      <c r="AL42">
        <v>0.53460527800292401</v>
      </c>
      <c r="AM42">
        <v>0.53460527800292401</v>
      </c>
      <c r="AN42">
        <v>0.43095238095237998</v>
      </c>
      <c r="AO42">
        <v>0.43095238095238098</v>
      </c>
    </row>
    <row r="43" spans="2:41" x14ac:dyDescent="0.2">
      <c r="B43" t="s">
        <v>348</v>
      </c>
      <c r="C43">
        <v>1E-3</v>
      </c>
      <c r="D43">
        <v>0.25</v>
      </c>
      <c r="E43">
        <v>100</v>
      </c>
      <c r="F43">
        <v>1000</v>
      </c>
      <c r="G43" s="2" t="b">
        <v>0</v>
      </c>
      <c r="H43">
        <v>8</v>
      </c>
      <c r="I43">
        <v>5</v>
      </c>
      <c r="J43">
        <v>5</v>
      </c>
      <c r="K43">
        <v>1000</v>
      </c>
      <c r="L43">
        <v>4</v>
      </c>
      <c r="M43">
        <v>5</v>
      </c>
      <c r="N43">
        <v>45</v>
      </c>
      <c r="O43">
        <v>12</v>
      </c>
      <c r="P43">
        <v>5</v>
      </c>
      <c r="Q43">
        <v>35</v>
      </c>
      <c r="R43">
        <v>1</v>
      </c>
      <c r="S43">
        <v>78</v>
      </c>
      <c r="T43" s="2">
        <v>64</v>
      </c>
      <c r="U43" s="2">
        <v>64</v>
      </c>
      <c r="V43" s="2">
        <v>128</v>
      </c>
      <c r="W43" t="s">
        <v>194</v>
      </c>
      <c r="X43">
        <v>0.99312500000000303</v>
      </c>
      <c r="Y43">
        <v>1.2084806543451001E-3</v>
      </c>
      <c r="Z43">
        <v>0.34756666666666602</v>
      </c>
      <c r="AA43">
        <v>0.301525205552577</v>
      </c>
      <c r="AB43">
        <v>0.26844425816111001</v>
      </c>
      <c r="AC43">
        <v>0.26844425816111001</v>
      </c>
      <c r="AD43">
        <v>0.35740753872954301</v>
      </c>
      <c r="AE43">
        <v>0.35740753872954301</v>
      </c>
      <c r="AF43">
        <v>0.34756666666666602</v>
      </c>
      <c r="AG43">
        <v>0.34756666666666602</v>
      </c>
      <c r="AH43">
        <v>0.57619047619047603</v>
      </c>
      <c r="AI43">
        <v>8.7443970143795E-2</v>
      </c>
      <c r="AJ43">
        <v>0.52192700031765604</v>
      </c>
      <c r="AK43">
        <v>0.52192700031765604</v>
      </c>
      <c r="AL43">
        <v>0.53376622413521702</v>
      </c>
      <c r="AM43">
        <v>0.53376622413521702</v>
      </c>
      <c r="AN43">
        <v>0.57619047619047603</v>
      </c>
      <c r="AO43">
        <v>0.57619047619047603</v>
      </c>
    </row>
    <row r="44" spans="2:41" x14ac:dyDescent="0.2">
      <c r="B44" t="s">
        <v>349</v>
      </c>
      <c r="C44">
        <v>1E-3</v>
      </c>
      <c r="D44">
        <v>0.25</v>
      </c>
      <c r="E44">
        <v>100</v>
      </c>
      <c r="F44">
        <v>1000</v>
      </c>
      <c r="G44" s="2" t="b">
        <v>0</v>
      </c>
      <c r="H44">
        <v>8</v>
      </c>
      <c r="I44">
        <v>5</v>
      </c>
      <c r="J44">
        <v>5</v>
      </c>
      <c r="K44">
        <v>1000</v>
      </c>
      <c r="L44">
        <v>4</v>
      </c>
      <c r="M44">
        <v>5</v>
      </c>
      <c r="N44">
        <v>45</v>
      </c>
      <c r="O44">
        <v>12</v>
      </c>
      <c r="P44">
        <v>5</v>
      </c>
      <c r="Q44">
        <v>35</v>
      </c>
      <c r="R44">
        <v>1</v>
      </c>
      <c r="S44">
        <v>78</v>
      </c>
      <c r="T44" s="2">
        <v>64</v>
      </c>
      <c r="U44" s="2">
        <v>128</v>
      </c>
      <c r="V44" s="2">
        <v>128</v>
      </c>
      <c r="W44" t="s">
        <v>194</v>
      </c>
      <c r="X44">
        <v>0.99470000000000203</v>
      </c>
      <c r="Y44">
        <v>1.0201856613216E-3</v>
      </c>
      <c r="Z44">
        <v>0.34585555555555503</v>
      </c>
      <c r="AA44">
        <v>0.30762842303514398</v>
      </c>
      <c r="AB44">
        <v>0.27705431959219101</v>
      </c>
      <c r="AC44">
        <v>0.27705431959219101</v>
      </c>
      <c r="AD44">
        <v>0.280613760895568</v>
      </c>
      <c r="AE44">
        <v>0.280613760895568</v>
      </c>
      <c r="AF44">
        <v>0.34585555555555503</v>
      </c>
      <c r="AG44">
        <v>0.34585555555555503</v>
      </c>
      <c r="AH44">
        <v>0.60238095238095202</v>
      </c>
      <c r="AI44">
        <v>8.41208100318908E-2</v>
      </c>
      <c r="AJ44">
        <v>0.55143296007172105</v>
      </c>
      <c r="AK44">
        <v>0.55143296007172105</v>
      </c>
      <c r="AL44">
        <v>0.57385380683868703</v>
      </c>
      <c r="AM44">
        <v>0.57385380683868703</v>
      </c>
      <c r="AN44">
        <v>0.60238095238095202</v>
      </c>
      <c r="AO44">
        <v>0.60238095238095202</v>
      </c>
    </row>
    <row r="45" spans="2:41" x14ac:dyDescent="0.2">
      <c r="B45" t="s">
        <v>350</v>
      </c>
      <c r="C45">
        <v>1E-3</v>
      </c>
      <c r="D45">
        <v>0.25</v>
      </c>
      <c r="E45">
        <v>100</v>
      </c>
      <c r="F45">
        <v>1000</v>
      </c>
      <c r="G45" s="2" t="b">
        <v>0</v>
      </c>
      <c r="H45">
        <v>8</v>
      </c>
      <c r="I45">
        <v>5</v>
      </c>
      <c r="J45">
        <v>5</v>
      </c>
      <c r="K45">
        <v>1000</v>
      </c>
      <c r="L45">
        <v>4</v>
      </c>
      <c r="M45">
        <v>5</v>
      </c>
      <c r="N45">
        <v>45</v>
      </c>
      <c r="O45">
        <v>12</v>
      </c>
      <c r="P45">
        <v>5</v>
      </c>
      <c r="Q45">
        <v>35</v>
      </c>
      <c r="R45">
        <v>1</v>
      </c>
      <c r="S45">
        <v>78</v>
      </c>
      <c r="T45" s="2">
        <v>64</v>
      </c>
      <c r="U45" s="2">
        <v>64</v>
      </c>
      <c r="V45" s="2">
        <v>64</v>
      </c>
      <c r="W45" t="s">
        <v>194</v>
      </c>
      <c r="X45">
        <v>0.99367500000000297</v>
      </c>
      <c r="Y45">
        <v>1.1804816870632001E-3</v>
      </c>
      <c r="Z45">
        <v>0.34574444444444402</v>
      </c>
      <c r="AA45">
        <v>0.52635174834728204</v>
      </c>
      <c r="AB45">
        <v>0.26538157445965499</v>
      </c>
      <c r="AC45">
        <v>0.26538157445965499</v>
      </c>
      <c r="AD45">
        <v>0.39090315464389003</v>
      </c>
      <c r="AE45">
        <v>0.39090315464389003</v>
      </c>
      <c r="AF45">
        <v>0.34574444444444402</v>
      </c>
      <c r="AG45">
        <v>0.34574444444444402</v>
      </c>
      <c r="AH45">
        <v>0.32619047619047598</v>
      </c>
      <c r="AI45">
        <v>0.21357969939708699</v>
      </c>
      <c r="AJ45">
        <v>0.253865509782915</v>
      </c>
      <c r="AK45">
        <v>0.253865509782915</v>
      </c>
      <c r="AL45">
        <v>0.323996265172735</v>
      </c>
      <c r="AM45">
        <v>0.323996265172735</v>
      </c>
      <c r="AN45">
        <v>0.32619047619047598</v>
      </c>
      <c r="AO45">
        <v>0.32619047619047598</v>
      </c>
    </row>
    <row r="46" spans="2:41" x14ac:dyDescent="0.2">
      <c r="B46" t="s">
        <v>351</v>
      </c>
      <c r="C46">
        <v>1E-3</v>
      </c>
      <c r="D46">
        <v>0.5</v>
      </c>
      <c r="E46">
        <v>100</v>
      </c>
      <c r="F46">
        <v>5000</v>
      </c>
      <c r="G46" s="2" t="b">
        <v>1</v>
      </c>
      <c r="H46">
        <v>8</v>
      </c>
      <c r="I46">
        <v>5</v>
      </c>
      <c r="J46">
        <v>5</v>
      </c>
      <c r="K46">
        <v>1000</v>
      </c>
      <c r="L46">
        <v>4</v>
      </c>
      <c r="M46">
        <v>5</v>
      </c>
      <c r="N46">
        <v>45</v>
      </c>
      <c r="O46">
        <v>12</v>
      </c>
      <c r="P46">
        <v>5</v>
      </c>
      <c r="Q46">
        <v>35</v>
      </c>
      <c r="R46">
        <v>1</v>
      </c>
      <c r="S46">
        <v>78</v>
      </c>
      <c r="T46" s="2">
        <v>128</v>
      </c>
      <c r="U46" s="2">
        <v>128</v>
      </c>
      <c r="V46" s="2">
        <v>64</v>
      </c>
      <c r="W46" t="s">
        <v>194</v>
      </c>
      <c r="X46">
        <v>0.99168999999999796</v>
      </c>
      <c r="Y46">
        <v>1.5994923987604E-3</v>
      </c>
      <c r="Z46">
        <v>0.34529444444444302</v>
      </c>
      <c r="AA46">
        <v>0.31610221691429602</v>
      </c>
      <c r="AB46">
        <v>0.29818752740346399</v>
      </c>
      <c r="AC46">
        <v>0.29818752740346399</v>
      </c>
      <c r="AD46">
        <v>0.48428373683932002</v>
      </c>
      <c r="AE46">
        <v>0.48428373683932002</v>
      </c>
      <c r="AF46">
        <v>0.34529444444444302</v>
      </c>
      <c r="AG46">
        <v>0.34529444444444302</v>
      </c>
      <c r="AH46">
        <v>0.35238095238095202</v>
      </c>
      <c r="AI46">
        <v>0.12513500452041601</v>
      </c>
      <c r="AJ46">
        <v>0.31473055980422399</v>
      </c>
      <c r="AK46">
        <v>0.31473055980422399</v>
      </c>
      <c r="AL46">
        <v>0.34085456369939099</v>
      </c>
      <c r="AM46">
        <v>0.34085456369939099</v>
      </c>
      <c r="AN46">
        <v>0.35238095238095202</v>
      </c>
      <c r="AO46">
        <v>0.35238095238095202</v>
      </c>
    </row>
    <row r="47" spans="2:41" x14ac:dyDescent="0.2">
      <c r="B47" t="s">
        <v>352</v>
      </c>
      <c r="C47">
        <v>1E-3</v>
      </c>
      <c r="D47">
        <v>0.1</v>
      </c>
      <c r="E47">
        <v>100</v>
      </c>
      <c r="F47">
        <v>1000</v>
      </c>
      <c r="G47" s="2" t="b">
        <v>1</v>
      </c>
      <c r="H47">
        <v>8</v>
      </c>
      <c r="I47">
        <v>5</v>
      </c>
      <c r="J47">
        <v>95</v>
      </c>
      <c r="K47">
        <v>1000</v>
      </c>
      <c r="L47">
        <v>4</v>
      </c>
      <c r="M47">
        <v>5</v>
      </c>
      <c r="N47">
        <v>45</v>
      </c>
      <c r="O47">
        <v>12</v>
      </c>
      <c r="P47">
        <v>5</v>
      </c>
      <c r="Q47">
        <v>35</v>
      </c>
      <c r="R47">
        <v>1</v>
      </c>
      <c r="S47">
        <v>78</v>
      </c>
      <c r="T47" s="2">
        <v>64</v>
      </c>
      <c r="U47" s="2">
        <v>128</v>
      </c>
      <c r="V47" s="2">
        <v>128</v>
      </c>
      <c r="W47" t="s">
        <v>194</v>
      </c>
      <c r="X47">
        <v>0.987474999999985</v>
      </c>
      <c r="Y47">
        <v>2.2208246438530999E-3</v>
      </c>
      <c r="Z47">
        <v>0.34414444444444398</v>
      </c>
      <c r="AA47">
        <v>0.33475565701723098</v>
      </c>
      <c r="AB47">
        <v>0.27596663732853999</v>
      </c>
      <c r="AC47">
        <v>0.27596663732853999</v>
      </c>
      <c r="AD47">
        <v>0.26605432596242401</v>
      </c>
      <c r="AE47">
        <v>0.26605432596242401</v>
      </c>
      <c r="AF47">
        <v>0.34414444444444398</v>
      </c>
      <c r="AG47">
        <v>0.34414444444444398</v>
      </c>
      <c r="AH47">
        <v>0.58333333333333304</v>
      </c>
      <c r="AI47">
        <v>9.5069631934165899E-2</v>
      </c>
      <c r="AJ47">
        <v>0.54620345161735495</v>
      </c>
      <c r="AK47">
        <v>0.54620345161735495</v>
      </c>
      <c r="AL47">
        <v>0.56158880367056996</v>
      </c>
      <c r="AM47">
        <v>0.56158880367056996</v>
      </c>
      <c r="AN47">
        <v>0.58333333333333304</v>
      </c>
      <c r="AO47">
        <v>0.58333333333333304</v>
      </c>
    </row>
    <row r="48" spans="2:41" x14ac:dyDescent="0.2">
      <c r="B48" t="s">
        <v>353</v>
      </c>
      <c r="C48">
        <v>1E-3</v>
      </c>
      <c r="D48">
        <v>0.5</v>
      </c>
      <c r="E48">
        <v>100</v>
      </c>
      <c r="F48">
        <v>1000</v>
      </c>
      <c r="G48" s="2" t="b">
        <v>1</v>
      </c>
      <c r="H48">
        <v>8</v>
      </c>
      <c r="I48">
        <v>5</v>
      </c>
      <c r="J48">
        <v>95</v>
      </c>
      <c r="K48">
        <v>1000</v>
      </c>
      <c r="L48">
        <v>4</v>
      </c>
      <c r="M48">
        <v>5</v>
      </c>
      <c r="N48">
        <v>45</v>
      </c>
      <c r="O48">
        <v>12</v>
      </c>
      <c r="P48">
        <v>5</v>
      </c>
      <c r="Q48">
        <v>35</v>
      </c>
      <c r="R48">
        <v>1</v>
      </c>
      <c r="S48">
        <v>78</v>
      </c>
      <c r="T48" s="2">
        <v>64</v>
      </c>
      <c r="U48" s="2">
        <v>128</v>
      </c>
      <c r="V48" s="2">
        <v>128</v>
      </c>
      <c r="W48" t="s">
        <v>194</v>
      </c>
      <c r="X48">
        <v>0.98999605263159296</v>
      </c>
      <c r="Y48">
        <v>1.6916636163950001E-3</v>
      </c>
      <c r="Z48">
        <v>0.33777222222222197</v>
      </c>
      <c r="AA48">
        <v>0.39931830728054002</v>
      </c>
      <c r="AB48">
        <v>0.27047313282766</v>
      </c>
      <c r="AC48">
        <v>0.27047313282766</v>
      </c>
      <c r="AD48">
        <v>0.34593604641485098</v>
      </c>
      <c r="AE48">
        <v>0.34593604641485098</v>
      </c>
      <c r="AF48">
        <v>0.33777222222222197</v>
      </c>
      <c r="AG48">
        <v>0.33777222222222197</v>
      </c>
      <c r="AH48">
        <v>0.61904761904761896</v>
      </c>
      <c r="AI48">
        <v>0.11585584282875</v>
      </c>
      <c r="AJ48">
        <v>0.53875971454858396</v>
      </c>
      <c r="AK48">
        <v>0.53875971454858396</v>
      </c>
      <c r="AL48">
        <v>0.49645175166658401</v>
      </c>
      <c r="AM48">
        <v>0.49645175166658401</v>
      </c>
      <c r="AN48">
        <v>0.61904761904761896</v>
      </c>
      <c r="AO48">
        <v>0.61904761904761896</v>
      </c>
    </row>
    <row r="49" spans="2:41" x14ac:dyDescent="0.2">
      <c r="B49" t="s">
        <v>354</v>
      </c>
      <c r="C49">
        <v>1E-3</v>
      </c>
      <c r="D49">
        <v>0.1</v>
      </c>
      <c r="E49">
        <v>100</v>
      </c>
      <c r="F49">
        <v>5000</v>
      </c>
      <c r="G49" s="2" t="b">
        <v>1</v>
      </c>
      <c r="H49">
        <v>8</v>
      </c>
      <c r="I49">
        <v>5</v>
      </c>
      <c r="J49">
        <v>5</v>
      </c>
      <c r="K49">
        <v>1000</v>
      </c>
      <c r="L49">
        <v>4</v>
      </c>
      <c r="M49">
        <v>5</v>
      </c>
      <c r="N49">
        <v>45</v>
      </c>
      <c r="O49">
        <v>12</v>
      </c>
      <c r="P49">
        <v>5</v>
      </c>
      <c r="Q49">
        <v>35</v>
      </c>
      <c r="R49">
        <v>1</v>
      </c>
      <c r="S49">
        <v>78</v>
      </c>
      <c r="T49" s="2">
        <v>128</v>
      </c>
      <c r="U49" s="2">
        <v>64</v>
      </c>
      <c r="V49" s="2">
        <v>128</v>
      </c>
      <c r="W49" t="s">
        <v>194</v>
      </c>
      <c r="X49">
        <v>0.99535999999999902</v>
      </c>
      <c r="Y49">
        <v>8.4244987148199995E-4</v>
      </c>
      <c r="Z49">
        <v>0.33682222222222202</v>
      </c>
      <c r="AA49">
        <v>0.62256326013803398</v>
      </c>
      <c r="AB49">
        <v>0.23548844430340499</v>
      </c>
      <c r="AC49">
        <v>0.23548844430340499</v>
      </c>
      <c r="AD49">
        <v>0.32963778638204499</v>
      </c>
      <c r="AE49">
        <v>0.32963778638204499</v>
      </c>
      <c r="AF49">
        <v>0.33682222222222202</v>
      </c>
      <c r="AG49">
        <v>0.33682222222222202</v>
      </c>
      <c r="AH49">
        <v>0.28095238095238001</v>
      </c>
      <c r="AI49">
        <v>0.512534439563751</v>
      </c>
      <c r="AJ49">
        <v>0.270582592745085</v>
      </c>
      <c r="AK49">
        <v>0.270582592745085</v>
      </c>
      <c r="AL49">
        <v>0.40709776334776299</v>
      </c>
      <c r="AM49">
        <v>0.40709776334776299</v>
      </c>
      <c r="AN49">
        <v>0.28095238095238001</v>
      </c>
      <c r="AO49">
        <v>0.28095238095238001</v>
      </c>
    </row>
    <row r="50" spans="2:41" x14ac:dyDescent="0.2">
      <c r="B50" t="s">
        <v>355</v>
      </c>
      <c r="C50">
        <v>1E-3</v>
      </c>
      <c r="D50">
        <v>0.1</v>
      </c>
      <c r="E50">
        <v>100</v>
      </c>
      <c r="F50">
        <v>1000</v>
      </c>
      <c r="G50" s="2" t="b">
        <v>1</v>
      </c>
      <c r="H50">
        <v>8</v>
      </c>
      <c r="I50">
        <v>5</v>
      </c>
      <c r="J50">
        <v>95</v>
      </c>
      <c r="K50">
        <v>1000</v>
      </c>
      <c r="L50">
        <v>4</v>
      </c>
      <c r="M50">
        <v>5</v>
      </c>
      <c r="N50">
        <v>45</v>
      </c>
      <c r="O50">
        <v>12</v>
      </c>
      <c r="P50">
        <v>5</v>
      </c>
      <c r="Q50">
        <v>35</v>
      </c>
      <c r="R50">
        <v>1</v>
      </c>
      <c r="S50">
        <v>78</v>
      </c>
      <c r="T50" s="2">
        <v>64</v>
      </c>
      <c r="U50" s="2">
        <v>64</v>
      </c>
      <c r="V50" s="2">
        <v>128</v>
      </c>
      <c r="W50" t="s">
        <v>194</v>
      </c>
      <c r="X50">
        <v>0.978746052631566</v>
      </c>
      <c r="Y50">
        <v>3.0008549522608E-3</v>
      </c>
      <c r="Z50">
        <v>0.33635555555555502</v>
      </c>
      <c r="AA50">
        <v>0.38555149903893399</v>
      </c>
      <c r="AB50">
        <v>0.29456725350801799</v>
      </c>
      <c r="AC50">
        <v>0.29456725350801799</v>
      </c>
      <c r="AD50">
        <v>0.38294393769275298</v>
      </c>
      <c r="AE50">
        <v>0.38294393769275298</v>
      </c>
      <c r="AF50">
        <v>0.33635555555555502</v>
      </c>
      <c r="AG50">
        <v>0.33635555555555502</v>
      </c>
      <c r="AH50">
        <v>0.61428571428571399</v>
      </c>
      <c r="AI50">
        <v>0.10581851750612201</v>
      </c>
      <c r="AJ50">
        <v>0.54261098599945901</v>
      </c>
      <c r="AK50">
        <v>0.54261098599945901</v>
      </c>
      <c r="AL50">
        <v>0.52154652636786802</v>
      </c>
      <c r="AM50">
        <v>0.52154652636786802</v>
      </c>
      <c r="AN50">
        <v>0.61428571428571399</v>
      </c>
      <c r="AO50">
        <v>0.61428571428571399</v>
      </c>
    </row>
    <row r="51" spans="2:41" x14ac:dyDescent="0.2">
      <c r="B51" t="s">
        <v>356</v>
      </c>
      <c r="C51">
        <v>1E-3</v>
      </c>
      <c r="D51">
        <v>0.5</v>
      </c>
      <c r="E51">
        <v>100</v>
      </c>
      <c r="F51">
        <v>5000</v>
      </c>
      <c r="G51" s="2" t="b">
        <v>1</v>
      </c>
      <c r="H51">
        <v>8</v>
      </c>
      <c r="I51">
        <v>5</v>
      </c>
      <c r="J51">
        <v>95</v>
      </c>
      <c r="K51">
        <v>1000</v>
      </c>
      <c r="L51">
        <v>4</v>
      </c>
      <c r="M51">
        <v>5</v>
      </c>
      <c r="N51">
        <v>45</v>
      </c>
      <c r="O51">
        <v>12</v>
      </c>
      <c r="P51">
        <v>5</v>
      </c>
      <c r="Q51">
        <v>35</v>
      </c>
      <c r="R51">
        <v>1</v>
      </c>
      <c r="S51">
        <v>78</v>
      </c>
      <c r="T51" s="2">
        <v>64</v>
      </c>
      <c r="U51" s="2">
        <v>64</v>
      </c>
      <c r="V51" s="2">
        <v>64</v>
      </c>
      <c r="W51" t="s">
        <v>194</v>
      </c>
      <c r="X51">
        <v>0.99335526315796197</v>
      </c>
      <c r="Y51">
        <v>1.4018097458232E-3</v>
      </c>
      <c r="Z51">
        <v>0.33492777777777699</v>
      </c>
      <c r="AA51">
        <v>0.400733926162123</v>
      </c>
      <c r="AB51">
        <v>0.22401786020022099</v>
      </c>
      <c r="AC51">
        <v>0.22401786020022099</v>
      </c>
      <c r="AD51">
        <v>0.27801370658990598</v>
      </c>
      <c r="AE51">
        <v>0.27801370658990598</v>
      </c>
      <c r="AF51">
        <v>0.33492777777777699</v>
      </c>
      <c r="AG51">
        <v>0.33492777777777699</v>
      </c>
      <c r="AH51">
        <v>0.6</v>
      </c>
      <c r="AI51">
        <v>0.169353157281875</v>
      </c>
      <c r="AJ51">
        <v>0.58618619549777895</v>
      </c>
      <c r="AK51">
        <v>0.58618619549777895</v>
      </c>
      <c r="AL51">
        <v>0.61955083756108198</v>
      </c>
      <c r="AM51">
        <v>0.61955083756108198</v>
      </c>
      <c r="AN51">
        <v>0.6</v>
      </c>
      <c r="AO51">
        <v>0.6</v>
      </c>
    </row>
    <row r="52" spans="2:41" x14ac:dyDescent="0.2">
      <c r="B52" t="s">
        <v>357</v>
      </c>
      <c r="C52">
        <v>1E-3</v>
      </c>
      <c r="D52">
        <v>0.5</v>
      </c>
      <c r="E52">
        <v>100</v>
      </c>
      <c r="F52">
        <v>5000</v>
      </c>
      <c r="G52" s="2" t="b">
        <v>1</v>
      </c>
      <c r="H52">
        <v>8</v>
      </c>
      <c r="I52">
        <v>5</v>
      </c>
      <c r="J52">
        <v>5</v>
      </c>
      <c r="K52">
        <v>1000</v>
      </c>
      <c r="L52">
        <v>4</v>
      </c>
      <c r="M52">
        <v>5</v>
      </c>
      <c r="N52">
        <v>45</v>
      </c>
      <c r="O52">
        <v>12</v>
      </c>
      <c r="P52">
        <v>5</v>
      </c>
      <c r="Q52">
        <v>35</v>
      </c>
      <c r="R52">
        <v>1</v>
      </c>
      <c r="S52">
        <v>78</v>
      </c>
      <c r="T52" s="2">
        <v>64</v>
      </c>
      <c r="U52" s="2">
        <v>64</v>
      </c>
      <c r="V52" s="2">
        <v>64</v>
      </c>
      <c r="W52" t="s">
        <v>194</v>
      </c>
      <c r="X52">
        <v>0.992339999999998</v>
      </c>
      <c r="Y52">
        <v>1.3192912768662001E-3</v>
      </c>
      <c r="Z52">
        <v>0.33261111111111102</v>
      </c>
      <c r="AA52">
        <v>0.43489067780971502</v>
      </c>
      <c r="AB52">
        <v>0.29605571707329198</v>
      </c>
      <c r="AC52">
        <v>0.29605571707329198</v>
      </c>
      <c r="AD52">
        <v>0.37130042841990701</v>
      </c>
      <c r="AE52">
        <v>0.37130042841990701</v>
      </c>
      <c r="AF52">
        <v>0.33261111111111102</v>
      </c>
      <c r="AG52">
        <v>0.33261111111111102</v>
      </c>
      <c r="AH52">
        <v>0.58571428571428497</v>
      </c>
      <c r="AI52">
        <v>0.1283750385046</v>
      </c>
      <c r="AJ52">
        <v>0.53894292898691498</v>
      </c>
      <c r="AK52">
        <v>0.53894292898691498</v>
      </c>
      <c r="AL52">
        <v>0.53552883062253398</v>
      </c>
      <c r="AM52">
        <v>0.53552883062253398</v>
      </c>
      <c r="AN52">
        <v>0.58571428571428497</v>
      </c>
      <c r="AO52">
        <v>0.58571428571428497</v>
      </c>
    </row>
    <row r="53" spans="2:41" x14ac:dyDescent="0.2">
      <c r="B53" t="s">
        <v>358</v>
      </c>
      <c r="C53">
        <v>1E-3</v>
      </c>
      <c r="D53">
        <v>0.25</v>
      </c>
      <c r="E53">
        <v>100</v>
      </c>
      <c r="F53">
        <v>1000</v>
      </c>
      <c r="G53" s="2" t="b">
        <v>1</v>
      </c>
      <c r="H53">
        <v>8</v>
      </c>
      <c r="I53">
        <v>5</v>
      </c>
      <c r="J53">
        <v>95</v>
      </c>
      <c r="K53">
        <v>1000</v>
      </c>
      <c r="L53">
        <v>4</v>
      </c>
      <c r="M53">
        <v>5</v>
      </c>
      <c r="N53">
        <v>45</v>
      </c>
      <c r="O53">
        <v>12</v>
      </c>
      <c r="P53">
        <v>5</v>
      </c>
      <c r="Q53">
        <v>35</v>
      </c>
      <c r="R53">
        <v>1</v>
      </c>
      <c r="S53">
        <v>78</v>
      </c>
      <c r="T53" s="2">
        <v>64</v>
      </c>
      <c r="U53" s="2">
        <v>64</v>
      </c>
      <c r="V53" s="2">
        <v>128</v>
      </c>
      <c r="W53" t="s">
        <v>194</v>
      </c>
      <c r="X53">
        <v>0.98982894736843396</v>
      </c>
      <c r="Y53">
        <v>1.8247298146598001E-3</v>
      </c>
      <c r="Z53">
        <v>0.33203888888888899</v>
      </c>
      <c r="AA53">
        <v>0.32932489430904299</v>
      </c>
      <c r="AB53">
        <v>0.26552758985333502</v>
      </c>
      <c r="AC53">
        <v>0.26552758985333502</v>
      </c>
      <c r="AD53">
        <v>0.37597820739673299</v>
      </c>
      <c r="AE53">
        <v>0.37597820739673399</v>
      </c>
      <c r="AF53">
        <v>0.33203888888888899</v>
      </c>
      <c r="AG53">
        <v>0.33203888888888899</v>
      </c>
      <c r="AH53">
        <v>0.53333333333333299</v>
      </c>
      <c r="AI53">
        <v>0.11640653014183</v>
      </c>
      <c r="AJ53">
        <v>0.50348601723076203</v>
      </c>
      <c r="AK53">
        <v>0.50348601723076203</v>
      </c>
      <c r="AL53">
        <v>0.58598321031262901</v>
      </c>
      <c r="AM53">
        <v>0.58598321031262901</v>
      </c>
      <c r="AN53">
        <v>0.53333333333333299</v>
      </c>
      <c r="AO53">
        <v>0.53333333333333299</v>
      </c>
    </row>
    <row r="54" spans="2:41" x14ac:dyDescent="0.2">
      <c r="B54" t="s">
        <v>359</v>
      </c>
      <c r="C54">
        <v>1E-3</v>
      </c>
      <c r="D54">
        <v>0.5</v>
      </c>
      <c r="E54">
        <v>100</v>
      </c>
      <c r="F54">
        <v>5000</v>
      </c>
      <c r="G54" s="2" t="b">
        <v>1</v>
      </c>
      <c r="H54">
        <v>8</v>
      </c>
      <c r="I54">
        <v>5</v>
      </c>
      <c r="J54">
        <v>95</v>
      </c>
      <c r="K54">
        <v>1000</v>
      </c>
      <c r="L54">
        <v>4</v>
      </c>
      <c r="M54">
        <v>5</v>
      </c>
      <c r="N54">
        <v>45</v>
      </c>
      <c r="O54">
        <v>12</v>
      </c>
      <c r="P54">
        <v>5</v>
      </c>
      <c r="Q54">
        <v>35</v>
      </c>
      <c r="R54">
        <v>1</v>
      </c>
      <c r="S54">
        <v>78</v>
      </c>
      <c r="T54" s="2">
        <v>128</v>
      </c>
      <c r="U54" s="2">
        <v>128</v>
      </c>
      <c r="V54" s="2">
        <v>64</v>
      </c>
      <c r="W54" t="s">
        <v>194</v>
      </c>
      <c r="X54">
        <v>0.99264736842110102</v>
      </c>
      <c r="Y54">
        <v>1.2900364185567E-3</v>
      </c>
      <c r="Z54">
        <v>0.32426111111111</v>
      </c>
      <c r="AA54">
        <v>0.30038176015019402</v>
      </c>
      <c r="AB54">
        <v>0.24771631396493901</v>
      </c>
      <c r="AC54">
        <v>0.24771631396493901</v>
      </c>
      <c r="AD54">
        <v>0.48538893215336298</v>
      </c>
      <c r="AE54">
        <v>0.48538893215336298</v>
      </c>
      <c r="AF54">
        <v>0.32426111111111</v>
      </c>
      <c r="AG54">
        <v>0.32426111111111</v>
      </c>
      <c r="AH54">
        <v>0.42857142857142799</v>
      </c>
      <c r="AI54">
        <v>8.4140777587890597E-2</v>
      </c>
      <c r="AJ54">
        <v>0.407611441763294</v>
      </c>
      <c r="AK54">
        <v>0.407611441763294</v>
      </c>
      <c r="AL54">
        <v>0.47412821207121603</v>
      </c>
      <c r="AM54">
        <v>0.47412821207121603</v>
      </c>
      <c r="AN54">
        <v>0.42857142857142799</v>
      </c>
      <c r="AO54">
        <v>0.42857142857142799</v>
      </c>
    </row>
    <row r="55" spans="2:41" x14ac:dyDescent="0.2">
      <c r="B55" t="s">
        <v>360</v>
      </c>
      <c r="C55">
        <v>1E-3</v>
      </c>
      <c r="D55">
        <v>0.25</v>
      </c>
      <c r="E55">
        <v>100</v>
      </c>
      <c r="F55">
        <v>5000</v>
      </c>
      <c r="G55" s="2" t="b">
        <v>1</v>
      </c>
      <c r="H55">
        <v>8</v>
      </c>
      <c r="I55">
        <v>5</v>
      </c>
      <c r="J55">
        <v>95</v>
      </c>
      <c r="K55">
        <v>1000</v>
      </c>
      <c r="L55">
        <v>4</v>
      </c>
      <c r="M55">
        <v>5</v>
      </c>
      <c r="N55">
        <v>45</v>
      </c>
      <c r="O55">
        <v>12</v>
      </c>
      <c r="P55">
        <v>5</v>
      </c>
      <c r="Q55">
        <v>35</v>
      </c>
      <c r="R55">
        <v>1</v>
      </c>
      <c r="S55">
        <v>78</v>
      </c>
      <c r="T55" s="2">
        <v>128</v>
      </c>
      <c r="U55" s="2">
        <v>64</v>
      </c>
      <c r="V55" s="2">
        <v>128</v>
      </c>
      <c r="W55" t="s">
        <v>194</v>
      </c>
      <c r="X55">
        <v>0.99501131578952795</v>
      </c>
      <c r="Y55">
        <v>7.81197488631E-4</v>
      </c>
      <c r="Z55">
        <v>0.31908888888888798</v>
      </c>
      <c r="AA55">
        <v>0.42224137718975502</v>
      </c>
      <c r="AB55">
        <v>0.19820928517846201</v>
      </c>
      <c r="AC55">
        <v>0.19820928517846201</v>
      </c>
      <c r="AD55">
        <v>0.225291484087456</v>
      </c>
      <c r="AE55">
        <v>0.225291484087456</v>
      </c>
      <c r="AF55">
        <v>0.31908888888888798</v>
      </c>
      <c r="AG55">
        <v>0.31908888888888798</v>
      </c>
      <c r="AH55">
        <v>0.43095238095238098</v>
      </c>
      <c r="AI55">
        <v>0.149688765406608</v>
      </c>
      <c r="AJ55">
        <v>0.41281408700148903</v>
      </c>
      <c r="AK55">
        <v>0.41281408700148903</v>
      </c>
      <c r="AL55">
        <v>0.481771118198557</v>
      </c>
      <c r="AM55">
        <v>0.481771118198557</v>
      </c>
      <c r="AN55">
        <v>0.43095238095237998</v>
      </c>
      <c r="AO55">
        <v>0.43095238095238098</v>
      </c>
    </row>
    <row r="56" spans="2:41" x14ac:dyDescent="0.2">
      <c r="B56" t="s">
        <v>361</v>
      </c>
      <c r="C56">
        <v>1E-3</v>
      </c>
      <c r="D56">
        <v>0.5</v>
      </c>
      <c r="E56">
        <v>100</v>
      </c>
      <c r="F56">
        <v>5000</v>
      </c>
      <c r="G56" s="2" t="b">
        <v>1</v>
      </c>
      <c r="H56">
        <v>8</v>
      </c>
      <c r="I56">
        <v>5</v>
      </c>
      <c r="J56">
        <v>95</v>
      </c>
      <c r="K56">
        <v>1000</v>
      </c>
      <c r="L56">
        <v>4</v>
      </c>
      <c r="M56">
        <v>5</v>
      </c>
      <c r="N56">
        <v>45</v>
      </c>
      <c r="O56">
        <v>12</v>
      </c>
      <c r="P56">
        <v>5</v>
      </c>
      <c r="Q56">
        <v>35</v>
      </c>
      <c r="R56">
        <v>1</v>
      </c>
      <c r="S56">
        <v>78</v>
      </c>
      <c r="T56" s="2">
        <v>128</v>
      </c>
      <c r="U56" s="2">
        <v>64</v>
      </c>
      <c r="V56" s="2">
        <v>64</v>
      </c>
      <c r="W56" t="s">
        <v>194</v>
      </c>
      <c r="X56">
        <v>0.99243842105268198</v>
      </c>
      <c r="Y56">
        <v>1.2802033912738999E-3</v>
      </c>
      <c r="Z56">
        <v>0.31800555555555499</v>
      </c>
      <c r="AA56">
        <v>0.382244936138391</v>
      </c>
      <c r="AB56">
        <v>0.23809825320365799</v>
      </c>
      <c r="AC56">
        <v>0.23809825320365799</v>
      </c>
      <c r="AD56">
        <v>0.32286155605191802</v>
      </c>
      <c r="AE56">
        <v>0.32286155605191802</v>
      </c>
      <c r="AF56">
        <v>0.31800555555555499</v>
      </c>
      <c r="AG56">
        <v>0.31800555555555499</v>
      </c>
      <c r="AH56">
        <v>0.371428571428571</v>
      </c>
      <c r="AI56">
        <v>0.20438817143440199</v>
      </c>
      <c r="AJ56">
        <v>0.32658347620696998</v>
      </c>
      <c r="AK56">
        <v>0.32658347620696998</v>
      </c>
      <c r="AL56">
        <v>0.42021878278671099</v>
      </c>
      <c r="AM56">
        <v>0.42021878278671099</v>
      </c>
      <c r="AN56">
        <v>0.371428571428571</v>
      </c>
      <c r="AO56">
        <v>0.371428571428571</v>
      </c>
    </row>
    <row r="57" spans="2:41" x14ac:dyDescent="0.2">
      <c r="B57" t="s">
        <v>362</v>
      </c>
      <c r="C57">
        <v>1E-3</v>
      </c>
      <c r="D57">
        <v>0.1</v>
      </c>
      <c r="E57">
        <v>100</v>
      </c>
      <c r="F57">
        <v>5000</v>
      </c>
      <c r="G57" s="2" t="b">
        <v>1</v>
      </c>
      <c r="H57">
        <v>8</v>
      </c>
      <c r="I57">
        <v>5</v>
      </c>
      <c r="J57">
        <v>5</v>
      </c>
      <c r="K57">
        <v>1000</v>
      </c>
      <c r="L57">
        <v>4</v>
      </c>
      <c r="M57">
        <v>5</v>
      </c>
      <c r="N57">
        <v>45</v>
      </c>
      <c r="O57">
        <v>12</v>
      </c>
      <c r="P57">
        <v>5</v>
      </c>
      <c r="Q57">
        <v>35</v>
      </c>
      <c r="R57">
        <v>1</v>
      </c>
      <c r="S57">
        <v>78</v>
      </c>
      <c r="T57" s="2">
        <v>128</v>
      </c>
      <c r="U57" s="2">
        <v>64</v>
      </c>
      <c r="V57" s="2">
        <v>64</v>
      </c>
      <c r="W57" t="s">
        <v>194</v>
      </c>
      <c r="X57">
        <v>0.99522499999999903</v>
      </c>
      <c r="Y57">
        <v>9.5806269844510002E-4</v>
      </c>
      <c r="Z57">
        <v>0.31618333333333298</v>
      </c>
      <c r="AA57">
        <v>0.27831600502133302</v>
      </c>
      <c r="AB57">
        <v>0.23849857457061299</v>
      </c>
      <c r="AC57">
        <v>0.23849857457061299</v>
      </c>
      <c r="AD57">
        <v>0.36420450669562998</v>
      </c>
      <c r="AE57">
        <v>0.36420450669562998</v>
      </c>
      <c r="AF57">
        <v>0.31618333333333298</v>
      </c>
      <c r="AG57">
        <v>0.31618333333333298</v>
      </c>
      <c r="AH57">
        <v>0.55000000000000004</v>
      </c>
      <c r="AI57">
        <v>8.4106594324111897E-2</v>
      </c>
      <c r="AJ57">
        <v>0.50870718466320097</v>
      </c>
      <c r="AK57">
        <v>0.50870718466320197</v>
      </c>
      <c r="AL57">
        <v>0.51779225995391398</v>
      </c>
      <c r="AM57">
        <v>0.51779225995391398</v>
      </c>
      <c r="AN57">
        <v>0.54999999999999905</v>
      </c>
      <c r="AO57">
        <v>0.55000000000000004</v>
      </c>
    </row>
    <row r="58" spans="2:41" x14ac:dyDescent="0.2">
      <c r="B58" t="s">
        <v>363</v>
      </c>
      <c r="C58">
        <v>1E-3</v>
      </c>
      <c r="D58">
        <v>0.1</v>
      </c>
      <c r="E58">
        <v>100</v>
      </c>
      <c r="F58">
        <v>5000</v>
      </c>
      <c r="G58" s="2" t="b">
        <v>1</v>
      </c>
      <c r="H58">
        <v>8</v>
      </c>
      <c r="I58">
        <v>5</v>
      </c>
      <c r="J58">
        <v>95</v>
      </c>
      <c r="K58">
        <v>1000</v>
      </c>
      <c r="L58">
        <v>4</v>
      </c>
      <c r="M58">
        <v>5</v>
      </c>
      <c r="N58">
        <v>45</v>
      </c>
      <c r="O58">
        <v>12</v>
      </c>
      <c r="P58">
        <v>5</v>
      </c>
      <c r="Q58">
        <v>35</v>
      </c>
      <c r="R58">
        <v>1</v>
      </c>
      <c r="S58">
        <v>78</v>
      </c>
      <c r="T58" s="2">
        <v>128</v>
      </c>
      <c r="U58" s="2">
        <v>64</v>
      </c>
      <c r="V58" s="2">
        <v>128</v>
      </c>
      <c r="W58" t="s">
        <v>194</v>
      </c>
      <c r="X58">
        <v>0.99246157894742004</v>
      </c>
      <c r="Y58">
        <v>1.3625219850451E-3</v>
      </c>
      <c r="Z58">
        <v>0.31574444444444399</v>
      </c>
      <c r="AA58">
        <v>0.32039260998368202</v>
      </c>
      <c r="AB58">
        <v>0.22483072349753599</v>
      </c>
      <c r="AC58">
        <v>0.22483072349753599</v>
      </c>
      <c r="AD58">
        <v>0.39924198339796102</v>
      </c>
      <c r="AE58">
        <v>0.39924198339796102</v>
      </c>
      <c r="AF58">
        <v>0.31574444444444399</v>
      </c>
      <c r="AG58">
        <v>0.31574444444444399</v>
      </c>
      <c r="AH58">
        <v>0.378571428571428</v>
      </c>
      <c r="AI58">
        <v>0.15033969283103901</v>
      </c>
      <c r="AJ58">
        <v>0.36984721235125501</v>
      </c>
      <c r="AK58">
        <v>0.36984721235125501</v>
      </c>
      <c r="AL58">
        <v>0.56245046888444705</v>
      </c>
      <c r="AM58">
        <v>0.56245046888444705</v>
      </c>
      <c r="AN58">
        <v>0.378571428571428</v>
      </c>
      <c r="AO58">
        <v>0.378571428571428</v>
      </c>
    </row>
    <row r="59" spans="2:41" x14ac:dyDescent="0.2">
      <c r="B59" t="s">
        <v>364</v>
      </c>
      <c r="C59">
        <v>1E-3</v>
      </c>
      <c r="D59">
        <v>0.25</v>
      </c>
      <c r="E59">
        <v>100</v>
      </c>
      <c r="F59">
        <v>1000</v>
      </c>
      <c r="G59" s="2" t="b">
        <v>1</v>
      </c>
      <c r="H59">
        <v>8</v>
      </c>
      <c r="I59">
        <v>5</v>
      </c>
      <c r="J59">
        <v>5</v>
      </c>
      <c r="K59">
        <v>1000</v>
      </c>
      <c r="L59">
        <v>4</v>
      </c>
      <c r="M59">
        <v>5</v>
      </c>
      <c r="N59">
        <v>45</v>
      </c>
      <c r="O59">
        <v>12</v>
      </c>
      <c r="P59">
        <v>5</v>
      </c>
      <c r="Q59">
        <v>35</v>
      </c>
      <c r="R59">
        <v>1</v>
      </c>
      <c r="S59">
        <v>78</v>
      </c>
      <c r="T59" s="2">
        <v>128</v>
      </c>
      <c r="U59" s="2">
        <v>128</v>
      </c>
      <c r="V59" s="2">
        <v>128</v>
      </c>
      <c r="W59" t="s">
        <v>194</v>
      </c>
      <c r="X59">
        <v>0.98595000000000599</v>
      </c>
      <c r="Y59">
        <v>2.9693071305805E-3</v>
      </c>
      <c r="Z59">
        <v>0.31346666666666601</v>
      </c>
      <c r="AA59">
        <v>0.44536482934653698</v>
      </c>
      <c r="AB59">
        <v>0.26414150089981397</v>
      </c>
      <c r="AC59">
        <v>0.26414150089981397</v>
      </c>
      <c r="AD59">
        <v>0.34222980716983997</v>
      </c>
      <c r="AE59">
        <v>0.34222980716983997</v>
      </c>
      <c r="AF59">
        <v>0.31346666666666601</v>
      </c>
      <c r="AG59">
        <v>0.31346666666666601</v>
      </c>
      <c r="AH59">
        <v>0.53333333333333299</v>
      </c>
      <c r="AI59">
        <v>0.13030673563480299</v>
      </c>
      <c r="AJ59">
        <v>0.45413423049352297</v>
      </c>
      <c r="AK59">
        <v>0.45413423049352297</v>
      </c>
      <c r="AL59">
        <v>0.41308848557643402</v>
      </c>
      <c r="AM59">
        <v>0.41308848557643402</v>
      </c>
      <c r="AN59">
        <v>0.53333333333333299</v>
      </c>
      <c r="AO59">
        <v>0.53333333333333299</v>
      </c>
    </row>
    <row r="60" spans="2:41" x14ac:dyDescent="0.2">
      <c r="B60" t="s">
        <v>365</v>
      </c>
      <c r="C60">
        <v>1E-3</v>
      </c>
      <c r="D60">
        <v>0.1</v>
      </c>
      <c r="E60">
        <v>100</v>
      </c>
      <c r="F60">
        <v>1000</v>
      </c>
      <c r="G60" s="2" t="b">
        <v>0</v>
      </c>
      <c r="H60">
        <v>8</v>
      </c>
      <c r="I60">
        <v>5</v>
      </c>
      <c r="J60">
        <v>5</v>
      </c>
      <c r="K60">
        <v>1000</v>
      </c>
      <c r="L60">
        <v>4</v>
      </c>
      <c r="M60">
        <v>5</v>
      </c>
      <c r="N60">
        <v>45</v>
      </c>
      <c r="O60">
        <v>12</v>
      </c>
      <c r="P60">
        <v>5</v>
      </c>
      <c r="Q60">
        <v>35</v>
      </c>
      <c r="R60">
        <v>1</v>
      </c>
      <c r="S60">
        <v>78</v>
      </c>
      <c r="T60" s="2">
        <v>128</v>
      </c>
      <c r="U60" s="2">
        <v>64</v>
      </c>
      <c r="V60" s="2">
        <v>64</v>
      </c>
      <c r="W60" t="s">
        <v>194</v>
      </c>
      <c r="X60">
        <v>0.99192500000000405</v>
      </c>
      <c r="Y60">
        <v>1.5102365899298999E-3</v>
      </c>
      <c r="Z60">
        <v>0.31099444444444402</v>
      </c>
      <c r="AA60">
        <v>0.44352512973546898</v>
      </c>
      <c r="AB60">
        <v>0.236527524289986</v>
      </c>
      <c r="AC60">
        <v>0.236527524289986</v>
      </c>
      <c r="AD60">
        <v>0.32915644761248303</v>
      </c>
      <c r="AE60">
        <v>0.32915644761248303</v>
      </c>
      <c r="AF60">
        <v>0.31099444444444402</v>
      </c>
      <c r="AG60">
        <v>0.31099444444444402</v>
      </c>
      <c r="AH60">
        <v>0.23571428571428499</v>
      </c>
      <c r="AI60">
        <v>0.27094379067420898</v>
      </c>
      <c r="AJ60">
        <v>0.182008503883516</v>
      </c>
      <c r="AK60">
        <v>0.182008503883517</v>
      </c>
      <c r="AL60">
        <v>0.15770551423879201</v>
      </c>
      <c r="AM60">
        <v>0.15770551423879201</v>
      </c>
      <c r="AN60">
        <v>0.23571428571428499</v>
      </c>
      <c r="AO60">
        <v>0.23571428571428499</v>
      </c>
    </row>
    <row r="61" spans="2:41" x14ac:dyDescent="0.2">
      <c r="B61" t="s">
        <v>366</v>
      </c>
      <c r="C61">
        <v>1E-3</v>
      </c>
      <c r="D61">
        <v>0.5</v>
      </c>
      <c r="E61">
        <v>100</v>
      </c>
      <c r="F61">
        <v>5000</v>
      </c>
      <c r="G61" s="2" t="b">
        <v>1</v>
      </c>
      <c r="H61">
        <v>8</v>
      </c>
      <c r="I61">
        <v>5</v>
      </c>
      <c r="J61">
        <v>5</v>
      </c>
      <c r="K61">
        <v>1000</v>
      </c>
      <c r="L61">
        <v>4</v>
      </c>
      <c r="M61">
        <v>5</v>
      </c>
      <c r="N61">
        <v>45</v>
      </c>
      <c r="O61">
        <v>12</v>
      </c>
      <c r="P61">
        <v>5</v>
      </c>
      <c r="Q61">
        <v>35</v>
      </c>
      <c r="R61">
        <v>1</v>
      </c>
      <c r="S61">
        <v>78</v>
      </c>
      <c r="T61" s="2">
        <v>128</v>
      </c>
      <c r="U61" s="2">
        <v>64</v>
      </c>
      <c r="V61" s="2">
        <v>128</v>
      </c>
      <c r="W61" t="s">
        <v>194</v>
      </c>
      <c r="X61">
        <v>0.99406499999999998</v>
      </c>
      <c r="Y61">
        <v>1.0342820151957E-3</v>
      </c>
      <c r="Z61">
        <v>0.31058333333333199</v>
      </c>
      <c r="AA61">
        <v>0.418659758388996</v>
      </c>
      <c r="AB61">
        <v>0.22964420754093701</v>
      </c>
      <c r="AC61">
        <v>0.22964420754093701</v>
      </c>
      <c r="AD61">
        <v>0.29859599952479399</v>
      </c>
      <c r="AE61">
        <v>0.29859599952479399</v>
      </c>
      <c r="AF61">
        <v>0.31058333333333199</v>
      </c>
      <c r="AG61">
        <v>0.31058333333333199</v>
      </c>
      <c r="AH61">
        <v>0.57857142857142796</v>
      </c>
      <c r="AI61">
        <v>0.12947054207324901</v>
      </c>
      <c r="AJ61">
        <v>0.53127389205591702</v>
      </c>
      <c r="AK61">
        <v>0.53127389205591702</v>
      </c>
      <c r="AL61">
        <v>0.50907608648221703</v>
      </c>
      <c r="AM61">
        <v>0.50907608648221703</v>
      </c>
      <c r="AN61">
        <v>0.57857142857142796</v>
      </c>
      <c r="AO61">
        <v>0.57857142857142796</v>
      </c>
    </row>
    <row r="62" spans="2:41" x14ac:dyDescent="0.2">
      <c r="B62" t="s">
        <v>367</v>
      </c>
      <c r="C62">
        <v>1E-3</v>
      </c>
      <c r="D62">
        <v>0.1</v>
      </c>
      <c r="E62">
        <v>100</v>
      </c>
      <c r="F62">
        <v>1000</v>
      </c>
      <c r="G62" s="2" t="b">
        <v>0</v>
      </c>
      <c r="H62">
        <v>8</v>
      </c>
      <c r="I62">
        <v>5</v>
      </c>
      <c r="J62">
        <v>5</v>
      </c>
      <c r="K62">
        <v>1000</v>
      </c>
      <c r="L62">
        <v>4</v>
      </c>
      <c r="M62">
        <v>5</v>
      </c>
      <c r="N62">
        <v>45</v>
      </c>
      <c r="O62">
        <v>12</v>
      </c>
      <c r="P62">
        <v>5</v>
      </c>
      <c r="Q62">
        <v>35</v>
      </c>
      <c r="R62">
        <v>1</v>
      </c>
      <c r="S62">
        <v>78</v>
      </c>
      <c r="T62" s="2">
        <v>128</v>
      </c>
      <c r="U62" s="2">
        <v>128</v>
      </c>
      <c r="V62" s="2">
        <v>64</v>
      </c>
      <c r="W62" t="s">
        <v>194</v>
      </c>
      <c r="X62">
        <v>0.99070000000000502</v>
      </c>
      <c r="Y62">
        <v>1.6558117791141999E-3</v>
      </c>
      <c r="Z62">
        <v>0.30449999999999999</v>
      </c>
      <c r="AA62">
        <v>0.246568963587284</v>
      </c>
      <c r="AB62">
        <v>0.25763069906436697</v>
      </c>
      <c r="AC62">
        <v>0.25763069906436697</v>
      </c>
      <c r="AD62">
        <v>0.41891336218329001</v>
      </c>
      <c r="AE62">
        <v>0.41891336218329001</v>
      </c>
      <c r="AF62">
        <v>0.30449999999999999</v>
      </c>
      <c r="AG62">
        <v>0.30449999999999999</v>
      </c>
      <c r="AH62">
        <v>0.40714285714285697</v>
      </c>
      <c r="AI62">
        <v>7.56789594888687E-2</v>
      </c>
      <c r="AJ62">
        <v>0.37135515343159398</v>
      </c>
      <c r="AK62">
        <v>0.37135515343159398</v>
      </c>
      <c r="AL62">
        <v>0.48911862487928298</v>
      </c>
      <c r="AM62">
        <v>0.48911862487928298</v>
      </c>
      <c r="AN62">
        <v>0.40714285714285697</v>
      </c>
      <c r="AO62">
        <v>0.40714285714285697</v>
      </c>
    </row>
    <row r="63" spans="2:41" x14ac:dyDescent="0.2">
      <c r="B63" t="s">
        <v>368</v>
      </c>
      <c r="C63">
        <v>1E-3</v>
      </c>
      <c r="D63">
        <v>0.5</v>
      </c>
      <c r="E63">
        <v>100</v>
      </c>
      <c r="F63">
        <v>5000</v>
      </c>
      <c r="G63" s="2" t="b">
        <v>1</v>
      </c>
      <c r="H63">
        <v>8</v>
      </c>
      <c r="I63">
        <v>5</v>
      </c>
      <c r="J63">
        <v>5</v>
      </c>
      <c r="K63">
        <v>1000</v>
      </c>
      <c r="L63">
        <v>4</v>
      </c>
      <c r="M63">
        <v>5</v>
      </c>
      <c r="N63">
        <v>45</v>
      </c>
      <c r="O63">
        <v>12</v>
      </c>
      <c r="P63">
        <v>5</v>
      </c>
      <c r="Q63">
        <v>35</v>
      </c>
      <c r="R63">
        <v>1</v>
      </c>
      <c r="S63">
        <v>78</v>
      </c>
      <c r="T63" s="2">
        <v>64</v>
      </c>
      <c r="U63" s="2">
        <v>64</v>
      </c>
      <c r="V63" s="2">
        <v>128</v>
      </c>
      <c r="W63" t="s">
        <v>194</v>
      </c>
      <c r="X63">
        <v>0.99310500000000002</v>
      </c>
      <c r="Y63">
        <v>1.2920527542082999E-3</v>
      </c>
      <c r="Z63">
        <v>0.299866666666667</v>
      </c>
      <c r="AA63">
        <v>0.44714960330724701</v>
      </c>
      <c r="AB63">
        <v>0.25912059013191302</v>
      </c>
      <c r="AC63">
        <v>0.25912059013191302</v>
      </c>
      <c r="AD63">
        <v>0.29786355035030099</v>
      </c>
      <c r="AE63">
        <v>0.29786355035030099</v>
      </c>
      <c r="AF63">
        <v>0.299866666666667</v>
      </c>
      <c r="AG63">
        <v>0.299866666666667</v>
      </c>
      <c r="AH63">
        <v>0.48809523809523803</v>
      </c>
      <c r="AI63">
        <v>0.14073754847049699</v>
      </c>
      <c r="AJ63">
        <v>0.47578016829661501</v>
      </c>
      <c r="AK63">
        <v>0.47578016829661501</v>
      </c>
      <c r="AL63">
        <v>0.499945282152579</v>
      </c>
      <c r="AM63">
        <v>0.499945282152579</v>
      </c>
      <c r="AN63">
        <v>0.48809523809523803</v>
      </c>
      <c r="AO63">
        <v>0.48809523809523803</v>
      </c>
    </row>
    <row r="64" spans="2:41" x14ac:dyDescent="0.2">
      <c r="B64" t="s">
        <v>369</v>
      </c>
      <c r="C64">
        <v>1E-3</v>
      </c>
      <c r="D64">
        <v>0.1</v>
      </c>
      <c r="E64">
        <v>100</v>
      </c>
      <c r="F64">
        <v>1000</v>
      </c>
      <c r="G64" s="2" t="b">
        <v>1</v>
      </c>
      <c r="H64">
        <v>8</v>
      </c>
      <c r="I64">
        <v>5</v>
      </c>
      <c r="J64">
        <v>95</v>
      </c>
      <c r="K64">
        <v>1000</v>
      </c>
      <c r="L64">
        <v>4</v>
      </c>
      <c r="M64">
        <v>5</v>
      </c>
      <c r="N64">
        <v>45</v>
      </c>
      <c r="O64">
        <v>12</v>
      </c>
      <c r="P64">
        <v>5</v>
      </c>
      <c r="Q64">
        <v>35</v>
      </c>
      <c r="R64">
        <v>1</v>
      </c>
      <c r="S64">
        <v>78</v>
      </c>
      <c r="T64" s="2">
        <v>128</v>
      </c>
      <c r="U64" s="2">
        <v>64</v>
      </c>
      <c r="V64" s="2">
        <v>64</v>
      </c>
      <c r="W64" t="s">
        <v>194</v>
      </c>
      <c r="X64">
        <v>0.99374868421051299</v>
      </c>
      <c r="Y64">
        <v>1.0951322628534E-3</v>
      </c>
      <c r="Z64">
        <v>0.29922777777777798</v>
      </c>
      <c r="AA64">
        <v>0.41935541436076101</v>
      </c>
      <c r="AB64">
        <v>0.19471785058911201</v>
      </c>
      <c r="AC64">
        <v>0.19471785058911201</v>
      </c>
      <c r="AD64">
        <v>0.26863642072284</v>
      </c>
      <c r="AE64">
        <v>0.26863642072284</v>
      </c>
      <c r="AF64">
        <v>0.29922777777777798</v>
      </c>
      <c r="AG64">
        <v>0.29922777777777798</v>
      </c>
      <c r="AH64">
        <v>0.43095238095238098</v>
      </c>
      <c r="AI64">
        <v>0.13428172469139099</v>
      </c>
      <c r="AJ64">
        <v>0.38932231812631701</v>
      </c>
      <c r="AK64">
        <v>0.38932231812631701</v>
      </c>
      <c r="AL64">
        <v>0.476165065053058</v>
      </c>
      <c r="AM64">
        <v>0.476165065053058</v>
      </c>
      <c r="AN64">
        <v>0.43095238095238098</v>
      </c>
      <c r="AO64">
        <v>0.43095238095238098</v>
      </c>
    </row>
    <row r="65" spans="2:41" x14ac:dyDescent="0.2">
      <c r="B65" t="s">
        <v>370</v>
      </c>
      <c r="C65">
        <v>1E-3</v>
      </c>
      <c r="D65">
        <v>0.5</v>
      </c>
      <c r="E65">
        <v>100</v>
      </c>
      <c r="F65">
        <v>5000</v>
      </c>
      <c r="G65" s="2" t="b">
        <v>1</v>
      </c>
      <c r="H65">
        <v>8</v>
      </c>
      <c r="I65">
        <v>5</v>
      </c>
      <c r="J65">
        <v>95</v>
      </c>
      <c r="K65">
        <v>1000</v>
      </c>
      <c r="L65">
        <v>4</v>
      </c>
      <c r="M65">
        <v>5</v>
      </c>
      <c r="N65">
        <v>45</v>
      </c>
      <c r="O65">
        <v>12</v>
      </c>
      <c r="P65">
        <v>5</v>
      </c>
      <c r="Q65">
        <v>35</v>
      </c>
      <c r="R65">
        <v>1</v>
      </c>
      <c r="S65">
        <v>78</v>
      </c>
      <c r="T65" s="2">
        <v>64</v>
      </c>
      <c r="U65" s="2">
        <v>128</v>
      </c>
      <c r="V65" s="2">
        <v>128</v>
      </c>
      <c r="W65" t="s">
        <v>194</v>
      </c>
      <c r="X65">
        <v>0.99497815789479105</v>
      </c>
      <c r="Y65">
        <v>9.4402913207299998E-4</v>
      </c>
      <c r="Z65">
        <v>0.29711111111111199</v>
      </c>
      <c r="AA65">
        <v>0.247517016246914</v>
      </c>
      <c r="AB65">
        <v>0.18337647822981001</v>
      </c>
      <c r="AC65">
        <v>0.18337647822981001</v>
      </c>
      <c r="AD65">
        <v>0.26814962653337099</v>
      </c>
      <c r="AE65">
        <v>0.26814962653337099</v>
      </c>
      <c r="AF65">
        <v>0.29711111111111199</v>
      </c>
      <c r="AG65">
        <v>0.29711111111111199</v>
      </c>
      <c r="AH65">
        <v>0.13809523809523799</v>
      </c>
      <c r="AI65">
        <v>8.3121843636035905E-2</v>
      </c>
      <c r="AJ65">
        <v>9.6219342615092601E-2</v>
      </c>
      <c r="AK65">
        <v>9.6219342615092698E-2</v>
      </c>
      <c r="AL65">
        <v>0.18158074891565401</v>
      </c>
      <c r="AM65">
        <v>0.18158074891565401</v>
      </c>
      <c r="AN65">
        <v>0.13809523809523799</v>
      </c>
      <c r="AO65">
        <v>0.13809523809523799</v>
      </c>
    </row>
    <row r="66" spans="2:41" x14ac:dyDescent="0.2">
      <c r="B66" t="s">
        <v>371</v>
      </c>
      <c r="C66">
        <v>1E-3</v>
      </c>
      <c r="D66">
        <v>0.25</v>
      </c>
      <c r="E66">
        <v>100</v>
      </c>
      <c r="F66">
        <v>5000</v>
      </c>
      <c r="G66" s="2" t="b">
        <v>1</v>
      </c>
      <c r="H66">
        <v>8</v>
      </c>
      <c r="I66">
        <v>5</v>
      </c>
      <c r="J66">
        <v>5</v>
      </c>
      <c r="K66">
        <v>1000</v>
      </c>
      <c r="L66">
        <v>4</v>
      </c>
      <c r="M66">
        <v>5</v>
      </c>
      <c r="N66">
        <v>45</v>
      </c>
      <c r="O66">
        <v>12</v>
      </c>
      <c r="P66">
        <v>5</v>
      </c>
      <c r="Q66">
        <v>35</v>
      </c>
      <c r="R66">
        <v>1</v>
      </c>
      <c r="S66">
        <v>78</v>
      </c>
      <c r="T66" s="2">
        <v>64</v>
      </c>
      <c r="U66" s="2">
        <v>128</v>
      </c>
      <c r="V66" s="2">
        <v>128</v>
      </c>
      <c r="W66" t="s">
        <v>194</v>
      </c>
      <c r="X66">
        <v>0.99518999999999802</v>
      </c>
      <c r="Y66">
        <v>9.1857200815479996E-4</v>
      </c>
      <c r="Z66">
        <v>0.29661111111111099</v>
      </c>
      <c r="AA66">
        <v>0.40574665573239299</v>
      </c>
      <c r="AB66">
        <v>0.221583847712052</v>
      </c>
      <c r="AC66">
        <v>0.221583847712052</v>
      </c>
      <c r="AD66">
        <v>0.311642563336056</v>
      </c>
      <c r="AE66">
        <v>0.311642563336056</v>
      </c>
      <c r="AF66">
        <v>0.29661111111111099</v>
      </c>
      <c r="AG66">
        <v>0.29661111111111099</v>
      </c>
      <c r="AH66">
        <v>0.459523809523809</v>
      </c>
      <c r="AI66">
        <v>0.14785577356815299</v>
      </c>
      <c r="AJ66">
        <v>0.42333185670562901</v>
      </c>
      <c r="AK66">
        <v>0.42333185670562901</v>
      </c>
      <c r="AL66">
        <v>0.45196561053461798</v>
      </c>
      <c r="AM66">
        <v>0.45196561053461798</v>
      </c>
      <c r="AN66">
        <v>0.459523809523809</v>
      </c>
      <c r="AO66">
        <v>0.459523809523809</v>
      </c>
    </row>
    <row r="67" spans="2:41" x14ac:dyDescent="0.2">
      <c r="B67" t="s">
        <v>372</v>
      </c>
      <c r="C67">
        <v>1E-3</v>
      </c>
      <c r="D67">
        <v>0.25</v>
      </c>
      <c r="E67">
        <v>100</v>
      </c>
      <c r="F67">
        <v>1000</v>
      </c>
      <c r="G67" s="2" t="b">
        <v>1</v>
      </c>
      <c r="H67">
        <v>8</v>
      </c>
      <c r="I67">
        <v>5</v>
      </c>
      <c r="J67">
        <v>5</v>
      </c>
      <c r="K67">
        <v>1000</v>
      </c>
      <c r="L67">
        <v>4</v>
      </c>
      <c r="M67">
        <v>5</v>
      </c>
      <c r="N67">
        <v>45</v>
      </c>
      <c r="O67">
        <v>12</v>
      </c>
      <c r="P67">
        <v>5</v>
      </c>
      <c r="Q67">
        <v>35</v>
      </c>
      <c r="R67">
        <v>1</v>
      </c>
      <c r="S67">
        <v>78</v>
      </c>
      <c r="T67" s="2">
        <v>128</v>
      </c>
      <c r="U67" s="2">
        <v>128</v>
      </c>
      <c r="V67" s="2">
        <v>64</v>
      </c>
      <c r="W67" t="s">
        <v>194</v>
      </c>
      <c r="X67">
        <v>0.99185000000000401</v>
      </c>
      <c r="Y67">
        <v>1.7706970249597E-3</v>
      </c>
      <c r="Z67">
        <v>0.296399999999999</v>
      </c>
      <c r="AA67">
        <v>0.33143219493329501</v>
      </c>
      <c r="AB67">
        <v>0.214226884894127</v>
      </c>
      <c r="AC67">
        <v>0.214226884894127</v>
      </c>
      <c r="AD67">
        <v>0.25004774958810799</v>
      </c>
      <c r="AE67">
        <v>0.25004774958810799</v>
      </c>
      <c r="AF67">
        <v>0.296399999999999</v>
      </c>
      <c r="AG67">
        <v>0.296399999999999</v>
      </c>
      <c r="AH67">
        <v>0.419047619047619</v>
      </c>
      <c r="AI67">
        <v>8.4941029548645006E-2</v>
      </c>
      <c r="AJ67">
        <v>0.34630929766843099</v>
      </c>
      <c r="AK67">
        <v>0.34630929766843099</v>
      </c>
      <c r="AL67">
        <v>0.34831501831501799</v>
      </c>
      <c r="AM67">
        <v>0.34831501831501799</v>
      </c>
      <c r="AN67">
        <v>0.419047619047619</v>
      </c>
      <c r="AO67">
        <v>0.419047619047619</v>
      </c>
    </row>
    <row r="68" spans="2:41" x14ac:dyDescent="0.2">
      <c r="B68" t="s">
        <v>373</v>
      </c>
      <c r="C68">
        <v>1E-3</v>
      </c>
      <c r="D68">
        <v>0.5</v>
      </c>
      <c r="E68">
        <v>100</v>
      </c>
      <c r="F68">
        <v>5000</v>
      </c>
      <c r="G68" s="2" t="b">
        <v>1</v>
      </c>
      <c r="H68">
        <v>8</v>
      </c>
      <c r="I68">
        <v>5</v>
      </c>
      <c r="J68">
        <v>5</v>
      </c>
      <c r="K68">
        <v>1000</v>
      </c>
      <c r="L68">
        <v>4</v>
      </c>
      <c r="M68">
        <v>5</v>
      </c>
      <c r="N68">
        <v>45</v>
      </c>
      <c r="O68">
        <v>12</v>
      </c>
      <c r="P68">
        <v>5</v>
      </c>
      <c r="Q68">
        <v>35</v>
      </c>
      <c r="R68">
        <v>1</v>
      </c>
      <c r="S68">
        <v>78</v>
      </c>
      <c r="T68" s="2">
        <v>64</v>
      </c>
      <c r="U68" s="2">
        <v>128</v>
      </c>
      <c r="V68" s="2">
        <v>64</v>
      </c>
      <c r="W68" t="s">
        <v>194</v>
      </c>
      <c r="X68">
        <v>0.99429000000000201</v>
      </c>
      <c r="Y68">
        <v>1.0046040253029001E-3</v>
      </c>
      <c r="Z68">
        <v>0.286944444444446</v>
      </c>
      <c r="AA68">
        <v>0.24878613020479601</v>
      </c>
      <c r="AB68">
        <v>0.16229633593725501</v>
      </c>
      <c r="AC68">
        <v>0.16229633593725501</v>
      </c>
      <c r="AD68">
        <v>0.155444342644563</v>
      </c>
      <c r="AE68">
        <v>0.155444342644563</v>
      </c>
      <c r="AF68">
        <v>0.286944444444446</v>
      </c>
      <c r="AG68">
        <v>0.286944444444446</v>
      </c>
      <c r="AH68">
        <v>0.28095238095238001</v>
      </c>
      <c r="AI68">
        <v>8.6414463818073203E-2</v>
      </c>
      <c r="AJ68">
        <v>0.20230172091283199</v>
      </c>
      <c r="AK68">
        <v>0.20230172091283199</v>
      </c>
      <c r="AL68">
        <v>0.180095167472754</v>
      </c>
      <c r="AM68">
        <v>0.180095167472754</v>
      </c>
      <c r="AN68">
        <v>0.28095238095238001</v>
      </c>
      <c r="AO68">
        <v>0.28095238095238001</v>
      </c>
    </row>
    <row r="69" spans="2:41" x14ac:dyDescent="0.2">
      <c r="B69" t="s">
        <v>374</v>
      </c>
      <c r="C69">
        <v>1E-3</v>
      </c>
      <c r="D69">
        <v>0.5</v>
      </c>
      <c r="E69">
        <v>100</v>
      </c>
      <c r="F69">
        <v>1000</v>
      </c>
      <c r="G69" s="2" t="b">
        <v>0</v>
      </c>
      <c r="H69">
        <v>8</v>
      </c>
      <c r="I69">
        <v>5</v>
      </c>
      <c r="J69">
        <v>5</v>
      </c>
      <c r="K69">
        <v>1000</v>
      </c>
      <c r="L69">
        <v>4</v>
      </c>
      <c r="M69">
        <v>5</v>
      </c>
      <c r="N69">
        <v>45</v>
      </c>
      <c r="O69">
        <v>12</v>
      </c>
      <c r="P69">
        <v>5</v>
      </c>
      <c r="Q69">
        <v>35</v>
      </c>
      <c r="R69">
        <v>1</v>
      </c>
      <c r="S69">
        <v>78</v>
      </c>
      <c r="T69" s="2">
        <v>64</v>
      </c>
      <c r="U69" s="2">
        <v>64</v>
      </c>
      <c r="V69" s="2">
        <v>128</v>
      </c>
      <c r="W69" t="s">
        <v>194</v>
      </c>
      <c r="X69">
        <v>0.98242500000000699</v>
      </c>
      <c r="Y69">
        <v>2.5292095096984E-3</v>
      </c>
      <c r="Z69">
        <v>0.281961111111111</v>
      </c>
      <c r="AA69">
        <v>0.40368679267168001</v>
      </c>
      <c r="AB69">
        <v>0.21001247787764599</v>
      </c>
      <c r="AC69">
        <v>0.21001247787764599</v>
      </c>
      <c r="AD69">
        <v>0.20760531027840801</v>
      </c>
      <c r="AE69">
        <v>0.20760531027840801</v>
      </c>
      <c r="AF69">
        <v>0.281961111111111</v>
      </c>
      <c r="AG69">
        <v>0.281961111111111</v>
      </c>
      <c r="AH69">
        <v>0.60952380952380902</v>
      </c>
      <c r="AI69">
        <v>0.105237036943435</v>
      </c>
      <c r="AJ69">
        <v>0.60152935020043596</v>
      </c>
      <c r="AK69">
        <v>0.60152935020043596</v>
      </c>
      <c r="AL69">
        <v>0.62065617719980304</v>
      </c>
      <c r="AM69">
        <v>0.62065617719980304</v>
      </c>
      <c r="AN69">
        <v>0.60952380952380902</v>
      </c>
      <c r="AO69">
        <v>0.60952380952380902</v>
      </c>
    </row>
    <row r="70" spans="2:41" x14ac:dyDescent="0.2">
      <c r="B70" t="s">
        <v>375</v>
      </c>
      <c r="C70">
        <v>1E-3</v>
      </c>
      <c r="D70">
        <v>0.25</v>
      </c>
      <c r="E70">
        <v>100</v>
      </c>
      <c r="F70">
        <v>1000</v>
      </c>
      <c r="G70" s="2" t="b">
        <v>1</v>
      </c>
      <c r="H70">
        <v>8</v>
      </c>
      <c r="I70">
        <v>5</v>
      </c>
      <c r="J70">
        <v>95</v>
      </c>
      <c r="K70">
        <v>1000</v>
      </c>
      <c r="L70">
        <v>4</v>
      </c>
      <c r="M70">
        <v>5</v>
      </c>
      <c r="N70">
        <v>45</v>
      </c>
      <c r="O70">
        <v>12</v>
      </c>
      <c r="P70">
        <v>5</v>
      </c>
      <c r="Q70">
        <v>35</v>
      </c>
      <c r="R70">
        <v>1</v>
      </c>
      <c r="S70">
        <v>78</v>
      </c>
      <c r="T70" s="2">
        <v>128</v>
      </c>
      <c r="U70" s="2">
        <v>64</v>
      </c>
      <c r="V70" s="2">
        <v>128</v>
      </c>
      <c r="W70" t="s">
        <v>194</v>
      </c>
      <c r="X70">
        <v>0.991221052631588</v>
      </c>
      <c r="Y70">
        <v>1.4226168799214001E-3</v>
      </c>
      <c r="Z70">
        <v>0.27975555555555598</v>
      </c>
      <c r="AA70">
        <v>0.59243466168642001</v>
      </c>
      <c r="AB70">
        <v>0.20233753308611299</v>
      </c>
      <c r="AC70">
        <v>0.20233753308611299</v>
      </c>
      <c r="AD70">
        <v>0.36339594977953099</v>
      </c>
      <c r="AE70">
        <v>0.36339594977953099</v>
      </c>
      <c r="AF70">
        <v>0.27975555555555598</v>
      </c>
      <c r="AG70">
        <v>0.27975555555555598</v>
      </c>
      <c r="AH70">
        <v>0.28095238095238001</v>
      </c>
      <c r="AI70">
        <v>0.37229818105697599</v>
      </c>
      <c r="AJ70">
        <v>0.25918958492487898</v>
      </c>
      <c r="AK70">
        <v>0.25918958492487898</v>
      </c>
      <c r="AL70">
        <v>0.399466480140443</v>
      </c>
      <c r="AM70">
        <v>0.399466480140443</v>
      </c>
      <c r="AN70">
        <v>0.28095238095238001</v>
      </c>
      <c r="AO70">
        <v>0.28095238095238001</v>
      </c>
    </row>
    <row r="71" spans="2:41" x14ac:dyDescent="0.2">
      <c r="B71" t="s">
        <v>376</v>
      </c>
      <c r="C71">
        <v>1E-3</v>
      </c>
      <c r="D71">
        <v>0.25</v>
      </c>
      <c r="E71">
        <v>100</v>
      </c>
      <c r="F71">
        <v>1000</v>
      </c>
      <c r="G71" s="2" t="b">
        <v>1</v>
      </c>
      <c r="H71">
        <v>8</v>
      </c>
      <c r="I71">
        <v>5</v>
      </c>
      <c r="J71">
        <v>95</v>
      </c>
      <c r="K71">
        <v>1000</v>
      </c>
      <c r="L71">
        <v>4</v>
      </c>
      <c r="M71">
        <v>5</v>
      </c>
      <c r="N71">
        <v>45</v>
      </c>
      <c r="O71">
        <v>12</v>
      </c>
      <c r="P71">
        <v>5</v>
      </c>
      <c r="Q71">
        <v>35</v>
      </c>
      <c r="R71">
        <v>1</v>
      </c>
      <c r="S71">
        <v>78</v>
      </c>
      <c r="T71" s="2">
        <v>128</v>
      </c>
      <c r="U71" s="2">
        <v>128</v>
      </c>
      <c r="V71" s="2">
        <v>64</v>
      </c>
      <c r="W71" t="s">
        <v>194</v>
      </c>
      <c r="X71">
        <v>0.99127236842106203</v>
      </c>
      <c r="Y71">
        <v>1.4076766591751E-3</v>
      </c>
      <c r="Z71">
        <v>0.27614444444444503</v>
      </c>
      <c r="AA71">
        <v>0.42855456593632602</v>
      </c>
      <c r="AB71">
        <v>0.19498701799281401</v>
      </c>
      <c r="AC71">
        <v>0.19498701799281401</v>
      </c>
      <c r="AD71">
        <v>0.29868250908563299</v>
      </c>
      <c r="AE71">
        <v>0.29868250908563299</v>
      </c>
      <c r="AF71">
        <v>0.27614444444444503</v>
      </c>
      <c r="AG71">
        <v>0.27614444444444503</v>
      </c>
      <c r="AH71">
        <v>0.50238095238095204</v>
      </c>
      <c r="AI71">
        <v>0.147426977753639</v>
      </c>
      <c r="AJ71">
        <v>0.48911953912863199</v>
      </c>
      <c r="AK71">
        <v>0.48911953912863199</v>
      </c>
      <c r="AL71">
        <v>0.60575500606874499</v>
      </c>
      <c r="AM71">
        <v>0.60575500606874499</v>
      </c>
      <c r="AN71">
        <v>0.50238095238095204</v>
      </c>
      <c r="AO71">
        <v>0.50238095238095204</v>
      </c>
    </row>
    <row r="72" spans="2:41" x14ac:dyDescent="0.2">
      <c r="B72" t="s">
        <v>377</v>
      </c>
      <c r="C72">
        <v>1E-3</v>
      </c>
      <c r="D72">
        <v>0.5</v>
      </c>
      <c r="E72">
        <v>100</v>
      </c>
      <c r="F72">
        <v>1000</v>
      </c>
      <c r="G72" s="2" t="b">
        <v>0</v>
      </c>
      <c r="H72">
        <v>8</v>
      </c>
      <c r="I72">
        <v>5</v>
      </c>
      <c r="J72">
        <v>5</v>
      </c>
      <c r="K72">
        <v>1000</v>
      </c>
      <c r="L72">
        <v>4</v>
      </c>
      <c r="M72">
        <v>5</v>
      </c>
      <c r="N72">
        <v>45</v>
      </c>
      <c r="O72">
        <v>12</v>
      </c>
      <c r="P72">
        <v>5</v>
      </c>
      <c r="Q72">
        <v>35</v>
      </c>
      <c r="R72">
        <v>1</v>
      </c>
      <c r="S72">
        <v>78</v>
      </c>
      <c r="T72" s="2">
        <v>64</v>
      </c>
      <c r="U72" s="2">
        <v>64</v>
      </c>
      <c r="V72" s="2">
        <v>64</v>
      </c>
      <c r="W72" t="s">
        <v>194</v>
      </c>
      <c r="X72">
        <v>0.98950000000000504</v>
      </c>
      <c r="Y72">
        <v>2.0305168531626E-3</v>
      </c>
      <c r="Z72">
        <v>0.27556111111111098</v>
      </c>
      <c r="AA72">
        <v>0.35954704621434203</v>
      </c>
      <c r="AB72">
        <v>0.209184555060587</v>
      </c>
      <c r="AC72">
        <v>0.209184555060587</v>
      </c>
      <c r="AD72">
        <v>0.32060848435297401</v>
      </c>
      <c r="AE72">
        <v>0.32060848435297401</v>
      </c>
      <c r="AF72">
        <v>0.27556111111111098</v>
      </c>
      <c r="AG72">
        <v>0.27556111111111098</v>
      </c>
      <c r="AH72">
        <v>0.60714285714285698</v>
      </c>
      <c r="AI72">
        <v>0.10284826159477201</v>
      </c>
      <c r="AJ72">
        <v>0.53135126581494396</v>
      </c>
      <c r="AK72">
        <v>0.53135126581494396</v>
      </c>
      <c r="AL72">
        <v>0.51038890420610805</v>
      </c>
      <c r="AM72">
        <v>0.51038890420610805</v>
      </c>
      <c r="AN72">
        <v>0.60714285714285698</v>
      </c>
      <c r="AO72">
        <v>0.60714285714285698</v>
      </c>
    </row>
    <row r="73" spans="2:41" x14ac:dyDescent="0.2">
      <c r="B73" t="s">
        <v>378</v>
      </c>
      <c r="C73">
        <v>1E-3</v>
      </c>
      <c r="D73">
        <v>0.1</v>
      </c>
      <c r="E73">
        <v>100</v>
      </c>
      <c r="F73">
        <v>5000</v>
      </c>
      <c r="G73" s="2" t="b">
        <v>1</v>
      </c>
      <c r="H73">
        <v>8</v>
      </c>
      <c r="I73">
        <v>5</v>
      </c>
      <c r="J73">
        <v>5</v>
      </c>
      <c r="K73">
        <v>1000</v>
      </c>
      <c r="L73">
        <v>4</v>
      </c>
      <c r="M73">
        <v>5</v>
      </c>
      <c r="N73">
        <v>45</v>
      </c>
      <c r="O73">
        <v>12</v>
      </c>
      <c r="P73">
        <v>5</v>
      </c>
      <c r="Q73">
        <v>35</v>
      </c>
      <c r="R73">
        <v>1</v>
      </c>
      <c r="S73">
        <v>78</v>
      </c>
      <c r="T73" s="2">
        <v>128</v>
      </c>
      <c r="U73" s="2">
        <v>128</v>
      </c>
      <c r="V73" s="2">
        <v>64</v>
      </c>
      <c r="W73" t="s">
        <v>194</v>
      </c>
      <c r="X73">
        <v>0.99224500000000004</v>
      </c>
      <c r="Y73">
        <v>1.3332681900809001E-3</v>
      </c>
      <c r="Z73">
        <v>0.27312222222222299</v>
      </c>
      <c r="AA73">
        <v>0.249854905247688</v>
      </c>
      <c r="AB73">
        <v>0.134759488856842</v>
      </c>
      <c r="AC73">
        <v>0.134759488856842</v>
      </c>
      <c r="AD73">
        <v>0.16843315451159099</v>
      </c>
      <c r="AE73">
        <v>0.16843315451159099</v>
      </c>
      <c r="AF73">
        <v>0.27312222222222299</v>
      </c>
      <c r="AG73">
        <v>0.27312222222222299</v>
      </c>
      <c r="AH73">
        <v>8.5714285714285701E-2</v>
      </c>
      <c r="AI73">
        <v>8.3332724869251196E-2</v>
      </c>
      <c r="AJ73">
        <v>2.0102662344041601E-2</v>
      </c>
      <c r="AK73">
        <v>2.0102662344041601E-2</v>
      </c>
      <c r="AL73">
        <v>9.1861598440545797E-2</v>
      </c>
      <c r="AM73">
        <v>9.1861598440545797E-2</v>
      </c>
      <c r="AN73">
        <v>8.5714285714285701E-2</v>
      </c>
      <c r="AO73">
        <v>8.5714285714285701E-2</v>
      </c>
    </row>
    <row r="74" spans="2:41" x14ac:dyDescent="0.2">
      <c r="B74" t="s">
        <v>379</v>
      </c>
      <c r="C74">
        <v>1E-3</v>
      </c>
      <c r="D74">
        <v>0.5</v>
      </c>
      <c r="E74">
        <v>100</v>
      </c>
      <c r="F74">
        <v>1000</v>
      </c>
      <c r="G74" s="2" t="b">
        <v>1</v>
      </c>
      <c r="H74">
        <v>8</v>
      </c>
      <c r="I74">
        <v>5</v>
      </c>
      <c r="J74">
        <v>95</v>
      </c>
      <c r="K74">
        <v>1000</v>
      </c>
      <c r="L74">
        <v>4</v>
      </c>
      <c r="M74">
        <v>5</v>
      </c>
      <c r="N74">
        <v>45</v>
      </c>
      <c r="O74">
        <v>12</v>
      </c>
      <c r="P74">
        <v>5</v>
      </c>
      <c r="Q74">
        <v>35</v>
      </c>
      <c r="R74">
        <v>1</v>
      </c>
      <c r="S74">
        <v>78</v>
      </c>
      <c r="T74" s="2">
        <v>64</v>
      </c>
      <c r="U74" s="2">
        <v>128</v>
      </c>
      <c r="V74" s="2">
        <v>64</v>
      </c>
      <c r="W74" t="s">
        <v>194</v>
      </c>
      <c r="X74">
        <v>0.98990394736843201</v>
      </c>
      <c r="Y74">
        <v>1.7728600744157999E-3</v>
      </c>
      <c r="Z74">
        <v>0.269116666666667</v>
      </c>
      <c r="AA74">
        <v>0.26470676401257498</v>
      </c>
      <c r="AB74">
        <v>0.15888719274374899</v>
      </c>
      <c r="AC74">
        <v>0.15888719274374899</v>
      </c>
      <c r="AD74">
        <v>0.26794134231268801</v>
      </c>
      <c r="AE74">
        <v>0.26794134231268801</v>
      </c>
      <c r="AF74">
        <v>0.269116666666667</v>
      </c>
      <c r="AG74">
        <v>0.269116666666667</v>
      </c>
      <c r="AH74">
        <v>0.197619047619047</v>
      </c>
      <c r="AI74">
        <v>0.101038940250873</v>
      </c>
      <c r="AJ74">
        <v>0.154012411096591</v>
      </c>
      <c r="AK74">
        <v>0.154012411096591</v>
      </c>
      <c r="AL74">
        <v>0.240012796140292</v>
      </c>
      <c r="AM74">
        <v>0.240012796140292</v>
      </c>
      <c r="AN74">
        <v>0.197619047619047</v>
      </c>
      <c r="AO74">
        <v>0.197619047619047</v>
      </c>
    </row>
    <row r="75" spans="2:41" x14ac:dyDescent="0.2">
      <c r="B75" t="s">
        <v>380</v>
      </c>
      <c r="C75">
        <v>1E-3</v>
      </c>
      <c r="D75">
        <v>0.1</v>
      </c>
      <c r="E75">
        <v>100</v>
      </c>
      <c r="F75">
        <v>1000</v>
      </c>
      <c r="G75" s="2" t="b">
        <v>1</v>
      </c>
      <c r="H75">
        <v>8</v>
      </c>
      <c r="I75">
        <v>5</v>
      </c>
      <c r="J75">
        <v>5</v>
      </c>
      <c r="K75">
        <v>1000</v>
      </c>
      <c r="L75">
        <v>4</v>
      </c>
      <c r="M75">
        <v>5</v>
      </c>
      <c r="N75">
        <v>45</v>
      </c>
      <c r="O75">
        <v>12</v>
      </c>
      <c r="P75">
        <v>5</v>
      </c>
      <c r="Q75">
        <v>35</v>
      </c>
      <c r="R75">
        <v>1</v>
      </c>
      <c r="S75">
        <v>78</v>
      </c>
      <c r="T75" s="2">
        <v>128</v>
      </c>
      <c r="U75" s="2">
        <v>128</v>
      </c>
      <c r="V75" s="2">
        <v>128</v>
      </c>
      <c r="W75" t="s">
        <v>194</v>
      </c>
      <c r="X75">
        <v>0.99162500000000398</v>
      </c>
      <c r="Y75">
        <v>1.5174373138464E-3</v>
      </c>
      <c r="Z75">
        <v>0.26868888888888798</v>
      </c>
      <c r="AA75">
        <v>0.51195281335711396</v>
      </c>
      <c r="AB75">
        <v>0.18828854473200299</v>
      </c>
      <c r="AC75">
        <v>0.18828854473200299</v>
      </c>
      <c r="AD75">
        <v>0.271699668600699</v>
      </c>
      <c r="AE75">
        <v>0.271699668600699</v>
      </c>
      <c r="AF75">
        <v>0.26868888888888798</v>
      </c>
      <c r="AG75">
        <v>0.26868888888888798</v>
      </c>
      <c r="AH75">
        <v>0.41666666666666602</v>
      </c>
      <c r="AI75">
        <v>0.172621354460716</v>
      </c>
      <c r="AJ75">
        <v>0.42080865311687699</v>
      </c>
      <c r="AK75">
        <v>0.42080865311687699</v>
      </c>
      <c r="AL75">
        <v>0.48042077093816599</v>
      </c>
      <c r="AM75">
        <v>0.48042077093816599</v>
      </c>
      <c r="AN75">
        <v>0.41666666666666602</v>
      </c>
      <c r="AO75">
        <v>0.41666666666666602</v>
      </c>
    </row>
    <row r="76" spans="2:41" x14ac:dyDescent="0.2">
      <c r="B76" t="s">
        <v>381</v>
      </c>
      <c r="C76">
        <v>1E-3</v>
      </c>
      <c r="D76">
        <v>0.5</v>
      </c>
      <c r="E76">
        <v>100</v>
      </c>
      <c r="F76">
        <v>5000</v>
      </c>
      <c r="G76" s="2" t="b">
        <v>1</v>
      </c>
      <c r="H76">
        <v>8</v>
      </c>
      <c r="I76">
        <v>5</v>
      </c>
      <c r="J76">
        <v>5</v>
      </c>
      <c r="K76">
        <v>1000</v>
      </c>
      <c r="L76">
        <v>4</v>
      </c>
      <c r="M76">
        <v>5</v>
      </c>
      <c r="N76">
        <v>45</v>
      </c>
      <c r="O76">
        <v>12</v>
      </c>
      <c r="P76">
        <v>5</v>
      </c>
      <c r="Q76">
        <v>35</v>
      </c>
      <c r="R76">
        <v>1</v>
      </c>
      <c r="S76">
        <v>78</v>
      </c>
      <c r="T76" s="2">
        <v>64</v>
      </c>
      <c r="U76" s="2">
        <v>128</v>
      </c>
      <c r="V76" s="2">
        <v>128</v>
      </c>
      <c r="W76" t="s">
        <v>194</v>
      </c>
      <c r="X76">
        <v>0.99405499999999802</v>
      </c>
      <c r="Y76">
        <v>1.0517793265288999E-3</v>
      </c>
      <c r="Z76">
        <v>0.26415555555555398</v>
      </c>
      <c r="AA76">
        <v>0.363440934360027</v>
      </c>
      <c r="AB76">
        <v>0.17671927986613201</v>
      </c>
      <c r="AC76">
        <v>0.17671927986613201</v>
      </c>
      <c r="AD76">
        <v>0.25537868734732</v>
      </c>
      <c r="AE76">
        <v>0.25537868734732</v>
      </c>
      <c r="AF76">
        <v>0.26415555555555398</v>
      </c>
      <c r="AG76">
        <v>0.26415555555555398</v>
      </c>
      <c r="AH76">
        <v>0.411904761904761</v>
      </c>
      <c r="AI76">
        <v>0.13212741911411199</v>
      </c>
      <c r="AJ76">
        <v>0.36640915332998902</v>
      </c>
      <c r="AK76">
        <v>0.36640915332998902</v>
      </c>
      <c r="AL76">
        <v>0.40374854697771301</v>
      </c>
      <c r="AM76">
        <v>0.40374854697771301</v>
      </c>
      <c r="AN76">
        <v>0.411904761904761</v>
      </c>
      <c r="AO76">
        <v>0.411904761904761</v>
      </c>
    </row>
    <row r="77" spans="2:41" x14ac:dyDescent="0.2">
      <c r="B77" t="s">
        <v>382</v>
      </c>
      <c r="C77">
        <v>1E-3</v>
      </c>
      <c r="D77">
        <v>0.1</v>
      </c>
      <c r="E77">
        <v>100</v>
      </c>
      <c r="F77">
        <v>1000</v>
      </c>
      <c r="G77" s="2" t="b">
        <v>1</v>
      </c>
      <c r="H77">
        <v>8</v>
      </c>
      <c r="I77">
        <v>5</v>
      </c>
      <c r="J77">
        <v>95</v>
      </c>
      <c r="K77">
        <v>1000</v>
      </c>
      <c r="L77">
        <v>4</v>
      </c>
      <c r="M77">
        <v>5</v>
      </c>
      <c r="N77">
        <v>45</v>
      </c>
      <c r="O77">
        <v>12</v>
      </c>
      <c r="P77">
        <v>5</v>
      </c>
      <c r="Q77">
        <v>35</v>
      </c>
      <c r="R77">
        <v>1</v>
      </c>
      <c r="S77">
        <v>78</v>
      </c>
      <c r="T77" s="2">
        <v>128</v>
      </c>
      <c r="U77" s="2">
        <v>128</v>
      </c>
      <c r="V77" s="2">
        <v>128</v>
      </c>
      <c r="W77" t="s">
        <v>194</v>
      </c>
      <c r="X77">
        <v>0.99124736842106198</v>
      </c>
      <c r="Y77">
        <v>1.7221994553692E-3</v>
      </c>
      <c r="Z77">
        <v>0.26221666666666599</v>
      </c>
      <c r="AA77">
        <v>0.48681574535369798</v>
      </c>
      <c r="AB77">
        <v>0.189367040671758</v>
      </c>
      <c r="AC77">
        <v>0.189367040671758</v>
      </c>
      <c r="AD77">
        <v>0.31085909677373902</v>
      </c>
      <c r="AE77">
        <v>0.31085909677373902</v>
      </c>
      <c r="AF77">
        <v>0.26221666666666599</v>
      </c>
      <c r="AG77">
        <v>0.26221666666666599</v>
      </c>
      <c r="AH77">
        <v>0.411904761904761</v>
      </c>
      <c r="AI77">
        <v>0.27066931128501798</v>
      </c>
      <c r="AJ77">
        <v>0.365447909994914</v>
      </c>
      <c r="AK77">
        <v>0.365447909994914</v>
      </c>
      <c r="AL77">
        <v>0.43682980398471899</v>
      </c>
      <c r="AM77">
        <v>0.43682980398471899</v>
      </c>
      <c r="AN77">
        <v>0.411904761904761</v>
      </c>
      <c r="AO77">
        <v>0.411904761904761</v>
      </c>
    </row>
    <row r="78" spans="2:41" x14ac:dyDescent="0.2">
      <c r="B78" t="s">
        <v>383</v>
      </c>
      <c r="C78">
        <v>1E-3</v>
      </c>
      <c r="D78">
        <v>0.1</v>
      </c>
      <c r="E78">
        <v>100</v>
      </c>
      <c r="F78">
        <v>1000</v>
      </c>
      <c r="G78" s="2" t="b">
        <v>1</v>
      </c>
      <c r="H78">
        <v>8</v>
      </c>
      <c r="I78">
        <v>5</v>
      </c>
      <c r="J78">
        <v>95</v>
      </c>
      <c r="K78">
        <v>1000</v>
      </c>
      <c r="L78">
        <v>4</v>
      </c>
      <c r="M78">
        <v>5</v>
      </c>
      <c r="N78">
        <v>45</v>
      </c>
      <c r="O78">
        <v>12</v>
      </c>
      <c r="P78">
        <v>5</v>
      </c>
      <c r="Q78">
        <v>35</v>
      </c>
      <c r="R78">
        <v>1</v>
      </c>
      <c r="S78">
        <v>78</v>
      </c>
      <c r="T78" s="2">
        <v>64</v>
      </c>
      <c r="U78" s="2">
        <v>128</v>
      </c>
      <c r="V78" s="2">
        <v>64</v>
      </c>
      <c r="W78" t="s">
        <v>194</v>
      </c>
      <c r="X78">
        <v>0.98756710526314595</v>
      </c>
      <c r="Y78">
        <v>2.3717169588197999E-3</v>
      </c>
      <c r="Z78">
        <v>0.25828888888888801</v>
      </c>
      <c r="AA78">
        <v>0.39582555213570503</v>
      </c>
      <c r="AB78">
        <v>0.243921967124998</v>
      </c>
      <c r="AC78">
        <v>0.243921967124998</v>
      </c>
      <c r="AD78">
        <v>0.294237666404774</v>
      </c>
      <c r="AE78">
        <v>0.294237666404774</v>
      </c>
      <c r="AF78">
        <v>0.25828888888888801</v>
      </c>
      <c r="AG78">
        <v>0.25828888888888801</v>
      </c>
      <c r="AH78">
        <v>0.59047619047619004</v>
      </c>
      <c r="AI78">
        <v>0.107536606490612</v>
      </c>
      <c r="AJ78">
        <v>0.53234902117281002</v>
      </c>
      <c r="AK78">
        <v>0.53234902117281002</v>
      </c>
      <c r="AL78">
        <v>0.551331298366182</v>
      </c>
      <c r="AM78">
        <v>0.551331298366182</v>
      </c>
      <c r="AN78">
        <v>0.59047619047619004</v>
      </c>
      <c r="AO78">
        <v>0.59047619047619004</v>
      </c>
    </row>
    <row r="79" spans="2:41" x14ac:dyDescent="0.2">
      <c r="B79" t="s">
        <v>384</v>
      </c>
      <c r="C79">
        <v>1E-3</v>
      </c>
      <c r="D79">
        <v>0.25</v>
      </c>
      <c r="E79">
        <v>100</v>
      </c>
      <c r="F79">
        <v>1000</v>
      </c>
      <c r="G79" s="2" t="b">
        <v>1</v>
      </c>
      <c r="H79">
        <v>8</v>
      </c>
      <c r="I79">
        <v>5</v>
      </c>
      <c r="J79">
        <v>5</v>
      </c>
      <c r="K79">
        <v>1000</v>
      </c>
      <c r="L79">
        <v>4</v>
      </c>
      <c r="M79">
        <v>5</v>
      </c>
      <c r="N79">
        <v>45</v>
      </c>
      <c r="O79">
        <v>12</v>
      </c>
      <c r="P79">
        <v>5</v>
      </c>
      <c r="Q79">
        <v>35</v>
      </c>
      <c r="R79">
        <v>1</v>
      </c>
      <c r="S79">
        <v>78</v>
      </c>
      <c r="T79" s="2">
        <v>128</v>
      </c>
      <c r="U79" s="2">
        <v>64</v>
      </c>
      <c r="V79" s="2">
        <v>128</v>
      </c>
      <c r="W79" t="s">
        <v>194</v>
      </c>
      <c r="X79">
        <v>0.99057500000000498</v>
      </c>
      <c r="Y79">
        <v>1.9405752255637E-3</v>
      </c>
      <c r="Z79">
        <v>0.25776666666666598</v>
      </c>
      <c r="AA79">
        <v>0.54681967109441698</v>
      </c>
      <c r="AB79">
        <v>0.17479845554270401</v>
      </c>
      <c r="AC79">
        <v>0.17479845554270401</v>
      </c>
      <c r="AD79">
        <v>0.29373004417050202</v>
      </c>
      <c r="AE79">
        <v>0.29373004417050202</v>
      </c>
      <c r="AF79">
        <v>0.25776666666666598</v>
      </c>
      <c r="AG79">
        <v>0.25776666666666598</v>
      </c>
      <c r="AH79">
        <v>0.44047619047619002</v>
      </c>
      <c r="AI79">
        <v>0.14809456467628401</v>
      </c>
      <c r="AJ79">
        <v>0.41598838131621602</v>
      </c>
      <c r="AK79">
        <v>0.41598838131621602</v>
      </c>
      <c r="AL79">
        <v>0.43401291899543298</v>
      </c>
      <c r="AM79">
        <v>0.43401291899543298</v>
      </c>
      <c r="AN79">
        <v>0.44047619047619002</v>
      </c>
      <c r="AO79">
        <v>0.44047619047619002</v>
      </c>
    </row>
    <row r="80" spans="2:41" x14ac:dyDescent="0.2">
      <c r="B80" t="s">
        <v>385</v>
      </c>
      <c r="C80">
        <v>1E-3</v>
      </c>
      <c r="D80">
        <v>0.1</v>
      </c>
      <c r="E80">
        <v>100</v>
      </c>
      <c r="F80">
        <v>5000</v>
      </c>
      <c r="G80" s="2" t="b">
        <v>1</v>
      </c>
      <c r="H80">
        <v>8</v>
      </c>
      <c r="I80">
        <v>5</v>
      </c>
      <c r="J80">
        <v>95</v>
      </c>
      <c r="K80">
        <v>1000</v>
      </c>
      <c r="L80">
        <v>4</v>
      </c>
      <c r="M80">
        <v>5</v>
      </c>
      <c r="N80">
        <v>45</v>
      </c>
      <c r="O80">
        <v>12</v>
      </c>
      <c r="P80">
        <v>5</v>
      </c>
      <c r="Q80">
        <v>35</v>
      </c>
      <c r="R80">
        <v>1</v>
      </c>
      <c r="S80">
        <v>78</v>
      </c>
      <c r="T80" s="2">
        <v>128</v>
      </c>
      <c r="U80" s="2">
        <v>128</v>
      </c>
      <c r="V80" s="2">
        <v>128</v>
      </c>
      <c r="W80" t="s">
        <v>194</v>
      </c>
      <c r="X80">
        <v>0.98121684210524196</v>
      </c>
      <c r="Y80">
        <v>2.8524861872196001E-3</v>
      </c>
      <c r="Z80">
        <v>0.25418333333333298</v>
      </c>
      <c r="AA80">
        <v>0.42719253170490201</v>
      </c>
      <c r="AB80">
        <v>0.203928391521842</v>
      </c>
      <c r="AC80">
        <v>0.203928391521842</v>
      </c>
      <c r="AD80">
        <v>0.282635405562286</v>
      </c>
      <c r="AE80">
        <v>0.282635405562286</v>
      </c>
      <c r="AF80">
        <v>0.25418333333333298</v>
      </c>
      <c r="AG80">
        <v>0.25418333333333298</v>
      </c>
      <c r="AH80">
        <v>0.39047619047618998</v>
      </c>
      <c r="AI80">
        <v>0.17669928073883001</v>
      </c>
      <c r="AJ80">
        <v>0.35936689901369301</v>
      </c>
      <c r="AK80">
        <v>0.35936689901369301</v>
      </c>
      <c r="AL80">
        <v>0.399366363508178</v>
      </c>
      <c r="AM80">
        <v>0.399366363508178</v>
      </c>
      <c r="AN80">
        <v>0.39047619047618998</v>
      </c>
      <c r="AO80">
        <v>0.39047619047618998</v>
      </c>
    </row>
    <row r="81" spans="2:41" x14ac:dyDescent="0.2">
      <c r="B81" t="s">
        <v>386</v>
      </c>
      <c r="C81">
        <v>1E-3</v>
      </c>
      <c r="D81">
        <v>0.5</v>
      </c>
      <c r="E81">
        <v>100</v>
      </c>
      <c r="F81">
        <v>5000</v>
      </c>
      <c r="G81" s="2" t="b">
        <v>1</v>
      </c>
      <c r="H81">
        <v>8</v>
      </c>
      <c r="I81">
        <v>5</v>
      </c>
      <c r="J81">
        <v>95</v>
      </c>
      <c r="K81">
        <v>1000</v>
      </c>
      <c r="L81">
        <v>4</v>
      </c>
      <c r="M81">
        <v>5</v>
      </c>
      <c r="N81">
        <v>45</v>
      </c>
      <c r="O81">
        <v>12</v>
      </c>
      <c r="P81">
        <v>5</v>
      </c>
      <c r="Q81">
        <v>35</v>
      </c>
      <c r="R81">
        <v>1</v>
      </c>
      <c r="S81">
        <v>78</v>
      </c>
      <c r="T81" s="2">
        <v>64</v>
      </c>
      <c r="U81" s="2">
        <v>64</v>
      </c>
      <c r="V81" s="2">
        <v>128</v>
      </c>
      <c r="W81" t="s">
        <v>194</v>
      </c>
      <c r="X81">
        <v>0.99373736842112204</v>
      </c>
      <c r="Y81">
        <v>1.2559247745550001E-3</v>
      </c>
      <c r="Z81">
        <v>0.25409444444444401</v>
      </c>
      <c r="AA81">
        <v>0.26539150837063702</v>
      </c>
      <c r="AB81">
        <v>0.123425550120087</v>
      </c>
      <c r="AC81">
        <v>0.123425550120087</v>
      </c>
      <c r="AD81">
        <v>9.8506872578843094E-2</v>
      </c>
      <c r="AE81">
        <v>9.8506872578843094E-2</v>
      </c>
      <c r="AF81">
        <v>0.25409444444444401</v>
      </c>
      <c r="AG81">
        <v>0.25409444444444401</v>
      </c>
      <c r="AH81">
        <v>8.8095238095238101E-2</v>
      </c>
      <c r="AI81">
        <v>8.5152082145213998E-2</v>
      </c>
      <c r="AJ81">
        <v>3.6062034073237201E-2</v>
      </c>
      <c r="AK81">
        <v>3.6062034073237201E-2</v>
      </c>
      <c r="AL81">
        <v>0.104490939168358</v>
      </c>
      <c r="AM81">
        <v>0.104490939168358</v>
      </c>
      <c r="AN81">
        <v>8.8095238095238004E-2</v>
      </c>
      <c r="AO81">
        <v>8.8095238095238101E-2</v>
      </c>
    </row>
    <row r="82" spans="2:41" x14ac:dyDescent="0.2">
      <c r="B82" t="s">
        <v>387</v>
      </c>
      <c r="C82">
        <v>1E-3</v>
      </c>
      <c r="D82">
        <v>0.25</v>
      </c>
      <c r="E82">
        <v>100</v>
      </c>
      <c r="F82">
        <v>5000</v>
      </c>
      <c r="G82" s="2" t="b">
        <v>1</v>
      </c>
      <c r="H82">
        <v>8</v>
      </c>
      <c r="I82">
        <v>5</v>
      </c>
      <c r="J82">
        <v>95</v>
      </c>
      <c r="K82">
        <v>1000</v>
      </c>
      <c r="L82">
        <v>4</v>
      </c>
      <c r="M82">
        <v>5</v>
      </c>
      <c r="N82">
        <v>45</v>
      </c>
      <c r="O82">
        <v>12</v>
      </c>
      <c r="P82">
        <v>5</v>
      </c>
      <c r="Q82">
        <v>35</v>
      </c>
      <c r="R82">
        <v>1</v>
      </c>
      <c r="S82">
        <v>78</v>
      </c>
      <c r="T82" s="2">
        <v>128</v>
      </c>
      <c r="U82" s="2">
        <v>64</v>
      </c>
      <c r="V82" s="2">
        <v>64</v>
      </c>
      <c r="W82" t="s">
        <v>194</v>
      </c>
      <c r="X82">
        <v>0.99240684210532404</v>
      </c>
      <c r="Y82">
        <v>1.3257397637701999E-3</v>
      </c>
      <c r="Z82">
        <v>0.24679444444444401</v>
      </c>
      <c r="AA82">
        <v>0.24999999989569099</v>
      </c>
      <c r="AB82">
        <v>0.12208017816709101</v>
      </c>
      <c r="AC82">
        <v>0.12208017816709101</v>
      </c>
      <c r="AD82">
        <v>0.16428751845921599</v>
      </c>
      <c r="AE82">
        <v>0.16428751845921599</v>
      </c>
      <c r="AF82">
        <v>0.24679444444444401</v>
      </c>
      <c r="AG82">
        <v>0.24679444444444401</v>
      </c>
      <c r="AH82">
        <v>5.2380952380952299E-2</v>
      </c>
      <c r="AI82">
        <v>8.3335869014263098E-2</v>
      </c>
      <c r="AJ82">
        <v>1.9337432929402501E-2</v>
      </c>
      <c r="AK82">
        <v>1.9337432929402501E-2</v>
      </c>
      <c r="AL82">
        <v>1.3480263388322601E-2</v>
      </c>
      <c r="AM82">
        <v>1.3480263388322601E-2</v>
      </c>
      <c r="AN82">
        <v>5.2380952380952299E-2</v>
      </c>
      <c r="AO82">
        <v>5.2380952380952299E-2</v>
      </c>
    </row>
    <row r="83" spans="2:41" x14ac:dyDescent="0.2">
      <c r="B83" t="s">
        <v>388</v>
      </c>
      <c r="C83">
        <v>1E-3</v>
      </c>
      <c r="D83">
        <v>0.5</v>
      </c>
      <c r="E83">
        <v>100</v>
      </c>
      <c r="F83">
        <v>5000</v>
      </c>
      <c r="G83" s="2" t="b">
        <v>1</v>
      </c>
      <c r="H83">
        <v>8</v>
      </c>
      <c r="I83">
        <v>5</v>
      </c>
      <c r="J83">
        <v>5</v>
      </c>
      <c r="K83">
        <v>1000</v>
      </c>
      <c r="L83">
        <v>4</v>
      </c>
      <c r="M83">
        <v>5</v>
      </c>
      <c r="N83">
        <v>45</v>
      </c>
      <c r="O83">
        <v>12</v>
      </c>
      <c r="P83">
        <v>5</v>
      </c>
      <c r="Q83">
        <v>35</v>
      </c>
      <c r="R83">
        <v>1</v>
      </c>
      <c r="S83">
        <v>78</v>
      </c>
      <c r="T83" s="2">
        <v>128</v>
      </c>
      <c r="U83" s="2">
        <v>128</v>
      </c>
      <c r="V83" s="2">
        <v>128</v>
      </c>
      <c r="W83" t="s">
        <v>194</v>
      </c>
      <c r="X83">
        <v>0.99335999999999902</v>
      </c>
      <c r="Y83">
        <v>1.2225233683649001E-3</v>
      </c>
      <c r="Z83">
        <v>0.24654444444444301</v>
      </c>
      <c r="AA83">
        <v>0.52454136326908996</v>
      </c>
      <c r="AB83">
        <v>0.190201473083325</v>
      </c>
      <c r="AC83">
        <v>0.190201473083325</v>
      </c>
      <c r="AD83">
        <v>0.26542876002845101</v>
      </c>
      <c r="AE83">
        <v>0.26542876002845101</v>
      </c>
      <c r="AF83">
        <v>0.24654444444444301</v>
      </c>
      <c r="AG83">
        <v>0.24654444444444301</v>
      </c>
      <c r="AH83">
        <v>0.50952380952380905</v>
      </c>
      <c r="AI83">
        <v>0.21218150854110701</v>
      </c>
      <c r="AJ83">
        <v>0.48910232869211101</v>
      </c>
      <c r="AK83">
        <v>0.48910232869211201</v>
      </c>
      <c r="AL83">
        <v>0.53850395422793595</v>
      </c>
      <c r="AM83">
        <v>0.53850395422793595</v>
      </c>
      <c r="AN83">
        <v>0.50952380952380905</v>
      </c>
      <c r="AO83">
        <v>0.50952380952380905</v>
      </c>
    </row>
    <row r="84" spans="2:41" x14ac:dyDescent="0.2">
      <c r="B84" t="s">
        <v>389</v>
      </c>
      <c r="C84">
        <v>1E-3</v>
      </c>
      <c r="D84">
        <v>0.5</v>
      </c>
      <c r="E84">
        <v>100</v>
      </c>
      <c r="F84">
        <v>1000</v>
      </c>
      <c r="G84" s="2" t="b">
        <v>1</v>
      </c>
      <c r="H84">
        <v>8</v>
      </c>
      <c r="I84">
        <v>5</v>
      </c>
      <c r="J84">
        <v>95</v>
      </c>
      <c r="K84">
        <v>1000</v>
      </c>
      <c r="L84">
        <v>4</v>
      </c>
      <c r="M84">
        <v>5</v>
      </c>
      <c r="N84">
        <v>45</v>
      </c>
      <c r="O84">
        <v>12</v>
      </c>
      <c r="P84">
        <v>5</v>
      </c>
      <c r="Q84">
        <v>35</v>
      </c>
      <c r="R84">
        <v>1</v>
      </c>
      <c r="S84">
        <v>78</v>
      </c>
      <c r="T84" s="2">
        <v>128</v>
      </c>
      <c r="U84" s="2">
        <v>128</v>
      </c>
      <c r="V84" s="2">
        <v>128</v>
      </c>
      <c r="W84" t="s">
        <v>194</v>
      </c>
      <c r="X84">
        <v>0.98850921052630303</v>
      </c>
      <c r="Y84">
        <v>1.7820010628784E-3</v>
      </c>
      <c r="Z84">
        <v>0.245677777777777</v>
      </c>
      <c r="AA84">
        <v>0.39786525636911302</v>
      </c>
      <c r="AB84">
        <v>0.24152337494658699</v>
      </c>
      <c r="AC84">
        <v>0.24152337494658699</v>
      </c>
      <c r="AD84">
        <v>0.29078387348826501</v>
      </c>
      <c r="AE84">
        <v>0.29078387348826501</v>
      </c>
      <c r="AF84">
        <v>0.245677777777777</v>
      </c>
      <c r="AG84">
        <v>0.245677777777777</v>
      </c>
      <c r="AH84">
        <v>0.56904761904761902</v>
      </c>
      <c r="AI84">
        <v>0.10942336916923499</v>
      </c>
      <c r="AJ84">
        <v>0.52822506765288402</v>
      </c>
      <c r="AK84">
        <v>0.52822506765288402</v>
      </c>
      <c r="AL84">
        <v>0.58954432610438101</v>
      </c>
      <c r="AM84">
        <v>0.58954432610438101</v>
      </c>
      <c r="AN84">
        <v>0.56904761904761902</v>
      </c>
      <c r="AO84">
        <v>0.56904761904761902</v>
      </c>
    </row>
    <row r="85" spans="2:41" x14ac:dyDescent="0.2">
      <c r="B85" t="s">
        <v>390</v>
      </c>
      <c r="C85">
        <v>1E-3</v>
      </c>
      <c r="D85">
        <v>0.25</v>
      </c>
      <c r="E85">
        <v>100</v>
      </c>
      <c r="F85">
        <v>5000</v>
      </c>
      <c r="G85" s="2" t="b">
        <v>1</v>
      </c>
      <c r="H85">
        <v>8</v>
      </c>
      <c r="I85">
        <v>5</v>
      </c>
      <c r="J85">
        <v>5</v>
      </c>
      <c r="K85">
        <v>1000</v>
      </c>
      <c r="L85">
        <v>4</v>
      </c>
      <c r="M85">
        <v>5</v>
      </c>
      <c r="N85">
        <v>45</v>
      </c>
      <c r="O85">
        <v>12</v>
      </c>
      <c r="P85">
        <v>5</v>
      </c>
      <c r="Q85">
        <v>35</v>
      </c>
      <c r="R85">
        <v>1</v>
      </c>
      <c r="S85">
        <v>78</v>
      </c>
      <c r="T85" s="2">
        <v>128</v>
      </c>
      <c r="U85" s="2">
        <v>128</v>
      </c>
      <c r="V85" s="2">
        <v>128</v>
      </c>
      <c r="W85" t="s">
        <v>194</v>
      </c>
      <c r="X85">
        <v>0.99511499999999897</v>
      </c>
      <c r="Y85">
        <v>9.0470467439129996E-4</v>
      </c>
      <c r="Z85">
        <v>0.24024999999999999</v>
      </c>
      <c r="AA85">
        <v>0.50253037455677896</v>
      </c>
      <c r="AB85">
        <v>0.15078384396948299</v>
      </c>
      <c r="AC85">
        <v>0.15078384396948299</v>
      </c>
      <c r="AD85">
        <v>0.29809953572189501</v>
      </c>
      <c r="AE85">
        <v>0.29809953572189501</v>
      </c>
      <c r="AF85">
        <v>0.24024999999999999</v>
      </c>
      <c r="AG85">
        <v>0.24024999999999999</v>
      </c>
      <c r="AH85">
        <v>0.22380952380952299</v>
      </c>
      <c r="AI85">
        <v>0.21873439848423001</v>
      </c>
      <c r="AJ85">
        <v>0.166460800678257</v>
      </c>
      <c r="AK85">
        <v>0.166460800678257</v>
      </c>
      <c r="AL85">
        <v>0.23895598354940201</v>
      </c>
      <c r="AM85">
        <v>0.23895598354940201</v>
      </c>
      <c r="AN85">
        <v>0.22380952380952299</v>
      </c>
      <c r="AO85">
        <v>0.22380952380952299</v>
      </c>
    </row>
    <row r="86" spans="2:41" x14ac:dyDescent="0.2">
      <c r="B86" t="s">
        <v>391</v>
      </c>
      <c r="C86">
        <v>1E-3</v>
      </c>
      <c r="D86">
        <v>0.25</v>
      </c>
      <c r="E86">
        <v>100</v>
      </c>
      <c r="F86">
        <v>5000</v>
      </c>
      <c r="G86" s="2" t="b">
        <v>1</v>
      </c>
      <c r="H86">
        <v>8</v>
      </c>
      <c r="I86">
        <v>5</v>
      </c>
      <c r="J86">
        <v>95</v>
      </c>
      <c r="K86">
        <v>1000</v>
      </c>
      <c r="L86">
        <v>4</v>
      </c>
      <c r="M86">
        <v>5</v>
      </c>
      <c r="N86">
        <v>45</v>
      </c>
      <c r="O86">
        <v>12</v>
      </c>
      <c r="P86">
        <v>5</v>
      </c>
      <c r="Q86">
        <v>35</v>
      </c>
      <c r="R86">
        <v>1</v>
      </c>
      <c r="S86">
        <v>78</v>
      </c>
      <c r="T86" s="2">
        <v>64</v>
      </c>
      <c r="U86" s="2">
        <v>64</v>
      </c>
      <c r="V86" s="2">
        <v>128</v>
      </c>
      <c r="W86" t="s">
        <v>194</v>
      </c>
      <c r="X86">
        <v>0.98988789473691097</v>
      </c>
      <c r="Y86">
        <v>1.7619657671311001E-3</v>
      </c>
      <c r="Z86">
        <v>0.23939444444444399</v>
      </c>
      <c r="AA86">
        <v>0.39104619091749099</v>
      </c>
      <c r="AB86">
        <v>0.21101903834178101</v>
      </c>
      <c r="AC86">
        <v>0.21101903834178101</v>
      </c>
      <c r="AD86">
        <v>0.25952986409832302</v>
      </c>
      <c r="AE86">
        <v>0.25952986409832302</v>
      </c>
      <c r="AF86">
        <v>0.23939444444444399</v>
      </c>
      <c r="AG86">
        <v>0.23939444444444399</v>
      </c>
      <c r="AH86">
        <v>0.54047619047619</v>
      </c>
      <c r="AI86">
        <v>0.12609979510307301</v>
      </c>
      <c r="AJ86">
        <v>0.52161395467168703</v>
      </c>
      <c r="AK86">
        <v>0.52161395467168703</v>
      </c>
      <c r="AL86">
        <v>0.51690522486116097</v>
      </c>
      <c r="AM86">
        <v>0.51690522486116097</v>
      </c>
      <c r="AN86">
        <v>0.54047619047619</v>
      </c>
      <c r="AO86">
        <v>0.54047619047619</v>
      </c>
    </row>
    <row r="87" spans="2:41" x14ac:dyDescent="0.2">
      <c r="B87" t="s">
        <v>392</v>
      </c>
      <c r="C87">
        <v>1E-3</v>
      </c>
      <c r="D87">
        <v>0.25</v>
      </c>
      <c r="E87">
        <v>100</v>
      </c>
      <c r="F87">
        <v>5000</v>
      </c>
      <c r="G87" s="2" t="b">
        <v>1</v>
      </c>
      <c r="H87">
        <v>8</v>
      </c>
      <c r="I87">
        <v>5</v>
      </c>
      <c r="J87">
        <v>5</v>
      </c>
      <c r="K87">
        <v>1000</v>
      </c>
      <c r="L87">
        <v>4</v>
      </c>
      <c r="M87">
        <v>5</v>
      </c>
      <c r="N87">
        <v>45</v>
      </c>
      <c r="O87">
        <v>12</v>
      </c>
      <c r="P87">
        <v>5</v>
      </c>
      <c r="Q87">
        <v>35</v>
      </c>
      <c r="R87">
        <v>1</v>
      </c>
      <c r="S87">
        <v>78</v>
      </c>
      <c r="T87" s="2">
        <v>64</v>
      </c>
      <c r="U87" s="2">
        <v>128</v>
      </c>
      <c r="V87" s="2">
        <v>64</v>
      </c>
      <c r="W87" t="s">
        <v>194</v>
      </c>
      <c r="X87">
        <v>0.99236499999999594</v>
      </c>
      <c r="Y87">
        <v>1.2640204050871E-3</v>
      </c>
      <c r="Z87">
        <v>0.237238888888888</v>
      </c>
      <c r="AA87">
        <v>0.34714200726151401</v>
      </c>
      <c r="AB87">
        <v>0.175433054400011</v>
      </c>
      <c r="AC87">
        <v>0.175433054400011</v>
      </c>
      <c r="AD87">
        <v>0.31324569439218503</v>
      </c>
      <c r="AE87">
        <v>0.31324569439218503</v>
      </c>
      <c r="AF87">
        <v>0.237238888888888</v>
      </c>
      <c r="AG87">
        <v>0.237238888888888</v>
      </c>
      <c r="AH87">
        <v>0.39047619047618998</v>
      </c>
      <c r="AI87">
        <v>0.10254593938589</v>
      </c>
      <c r="AJ87">
        <v>0.35020476114448501</v>
      </c>
      <c r="AK87">
        <v>0.35020476114448501</v>
      </c>
      <c r="AL87">
        <v>0.40724181157932599</v>
      </c>
      <c r="AM87">
        <v>0.40724181157932599</v>
      </c>
      <c r="AN87">
        <v>0.39047619047618998</v>
      </c>
      <c r="AO87">
        <v>0.39047619047618998</v>
      </c>
    </row>
    <row r="88" spans="2:41" x14ac:dyDescent="0.2">
      <c r="B88" t="s">
        <v>393</v>
      </c>
      <c r="C88">
        <v>1E-3</v>
      </c>
      <c r="D88">
        <v>0.5</v>
      </c>
      <c r="E88">
        <v>100</v>
      </c>
      <c r="F88">
        <v>1000</v>
      </c>
      <c r="G88" s="2" t="b">
        <v>1</v>
      </c>
      <c r="H88">
        <v>8</v>
      </c>
      <c r="I88">
        <v>5</v>
      </c>
      <c r="J88">
        <v>5</v>
      </c>
      <c r="K88">
        <v>1000</v>
      </c>
      <c r="L88">
        <v>4</v>
      </c>
      <c r="M88">
        <v>5</v>
      </c>
      <c r="N88">
        <v>45</v>
      </c>
      <c r="O88">
        <v>12</v>
      </c>
      <c r="P88">
        <v>5</v>
      </c>
      <c r="Q88">
        <v>35</v>
      </c>
      <c r="R88">
        <v>1</v>
      </c>
      <c r="S88">
        <v>78</v>
      </c>
      <c r="T88" s="2">
        <v>64</v>
      </c>
      <c r="U88" s="2">
        <v>128</v>
      </c>
      <c r="V88" s="2">
        <v>128</v>
      </c>
      <c r="W88" t="s">
        <v>194</v>
      </c>
      <c r="X88">
        <v>0.99200000000000399</v>
      </c>
      <c r="Y88">
        <v>1.4404241145931E-3</v>
      </c>
      <c r="Z88">
        <v>0.23597777777777701</v>
      </c>
      <c r="AA88">
        <v>0.47368622368574098</v>
      </c>
      <c r="AB88">
        <v>0.166209952563552</v>
      </c>
      <c r="AC88">
        <v>0.166209952563552</v>
      </c>
      <c r="AD88">
        <v>0.290725204298316</v>
      </c>
      <c r="AE88">
        <v>0.290725204298316</v>
      </c>
      <c r="AF88">
        <v>0.23597777777777701</v>
      </c>
      <c r="AG88">
        <v>0.23597777777777701</v>
      </c>
      <c r="AH88">
        <v>0.18333333333333299</v>
      </c>
      <c r="AI88">
        <v>0.29734590649604797</v>
      </c>
      <c r="AJ88">
        <v>0.17377239888531401</v>
      </c>
      <c r="AK88">
        <v>0.17377239888531401</v>
      </c>
      <c r="AL88">
        <v>0.28416950113378597</v>
      </c>
      <c r="AM88">
        <v>0.28416950113378597</v>
      </c>
      <c r="AN88">
        <v>0.18333333333333299</v>
      </c>
      <c r="AO88">
        <v>0.18333333333333299</v>
      </c>
    </row>
    <row r="89" spans="2:41" x14ac:dyDescent="0.2">
      <c r="B89" t="s">
        <v>394</v>
      </c>
      <c r="C89">
        <v>1E-3</v>
      </c>
      <c r="D89">
        <v>0.5</v>
      </c>
      <c r="E89">
        <v>100</v>
      </c>
      <c r="F89">
        <v>5000</v>
      </c>
      <c r="G89" s="2" t="b">
        <v>1</v>
      </c>
      <c r="H89">
        <v>8</v>
      </c>
      <c r="I89">
        <v>5</v>
      </c>
      <c r="J89">
        <v>95</v>
      </c>
      <c r="K89">
        <v>1000</v>
      </c>
      <c r="L89">
        <v>4</v>
      </c>
      <c r="M89">
        <v>5</v>
      </c>
      <c r="N89">
        <v>45</v>
      </c>
      <c r="O89">
        <v>12</v>
      </c>
      <c r="P89">
        <v>5</v>
      </c>
      <c r="Q89">
        <v>35</v>
      </c>
      <c r="R89">
        <v>1</v>
      </c>
      <c r="S89">
        <v>78</v>
      </c>
      <c r="T89" s="2">
        <v>128</v>
      </c>
      <c r="U89" s="2">
        <v>128</v>
      </c>
      <c r="V89" s="2">
        <v>128</v>
      </c>
      <c r="W89" t="s">
        <v>194</v>
      </c>
      <c r="X89">
        <v>0.99242000000005204</v>
      </c>
      <c r="Y89">
        <v>1.4520147904054999E-3</v>
      </c>
      <c r="Z89">
        <v>0.232277777777777</v>
      </c>
      <c r="AA89">
        <v>0.38308184488117603</v>
      </c>
      <c r="AB89">
        <v>0.14301877547378</v>
      </c>
      <c r="AC89">
        <v>0.14301877547378</v>
      </c>
      <c r="AD89">
        <v>0.235175440911608</v>
      </c>
      <c r="AE89">
        <v>0.235175440911608</v>
      </c>
      <c r="AF89">
        <v>0.232277777777777</v>
      </c>
      <c r="AG89">
        <v>0.232277777777777</v>
      </c>
      <c r="AH89">
        <v>0.38095238095237999</v>
      </c>
      <c r="AI89">
        <v>0.165733963251113</v>
      </c>
      <c r="AJ89">
        <v>0.35978053774100799</v>
      </c>
      <c r="AK89">
        <v>0.35978053774100799</v>
      </c>
      <c r="AL89">
        <v>0.39935065459945401</v>
      </c>
      <c r="AM89">
        <v>0.39935065459945401</v>
      </c>
      <c r="AN89">
        <v>0.38095238095237999</v>
      </c>
      <c r="AO89">
        <v>0.38095238095237999</v>
      </c>
    </row>
    <row r="90" spans="2:41" x14ac:dyDescent="0.2">
      <c r="B90" t="s">
        <v>395</v>
      </c>
      <c r="C90">
        <v>1E-3</v>
      </c>
      <c r="D90">
        <v>0.25</v>
      </c>
      <c r="E90">
        <v>100</v>
      </c>
      <c r="F90">
        <v>5000</v>
      </c>
      <c r="G90" s="2" t="b">
        <v>1</v>
      </c>
      <c r="H90">
        <v>8</v>
      </c>
      <c r="I90">
        <v>5</v>
      </c>
      <c r="J90">
        <v>95</v>
      </c>
      <c r="K90">
        <v>1000</v>
      </c>
      <c r="L90">
        <v>4</v>
      </c>
      <c r="M90">
        <v>5</v>
      </c>
      <c r="N90">
        <v>45</v>
      </c>
      <c r="O90">
        <v>12</v>
      </c>
      <c r="P90">
        <v>5</v>
      </c>
      <c r="Q90">
        <v>35</v>
      </c>
      <c r="R90">
        <v>1</v>
      </c>
      <c r="S90">
        <v>78</v>
      </c>
      <c r="T90" s="2">
        <v>64</v>
      </c>
      <c r="U90" s="2">
        <v>128</v>
      </c>
      <c r="V90" s="2">
        <v>64</v>
      </c>
      <c r="W90" t="s">
        <v>194</v>
      </c>
      <c r="X90">
        <v>0.98751263157904001</v>
      </c>
      <c r="Y90">
        <v>2.0414123527472002E-3</v>
      </c>
      <c r="Z90">
        <v>0.226711111111111</v>
      </c>
      <c r="AA90">
        <v>0.57613044705986904</v>
      </c>
      <c r="AB90">
        <v>0.16143979534123801</v>
      </c>
      <c r="AC90">
        <v>0.16143979534123801</v>
      </c>
      <c r="AD90">
        <v>0.32804937987510002</v>
      </c>
      <c r="AE90">
        <v>0.32804937987510002</v>
      </c>
      <c r="AF90">
        <v>0.226711111111111</v>
      </c>
      <c r="AG90">
        <v>0.226711111111111</v>
      </c>
      <c r="AH90">
        <v>0.46904761904761899</v>
      </c>
      <c r="AI90">
        <v>0.21740385890007</v>
      </c>
      <c r="AJ90">
        <v>0.45103113619604102</v>
      </c>
      <c r="AK90">
        <v>0.45103113619604102</v>
      </c>
      <c r="AL90">
        <v>0.52191065962820404</v>
      </c>
      <c r="AM90">
        <v>0.52191065962820404</v>
      </c>
      <c r="AN90">
        <v>0.46904761904761899</v>
      </c>
      <c r="AO90">
        <v>0.46904761904761899</v>
      </c>
    </row>
    <row r="91" spans="2:41" x14ac:dyDescent="0.2">
      <c r="B91" t="s">
        <v>396</v>
      </c>
      <c r="C91">
        <v>1E-3</v>
      </c>
      <c r="D91">
        <v>0.5</v>
      </c>
      <c r="E91">
        <v>100</v>
      </c>
      <c r="F91">
        <v>5000</v>
      </c>
      <c r="G91" s="2" t="b">
        <v>1</v>
      </c>
      <c r="H91">
        <v>8</v>
      </c>
      <c r="I91">
        <v>5</v>
      </c>
      <c r="J91">
        <v>95</v>
      </c>
      <c r="K91">
        <v>1000</v>
      </c>
      <c r="L91">
        <v>4</v>
      </c>
      <c r="M91">
        <v>5</v>
      </c>
      <c r="N91">
        <v>45</v>
      </c>
      <c r="O91">
        <v>12</v>
      </c>
      <c r="P91">
        <v>5</v>
      </c>
      <c r="Q91">
        <v>35</v>
      </c>
      <c r="R91">
        <v>1</v>
      </c>
      <c r="S91">
        <v>78</v>
      </c>
      <c r="T91" s="2">
        <v>64</v>
      </c>
      <c r="U91" s="2">
        <v>128</v>
      </c>
      <c r="V91" s="2">
        <v>64</v>
      </c>
      <c r="W91" t="s">
        <v>194</v>
      </c>
      <c r="X91">
        <v>0.99247000000005103</v>
      </c>
      <c r="Y91">
        <v>1.2865749190095E-3</v>
      </c>
      <c r="Z91">
        <v>0.21993333333333201</v>
      </c>
      <c r="AA91">
        <v>0.55111939132213505</v>
      </c>
      <c r="AB91">
        <v>0.17012343758919601</v>
      </c>
      <c r="AC91">
        <v>0.17012343758919601</v>
      </c>
      <c r="AD91">
        <v>0.31335136827320398</v>
      </c>
      <c r="AE91">
        <v>0.31335136827320398</v>
      </c>
      <c r="AF91">
        <v>0.21993333333333201</v>
      </c>
      <c r="AG91">
        <v>0.21993333333333201</v>
      </c>
      <c r="AH91">
        <v>0.49047619047619001</v>
      </c>
      <c r="AI91">
        <v>0.15512211620807601</v>
      </c>
      <c r="AJ91">
        <v>0.47431138393568401</v>
      </c>
      <c r="AK91">
        <v>0.47431138393568401</v>
      </c>
      <c r="AL91">
        <v>0.57805289367555002</v>
      </c>
      <c r="AM91">
        <v>0.57805289367555002</v>
      </c>
      <c r="AN91">
        <v>0.49047619047619001</v>
      </c>
      <c r="AO91">
        <v>0.49047619047619001</v>
      </c>
    </row>
    <row r="92" spans="2:41" x14ac:dyDescent="0.2">
      <c r="B92" t="s">
        <v>397</v>
      </c>
      <c r="C92">
        <v>1E-3</v>
      </c>
      <c r="D92">
        <v>0.1</v>
      </c>
      <c r="E92">
        <v>100</v>
      </c>
      <c r="F92">
        <v>1000</v>
      </c>
      <c r="G92" s="2" t="b">
        <v>0</v>
      </c>
      <c r="H92">
        <v>8</v>
      </c>
      <c r="I92">
        <v>5</v>
      </c>
      <c r="J92">
        <v>5</v>
      </c>
      <c r="K92">
        <v>1000</v>
      </c>
      <c r="L92">
        <v>4</v>
      </c>
      <c r="M92">
        <v>5</v>
      </c>
      <c r="N92">
        <v>45</v>
      </c>
      <c r="O92">
        <v>12</v>
      </c>
      <c r="P92">
        <v>5</v>
      </c>
      <c r="Q92">
        <v>35</v>
      </c>
      <c r="R92">
        <v>1</v>
      </c>
      <c r="S92">
        <v>78</v>
      </c>
      <c r="T92" s="2">
        <v>64</v>
      </c>
      <c r="U92" s="2">
        <v>128</v>
      </c>
      <c r="V92" s="2">
        <v>128</v>
      </c>
      <c r="W92" t="s">
        <v>194</v>
      </c>
      <c r="X92">
        <v>0.99415000000000298</v>
      </c>
      <c r="Y92">
        <v>1.0195972013591001E-3</v>
      </c>
      <c r="Z92">
        <v>0.202544444444444</v>
      </c>
      <c r="AA92">
        <v>0.271854838073253</v>
      </c>
      <c r="AB92">
        <v>0.121958589623165</v>
      </c>
      <c r="AC92">
        <v>0.121958589623165</v>
      </c>
      <c r="AD92">
        <v>0.113919954569644</v>
      </c>
      <c r="AE92">
        <v>0.113919954569644</v>
      </c>
      <c r="AF92">
        <v>0.202544444444444</v>
      </c>
      <c r="AG92">
        <v>0.202544444444444</v>
      </c>
      <c r="AH92">
        <v>0.209523809523809</v>
      </c>
      <c r="AI92">
        <v>8.5951283574104295E-2</v>
      </c>
      <c r="AJ92">
        <v>0.148069721190288</v>
      </c>
      <c r="AK92">
        <v>0.148069721190288</v>
      </c>
      <c r="AL92">
        <v>0.171250839517093</v>
      </c>
      <c r="AM92">
        <v>0.171250839517093</v>
      </c>
      <c r="AN92">
        <v>0.209523809523809</v>
      </c>
      <c r="AO92">
        <v>0.209523809523809</v>
      </c>
    </row>
    <row r="93" spans="2:41" x14ac:dyDescent="0.2">
      <c r="B93" t="s">
        <v>398</v>
      </c>
      <c r="C93">
        <v>1E-3</v>
      </c>
      <c r="D93">
        <v>0.25</v>
      </c>
      <c r="E93">
        <v>100</v>
      </c>
      <c r="F93">
        <v>5000</v>
      </c>
      <c r="G93" s="2" t="b">
        <v>1</v>
      </c>
      <c r="H93">
        <v>8</v>
      </c>
      <c r="I93">
        <v>5</v>
      </c>
      <c r="J93">
        <v>95</v>
      </c>
      <c r="K93">
        <v>1000</v>
      </c>
      <c r="L93">
        <v>4</v>
      </c>
      <c r="M93">
        <v>5</v>
      </c>
      <c r="N93">
        <v>45</v>
      </c>
      <c r="O93">
        <v>12</v>
      </c>
      <c r="P93">
        <v>5</v>
      </c>
      <c r="Q93">
        <v>35</v>
      </c>
      <c r="R93">
        <v>1</v>
      </c>
      <c r="S93">
        <v>78</v>
      </c>
      <c r="T93" s="2">
        <v>64</v>
      </c>
      <c r="U93" s="2">
        <v>64</v>
      </c>
      <c r="V93" s="2">
        <v>64</v>
      </c>
      <c r="W93" t="s">
        <v>194</v>
      </c>
      <c r="X93">
        <v>0.98870342105271203</v>
      </c>
      <c r="Y93">
        <v>2.0786710993852E-3</v>
      </c>
      <c r="Z93">
        <v>0.20183888888888801</v>
      </c>
      <c r="AA93">
        <v>0.43195404928922598</v>
      </c>
      <c r="AB93">
        <v>0.19248331995197099</v>
      </c>
      <c r="AC93">
        <v>0.19248331995197099</v>
      </c>
      <c r="AD93">
        <v>0.25913821324862002</v>
      </c>
      <c r="AE93">
        <v>0.25913821324862002</v>
      </c>
      <c r="AF93">
        <v>0.20183888888888801</v>
      </c>
      <c r="AG93">
        <v>0.20183888888888801</v>
      </c>
      <c r="AH93">
        <v>0.59285714285714197</v>
      </c>
      <c r="AI93">
        <v>0.113246217370033</v>
      </c>
      <c r="AJ93">
        <v>0.52582858428457302</v>
      </c>
      <c r="AK93">
        <v>0.52582858428457302</v>
      </c>
      <c r="AL93">
        <v>0.54995598085521602</v>
      </c>
      <c r="AM93">
        <v>0.54995598085521602</v>
      </c>
      <c r="AN93">
        <v>0.59285714285714197</v>
      </c>
      <c r="AO93">
        <v>0.59285714285714197</v>
      </c>
    </row>
    <row r="94" spans="2:41" x14ac:dyDescent="0.2">
      <c r="B94" t="s">
        <v>399</v>
      </c>
      <c r="C94">
        <v>1E-3</v>
      </c>
      <c r="D94">
        <v>0.25</v>
      </c>
      <c r="E94">
        <v>100</v>
      </c>
      <c r="F94">
        <v>5000</v>
      </c>
      <c r="G94" s="2" t="b">
        <v>1</v>
      </c>
      <c r="H94">
        <v>8</v>
      </c>
      <c r="I94">
        <v>5</v>
      </c>
      <c r="J94">
        <v>5</v>
      </c>
      <c r="K94">
        <v>1000</v>
      </c>
      <c r="L94">
        <v>4</v>
      </c>
      <c r="M94">
        <v>5</v>
      </c>
      <c r="N94">
        <v>45</v>
      </c>
      <c r="O94">
        <v>12</v>
      </c>
      <c r="P94">
        <v>5</v>
      </c>
      <c r="Q94">
        <v>35</v>
      </c>
      <c r="R94">
        <v>1</v>
      </c>
      <c r="S94">
        <v>78</v>
      </c>
      <c r="T94" s="2">
        <v>128</v>
      </c>
      <c r="U94" s="2">
        <v>64</v>
      </c>
      <c r="V94" s="2">
        <v>128</v>
      </c>
      <c r="W94" t="s">
        <v>194</v>
      </c>
      <c r="X94">
        <v>0.99537000000000098</v>
      </c>
      <c r="Y94">
        <v>9.2032430963270005E-4</v>
      </c>
      <c r="Z94">
        <v>0.198244444444443</v>
      </c>
      <c r="AA94">
        <v>0.25000000007450501</v>
      </c>
      <c r="AB94">
        <v>0.12293364405596199</v>
      </c>
      <c r="AC94">
        <v>0.12293364405596199</v>
      </c>
      <c r="AD94">
        <v>0.18884268000240001</v>
      </c>
      <c r="AE94">
        <v>0.18884268000240001</v>
      </c>
      <c r="AF94">
        <v>0.198244444444443</v>
      </c>
      <c r="AG94">
        <v>0.198244444444443</v>
      </c>
      <c r="AH94">
        <v>0.18809523809523801</v>
      </c>
      <c r="AI94">
        <v>8.3332933485507896E-2</v>
      </c>
      <c r="AJ94">
        <v>0.122890148010401</v>
      </c>
      <c r="AK94">
        <v>0.122890148010401</v>
      </c>
      <c r="AL94">
        <v>0.18561006845671699</v>
      </c>
      <c r="AM94">
        <v>0.18561006845671699</v>
      </c>
      <c r="AN94">
        <v>0.18809523809523801</v>
      </c>
      <c r="AO94">
        <v>0.18809523809523801</v>
      </c>
    </row>
    <row r="95" spans="2:41" x14ac:dyDescent="0.2">
      <c r="B95" t="s">
        <v>400</v>
      </c>
      <c r="C95">
        <v>1E-3</v>
      </c>
      <c r="D95">
        <v>0.25</v>
      </c>
      <c r="E95">
        <v>100</v>
      </c>
      <c r="F95">
        <v>5000</v>
      </c>
      <c r="G95" s="2" t="b">
        <v>1</v>
      </c>
      <c r="H95">
        <v>8</v>
      </c>
      <c r="I95">
        <v>5</v>
      </c>
      <c r="J95">
        <v>5</v>
      </c>
      <c r="K95">
        <v>1000</v>
      </c>
      <c r="L95">
        <v>4</v>
      </c>
      <c r="M95">
        <v>5</v>
      </c>
      <c r="N95">
        <v>45</v>
      </c>
      <c r="O95">
        <v>12</v>
      </c>
      <c r="P95">
        <v>5</v>
      </c>
      <c r="Q95">
        <v>35</v>
      </c>
      <c r="R95">
        <v>1</v>
      </c>
      <c r="S95">
        <v>78</v>
      </c>
      <c r="T95" s="2">
        <v>128</v>
      </c>
      <c r="U95" s="2">
        <v>64</v>
      </c>
      <c r="V95" s="2">
        <v>64</v>
      </c>
      <c r="W95" t="s">
        <v>194</v>
      </c>
      <c r="X95">
        <v>0.992865000000001</v>
      </c>
      <c r="Y95">
        <v>1.1790482118547E-3</v>
      </c>
      <c r="Z95">
        <v>0.174294444444444</v>
      </c>
      <c r="AA95">
        <v>0.69968190670013397</v>
      </c>
      <c r="AB95">
        <v>9.9452214105226602E-2</v>
      </c>
      <c r="AC95">
        <v>9.9452214105226602E-2</v>
      </c>
      <c r="AD95">
        <v>0.188078362426053</v>
      </c>
      <c r="AE95">
        <v>0.188078362426053</v>
      </c>
      <c r="AF95">
        <v>0.174294444444444</v>
      </c>
      <c r="AG95">
        <v>0.174294444444444</v>
      </c>
      <c r="AH95">
        <v>0.12380952380952299</v>
      </c>
      <c r="AI95">
        <v>0.63021183013916005</v>
      </c>
      <c r="AJ95">
        <v>7.4323410631726997E-2</v>
      </c>
      <c r="AK95">
        <v>7.4323410631726997E-2</v>
      </c>
      <c r="AL95">
        <v>0.17374999999999999</v>
      </c>
      <c r="AM95">
        <v>0.17374999999999999</v>
      </c>
      <c r="AN95">
        <v>0.12380952380952299</v>
      </c>
      <c r="AO95">
        <v>0.12380952380952299</v>
      </c>
    </row>
    <row r="96" spans="2:41" x14ac:dyDescent="0.2">
      <c r="B96" t="s">
        <v>401</v>
      </c>
      <c r="C96">
        <v>1E-3</v>
      </c>
      <c r="D96">
        <v>0.25</v>
      </c>
      <c r="E96">
        <v>100</v>
      </c>
      <c r="F96">
        <v>1000</v>
      </c>
      <c r="G96" s="2" t="b">
        <v>1</v>
      </c>
      <c r="H96">
        <v>8</v>
      </c>
      <c r="I96">
        <v>5</v>
      </c>
      <c r="J96">
        <v>95</v>
      </c>
      <c r="K96">
        <v>1000</v>
      </c>
      <c r="L96">
        <v>4</v>
      </c>
      <c r="M96">
        <v>5</v>
      </c>
      <c r="N96">
        <v>45</v>
      </c>
      <c r="O96">
        <v>12</v>
      </c>
      <c r="P96">
        <v>5</v>
      </c>
      <c r="Q96">
        <v>35</v>
      </c>
      <c r="R96">
        <v>1</v>
      </c>
      <c r="S96">
        <v>78</v>
      </c>
      <c r="T96" s="2">
        <v>64</v>
      </c>
      <c r="U96" s="2">
        <v>128</v>
      </c>
      <c r="V96" s="2">
        <v>128</v>
      </c>
      <c r="W96" t="s">
        <v>194</v>
      </c>
      <c r="X96">
        <v>0.98982894736843396</v>
      </c>
      <c r="Y96">
        <v>2.0785549790598001E-3</v>
      </c>
      <c r="Z96">
        <v>0.16655</v>
      </c>
      <c r="AA96">
        <v>0.42601074913144099</v>
      </c>
      <c r="AB96">
        <v>0.15358522067076399</v>
      </c>
      <c r="AC96">
        <v>0.15358522067076399</v>
      </c>
      <c r="AD96">
        <v>0.23877345707943201</v>
      </c>
      <c r="AE96">
        <v>0.23877345707943201</v>
      </c>
      <c r="AF96">
        <v>0.16655</v>
      </c>
      <c r="AG96">
        <v>0.16655</v>
      </c>
      <c r="AH96">
        <v>0.55714285714285705</v>
      </c>
      <c r="AI96">
        <v>0.127036243677139</v>
      </c>
      <c r="AJ96">
        <v>0.47561218377286002</v>
      </c>
      <c r="AK96">
        <v>0.47561218377286002</v>
      </c>
      <c r="AL96">
        <v>0.43997040767874102</v>
      </c>
      <c r="AM96">
        <v>0.43997040767874102</v>
      </c>
      <c r="AN96">
        <v>0.55714285714285705</v>
      </c>
      <c r="AO96">
        <v>0.55714285714285705</v>
      </c>
    </row>
    <row r="97" spans="2:41" x14ac:dyDescent="0.2">
      <c r="B97" t="s">
        <v>402</v>
      </c>
      <c r="C97">
        <v>1E-3</v>
      </c>
      <c r="D97">
        <v>0.5</v>
      </c>
      <c r="E97">
        <v>100</v>
      </c>
      <c r="F97">
        <v>1000</v>
      </c>
      <c r="G97" s="2" t="b">
        <v>0</v>
      </c>
      <c r="H97">
        <v>8</v>
      </c>
      <c r="I97">
        <v>5</v>
      </c>
      <c r="J97">
        <v>5</v>
      </c>
      <c r="K97">
        <v>1000</v>
      </c>
      <c r="L97">
        <v>4</v>
      </c>
      <c r="M97">
        <v>5</v>
      </c>
      <c r="N97">
        <v>45</v>
      </c>
      <c r="O97">
        <v>12</v>
      </c>
      <c r="P97">
        <v>5</v>
      </c>
      <c r="Q97">
        <v>35</v>
      </c>
      <c r="R97">
        <v>1</v>
      </c>
      <c r="S97">
        <v>78</v>
      </c>
      <c r="T97" s="2">
        <v>64</v>
      </c>
      <c r="U97" s="2">
        <v>128</v>
      </c>
      <c r="V97" s="2">
        <v>64</v>
      </c>
      <c r="W97" t="s">
        <v>194</v>
      </c>
      <c r="X97">
        <v>0.99200000000000399</v>
      </c>
      <c r="Y97">
        <v>1.4630171278186999E-3</v>
      </c>
      <c r="Z97">
        <v>0.13812222222222101</v>
      </c>
      <c r="AA97">
        <v>0.32832793098688101</v>
      </c>
      <c r="AB97">
        <v>9.7970443348989203E-2</v>
      </c>
      <c r="AC97">
        <v>9.7970443348989203E-2</v>
      </c>
      <c r="AD97">
        <v>0.15016474887039299</v>
      </c>
      <c r="AE97">
        <v>0.15016474887039299</v>
      </c>
      <c r="AF97">
        <v>0.13812222222222101</v>
      </c>
      <c r="AG97">
        <v>0.13812222222222101</v>
      </c>
      <c r="AH97">
        <v>0.15238095238095201</v>
      </c>
      <c r="AI97">
        <v>0.12270755320787401</v>
      </c>
      <c r="AJ97">
        <v>0.12007897768767301</v>
      </c>
      <c r="AK97">
        <v>0.12007897768767301</v>
      </c>
      <c r="AL97">
        <v>0.246063551582651</v>
      </c>
      <c r="AM97">
        <v>0.246063551582651</v>
      </c>
      <c r="AN97">
        <v>0.15238095238095201</v>
      </c>
      <c r="AO97">
        <v>0.15238095238095201</v>
      </c>
    </row>
    <row r="98" spans="2:41" x14ac:dyDescent="0.2">
      <c r="G98" s="2"/>
    </row>
    <row r="99" spans="2:41" x14ac:dyDescent="0.2">
      <c r="G99" s="2"/>
    </row>
    <row r="100" spans="2:41" x14ac:dyDescent="0.2">
      <c r="G100" s="2"/>
    </row>
    <row r="101" spans="2:41" x14ac:dyDescent="0.2">
      <c r="G101" s="2"/>
    </row>
    <row r="102" spans="2:41" x14ac:dyDescent="0.2">
      <c r="G102" s="2"/>
    </row>
    <row r="103" spans="2:41" x14ac:dyDescent="0.2">
      <c r="G103" s="2"/>
    </row>
    <row r="104" spans="2:41" x14ac:dyDescent="0.2">
      <c r="G104" s="2"/>
    </row>
    <row r="105" spans="2:41" x14ac:dyDescent="0.2">
      <c r="G105" s="2"/>
    </row>
    <row r="106" spans="2:41" x14ac:dyDescent="0.2">
      <c r="G106" s="2"/>
    </row>
    <row r="107" spans="2:41" x14ac:dyDescent="0.2">
      <c r="G107" s="2"/>
    </row>
    <row r="108" spans="2:41" x14ac:dyDescent="0.2">
      <c r="G108" s="2"/>
    </row>
    <row r="109" spans="2:41" x14ac:dyDescent="0.2">
      <c r="G109" s="2"/>
    </row>
    <row r="110" spans="2:41" x14ac:dyDescent="0.2">
      <c r="G110" s="2"/>
    </row>
    <row r="111" spans="2:41" x14ac:dyDescent="0.2">
      <c r="G111" s="2"/>
    </row>
    <row r="112" spans="2:41" x14ac:dyDescent="0.2">
      <c r="G112" s="2"/>
    </row>
    <row r="113" spans="7:7" x14ac:dyDescent="0.2">
      <c r="G113" s="2"/>
    </row>
    <row r="114" spans="7:7" x14ac:dyDescent="0.2">
      <c r="G114" s="2"/>
    </row>
    <row r="115" spans="7:7" x14ac:dyDescent="0.2">
      <c r="G115" s="2"/>
    </row>
    <row r="116" spans="7:7" x14ac:dyDescent="0.2">
      <c r="G116" s="2"/>
    </row>
    <row r="117" spans="7:7" x14ac:dyDescent="0.2">
      <c r="G117" s="2"/>
    </row>
    <row r="118" spans="7:7" x14ac:dyDescent="0.2">
      <c r="G118" s="2"/>
    </row>
    <row r="119" spans="7:7" x14ac:dyDescent="0.2">
      <c r="G119" s="2"/>
    </row>
    <row r="120" spans="7:7" x14ac:dyDescent="0.2">
      <c r="G120" s="2"/>
    </row>
    <row r="121" spans="7:7" x14ac:dyDescent="0.2">
      <c r="G121" s="2"/>
    </row>
    <row r="122" spans="7:7" x14ac:dyDescent="0.2">
      <c r="G122" s="2"/>
    </row>
    <row r="123" spans="7:7" x14ac:dyDescent="0.2">
      <c r="G123" s="2"/>
    </row>
    <row r="124" spans="7:7" x14ac:dyDescent="0.2">
      <c r="G124" s="2"/>
    </row>
    <row r="125" spans="7:7" x14ac:dyDescent="0.2">
      <c r="G125" s="2"/>
    </row>
    <row r="126" spans="7:7" x14ac:dyDescent="0.2">
      <c r="G126" s="2"/>
    </row>
    <row r="127" spans="7:7" x14ac:dyDescent="0.2">
      <c r="G127" s="2"/>
    </row>
    <row r="128" spans="7:7" x14ac:dyDescent="0.2">
      <c r="G128" s="2"/>
    </row>
    <row r="129" spans="7:7" x14ac:dyDescent="0.2">
      <c r="G129" s="2"/>
    </row>
    <row r="130" spans="7:7" x14ac:dyDescent="0.2">
      <c r="G130" s="2"/>
    </row>
    <row r="131" spans="7:7" x14ac:dyDescent="0.2">
      <c r="G131" s="2"/>
    </row>
    <row r="132" spans="7:7" x14ac:dyDescent="0.2">
      <c r="G132" s="2"/>
    </row>
    <row r="133" spans="7:7" x14ac:dyDescent="0.2">
      <c r="G133" s="2"/>
    </row>
    <row r="134" spans="7:7" x14ac:dyDescent="0.2">
      <c r="G134" s="2"/>
    </row>
    <row r="135" spans="7:7" x14ac:dyDescent="0.2">
      <c r="G135" s="2"/>
    </row>
    <row r="136" spans="7:7" x14ac:dyDescent="0.2">
      <c r="G136" s="2"/>
    </row>
    <row r="137" spans="7:7" x14ac:dyDescent="0.2">
      <c r="G137" s="2"/>
    </row>
    <row r="138" spans="7:7" x14ac:dyDescent="0.2">
      <c r="G138" s="2"/>
    </row>
    <row r="139" spans="7:7" x14ac:dyDescent="0.2">
      <c r="G139" s="2"/>
    </row>
    <row r="140" spans="7:7" x14ac:dyDescent="0.2">
      <c r="G140" s="2"/>
    </row>
    <row r="141" spans="7:7" x14ac:dyDescent="0.2">
      <c r="G141" s="2"/>
    </row>
    <row r="142" spans="7:7" x14ac:dyDescent="0.2">
      <c r="G142" s="2"/>
    </row>
    <row r="143" spans="7:7" x14ac:dyDescent="0.2">
      <c r="G143" s="2"/>
    </row>
    <row r="144" spans="7:7"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61" priority="37" operator="containsText" text="True">
      <formula>NOT(ISERROR(SEARCH("True",G1)))</formula>
    </cfRule>
    <cfRule type="containsText" dxfId="60" priority="38" operator="containsText" text="FALSE">
      <formula>NOT(ISERROR(SEARCH("FALSE",G1)))</formula>
    </cfRule>
  </conditionalFormatting>
  <conditionalFormatting sqref="X1:X1048576">
    <cfRule type="top10" dxfId="59" priority="35" rank="10"/>
    <cfRule type="dataBar" priority="36">
      <dataBar>
        <cfvo type="min"/>
        <cfvo type="max"/>
        <color theme="9"/>
      </dataBar>
      <extLst>
        <ext xmlns:x14="http://schemas.microsoft.com/office/spreadsheetml/2009/9/main" uri="{B025F937-C7B1-47D3-B67F-A62EFF666E3E}">
          <x14:id>{4BB3D30F-D581-BA40-A948-E2F6A280208C}</x14:id>
        </ext>
      </extLst>
    </cfRule>
  </conditionalFormatting>
  <conditionalFormatting sqref="AB1:AB1048576">
    <cfRule type="top10" dxfId="58" priority="33" rank="10"/>
    <cfRule type="dataBar" priority="34">
      <dataBar>
        <cfvo type="min"/>
        <cfvo type="max"/>
        <color theme="9"/>
      </dataBar>
      <extLst>
        <ext xmlns:x14="http://schemas.microsoft.com/office/spreadsheetml/2009/9/main" uri="{B025F937-C7B1-47D3-B67F-A62EFF666E3E}">
          <x14:id>{94B4B2D2-5F02-574B-8AF9-A07EE538FDF3}</x14:id>
        </ext>
      </extLst>
    </cfRule>
  </conditionalFormatting>
  <conditionalFormatting sqref="Y1:Y1048576">
    <cfRule type="top10" dxfId="57" priority="31" bottom="1" rank="10"/>
    <cfRule type="dataBar" priority="32">
      <dataBar>
        <cfvo type="min"/>
        <cfvo type="max"/>
        <color rgb="FFFF0000"/>
      </dataBar>
      <extLst>
        <ext xmlns:x14="http://schemas.microsoft.com/office/spreadsheetml/2009/9/main" uri="{B025F937-C7B1-47D3-B67F-A62EFF666E3E}">
          <x14:id>{8F1145DA-3A59-2349-A182-DE6037506D90}</x14:id>
        </ext>
      </extLst>
    </cfRule>
  </conditionalFormatting>
  <conditionalFormatting sqref="Z1:Z1048576">
    <cfRule type="top10" dxfId="56" priority="29" rank="10"/>
    <cfRule type="dataBar" priority="30">
      <dataBar>
        <cfvo type="min"/>
        <cfvo type="max"/>
        <color theme="9"/>
      </dataBar>
      <extLst>
        <ext xmlns:x14="http://schemas.microsoft.com/office/spreadsheetml/2009/9/main" uri="{B025F937-C7B1-47D3-B67F-A62EFF666E3E}">
          <x14:id>{577782EA-A6BD-F142-BE69-789D06BDBEC7}</x14:id>
        </ext>
      </extLst>
    </cfRule>
  </conditionalFormatting>
  <conditionalFormatting sqref="AC1:AC1048576">
    <cfRule type="top10" dxfId="55" priority="27" rank="10"/>
    <cfRule type="dataBar" priority="28">
      <dataBar>
        <cfvo type="min"/>
        <cfvo type="max"/>
        <color theme="9"/>
      </dataBar>
      <extLst>
        <ext xmlns:x14="http://schemas.microsoft.com/office/spreadsheetml/2009/9/main" uri="{B025F937-C7B1-47D3-B67F-A62EFF666E3E}">
          <x14:id>{866DF124-393D-6046-8A68-A3864AB5C987}</x14:id>
        </ext>
      </extLst>
    </cfRule>
  </conditionalFormatting>
  <conditionalFormatting sqref="AD1:AD1048576">
    <cfRule type="top10" dxfId="54" priority="25" rank="10"/>
    <cfRule type="dataBar" priority="26">
      <dataBar>
        <cfvo type="min"/>
        <cfvo type="max"/>
        <color theme="9"/>
      </dataBar>
      <extLst>
        <ext xmlns:x14="http://schemas.microsoft.com/office/spreadsheetml/2009/9/main" uri="{B025F937-C7B1-47D3-B67F-A62EFF666E3E}">
          <x14:id>{C69263DA-7653-1346-94F5-1D746E4101F5}</x14:id>
        </ext>
      </extLst>
    </cfRule>
  </conditionalFormatting>
  <conditionalFormatting sqref="AE1:AE1048576">
    <cfRule type="top10" dxfId="53" priority="23" rank="10"/>
    <cfRule type="dataBar" priority="24">
      <dataBar>
        <cfvo type="min"/>
        <cfvo type="max"/>
        <color theme="9"/>
      </dataBar>
      <extLst>
        <ext xmlns:x14="http://schemas.microsoft.com/office/spreadsheetml/2009/9/main" uri="{B025F937-C7B1-47D3-B67F-A62EFF666E3E}">
          <x14:id>{D8E7ADC3-C553-7F43-AE24-CDC39C999A83}</x14:id>
        </ext>
      </extLst>
    </cfRule>
  </conditionalFormatting>
  <conditionalFormatting sqref="AF1:AF1048576">
    <cfRule type="top10" dxfId="52" priority="21" rank="10"/>
    <cfRule type="dataBar" priority="22">
      <dataBar>
        <cfvo type="min"/>
        <cfvo type="max"/>
        <color theme="9"/>
      </dataBar>
      <extLst>
        <ext xmlns:x14="http://schemas.microsoft.com/office/spreadsheetml/2009/9/main" uri="{B025F937-C7B1-47D3-B67F-A62EFF666E3E}">
          <x14:id>{52A9D888-0D3C-8C48-87DE-0BDBD4D52762}</x14:id>
        </ext>
      </extLst>
    </cfRule>
  </conditionalFormatting>
  <conditionalFormatting sqref="AG1:AG1048576">
    <cfRule type="top10" dxfId="51" priority="19" rank="10"/>
    <cfRule type="dataBar" priority="20">
      <dataBar>
        <cfvo type="min"/>
        <cfvo type="max"/>
        <color theme="9"/>
      </dataBar>
      <extLst>
        <ext xmlns:x14="http://schemas.microsoft.com/office/spreadsheetml/2009/9/main" uri="{B025F937-C7B1-47D3-B67F-A62EFF666E3E}">
          <x14:id>{B215C319-4CEA-C644-980F-0C2C51A687B8}</x14:id>
        </ext>
      </extLst>
    </cfRule>
  </conditionalFormatting>
  <conditionalFormatting sqref="AH1:AH1048576">
    <cfRule type="top10" dxfId="50" priority="17" rank="10"/>
    <cfRule type="dataBar" priority="18">
      <dataBar>
        <cfvo type="min"/>
        <cfvo type="max"/>
        <color theme="9"/>
      </dataBar>
      <extLst>
        <ext xmlns:x14="http://schemas.microsoft.com/office/spreadsheetml/2009/9/main" uri="{B025F937-C7B1-47D3-B67F-A62EFF666E3E}">
          <x14:id>{B540CB1E-2AC7-704E-9216-E16580E27465}</x14:id>
        </ext>
      </extLst>
    </cfRule>
  </conditionalFormatting>
  <conditionalFormatting sqref="AJ1:AJ1048576">
    <cfRule type="top10" dxfId="49" priority="15" rank="10"/>
    <cfRule type="dataBar" priority="16">
      <dataBar>
        <cfvo type="min"/>
        <cfvo type="max"/>
        <color theme="9"/>
      </dataBar>
      <extLst>
        <ext xmlns:x14="http://schemas.microsoft.com/office/spreadsheetml/2009/9/main" uri="{B025F937-C7B1-47D3-B67F-A62EFF666E3E}">
          <x14:id>{463F3032-B357-E345-934C-2E167306EBD7}</x14:id>
        </ext>
      </extLst>
    </cfRule>
  </conditionalFormatting>
  <conditionalFormatting sqref="AK1:AK1048576">
    <cfRule type="top10" dxfId="48" priority="13" rank="10"/>
    <cfRule type="dataBar" priority="14">
      <dataBar>
        <cfvo type="min"/>
        <cfvo type="max"/>
        <color theme="9"/>
      </dataBar>
      <extLst>
        <ext xmlns:x14="http://schemas.microsoft.com/office/spreadsheetml/2009/9/main" uri="{B025F937-C7B1-47D3-B67F-A62EFF666E3E}">
          <x14:id>{23DD68B2-B98F-8441-A25E-4E562FE7B503}</x14:id>
        </ext>
      </extLst>
    </cfRule>
  </conditionalFormatting>
  <conditionalFormatting sqref="AL1:AL1048576">
    <cfRule type="top10" dxfId="47" priority="11" rank="10"/>
    <cfRule type="dataBar" priority="12">
      <dataBar>
        <cfvo type="min"/>
        <cfvo type="max"/>
        <color theme="9"/>
      </dataBar>
      <extLst>
        <ext xmlns:x14="http://schemas.microsoft.com/office/spreadsheetml/2009/9/main" uri="{B025F937-C7B1-47D3-B67F-A62EFF666E3E}">
          <x14:id>{525938E6-A2B9-1147-9F51-1FA7751F07F1}</x14:id>
        </ext>
      </extLst>
    </cfRule>
  </conditionalFormatting>
  <conditionalFormatting sqref="AM1:AM1048576">
    <cfRule type="top10" dxfId="46" priority="9" rank="10"/>
    <cfRule type="dataBar" priority="10">
      <dataBar>
        <cfvo type="min"/>
        <cfvo type="max"/>
        <color theme="9"/>
      </dataBar>
      <extLst>
        <ext xmlns:x14="http://schemas.microsoft.com/office/spreadsheetml/2009/9/main" uri="{B025F937-C7B1-47D3-B67F-A62EFF666E3E}">
          <x14:id>{3D35FF72-E406-0842-AA12-BBC33B86D563}</x14:id>
        </ext>
      </extLst>
    </cfRule>
  </conditionalFormatting>
  <conditionalFormatting sqref="AN1:AN1048576">
    <cfRule type="top10" dxfId="45" priority="7" rank="10"/>
    <cfRule type="dataBar" priority="8">
      <dataBar>
        <cfvo type="min"/>
        <cfvo type="max"/>
        <color theme="9"/>
      </dataBar>
      <extLst>
        <ext xmlns:x14="http://schemas.microsoft.com/office/spreadsheetml/2009/9/main" uri="{B025F937-C7B1-47D3-B67F-A62EFF666E3E}">
          <x14:id>{C7FEA77F-CC13-4147-BA8E-CA5DA3FF0934}</x14:id>
        </ext>
      </extLst>
    </cfRule>
  </conditionalFormatting>
  <conditionalFormatting sqref="AO1:AO1048576">
    <cfRule type="top10" dxfId="44" priority="5" rank="10"/>
    <cfRule type="dataBar" priority="6">
      <dataBar>
        <cfvo type="min"/>
        <cfvo type="max"/>
        <color theme="9"/>
      </dataBar>
      <extLst>
        <ext xmlns:x14="http://schemas.microsoft.com/office/spreadsheetml/2009/9/main" uri="{B025F937-C7B1-47D3-B67F-A62EFF666E3E}">
          <x14:id>{3DD285F6-1884-FC4D-B66F-C2DF3F0B6D2F}</x14:id>
        </ext>
      </extLst>
    </cfRule>
  </conditionalFormatting>
  <conditionalFormatting sqref="AA1:AA1048576">
    <cfRule type="top10" dxfId="43" priority="3" bottom="1" rank="10"/>
    <cfRule type="dataBar" priority="4">
      <dataBar>
        <cfvo type="min"/>
        <cfvo type="max"/>
        <color rgb="FFFF0000"/>
      </dataBar>
      <extLst>
        <ext xmlns:x14="http://schemas.microsoft.com/office/spreadsheetml/2009/9/main" uri="{B025F937-C7B1-47D3-B67F-A62EFF666E3E}">
          <x14:id>{C9BDD9AA-439D-0C43-91DD-92E01CA9399B}</x14:id>
        </ext>
      </extLst>
    </cfRule>
  </conditionalFormatting>
  <conditionalFormatting sqref="AI1:AI1048576">
    <cfRule type="top10" dxfId="42" priority="1" bottom="1" rank="10"/>
    <cfRule type="dataBar" priority="2">
      <dataBar>
        <cfvo type="min"/>
        <cfvo type="max"/>
        <color rgb="FFFF0000"/>
      </dataBar>
      <extLst>
        <ext xmlns:x14="http://schemas.microsoft.com/office/spreadsheetml/2009/9/main" uri="{B025F937-C7B1-47D3-B67F-A62EFF666E3E}">
          <x14:id>{56FB4968-8447-D344-8B6B-06349C90F41A}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4BB3D30F-D581-BA40-A948-E2F6A280208C}">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94B4B2D2-5F02-574B-8AF9-A07EE538FDF3}">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8F1145DA-3A59-2349-A182-DE6037506D90}">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577782EA-A6BD-F142-BE69-789D06BDBEC7}">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866DF124-393D-6046-8A68-A3864AB5C987}">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C69263DA-7653-1346-94F5-1D746E4101F5}">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D8E7ADC3-C553-7F43-AE24-CDC39C999A83}">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52A9D888-0D3C-8C48-87DE-0BDBD4D52762}">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B215C319-4CEA-C644-980F-0C2C51A687B8}">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B540CB1E-2AC7-704E-9216-E16580E27465}">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463F3032-B357-E345-934C-2E167306EBD7}">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23DD68B2-B98F-8441-A25E-4E562FE7B503}">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525938E6-A2B9-1147-9F51-1FA7751F07F1}">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3D35FF72-E406-0842-AA12-BBC33B86D563}">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C7FEA77F-CC13-4147-BA8E-CA5DA3FF0934}">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3DD285F6-1884-FC4D-B66F-C2DF3F0B6D2F}">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C9BDD9AA-439D-0C43-91DD-92E01CA9399B}">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56FB4968-8447-D344-8B6B-06349C90F41A}">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4D0B6-CC21-1D4A-9B54-010F2B630F6C}">
  <sheetPr>
    <tabColor rgb="FFFF0000"/>
  </sheetPr>
  <dimension ref="A1:AN251"/>
  <sheetViews>
    <sheetView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1" width="4.1640625" style="2" customWidth="1"/>
    <col min="22" max="22" width="17.33203125" hidden="1" customWidth="1"/>
    <col min="23" max="40" width="15.83203125" customWidth="1"/>
  </cols>
  <sheetData>
    <row r="1" spans="1:40" x14ac:dyDescent="0.2">
      <c r="W1">
        <f>MAX(W2:INDEX(W:W, ROWS(W:W)))</f>
        <v>0.99504217391302996</v>
      </c>
      <c r="X1">
        <f>MIN(X2:INDEX(X:X, ROWS(X:X)))</f>
        <v>1.76884052919223E-2</v>
      </c>
      <c r="Y1">
        <f>MAX(Y2:INDEX(Y:Y, ROWS(Y:Y)))</f>
        <v>0.70420815217391297</v>
      </c>
      <c r="Z1">
        <f>MIN(Z2:INDEX(Z:Z, ROWS(Z:Z)))</f>
        <v>0.676288395404815</v>
      </c>
      <c r="AA1">
        <f>MAX(AA2:INDEX(AA:AA, ROWS(AA:AA)))</f>
        <v>0.669835784836883</v>
      </c>
      <c r="AB1">
        <f>MAX(AB2:INDEX(AB:AB, ROWS(AB:AB)))</f>
        <v>0.669835784836883</v>
      </c>
      <c r="AC1">
        <f>MAX(AC2:INDEX(AC:AC, ROWS(AC:AC)))</f>
        <v>0.71798204260904996</v>
      </c>
      <c r="AD1">
        <f>MAX(AD2:INDEX(AD:AD, ROWS(AD:AD)))</f>
        <v>0.71798204260904996</v>
      </c>
      <c r="AE1">
        <f>MAX(AE2:INDEX(AE:AE, ROWS(AE:AE)))</f>
        <v>0.70420815217391297</v>
      </c>
      <c r="AF1">
        <f>MAX(AF2:INDEX(AF:AF, ROWS(AF:AF)))</f>
        <v>0.70420815217391297</v>
      </c>
      <c r="AG1">
        <f>MAX(AG2:INDEX(AG:AG, ROWS(AG:AG)))</f>
        <v>0.84375</v>
      </c>
      <c r="AH1">
        <f>MIN(AH2:INDEX(AH:AH, ROWS(AH:AH)))</f>
        <v>0.62770950794219904</v>
      </c>
      <c r="AI1">
        <f>MAX(AI2:INDEX(AI:AI, ROWS(AI:AI)))</f>
        <v>0.83863560907324097</v>
      </c>
      <c r="AJ1">
        <f>MAX(AJ2:INDEX(AJ:AJ, ROWS(AJ:AJ)))</f>
        <v>0.83863560907324097</v>
      </c>
      <c r="AK1">
        <f>MAX(AK2:INDEX(AK:AK, ROWS(AK:AK)))</f>
        <v>0.85336499364437002</v>
      </c>
      <c r="AL1">
        <f>MAX(AL2:INDEX(AL:AL, ROWS(AL:AL)))</f>
        <v>0.85336499364437002</v>
      </c>
      <c r="AM1">
        <f>MAX(AM2:INDEX(AM:AM, ROWS(AM:AM)))</f>
        <v>0.843749999999999</v>
      </c>
      <c r="AN1">
        <f>MAX(AN2:INDEX(AN:AN, ROWS(AN:AN)))</f>
        <v>0.84375</v>
      </c>
    </row>
    <row r="2" spans="1:40" s="9" customFormat="1" ht="119" x14ac:dyDescent="0.2">
      <c r="A2" s="7" t="s">
        <v>291</v>
      </c>
      <c r="B2" s="7" t="s">
        <v>0</v>
      </c>
      <c r="C2" s="7" t="s">
        <v>1</v>
      </c>
      <c r="D2" s="7" t="s">
        <v>2</v>
      </c>
      <c r="E2" s="7" t="s">
        <v>3</v>
      </c>
      <c r="F2" s="7" t="s">
        <v>4</v>
      </c>
      <c r="G2" s="8" t="s">
        <v>5</v>
      </c>
      <c r="H2" s="7" t="s">
        <v>6</v>
      </c>
      <c r="I2" s="7" t="s">
        <v>7</v>
      </c>
      <c r="J2" s="7" t="s">
        <v>8</v>
      </c>
      <c r="K2" s="7" t="s">
        <v>9</v>
      </c>
      <c r="L2" s="7" t="s">
        <v>10</v>
      </c>
      <c r="M2" s="7" t="s">
        <v>11</v>
      </c>
      <c r="N2" s="7" t="s">
        <v>12</v>
      </c>
      <c r="O2" s="7" t="s">
        <v>13</v>
      </c>
      <c r="P2" s="7" t="s">
        <v>14</v>
      </c>
      <c r="Q2" s="7" t="s">
        <v>15</v>
      </c>
      <c r="R2" s="7" t="s">
        <v>16</v>
      </c>
      <c r="S2" s="7" t="s">
        <v>17</v>
      </c>
      <c r="T2" s="8" t="s">
        <v>18</v>
      </c>
      <c r="U2" s="8" t="s">
        <v>19</v>
      </c>
      <c r="V2" s="9" t="s">
        <v>192</v>
      </c>
      <c r="W2" s="10" t="s">
        <v>20</v>
      </c>
      <c r="X2" s="7" t="s">
        <v>21</v>
      </c>
      <c r="Y2" s="10" t="s">
        <v>22</v>
      </c>
      <c r="Z2" s="9" t="s">
        <v>23</v>
      </c>
      <c r="AA2" s="7" t="s">
        <v>24</v>
      </c>
      <c r="AB2" s="7" t="s">
        <v>25</v>
      </c>
      <c r="AC2" s="7" t="s">
        <v>26</v>
      </c>
      <c r="AD2" s="7" t="s">
        <v>27</v>
      </c>
      <c r="AE2" s="7" t="s">
        <v>28</v>
      </c>
      <c r="AF2" s="7" t="s">
        <v>29</v>
      </c>
      <c r="AG2" s="10" t="s">
        <v>30</v>
      </c>
      <c r="AH2" s="9" t="s">
        <v>31</v>
      </c>
      <c r="AI2" s="7" t="s">
        <v>32</v>
      </c>
      <c r="AJ2" s="7" t="s">
        <v>33</v>
      </c>
      <c r="AK2" s="7" t="s">
        <v>34</v>
      </c>
      <c r="AL2" s="7" t="s">
        <v>35</v>
      </c>
      <c r="AM2" s="7" t="s">
        <v>36</v>
      </c>
      <c r="AN2" s="7" t="s">
        <v>37</v>
      </c>
    </row>
    <row r="3" spans="1:40" x14ac:dyDescent="0.2">
      <c r="B3" t="s">
        <v>428</v>
      </c>
      <c r="C3">
        <v>1E-3</v>
      </c>
      <c r="D3">
        <v>0.5</v>
      </c>
      <c r="E3">
        <v>100</v>
      </c>
      <c r="F3">
        <v>5000</v>
      </c>
      <c r="G3" s="2" t="b">
        <v>1</v>
      </c>
      <c r="H3">
        <v>8</v>
      </c>
      <c r="I3">
        <v>10</v>
      </c>
      <c r="J3">
        <v>460</v>
      </c>
      <c r="K3">
        <v>1000</v>
      </c>
      <c r="L3">
        <v>4</v>
      </c>
      <c r="M3">
        <v>10</v>
      </c>
      <c r="N3">
        <v>460</v>
      </c>
      <c r="O3">
        <v>12</v>
      </c>
      <c r="P3">
        <v>10</v>
      </c>
      <c r="Q3">
        <v>120</v>
      </c>
      <c r="R3">
        <v>1</v>
      </c>
      <c r="S3">
        <v>78</v>
      </c>
      <c r="T3" s="2">
        <v>128</v>
      </c>
      <c r="U3" s="2">
        <v>128</v>
      </c>
      <c r="V3" t="s">
        <v>404</v>
      </c>
      <c r="W3">
        <v>0.98725249999999898</v>
      </c>
      <c r="X3">
        <v>3.7159098451212E-2</v>
      </c>
      <c r="Y3">
        <v>0.64595000000000002</v>
      </c>
      <c r="Z3">
        <v>2.3277663186192501</v>
      </c>
      <c r="AA3">
        <v>0.62099434908796303</v>
      </c>
      <c r="AB3">
        <v>0.62099434908796303</v>
      </c>
      <c r="AC3">
        <v>0.65903036263274095</v>
      </c>
      <c r="AD3">
        <v>0.65903036263274095</v>
      </c>
      <c r="AE3">
        <v>0.64595000000000002</v>
      </c>
      <c r="AF3">
        <v>0.64595000000000002</v>
      </c>
      <c r="AG3">
        <v>0.84375</v>
      </c>
      <c r="AH3">
        <v>0.94493722915649403</v>
      </c>
      <c r="AI3">
        <v>0.83863560907324097</v>
      </c>
      <c r="AJ3">
        <v>0.83863560907324097</v>
      </c>
      <c r="AK3">
        <v>0.84326791756445496</v>
      </c>
      <c r="AL3">
        <v>0.84326791756445496</v>
      </c>
      <c r="AM3">
        <v>0.843749999999999</v>
      </c>
      <c r="AN3">
        <v>0.84375</v>
      </c>
    </row>
    <row r="4" spans="1:40" x14ac:dyDescent="0.2">
      <c r="B4" t="s">
        <v>538</v>
      </c>
      <c r="C4">
        <v>1E-3</v>
      </c>
      <c r="D4">
        <v>0.5</v>
      </c>
      <c r="E4">
        <v>100</v>
      </c>
      <c r="F4">
        <v>5000</v>
      </c>
      <c r="G4" s="2" t="b">
        <v>1</v>
      </c>
      <c r="H4">
        <v>8</v>
      </c>
      <c r="I4">
        <v>10</v>
      </c>
      <c r="J4">
        <v>460</v>
      </c>
      <c r="K4">
        <v>1000</v>
      </c>
      <c r="L4">
        <v>4</v>
      </c>
      <c r="M4">
        <v>10</v>
      </c>
      <c r="N4">
        <v>460</v>
      </c>
      <c r="O4">
        <v>12</v>
      </c>
      <c r="P4">
        <v>10</v>
      </c>
      <c r="Q4">
        <v>120</v>
      </c>
      <c r="R4">
        <v>1</v>
      </c>
      <c r="S4">
        <v>78</v>
      </c>
      <c r="T4" s="2">
        <v>128</v>
      </c>
      <c r="U4" s="2">
        <v>128</v>
      </c>
      <c r="V4" t="s">
        <v>404</v>
      </c>
      <c r="W4">
        <v>0.987776521739132</v>
      </c>
      <c r="X4">
        <v>3.6859668656438499E-2</v>
      </c>
      <c r="Y4">
        <v>0.64812880434782605</v>
      </c>
      <c r="Z4">
        <v>1.93193945682048</v>
      </c>
      <c r="AA4">
        <v>0.64075696555464201</v>
      </c>
      <c r="AB4">
        <v>0.64075696555464201</v>
      </c>
      <c r="AC4">
        <v>0.68542623854940399</v>
      </c>
      <c r="AD4">
        <v>0.68542623854940399</v>
      </c>
      <c r="AE4">
        <v>0.64812880434782605</v>
      </c>
      <c r="AF4">
        <v>0.64812880434782605</v>
      </c>
      <c r="AG4">
        <v>0.83541666666666603</v>
      </c>
      <c r="AH4">
        <v>0.97392731904983498</v>
      </c>
      <c r="AI4">
        <v>0.82904487094720702</v>
      </c>
      <c r="AJ4">
        <v>0.82904487094720702</v>
      </c>
      <c r="AK4">
        <v>0.84455636330495099</v>
      </c>
      <c r="AL4">
        <v>0.84455636330495099</v>
      </c>
      <c r="AM4">
        <v>0.83541666666666603</v>
      </c>
      <c r="AN4">
        <v>0.83541666666666603</v>
      </c>
    </row>
    <row r="5" spans="1:40" x14ac:dyDescent="0.2">
      <c r="B5" t="s">
        <v>497</v>
      </c>
      <c r="C5">
        <v>1E-3</v>
      </c>
      <c r="D5">
        <v>0.5</v>
      </c>
      <c r="E5">
        <v>100</v>
      </c>
      <c r="F5">
        <v>5000</v>
      </c>
      <c r="G5" s="2" t="b">
        <v>1</v>
      </c>
      <c r="H5">
        <v>8</v>
      </c>
      <c r="I5">
        <v>10</v>
      </c>
      <c r="J5">
        <v>256</v>
      </c>
      <c r="K5">
        <v>1000</v>
      </c>
      <c r="L5">
        <v>4</v>
      </c>
      <c r="M5">
        <v>10</v>
      </c>
      <c r="N5">
        <v>460</v>
      </c>
      <c r="O5">
        <v>12</v>
      </c>
      <c r="P5">
        <v>10</v>
      </c>
      <c r="Q5">
        <v>120</v>
      </c>
      <c r="R5">
        <v>1</v>
      </c>
      <c r="S5">
        <v>78</v>
      </c>
      <c r="T5" s="2">
        <v>128</v>
      </c>
      <c r="U5" s="2">
        <v>64</v>
      </c>
      <c r="V5" t="s">
        <v>404</v>
      </c>
      <c r="W5">
        <v>0.98697050781249995</v>
      </c>
      <c r="X5">
        <v>3.7414747944846699E-2</v>
      </c>
      <c r="Y5">
        <v>0.67071358695652095</v>
      </c>
      <c r="Z5">
        <v>1.2486256666779501</v>
      </c>
      <c r="AA5">
        <v>0.62581459056477096</v>
      </c>
      <c r="AB5">
        <v>0.62581459056477096</v>
      </c>
      <c r="AC5">
        <v>0.652098689213646</v>
      </c>
      <c r="AD5">
        <v>0.652098689213646</v>
      </c>
      <c r="AE5">
        <v>0.67071358695652095</v>
      </c>
      <c r="AF5">
        <v>0.67071358695652095</v>
      </c>
      <c r="AG5">
        <v>0.83263888888888804</v>
      </c>
      <c r="AH5">
        <v>0.91390830278396595</v>
      </c>
      <c r="AI5">
        <v>0.82436606089005005</v>
      </c>
      <c r="AJ5">
        <v>0.82436606089005005</v>
      </c>
      <c r="AK5">
        <v>0.85336499364437002</v>
      </c>
      <c r="AL5">
        <v>0.85336499364437002</v>
      </c>
      <c r="AM5">
        <v>0.83263888888888804</v>
      </c>
      <c r="AN5">
        <v>0.83263888888888804</v>
      </c>
    </row>
    <row r="6" spans="1:40" x14ac:dyDescent="0.2">
      <c r="B6" t="s">
        <v>407</v>
      </c>
      <c r="C6">
        <v>1E-3</v>
      </c>
      <c r="D6">
        <v>0.5</v>
      </c>
      <c r="E6">
        <v>100</v>
      </c>
      <c r="F6">
        <v>5000</v>
      </c>
      <c r="G6" s="2" t="b">
        <v>1</v>
      </c>
      <c r="H6">
        <v>8</v>
      </c>
      <c r="I6">
        <v>10</v>
      </c>
      <c r="J6">
        <v>460</v>
      </c>
      <c r="K6">
        <v>1000</v>
      </c>
      <c r="L6">
        <v>4</v>
      </c>
      <c r="M6">
        <v>10</v>
      </c>
      <c r="N6">
        <v>460</v>
      </c>
      <c r="O6">
        <v>12</v>
      </c>
      <c r="P6">
        <v>10</v>
      </c>
      <c r="Q6">
        <v>120</v>
      </c>
      <c r="R6">
        <v>1</v>
      </c>
      <c r="S6">
        <v>78</v>
      </c>
      <c r="T6" s="2">
        <v>64</v>
      </c>
      <c r="U6" s="2">
        <v>128</v>
      </c>
      <c r="V6" t="s">
        <v>404</v>
      </c>
      <c r="W6">
        <v>0.98767429347825997</v>
      </c>
      <c r="X6">
        <v>3.36744869515299E-2</v>
      </c>
      <c r="Y6">
        <v>0.68143858695652004</v>
      </c>
      <c r="Z6">
        <v>1.48078348243236</v>
      </c>
      <c r="AA6">
        <v>0.644426643530146</v>
      </c>
      <c r="AB6">
        <v>0.644426643530146</v>
      </c>
      <c r="AC6">
        <v>0.67066796375499105</v>
      </c>
      <c r="AD6">
        <v>0.67066796375499105</v>
      </c>
      <c r="AE6">
        <v>0.68143858695652004</v>
      </c>
      <c r="AF6">
        <v>0.68143858695652004</v>
      </c>
      <c r="AG6">
        <v>0.82847222222222205</v>
      </c>
      <c r="AH6">
        <v>0.69923758506774902</v>
      </c>
      <c r="AI6">
        <v>0.80113403095826896</v>
      </c>
      <c r="AJ6">
        <v>0.80113403095826796</v>
      </c>
      <c r="AK6">
        <v>0.79605642825140199</v>
      </c>
      <c r="AL6">
        <v>0.79605642825140199</v>
      </c>
      <c r="AM6">
        <v>0.82847222222222205</v>
      </c>
      <c r="AN6">
        <v>0.82847222222222205</v>
      </c>
    </row>
    <row r="7" spans="1:40" x14ac:dyDescent="0.2">
      <c r="B7" t="s">
        <v>499</v>
      </c>
      <c r="C7">
        <v>1E-3</v>
      </c>
      <c r="D7">
        <v>0.25</v>
      </c>
      <c r="E7">
        <v>100</v>
      </c>
      <c r="F7">
        <v>5000</v>
      </c>
      <c r="G7" s="2" t="b">
        <v>1</v>
      </c>
      <c r="H7">
        <v>8</v>
      </c>
      <c r="I7">
        <v>10</v>
      </c>
      <c r="J7">
        <v>64</v>
      </c>
      <c r="K7">
        <v>1000</v>
      </c>
      <c r="L7">
        <v>4</v>
      </c>
      <c r="M7">
        <v>10</v>
      </c>
      <c r="N7">
        <v>460</v>
      </c>
      <c r="O7">
        <v>12</v>
      </c>
      <c r="P7">
        <v>10</v>
      </c>
      <c r="Q7">
        <v>120</v>
      </c>
      <c r="R7">
        <v>1</v>
      </c>
      <c r="S7">
        <v>78</v>
      </c>
      <c r="T7" s="2">
        <v>64</v>
      </c>
      <c r="U7" s="2">
        <v>128</v>
      </c>
      <c r="V7" t="s">
        <v>404</v>
      </c>
      <c r="W7">
        <v>0.97739374999999995</v>
      </c>
      <c r="X7">
        <v>7.9332157169654902E-2</v>
      </c>
      <c r="Y7">
        <v>0.67015869565217401</v>
      </c>
      <c r="Z7">
        <v>0.96964619350433301</v>
      </c>
      <c r="AA7">
        <v>0.64510994077568995</v>
      </c>
      <c r="AB7">
        <v>0.64510994077568995</v>
      </c>
      <c r="AC7">
        <v>0.67458151313862202</v>
      </c>
      <c r="AD7">
        <v>0.67458151313862202</v>
      </c>
      <c r="AE7">
        <v>0.67015869565217401</v>
      </c>
      <c r="AF7">
        <v>0.67015869565217401</v>
      </c>
      <c r="AG7">
        <v>0.82847222222222205</v>
      </c>
      <c r="AH7">
        <v>0.85783106088638295</v>
      </c>
      <c r="AI7">
        <v>0.81733670848777895</v>
      </c>
      <c r="AJ7">
        <v>0.81733670848777895</v>
      </c>
      <c r="AK7">
        <v>0.83292872839798404</v>
      </c>
      <c r="AL7">
        <v>0.83292872839798304</v>
      </c>
      <c r="AM7">
        <v>0.82847222222222205</v>
      </c>
      <c r="AN7">
        <v>0.82847222222222205</v>
      </c>
    </row>
    <row r="8" spans="1:40" x14ac:dyDescent="0.2">
      <c r="B8" t="s">
        <v>537</v>
      </c>
      <c r="C8">
        <v>1E-3</v>
      </c>
      <c r="D8">
        <v>0.5</v>
      </c>
      <c r="E8">
        <v>100</v>
      </c>
      <c r="F8">
        <v>5000</v>
      </c>
      <c r="G8" s="2" t="b">
        <v>1</v>
      </c>
      <c r="H8">
        <v>8</v>
      </c>
      <c r="I8">
        <v>10</v>
      </c>
      <c r="J8">
        <v>256</v>
      </c>
      <c r="K8">
        <v>1000</v>
      </c>
      <c r="L8">
        <v>4</v>
      </c>
      <c r="M8">
        <v>10</v>
      </c>
      <c r="N8">
        <v>460</v>
      </c>
      <c r="O8">
        <v>12</v>
      </c>
      <c r="P8">
        <v>10</v>
      </c>
      <c r="Q8">
        <v>120</v>
      </c>
      <c r="R8">
        <v>1</v>
      </c>
      <c r="S8">
        <v>78</v>
      </c>
      <c r="T8" s="2">
        <v>64</v>
      </c>
      <c r="U8" s="2">
        <v>64</v>
      </c>
      <c r="V8" t="s">
        <v>404</v>
      </c>
      <c r="W8">
        <v>0.98543330078125002</v>
      </c>
      <c r="X8">
        <v>4.2981803744658799E-2</v>
      </c>
      <c r="Y8">
        <v>0.64818913043478299</v>
      </c>
      <c r="Z8">
        <v>3.1593726055920102</v>
      </c>
      <c r="AA8">
        <v>0.62889703034864597</v>
      </c>
      <c r="AB8">
        <v>0.62889703034864597</v>
      </c>
      <c r="AC8">
        <v>0.67865435202380098</v>
      </c>
      <c r="AD8">
        <v>0.67865435202380098</v>
      </c>
      <c r="AE8">
        <v>0.64818913043478299</v>
      </c>
      <c r="AF8">
        <v>0.64818913043478299</v>
      </c>
      <c r="AG8">
        <v>0.82847222222222205</v>
      </c>
      <c r="AH8">
        <v>1.7125916481018</v>
      </c>
      <c r="AI8">
        <v>0.81811435471399097</v>
      </c>
      <c r="AJ8">
        <v>0.81811435471399196</v>
      </c>
      <c r="AK8">
        <v>0.84377130425664704</v>
      </c>
      <c r="AL8">
        <v>0.84377130425664704</v>
      </c>
      <c r="AM8">
        <v>0.82847222222222205</v>
      </c>
      <c r="AN8">
        <v>0.82847222222222205</v>
      </c>
    </row>
    <row r="9" spans="1:40" x14ac:dyDescent="0.2">
      <c r="B9" t="s">
        <v>488</v>
      </c>
      <c r="C9">
        <v>1E-3</v>
      </c>
      <c r="D9">
        <v>0.1</v>
      </c>
      <c r="E9">
        <v>100</v>
      </c>
      <c r="F9">
        <v>5000</v>
      </c>
      <c r="G9" s="2" t="b">
        <v>1</v>
      </c>
      <c r="H9">
        <v>8</v>
      </c>
      <c r="I9">
        <v>10</v>
      </c>
      <c r="J9">
        <v>460</v>
      </c>
      <c r="K9">
        <v>1000</v>
      </c>
      <c r="L9">
        <v>4</v>
      </c>
      <c r="M9">
        <v>10</v>
      </c>
      <c r="N9">
        <v>460</v>
      </c>
      <c r="O9">
        <v>12</v>
      </c>
      <c r="P9">
        <v>10</v>
      </c>
      <c r="Q9">
        <v>120</v>
      </c>
      <c r="R9">
        <v>1</v>
      </c>
      <c r="S9">
        <v>78</v>
      </c>
      <c r="T9" s="2">
        <v>128</v>
      </c>
      <c r="U9" s="2">
        <v>64</v>
      </c>
      <c r="V9" t="s">
        <v>404</v>
      </c>
      <c r="W9">
        <v>0.98017831521738996</v>
      </c>
      <c r="X9">
        <v>6.2817847599089094E-2</v>
      </c>
      <c r="Y9">
        <v>0.68518315217391201</v>
      </c>
      <c r="Z9">
        <v>0.94194773495197204</v>
      </c>
      <c r="AA9">
        <v>0.66116101480635103</v>
      </c>
      <c r="AB9">
        <v>0.66116101480635103</v>
      </c>
      <c r="AC9">
        <v>0.69424049693294099</v>
      </c>
      <c r="AD9">
        <v>0.69424049693294099</v>
      </c>
      <c r="AE9">
        <v>0.68518315217391201</v>
      </c>
      <c r="AF9">
        <v>0.68518315217391201</v>
      </c>
      <c r="AG9">
        <v>0.82708333333333295</v>
      </c>
      <c r="AH9">
        <v>0.892622470855712</v>
      </c>
      <c r="AI9">
        <v>0.80391452928349805</v>
      </c>
      <c r="AJ9">
        <v>0.80391452928349705</v>
      </c>
      <c r="AK9">
        <v>0.80311054809734905</v>
      </c>
      <c r="AL9">
        <v>0.80311054809734905</v>
      </c>
      <c r="AM9">
        <v>0.82708333333333295</v>
      </c>
      <c r="AN9">
        <v>0.82708333333333295</v>
      </c>
    </row>
    <row r="10" spans="1:40" x14ac:dyDescent="0.2">
      <c r="B10" t="s">
        <v>564</v>
      </c>
      <c r="C10">
        <v>1E-3</v>
      </c>
      <c r="D10">
        <v>0.5</v>
      </c>
      <c r="E10">
        <v>100</v>
      </c>
      <c r="F10">
        <v>5000</v>
      </c>
      <c r="G10" s="2" t="b">
        <v>1</v>
      </c>
      <c r="H10">
        <v>8</v>
      </c>
      <c r="I10">
        <v>10</v>
      </c>
      <c r="J10">
        <v>460</v>
      </c>
      <c r="K10">
        <v>1000</v>
      </c>
      <c r="L10">
        <v>4</v>
      </c>
      <c r="M10">
        <v>10</v>
      </c>
      <c r="N10">
        <v>460</v>
      </c>
      <c r="O10">
        <v>12</v>
      </c>
      <c r="P10">
        <v>10</v>
      </c>
      <c r="Q10">
        <v>120</v>
      </c>
      <c r="R10">
        <v>1</v>
      </c>
      <c r="S10">
        <v>78</v>
      </c>
      <c r="T10" s="2">
        <v>64</v>
      </c>
      <c r="U10" s="2">
        <v>128</v>
      </c>
      <c r="V10" t="s">
        <v>404</v>
      </c>
      <c r="W10">
        <v>0.98648961956521797</v>
      </c>
      <c r="X10">
        <v>4.2795925701409498E-2</v>
      </c>
      <c r="Y10">
        <v>0.60547336956521802</v>
      </c>
      <c r="Z10">
        <v>5.9691258117556503</v>
      </c>
      <c r="AA10">
        <v>0.57402475814641396</v>
      </c>
      <c r="AB10">
        <v>0.57402475814641396</v>
      </c>
      <c r="AC10">
        <v>0.64564921716272805</v>
      </c>
      <c r="AD10">
        <v>0.64564921716272805</v>
      </c>
      <c r="AE10">
        <v>0.60547336956521802</v>
      </c>
      <c r="AF10">
        <v>0.60547336956521802</v>
      </c>
      <c r="AG10">
        <v>0.82708333333333295</v>
      </c>
      <c r="AH10">
        <v>2.1519699096679599</v>
      </c>
      <c r="AI10">
        <v>0.82266994679114802</v>
      </c>
      <c r="AJ10">
        <v>0.82266994679114802</v>
      </c>
      <c r="AK10">
        <v>0.82904886771300201</v>
      </c>
      <c r="AL10">
        <v>0.82904886771300201</v>
      </c>
      <c r="AM10">
        <v>0.82708333333333295</v>
      </c>
      <c r="AN10">
        <v>0.82708333333333295</v>
      </c>
    </row>
    <row r="11" spans="1:40" x14ac:dyDescent="0.2">
      <c r="B11" t="s">
        <v>429</v>
      </c>
      <c r="C11">
        <v>1E-3</v>
      </c>
      <c r="D11">
        <v>0.25</v>
      </c>
      <c r="E11">
        <v>100</v>
      </c>
      <c r="F11">
        <v>5000</v>
      </c>
      <c r="G11" s="2" t="b">
        <v>1</v>
      </c>
      <c r="H11">
        <v>8</v>
      </c>
      <c r="I11">
        <v>10</v>
      </c>
      <c r="J11">
        <v>460</v>
      </c>
      <c r="K11">
        <v>1000</v>
      </c>
      <c r="L11">
        <v>4</v>
      </c>
      <c r="M11">
        <v>10</v>
      </c>
      <c r="N11">
        <v>460</v>
      </c>
      <c r="O11">
        <v>12</v>
      </c>
      <c r="P11">
        <v>10</v>
      </c>
      <c r="Q11">
        <v>120</v>
      </c>
      <c r="R11">
        <v>1</v>
      </c>
      <c r="S11">
        <v>78</v>
      </c>
      <c r="T11" s="2">
        <v>128</v>
      </c>
      <c r="U11" s="2">
        <v>128</v>
      </c>
      <c r="V11" t="s">
        <v>404</v>
      </c>
      <c r="W11">
        <v>0.98205358695651801</v>
      </c>
      <c r="X11">
        <v>5.6867919120192498E-2</v>
      </c>
      <c r="Y11">
        <v>0.64469619565217295</v>
      </c>
      <c r="Z11">
        <v>1.74376544868946</v>
      </c>
      <c r="AA11">
        <v>0.61231689680193602</v>
      </c>
      <c r="AB11">
        <v>0.61231689680193602</v>
      </c>
      <c r="AC11">
        <v>0.641885414231533</v>
      </c>
      <c r="AD11">
        <v>0.641885414231533</v>
      </c>
      <c r="AE11">
        <v>0.64469619565217295</v>
      </c>
      <c r="AF11">
        <v>0.64469619565217295</v>
      </c>
      <c r="AG11">
        <v>0.82499999999999996</v>
      </c>
      <c r="AH11">
        <v>1.0765529870986901</v>
      </c>
      <c r="AI11">
        <v>0.81058959588272905</v>
      </c>
      <c r="AJ11">
        <v>0.81058959588273005</v>
      </c>
      <c r="AK11">
        <v>0.83365724367928196</v>
      </c>
      <c r="AL11">
        <v>0.83365724367928196</v>
      </c>
      <c r="AM11">
        <v>0.82499999999999896</v>
      </c>
      <c r="AN11">
        <v>0.82499999999999996</v>
      </c>
    </row>
    <row r="12" spans="1:40" x14ac:dyDescent="0.2">
      <c r="B12" t="s">
        <v>558</v>
      </c>
      <c r="C12">
        <v>1E-3</v>
      </c>
      <c r="D12">
        <v>0.1</v>
      </c>
      <c r="E12">
        <v>100</v>
      </c>
      <c r="F12">
        <v>5000</v>
      </c>
      <c r="G12" s="2" t="b">
        <v>1</v>
      </c>
      <c r="H12">
        <v>8</v>
      </c>
      <c r="I12">
        <v>10</v>
      </c>
      <c r="J12">
        <v>460</v>
      </c>
      <c r="K12">
        <v>1000</v>
      </c>
      <c r="L12">
        <v>4</v>
      </c>
      <c r="M12">
        <v>10</v>
      </c>
      <c r="N12">
        <v>460</v>
      </c>
      <c r="O12">
        <v>12</v>
      </c>
      <c r="P12">
        <v>10</v>
      </c>
      <c r="Q12">
        <v>120</v>
      </c>
      <c r="R12">
        <v>1</v>
      </c>
      <c r="S12">
        <v>78</v>
      </c>
      <c r="T12" s="2">
        <v>64</v>
      </c>
      <c r="U12" s="2">
        <v>64</v>
      </c>
      <c r="V12" t="s">
        <v>404</v>
      </c>
      <c r="W12">
        <v>0.97833005434782405</v>
      </c>
      <c r="X12">
        <v>7.2369446657597994E-2</v>
      </c>
      <c r="Y12">
        <v>0.63077173913043405</v>
      </c>
      <c r="Z12">
        <v>1.0613265194296799</v>
      </c>
      <c r="AA12">
        <v>0.61661607463901702</v>
      </c>
      <c r="AB12">
        <v>0.61661607463901702</v>
      </c>
      <c r="AC12">
        <v>0.66366368670137998</v>
      </c>
      <c r="AD12">
        <v>0.66366368670137998</v>
      </c>
      <c r="AE12">
        <v>0.63077173913043405</v>
      </c>
      <c r="AF12">
        <v>0.63077173913043405</v>
      </c>
      <c r="AG12">
        <v>0.82430555555555496</v>
      </c>
      <c r="AH12">
        <v>0.62770950794219904</v>
      </c>
      <c r="AI12">
        <v>0.80033148337160698</v>
      </c>
      <c r="AJ12">
        <v>0.80033148337160698</v>
      </c>
      <c r="AK12">
        <v>0.82584811370251499</v>
      </c>
      <c r="AL12">
        <v>0.82584811370251499</v>
      </c>
      <c r="AM12">
        <v>0.82430555555555496</v>
      </c>
      <c r="AN12">
        <v>0.82430555555555496</v>
      </c>
    </row>
    <row r="13" spans="1:40" x14ac:dyDescent="0.2">
      <c r="B13" t="s">
        <v>511</v>
      </c>
      <c r="C13">
        <v>1E-3</v>
      </c>
      <c r="D13">
        <v>0.25</v>
      </c>
      <c r="E13">
        <v>100</v>
      </c>
      <c r="F13">
        <v>5000</v>
      </c>
      <c r="G13" s="2" t="b">
        <v>1</v>
      </c>
      <c r="H13">
        <v>8</v>
      </c>
      <c r="I13">
        <v>10</v>
      </c>
      <c r="J13">
        <v>256</v>
      </c>
      <c r="K13">
        <v>1000</v>
      </c>
      <c r="L13">
        <v>4</v>
      </c>
      <c r="M13">
        <v>10</v>
      </c>
      <c r="N13">
        <v>460</v>
      </c>
      <c r="O13">
        <v>12</v>
      </c>
      <c r="P13">
        <v>10</v>
      </c>
      <c r="Q13">
        <v>120</v>
      </c>
      <c r="R13">
        <v>1</v>
      </c>
      <c r="S13">
        <v>78</v>
      </c>
      <c r="T13" s="2">
        <v>64</v>
      </c>
      <c r="U13" s="2">
        <v>64</v>
      </c>
      <c r="V13" t="s">
        <v>404</v>
      </c>
      <c r="W13">
        <v>0.97892783203125</v>
      </c>
      <c r="X13">
        <v>7.0843455696105895E-2</v>
      </c>
      <c r="Y13">
        <v>0.66385434782608699</v>
      </c>
      <c r="Z13">
        <v>1.0200725727379301</v>
      </c>
      <c r="AA13">
        <v>0.65781523097646899</v>
      </c>
      <c r="AB13">
        <v>0.65781523097646899</v>
      </c>
      <c r="AC13">
        <v>0.69642093943415095</v>
      </c>
      <c r="AD13">
        <v>0.69642093943415095</v>
      </c>
      <c r="AE13">
        <v>0.66385434782608699</v>
      </c>
      <c r="AF13">
        <v>0.66385434782608699</v>
      </c>
      <c r="AG13">
        <v>0.82152777777777697</v>
      </c>
      <c r="AH13">
        <v>0.67676317691802901</v>
      </c>
      <c r="AI13">
        <v>0.81753962735314101</v>
      </c>
      <c r="AJ13">
        <v>0.81753962735314101</v>
      </c>
      <c r="AK13">
        <v>0.83064661599501899</v>
      </c>
      <c r="AL13">
        <v>0.83064661599501899</v>
      </c>
      <c r="AM13">
        <v>0.82152777777777697</v>
      </c>
      <c r="AN13">
        <v>0.82152777777777697</v>
      </c>
    </row>
    <row r="14" spans="1:40" x14ac:dyDescent="0.2">
      <c r="B14" t="s">
        <v>487</v>
      </c>
      <c r="C14">
        <v>1E-3</v>
      </c>
      <c r="D14">
        <v>0.5</v>
      </c>
      <c r="E14">
        <v>100</v>
      </c>
      <c r="F14">
        <v>1000</v>
      </c>
      <c r="G14" s="2" t="b">
        <v>1</v>
      </c>
      <c r="H14">
        <v>8</v>
      </c>
      <c r="I14">
        <v>10</v>
      </c>
      <c r="J14">
        <v>460</v>
      </c>
      <c r="K14">
        <v>1000</v>
      </c>
      <c r="L14">
        <v>4</v>
      </c>
      <c r="M14">
        <v>10</v>
      </c>
      <c r="N14">
        <v>460</v>
      </c>
      <c r="O14">
        <v>12</v>
      </c>
      <c r="P14">
        <v>10</v>
      </c>
      <c r="Q14">
        <v>120</v>
      </c>
      <c r="R14">
        <v>1</v>
      </c>
      <c r="S14">
        <v>78</v>
      </c>
      <c r="T14" s="2">
        <v>128</v>
      </c>
      <c r="U14" s="2">
        <v>64</v>
      </c>
      <c r="V14" t="s">
        <v>404</v>
      </c>
      <c r="W14">
        <v>0.97350489130434603</v>
      </c>
      <c r="X14">
        <v>9.8853287011384905E-2</v>
      </c>
      <c r="Y14">
        <v>0.68567989130434803</v>
      </c>
      <c r="Z14">
        <v>0.85440072953700996</v>
      </c>
      <c r="AA14">
        <v>0.63569027242077003</v>
      </c>
      <c r="AB14">
        <v>0.63569027242077103</v>
      </c>
      <c r="AC14">
        <v>0.666824631222807</v>
      </c>
      <c r="AD14">
        <v>0.666824631222807</v>
      </c>
      <c r="AE14">
        <v>0.68567989130434803</v>
      </c>
      <c r="AF14">
        <v>0.68567989130434803</v>
      </c>
      <c r="AG14">
        <v>0.82083333333333297</v>
      </c>
      <c r="AH14">
        <v>0.98454576730728105</v>
      </c>
      <c r="AI14">
        <v>0.81261707199869104</v>
      </c>
      <c r="AJ14">
        <v>0.81261707199869104</v>
      </c>
      <c r="AK14">
        <v>0.82562935282991101</v>
      </c>
      <c r="AL14">
        <v>0.82562935282991101</v>
      </c>
      <c r="AM14">
        <v>0.82083333333333297</v>
      </c>
      <c r="AN14">
        <v>0.82083333333333297</v>
      </c>
    </row>
    <row r="15" spans="1:40" x14ac:dyDescent="0.2">
      <c r="B15" t="s">
        <v>517</v>
      </c>
      <c r="C15">
        <v>1E-3</v>
      </c>
      <c r="D15">
        <v>0.5</v>
      </c>
      <c r="E15">
        <v>100</v>
      </c>
      <c r="F15">
        <v>5000</v>
      </c>
      <c r="G15" s="2" t="b">
        <v>1</v>
      </c>
      <c r="H15">
        <v>8</v>
      </c>
      <c r="I15">
        <v>10</v>
      </c>
      <c r="J15">
        <v>64</v>
      </c>
      <c r="K15">
        <v>1000</v>
      </c>
      <c r="L15">
        <v>4</v>
      </c>
      <c r="M15">
        <v>10</v>
      </c>
      <c r="N15">
        <v>460</v>
      </c>
      <c r="O15">
        <v>12</v>
      </c>
      <c r="P15">
        <v>10</v>
      </c>
      <c r="Q15">
        <v>120</v>
      </c>
      <c r="R15">
        <v>1</v>
      </c>
      <c r="S15">
        <v>78</v>
      </c>
      <c r="T15" s="2">
        <v>64</v>
      </c>
      <c r="U15" s="2">
        <v>64</v>
      </c>
      <c r="V15" t="s">
        <v>404</v>
      </c>
      <c r="W15">
        <v>0.98280195312499996</v>
      </c>
      <c r="X15">
        <v>5.4355247892998101E-2</v>
      </c>
      <c r="Y15">
        <v>0.65944184782608695</v>
      </c>
      <c r="Z15">
        <v>1.2419718993306099</v>
      </c>
      <c r="AA15">
        <v>0.65389309863532796</v>
      </c>
      <c r="AB15">
        <v>0.65389309863532796</v>
      </c>
      <c r="AC15">
        <v>0.69148837375633598</v>
      </c>
      <c r="AD15">
        <v>0.69148837375633598</v>
      </c>
      <c r="AE15">
        <v>0.65944184782608695</v>
      </c>
      <c r="AF15">
        <v>0.65944184782608695</v>
      </c>
      <c r="AG15">
        <v>0.82013888888888797</v>
      </c>
      <c r="AH15">
        <v>1.3751807212829501</v>
      </c>
      <c r="AI15">
        <v>0.80559175474756906</v>
      </c>
      <c r="AJ15">
        <v>0.80559175474756906</v>
      </c>
      <c r="AK15">
        <v>0.84321527427999099</v>
      </c>
      <c r="AL15">
        <v>0.84321527427999099</v>
      </c>
      <c r="AM15">
        <v>0.82013888888888797</v>
      </c>
      <c r="AN15">
        <v>0.82013888888888797</v>
      </c>
    </row>
    <row r="16" spans="1:40" x14ac:dyDescent="0.2">
      <c r="B16" t="s">
        <v>531</v>
      </c>
      <c r="C16">
        <v>1E-3</v>
      </c>
      <c r="D16">
        <v>0.1</v>
      </c>
      <c r="E16">
        <v>100</v>
      </c>
      <c r="F16">
        <v>5000</v>
      </c>
      <c r="G16" s="2" t="b">
        <v>1</v>
      </c>
      <c r="H16">
        <v>8</v>
      </c>
      <c r="I16">
        <v>10</v>
      </c>
      <c r="J16">
        <v>256</v>
      </c>
      <c r="K16">
        <v>1000</v>
      </c>
      <c r="L16">
        <v>4</v>
      </c>
      <c r="M16">
        <v>10</v>
      </c>
      <c r="N16">
        <v>460</v>
      </c>
      <c r="O16">
        <v>12</v>
      </c>
      <c r="P16">
        <v>10</v>
      </c>
      <c r="Q16">
        <v>120</v>
      </c>
      <c r="R16">
        <v>1</v>
      </c>
      <c r="S16">
        <v>78</v>
      </c>
      <c r="T16" s="2">
        <v>64</v>
      </c>
      <c r="U16" s="2">
        <v>128</v>
      </c>
      <c r="V16" t="s">
        <v>404</v>
      </c>
      <c r="W16">
        <v>0.96614755859375001</v>
      </c>
      <c r="X16">
        <v>0.129732748517394</v>
      </c>
      <c r="Y16">
        <v>0.651204891304347</v>
      </c>
      <c r="Z16">
        <v>0.93098719602823199</v>
      </c>
      <c r="AA16">
        <v>0.61486424125074901</v>
      </c>
      <c r="AB16">
        <v>0.61486424125074901</v>
      </c>
      <c r="AC16">
        <v>0.66648900777520004</v>
      </c>
      <c r="AD16">
        <v>0.66648900777520004</v>
      </c>
      <c r="AE16">
        <v>0.651204891304347</v>
      </c>
      <c r="AF16">
        <v>0.651204891304347</v>
      </c>
      <c r="AG16">
        <v>0.81805555555555498</v>
      </c>
      <c r="AH16">
        <v>0.77277004718780495</v>
      </c>
      <c r="AI16">
        <v>0.80419238535850501</v>
      </c>
      <c r="AJ16">
        <v>0.80419238535850501</v>
      </c>
      <c r="AK16">
        <v>0.83058975326060802</v>
      </c>
      <c r="AL16">
        <v>0.83058975326060802</v>
      </c>
      <c r="AM16">
        <v>0.81805555555555498</v>
      </c>
      <c r="AN16">
        <v>0.81805555555555498</v>
      </c>
    </row>
    <row r="17" spans="2:40" x14ac:dyDescent="0.2">
      <c r="B17" t="s">
        <v>408</v>
      </c>
      <c r="C17">
        <v>1E-3</v>
      </c>
      <c r="D17">
        <v>0.5</v>
      </c>
      <c r="E17">
        <v>100</v>
      </c>
      <c r="F17">
        <v>5000</v>
      </c>
      <c r="G17" s="2" t="b">
        <v>1</v>
      </c>
      <c r="H17">
        <v>8</v>
      </c>
      <c r="I17">
        <v>10</v>
      </c>
      <c r="J17">
        <v>460</v>
      </c>
      <c r="K17">
        <v>1000</v>
      </c>
      <c r="L17">
        <v>4</v>
      </c>
      <c r="M17">
        <v>10</v>
      </c>
      <c r="N17">
        <v>460</v>
      </c>
      <c r="O17">
        <v>12</v>
      </c>
      <c r="P17">
        <v>10</v>
      </c>
      <c r="Q17">
        <v>120</v>
      </c>
      <c r="R17">
        <v>1</v>
      </c>
      <c r="S17">
        <v>78</v>
      </c>
      <c r="T17" s="2">
        <v>128</v>
      </c>
      <c r="U17" s="2">
        <v>64</v>
      </c>
      <c r="V17" t="s">
        <v>404</v>
      </c>
      <c r="W17">
        <v>0.99504217391302996</v>
      </c>
      <c r="X17">
        <v>1.76884052919223E-2</v>
      </c>
      <c r="Y17">
        <v>0.67607282608695596</v>
      </c>
      <c r="Z17">
        <v>1.4548302948474801</v>
      </c>
      <c r="AA17">
        <v>0.65110291749450799</v>
      </c>
      <c r="AB17">
        <v>0.65110291749450799</v>
      </c>
      <c r="AC17">
        <v>0.67620994695723902</v>
      </c>
      <c r="AD17">
        <v>0.67620994695723902</v>
      </c>
      <c r="AE17">
        <v>0.67607282608695596</v>
      </c>
      <c r="AF17">
        <v>0.67607282608695596</v>
      </c>
      <c r="AG17">
        <v>0.81597222222222199</v>
      </c>
      <c r="AH17">
        <v>0.98350304365158003</v>
      </c>
      <c r="AI17">
        <v>0.78532991429160004</v>
      </c>
      <c r="AJ17">
        <v>0.78532991429160004</v>
      </c>
      <c r="AK17">
        <v>0.78427534732309301</v>
      </c>
      <c r="AL17">
        <v>0.78427534732309301</v>
      </c>
      <c r="AM17">
        <v>0.81597222222222199</v>
      </c>
      <c r="AN17">
        <v>0.81597222222222199</v>
      </c>
    </row>
    <row r="18" spans="2:40" x14ac:dyDescent="0.2">
      <c r="B18" t="s">
        <v>514</v>
      </c>
      <c r="C18">
        <v>1E-3</v>
      </c>
      <c r="D18">
        <v>0.25</v>
      </c>
      <c r="E18">
        <v>100</v>
      </c>
      <c r="F18">
        <v>5000</v>
      </c>
      <c r="G18" s="2" t="b">
        <v>1</v>
      </c>
      <c r="H18">
        <v>8</v>
      </c>
      <c r="I18">
        <v>10</v>
      </c>
      <c r="J18">
        <v>460</v>
      </c>
      <c r="K18">
        <v>1000</v>
      </c>
      <c r="L18">
        <v>4</v>
      </c>
      <c r="M18">
        <v>10</v>
      </c>
      <c r="N18">
        <v>460</v>
      </c>
      <c r="O18">
        <v>12</v>
      </c>
      <c r="P18">
        <v>10</v>
      </c>
      <c r="Q18">
        <v>120</v>
      </c>
      <c r="R18">
        <v>1</v>
      </c>
      <c r="S18">
        <v>78</v>
      </c>
      <c r="T18" s="2">
        <v>64</v>
      </c>
      <c r="U18" s="2">
        <v>128</v>
      </c>
      <c r="V18" t="s">
        <v>404</v>
      </c>
      <c r="W18">
        <v>0.980031195652174</v>
      </c>
      <c r="X18">
        <v>6.4997120797634103E-2</v>
      </c>
      <c r="Y18">
        <v>0.66181902173912999</v>
      </c>
      <c r="Z18">
        <v>1.59352339643239</v>
      </c>
      <c r="AA18">
        <v>0.62295776668945602</v>
      </c>
      <c r="AB18">
        <v>0.62295776668945602</v>
      </c>
      <c r="AC18">
        <v>0.65097088797986102</v>
      </c>
      <c r="AD18">
        <v>0.65097088797986102</v>
      </c>
      <c r="AE18">
        <v>0.66181902173912999</v>
      </c>
      <c r="AF18">
        <v>0.66181902173912999</v>
      </c>
      <c r="AG18">
        <v>0.81597222222222199</v>
      </c>
      <c r="AH18">
        <v>0.77173292636871305</v>
      </c>
      <c r="AI18">
        <v>0.794759506035006</v>
      </c>
      <c r="AJ18">
        <v>0.794759506035006</v>
      </c>
      <c r="AK18">
        <v>0.82588225223558498</v>
      </c>
      <c r="AL18">
        <v>0.82588225223558498</v>
      </c>
      <c r="AM18">
        <v>0.81597222222222199</v>
      </c>
      <c r="AN18">
        <v>0.81597222222222199</v>
      </c>
    </row>
    <row r="19" spans="2:40" x14ac:dyDescent="0.2">
      <c r="B19" t="s">
        <v>556</v>
      </c>
      <c r="C19">
        <v>1E-3</v>
      </c>
      <c r="D19">
        <v>0.5</v>
      </c>
      <c r="E19">
        <v>100</v>
      </c>
      <c r="F19">
        <v>5000</v>
      </c>
      <c r="G19" s="2" t="b">
        <v>1</v>
      </c>
      <c r="H19">
        <v>8</v>
      </c>
      <c r="I19">
        <v>10</v>
      </c>
      <c r="J19">
        <v>256</v>
      </c>
      <c r="K19">
        <v>1000</v>
      </c>
      <c r="L19">
        <v>4</v>
      </c>
      <c r="M19">
        <v>10</v>
      </c>
      <c r="N19">
        <v>460</v>
      </c>
      <c r="O19">
        <v>12</v>
      </c>
      <c r="P19">
        <v>10</v>
      </c>
      <c r="Q19">
        <v>120</v>
      </c>
      <c r="R19">
        <v>1</v>
      </c>
      <c r="S19">
        <v>78</v>
      </c>
      <c r="T19" s="2">
        <v>64</v>
      </c>
      <c r="U19" s="2">
        <v>128</v>
      </c>
      <c r="V19" t="s">
        <v>404</v>
      </c>
      <c r="W19">
        <v>0.98142675781249999</v>
      </c>
      <c r="X19">
        <v>5.5605717684328503E-2</v>
      </c>
      <c r="Y19">
        <v>0.63105271739130397</v>
      </c>
      <c r="Z19">
        <v>1.0837325073778601</v>
      </c>
      <c r="AA19">
        <v>0.61643073474962395</v>
      </c>
      <c r="AB19">
        <v>0.61643073474962395</v>
      </c>
      <c r="AC19">
        <v>0.66443547701446404</v>
      </c>
      <c r="AD19">
        <v>0.66443547701446404</v>
      </c>
      <c r="AE19">
        <v>0.63105271739130397</v>
      </c>
      <c r="AF19">
        <v>0.63105271739130397</v>
      </c>
      <c r="AG19">
        <v>0.81527777777777699</v>
      </c>
      <c r="AH19">
        <v>0.68938416242599398</v>
      </c>
      <c r="AI19">
        <v>0.79108568053249595</v>
      </c>
      <c r="AJ19">
        <v>0.79108568053249595</v>
      </c>
      <c r="AK19">
        <v>0.80397613006512203</v>
      </c>
      <c r="AL19">
        <v>0.80397613006512203</v>
      </c>
      <c r="AM19">
        <v>0.81527777777777699</v>
      </c>
      <c r="AN19">
        <v>0.81527777777777699</v>
      </c>
    </row>
    <row r="20" spans="2:40" x14ac:dyDescent="0.2">
      <c r="B20" t="s">
        <v>426</v>
      </c>
      <c r="C20">
        <v>1E-3</v>
      </c>
      <c r="D20">
        <v>0.1</v>
      </c>
      <c r="E20">
        <v>100</v>
      </c>
      <c r="F20">
        <v>5000</v>
      </c>
      <c r="G20" s="2" t="b">
        <v>1</v>
      </c>
      <c r="H20">
        <v>8</v>
      </c>
      <c r="I20">
        <v>10</v>
      </c>
      <c r="J20">
        <v>460</v>
      </c>
      <c r="K20">
        <v>1000</v>
      </c>
      <c r="L20">
        <v>4</v>
      </c>
      <c r="M20">
        <v>10</v>
      </c>
      <c r="N20">
        <v>460</v>
      </c>
      <c r="O20">
        <v>12</v>
      </c>
      <c r="P20">
        <v>10</v>
      </c>
      <c r="Q20">
        <v>120</v>
      </c>
      <c r="R20">
        <v>1</v>
      </c>
      <c r="S20">
        <v>78</v>
      </c>
      <c r="T20" s="2">
        <v>128</v>
      </c>
      <c r="U20" s="2">
        <v>64</v>
      </c>
      <c r="V20" t="s">
        <v>404</v>
      </c>
      <c r="W20">
        <v>0.97522630434783297</v>
      </c>
      <c r="X20">
        <v>9.1734844259917694E-2</v>
      </c>
      <c r="Y20">
        <v>0.64834239130434801</v>
      </c>
      <c r="Z20">
        <v>1.45222528278827</v>
      </c>
      <c r="AA20">
        <v>0.61923195470678305</v>
      </c>
      <c r="AB20">
        <v>0.61923195470678305</v>
      </c>
      <c r="AC20">
        <v>0.64471597085754195</v>
      </c>
      <c r="AD20">
        <v>0.64471597085754195</v>
      </c>
      <c r="AE20">
        <v>0.64834239130434801</v>
      </c>
      <c r="AF20">
        <v>0.64834239130434801</v>
      </c>
      <c r="AG20">
        <v>0.81458333333333299</v>
      </c>
      <c r="AH20">
        <v>1.15799856185913</v>
      </c>
      <c r="AI20">
        <v>0.789925613925054</v>
      </c>
      <c r="AJ20">
        <v>0.789925613925054</v>
      </c>
      <c r="AK20">
        <v>0.79605269799272704</v>
      </c>
      <c r="AL20">
        <v>0.79605269799272704</v>
      </c>
      <c r="AM20">
        <v>0.81458333333333299</v>
      </c>
      <c r="AN20">
        <v>0.81458333333333299</v>
      </c>
    </row>
    <row r="21" spans="2:40" x14ac:dyDescent="0.2">
      <c r="B21" t="s">
        <v>561</v>
      </c>
      <c r="C21">
        <v>1E-3</v>
      </c>
      <c r="D21">
        <v>0.1</v>
      </c>
      <c r="E21">
        <v>100</v>
      </c>
      <c r="F21">
        <v>5000</v>
      </c>
      <c r="G21" s="2" t="b">
        <v>1</v>
      </c>
      <c r="H21">
        <v>8</v>
      </c>
      <c r="I21">
        <v>10</v>
      </c>
      <c r="J21">
        <v>460</v>
      </c>
      <c r="K21">
        <v>1000</v>
      </c>
      <c r="L21">
        <v>4</v>
      </c>
      <c r="M21">
        <v>10</v>
      </c>
      <c r="N21">
        <v>460</v>
      </c>
      <c r="O21">
        <v>12</v>
      </c>
      <c r="P21">
        <v>10</v>
      </c>
      <c r="Q21">
        <v>120</v>
      </c>
      <c r="R21">
        <v>1</v>
      </c>
      <c r="S21">
        <v>78</v>
      </c>
      <c r="T21" s="2">
        <v>64</v>
      </c>
      <c r="U21" s="2">
        <v>128</v>
      </c>
      <c r="V21" t="s">
        <v>404</v>
      </c>
      <c r="W21">
        <v>0.97705092391304305</v>
      </c>
      <c r="X21">
        <v>7.8350094756483996E-2</v>
      </c>
      <c r="Y21">
        <v>0.61985978260869501</v>
      </c>
      <c r="Z21">
        <v>1.3852291920185</v>
      </c>
      <c r="AA21">
        <v>0.60371374926061505</v>
      </c>
      <c r="AB21">
        <v>0.60371374926061505</v>
      </c>
      <c r="AC21">
        <v>0.64645688616015096</v>
      </c>
      <c r="AD21">
        <v>0.64645688616015096</v>
      </c>
      <c r="AE21">
        <v>0.61985978260869501</v>
      </c>
      <c r="AF21">
        <v>0.61985978260869501</v>
      </c>
      <c r="AG21">
        <v>0.81458333333333299</v>
      </c>
      <c r="AH21">
        <v>0.82461196184158303</v>
      </c>
      <c r="AI21">
        <v>0.79075542480664895</v>
      </c>
      <c r="AJ21">
        <v>0.79075542480664895</v>
      </c>
      <c r="AK21">
        <v>0.80355319480966703</v>
      </c>
      <c r="AL21">
        <v>0.80355319480966703</v>
      </c>
      <c r="AM21">
        <v>0.81458333333333299</v>
      </c>
      <c r="AN21">
        <v>0.81458333333333299</v>
      </c>
    </row>
    <row r="22" spans="2:40" x14ac:dyDescent="0.2">
      <c r="B22" t="s">
        <v>403</v>
      </c>
      <c r="C22">
        <v>1E-3</v>
      </c>
      <c r="D22">
        <v>0.1</v>
      </c>
      <c r="E22">
        <v>100</v>
      </c>
      <c r="F22">
        <v>5000</v>
      </c>
      <c r="G22" s="2" t="b">
        <v>1</v>
      </c>
      <c r="H22">
        <v>8</v>
      </c>
      <c r="I22">
        <v>10</v>
      </c>
      <c r="J22">
        <v>460</v>
      </c>
      <c r="K22">
        <v>1000</v>
      </c>
      <c r="L22">
        <v>4</v>
      </c>
      <c r="M22">
        <v>10</v>
      </c>
      <c r="N22">
        <v>460</v>
      </c>
      <c r="O22">
        <v>12</v>
      </c>
      <c r="P22">
        <v>10</v>
      </c>
      <c r="Q22">
        <v>120</v>
      </c>
      <c r="R22">
        <v>1</v>
      </c>
      <c r="S22">
        <v>78</v>
      </c>
      <c r="T22" s="2">
        <v>128</v>
      </c>
      <c r="U22" s="2">
        <v>128</v>
      </c>
      <c r="V22" t="s">
        <v>404</v>
      </c>
      <c r="W22">
        <v>0.97664097826086904</v>
      </c>
      <c r="X22">
        <v>8.4120283861458298E-2</v>
      </c>
      <c r="Y22">
        <v>0.69243804347825999</v>
      </c>
      <c r="Z22">
        <v>0.795243894815445</v>
      </c>
      <c r="AA22">
        <v>0.65528801199468001</v>
      </c>
      <c r="AB22">
        <v>0.65528801199468001</v>
      </c>
      <c r="AC22">
        <v>0.68800712564867805</v>
      </c>
      <c r="AD22">
        <v>0.68800712564867805</v>
      </c>
      <c r="AE22">
        <v>0.69243804347825999</v>
      </c>
      <c r="AF22">
        <v>0.69243804347825999</v>
      </c>
      <c r="AG22">
        <v>0.813888888888888</v>
      </c>
      <c r="AH22">
        <v>0.67022466659545898</v>
      </c>
      <c r="AI22">
        <v>0.78381452054689604</v>
      </c>
      <c r="AJ22">
        <v>0.78381452054689604</v>
      </c>
      <c r="AK22">
        <v>0.76911756590165703</v>
      </c>
      <c r="AL22">
        <v>0.76911756590165703</v>
      </c>
      <c r="AM22">
        <v>0.813888888888888</v>
      </c>
      <c r="AN22">
        <v>0.813888888888888</v>
      </c>
    </row>
    <row r="23" spans="2:40" x14ac:dyDescent="0.2">
      <c r="B23" t="s">
        <v>440</v>
      </c>
      <c r="C23">
        <v>1E-3</v>
      </c>
      <c r="D23">
        <v>0.25</v>
      </c>
      <c r="E23">
        <v>100</v>
      </c>
      <c r="F23">
        <v>5000</v>
      </c>
      <c r="G23" s="2" t="b">
        <v>1</v>
      </c>
      <c r="H23">
        <v>8</v>
      </c>
      <c r="I23">
        <v>10</v>
      </c>
      <c r="J23">
        <v>460</v>
      </c>
      <c r="K23">
        <v>1000</v>
      </c>
      <c r="L23">
        <v>4</v>
      </c>
      <c r="M23">
        <v>10</v>
      </c>
      <c r="N23">
        <v>460</v>
      </c>
      <c r="O23">
        <v>12</v>
      </c>
      <c r="P23">
        <v>10</v>
      </c>
      <c r="Q23">
        <v>120</v>
      </c>
      <c r="R23">
        <v>1</v>
      </c>
      <c r="S23">
        <v>78</v>
      </c>
      <c r="T23" s="2">
        <v>64</v>
      </c>
      <c r="U23" s="2">
        <v>128</v>
      </c>
      <c r="V23" t="s">
        <v>404</v>
      </c>
      <c r="W23">
        <v>0.97821733695652202</v>
      </c>
      <c r="X23">
        <v>7.5464671848714304E-2</v>
      </c>
      <c r="Y23">
        <v>0.628868478260869</v>
      </c>
      <c r="Z23">
        <v>1.80792907017469</v>
      </c>
      <c r="AA23">
        <v>0.61448194154535796</v>
      </c>
      <c r="AB23">
        <v>0.61448194154535796</v>
      </c>
      <c r="AC23">
        <v>0.63846134454844405</v>
      </c>
      <c r="AD23">
        <v>0.63846134454844405</v>
      </c>
      <c r="AE23">
        <v>0.628868478260869</v>
      </c>
      <c r="AF23">
        <v>0.628868478260869</v>
      </c>
      <c r="AG23">
        <v>0.81111111111111101</v>
      </c>
      <c r="AH23">
        <v>1.2886155843734699</v>
      </c>
      <c r="AI23">
        <v>0.80559169825024202</v>
      </c>
      <c r="AJ23">
        <v>0.80559169825024202</v>
      </c>
      <c r="AK23">
        <v>0.81292831072927096</v>
      </c>
      <c r="AL23">
        <v>0.81292831072927096</v>
      </c>
      <c r="AM23">
        <v>0.81111111111111101</v>
      </c>
      <c r="AN23">
        <v>0.81111111111111101</v>
      </c>
    </row>
    <row r="24" spans="2:40" x14ac:dyDescent="0.2">
      <c r="B24" t="s">
        <v>405</v>
      </c>
      <c r="C24">
        <v>1E-3</v>
      </c>
      <c r="D24">
        <v>0.1</v>
      </c>
      <c r="E24">
        <v>100</v>
      </c>
      <c r="F24">
        <v>5000</v>
      </c>
      <c r="G24" s="2" t="b">
        <v>1</v>
      </c>
      <c r="H24">
        <v>8</v>
      </c>
      <c r="I24">
        <v>10</v>
      </c>
      <c r="J24">
        <v>460</v>
      </c>
      <c r="K24">
        <v>1000</v>
      </c>
      <c r="L24">
        <v>4</v>
      </c>
      <c r="M24">
        <v>10</v>
      </c>
      <c r="N24">
        <v>460</v>
      </c>
      <c r="O24">
        <v>12</v>
      </c>
      <c r="P24">
        <v>10</v>
      </c>
      <c r="Q24">
        <v>120</v>
      </c>
      <c r="R24">
        <v>1</v>
      </c>
      <c r="S24">
        <v>78</v>
      </c>
      <c r="T24" s="2">
        <v>64</v>
      </c>
      <c r="U24" s="2">
        <v>64</v>
      </c>
      <c r="V24" t="s">
        <v>404</v>
      </c>
      <c r="W24">
        <v>0.97550679347826597</v>
      </c>
      <c r="X24">
        <v>7.9663036310672702E-2</v>
      </c>
      <c r="Y24">
        <v>0.68627228260869499</v>
      </c>
      <c r="Z24">
        <v>1.3802076411247199</v>
      </c>
      <c r="AA24">
        <v>0.61977495976932795</v>
      </c>
      <c r="AB24">
        <v>0.61977495976932795</v>
      </c>
      <c r="AC24">
        <v>0.66158347705451603</v>
      </c>
      <c r="AD24">
        <v>0.66158347705451603</v>
      </c>
      <c r="AE24">
        <v>0.68627228260869499</v>
      </c>
      <c r="AF24">
        <v>0.68627228260869499</v>
      </c>
      <c r="AG24">
        <v>0.80972222222222201</v>
      </c>
      <c r="AH24">
        <v>0.85842162370681696</v>
      </c>
      <c r="AI24">
        <v>0.79105018699551199</v>
      </c>
      <c r="AJ24">
        <v>0.79105018699551199</v>
      </c>
      <c r="AK24">
        <v>0.80793970065557896</v>
      </c>
      <c r="AL24">
        <v>0.80793970065557896</v>
      </c>
      <c r="AM24">
        <v>0.80972222222222201</v>
      </c>
      <c r="AN24">
        <v>0.80972222222222201</v>
      </c>
    </row>
    <row r="25" spans="2:40" x14ac:dyDescent="0.2">
      <c r="B25" t="s">
        <v>557</v>
      </c>
      <c r="C25">
        <v>1E-3</v>
      </c>
      <c r="D25">
        <v>0.5</v>
      </c>
      <c r="E25">
        <v>100</v>
      </c>
      <c r="F25">
        <v>5000</v>
      </c>
      <c r="G25" s="2" t="b">
        <v>1</v>
      </c>
      <c r="H25">
        <v>8</v>
      </c>
      <c r="I25">
        <v>10</v>
      </c>
      <c r="J25">
        <v>460</v>
      </c>
      <c r="K25">
        <v>1000</v>
      </c>
      <c r="L25">
        <v>4</v>
      </c>
      <c r="M25">
        <v>10</v>
      </c>
      <c r="N25">
        <v>460</v>
      </c>
      <c r="O25">
        <v>12</v>
      </c>
      <c r="P25">
        <v>10</v>
      </c>
      <c r="Q25">
        <v>120</v>
      </c>
      <c r="R25">
        <v>1</v>
      </c>
      <c r="S25">
        <v>78</v>
      </c>
      <c r="T25" s="2">
        <v>64</v>
      </c>
      <c r="U25" s="2">
        <v>64</v>
      </c>
      <c r="V25" t="s">
        <v>404</v>
      </c>
      <c r="W25">
        <v>0.98450499999999797</v>
      </c>
      <c r="X25">
        <v>4.5868522448092697E-2</v>
      </c>
      <c r="Y25">
        <v>0.631019565217391</v>
      </c>
      <c r="Z25">
        <v>1.1349464317560101</v>
      </c>
      <c r="AA25">
        <v>0.618971950067288</v>
      </c>
      <c r="AB25">
        <v>0.618971950067288</v>
      </c>
      <c r="AC25">
        <v>0.66755901725854805</v>
      </c>
      <c r="AD25">
        <v>0.66755901725854805</v>
      </c>
      <c r="AE25">
        <v>0.631019565217391</v>
      </c>
      <c r="AF25">
        <v>0.631019565217391</v>
      </c>
      <c r="AG25">
        <v>0.80972222222222201</v>
      </c>
      <c r="AH25">
        <v>1.10981774330139</v>
      </c>
      <c r="AI25">
        <v>0.77838573995326898</v>
      </c>
      <c r="AJ25">
        <v>0.77838573995326898</v>
      </c>
      <c r="AK25">
        <v>0.78890558295639202</v>
      </c>
      <c r="AL25">
        <v>0.78890558295639202</v>
      </c>
      <c r="AM25">
        <v>0.80972222222222201</v>
      </c>
      <c r="AN25">
        <v>0.80972222222222201</v>
      </c>
    </row>
    <row r="26" spans="2:40" x14ac:dyDescent="0.2">
      <c r="B26" t="s">
        <v>477</v>
      </c>
      <c r="C26">
        <v>1E-3</v>
      </c>
      <c r="D26">
        <v>0.1</v>
      </c>
      <c r="E26">
        <v>100</v>
      </c>
      <c r="F26">
        <v>5000</v>
      </c>
      <c r="G26" s="2" t="b">
        <v>1</v>
      </c>
      <c r="H26">
        <v>8</v>
      </c>
      <c r="I26">
        <v>10</v>
      </c>
      <c r="J26">
        <v>256</v>
      </c>
      <c r="K26">
        <v>1000</v>
      </c>
      <c r="L26">
        <v>4</v>
      </c>
      <c r="M26">
        <v>10</v>
      </c>
      <c r="N26">
        <v>460</v>
      </c>
      <c r="O26">
        <v>12</v>
      </c>
      <c r="P26">
        <v>10</v>
      </c>
      <c r="Q26">
        <v>120</v>
      </c>
      <c r="R26">
        <v>1</v>
      </c>
      <c r="S26">
        <v>78</v>
      </c>
      <c r="T26" s="2">
        <v>64</v>
      </c>
      <c r="U26" s="2">
        <v>64</v>
      </c>
      <c r="V26" t="s">
        <v>404</v>
      </c>
      <c r="W26">
        <v>0.97543408203125004</v>
      </c>
      <c r="X26">
        <v>8.39533272571861E-2</v>
      </c>
      <c r="Y26">
        <v>0.70420815217391297</v>
      </c>
      <c r="Z26">
        <v>0.81597014006972302</v>
      </c>
      <c r="AA26">
        <v>0.66255702508078895</v>
      </c>
      <c r="AB26">
        <v>0.66255702508078895</v>
      </c>
      <c r="AC26">
        <v>0.71798204260904996</v>
      </c>
      <c r="AD26">
        <v>0.71798204260904996</v>
      </c>
      <c r="AE26">
        <v>0.70420815217391297</v>
      </c>
      <c r="AF26">
        <v>0.70420815217391297</v>
      </c>
      <c r="AG26">
        <v>0.80902777777777701</v>
      </c>
      <c r="AH26">
        <v>0.633522808551788</v>
      </c>
      <c r="AI26">
        <v>0.80384183920265995</v>
      </c>
      <c r="AJ26">
        <v>0.80384183920265995</v>
      </c>
      <c r="AK26">
        <v>0.80504269509300996</v>
      </c>
      <c r="AL26">
        <v>0.80504269509300996</v>
      </c>
      <c r="AM26">
        <v>0.80902777777777701</v>
      </c>
      <c r="AN26">
        <v>0.80902777777777701</v>
      </c>
    </row>
    <row r="27" spans="2:40" x14ac:dyDescent="0.2">
      <c r="B27" t="s">
        <v>553</v>
      </c>
      <c r="C27">
        <v>1E-3</v>
      </c>
      <c r="D27">
        <v>0.5</v>
      </c>
      <c r="E27">
        <v>100</v>
      </c>
      <c r="F27">
        <v>1000</v>
      </c>
      <c r="G27" s="2" t="b">
        <v>1</v>
      </c>
      <c r="H27">
        <v>8</v>
      </c>
      <c r="I27">
        <v>10</v>
      </c>
      <c r="J27">
        <v>460</v>
      </c>
      <c r="K27">
        <v>1000</v>
      </c>
      <c r="L27">
        <v>4</v>
      </c>
      <c r="M27">
        <v>10</v>
      </c>
      <c r="N27">
        <v>460</v>
      </c>
      <c r="O27">
        <v>12</v>
      </c>
      <c r="P27">
        <v>10</v>
      </c>
      <c r="Q27">
        <v>120</v>
      </c>
      <c r="R27">
        <v>1</v>
      </c>
      <c r="S27">
        <v>78</v>
      </c>
      <c r="T27" s="2">
        <v>128</v>
      </c>
      <c r="U27" s="2">
        <v>128</v>
      </c>
      <c r="V27" t="s">
        <v>404</v>
      </c>
      <c r="W27">
        <v>0.95890869565217296</v>
      </c>
      <c r="X27">
        <v>0.152437149703502</v>
      </c>
      <c r="Y27">
        <v>0.63435489130434797</v>
      </c>
      <c r="Z27">
        <v>1.34927966076135</v>
      </c>
      <c r="AA27">
        <v>0.60124494221551805</v>
      </c>
      <c r="AB27">
        <v>0.60124494221551805</v>
      </c>
      <c r="AC27">
        <v>0.65598211355437896</v>
      </c>
      <c r="AD27">
        <v>0.65598211355437896</v>
      </c>
      <c r="AE27">
        <v>0.63435489130434797</v>
      </c>
      <c r="AF27">
        <v>0.63435489130434797</v>
      </c>
      <c r="AG27">
        <v>0.80833333333333302</v>
      </c>
      <c r="AH27">
        <v>0.88862919807434004</v>
      </c>
      <c r="AI27">
        <v>0.78228724627874902</v>
      </c>
      <c r="AJ27">
        <v>0.78228724627874902</v>
      </c>
      <c r="AK27">
        <v>0.80338661296646696</v>
      </c>
      <c r="AL27">
        <v>0.80338661296646696</v>
      </c>
      <c r="AM27">
        <v>0.80833333333333302</v>
      </c>
      <c r="AN27">
        <v>0.80833333333333302</v>
      </c>
    </row>
    <row r="28" spans="2:40" x14ac:dyDescent="0.2">
      <c r="B28" t="s">
        <v>431</v>
      </c>
      <c r="C28">
        <v>1E-3</v>
      </c>
      <c r="D28">
        <v>0.5</v>
      </c>
      <c r="E28">
        <v>100</v>
      </c>
      <c r="F28">
        <v>5000</v>
      </c>
      <c r="G28" s="2" t="b">
        <v>1</v>
      </c>
      <c r="H28">
        <v>8</v>
      </c>
      <c r="I28">
        <v>10</v>
      </c>
      <c r="J28">
        <v>460</v>
      </c>
      <c r="K28">
        <v>1000</v>
      </c>
      <c r="L28">
        <v>4</v>
      </c>
      <c r="M28">
        <v>10</v>
      </c>
      <c r="N28">
        <v>460</v>
      </c>
      <c r="O28">
        <v>12</v>
      </c>
      <c r="P28">
        <v>10</v>
      </c>
      <c r="Q28">
        <v>120</v>
      </c>
      <c r="R28">
        <v>1</v>
      </c>
      <c r="S28">
        <v>78</v>
      </c>
      <c r="T28" s="2">
        <v>64</v>
      </c>
      <c r="U28" s="2">
        <v>64</v>
      </c>
      <c r="V28" t="s">
        <v>404</v>
      </c>
      <c r="W28">
        <v>0.98848679347826396</v>
      </c>
      <c r="X28">
        <v>3.4334006702899898E-2</v>
      </c>
      <c r="Y28">
        <v>0.643978260869566</v>
      </c>
      <c r="Z28">
        <v>2.0632946271598298</v>
      </c>
      <c r="AA28">
        <v>0.63722556152512799</v>
      </c>
      <c r="AB28">
        <v>0.63722556152512799</v>
      </c>
      <c r="AC28">
        <v>0.691570453877553</v>
      </c>
      <c r="AD28">
        <v>0.691570453877553</v>
      </c>
      <c r="AE28">
        <v>0.643978260869566</v>
      </c>
      <c r="AF28">
        <v>0.643978260869566</v>
      </c>
      <c r="AG28">
        <v>0.80763888888888802</v>
      </c>
      <c r="AH28">
        <v>1.21044361591339</v>
      </c>
      <c r="AI28">
        <v>0.79813886586847305</v>
      </c>
      <c r="AJ28">
        <v>0.79813886586847305</v>
      </c>
      <c r="AK28">
        <v>0.81377923144518105</v>
      </c>
      <c r="AL28">
        <v>0.81377923144518105</v>
      </c>
      <c r="AM28">
        <v>0.80763888888888802</v>
      </c>
      <c r="AN28">
        <v>0.80763888888888802</v>
      </c>
    </row>
    <row r="29" spans="2:40" x14ac:dyDescent="0.2">
      <c r="B29" t="s">
        <v>508</v>
      </c>
      <c r="C29">
        <v>1E-3</v>
      </c>
      <c r="D29">
        <v>0.25</v>
      </c>
      <c r="E29">
        <v>100</v>
      </c>
      <c r="F29">
        <v>5000</v>
      </c>
      <c r="G29" s="2" t="b">
        <v>1</v>
      </c>
      <c r="H29">
        <v>8</v>
      </c>
      <c r="I29">
        <v>10</v>
      </c>
      <c r="J29">
        <v>256</v>
      </c>
      <c r="K29">
        <v>1000</v>
      </c>
      <c r="L29">
        <v>4</v>
      </c>
      <c r="M29">
        <v>10</v>
      </c>
      <c r="N29">
        <v>460</v>
      </c>
      <c r="O29">
        <v>12</v>
      </c>
      <c r="P29">
        <v>10</v>
      </c>
      <c r="Q29">
        <v>120</v>
      </c>
      <c r="R29">
        <v>1</v>
      </c>
      <c r="S29">
        <v>78</v>
      </c>
      <c r="T29" s="2">
        <v>128</v>
      </c>
      <c r="U29" s="2">
        <v>64</v>
      </c>
      <c r="V29" t="s">
        <v>404</v>
      </c>
      <c r="W29">
        <v>0.98132236328125</v>
      </c>
      <c r="X29">
        <v>5.8518358719348899E-2</v>
      </c>
      <c r="Y29">
        <v>0.66669619565217297</v>
      </c>
      <c r="Z29">
        <v>1.05524246925115</v>
      </c>
      <c r="AA29">
        <v>0.64520374021499105</v>
      </c>
      <c r="AB29">
        <v>0.64520374021499105</v>
      </c>
      <c r="AC29">
        <v>0.67660800217821904</v>
      </c>
      <c r="AD29">
        <v>0.67660800217821904</v>
      </c>
      <c r="AE29">
        <v>0.66669619565217297</v>
      </c>
      <c r="AF29">
        <v>0.66669619565217297</v>
      </c>
      <c r="AG29">
        <v>0.80694444444444402</v>
      </c>
      <c r="AH29">
        <v>0.64390325546264604</v>
      </c>
      <c r="AI29">
        <v>0.77759114970682097</v>
      </c>
      <c r="AJ29">
        <v>0.77759114970682097</v>
      </c>
      <c r="AK29">
        <v>0.76836224113432605</v>
      </c>
      <c r="AL29">
        <v>0.76836224113432605</v>
      </c>
      <c r="AM29">
        <v>0.80694444444444402</v>
      </c>
      <c r="AN29">
        <v>0.80694444444444402</v>
      </c>
    </row>
    <row r="30" spans="2:40" x14ac:dyDescent="0.2">
      <c r="B30" t="s">
        <v>550</v>
      </c>
      <c r="C30">
        <v>1E-3</v>
      </c>
      <c r="D30">
        <v>0.25</v>
      </c>
      <c r="E30">
        <v>100</v>
      </c>
      <c r="F30">
        <v>5000</v>
      </c>
      <c r="G30" s="2" t="b">
        <v>1</v>
      </c>
      <c r="H30">
        <v>8</v>
      </c>
      <c r="I30">
        <v>10</v>
      </c>
      <c r="J30">
        <v>64</v>
      </c>
      <c r="K30">
        <v>1000</v>
      </c>
      <c r="L30">
        <v>4</v>
      </c>
      <c r="M30">
        <v>10</v>
      </c>
      <c r="N30">
        <v>460</v>
      </c>
      <c r="O30">
        <v>12</v>
      </c>
      <c r="P30">
        <v>10</v>
      </c>
      <c r="Q30">
        <v>120</v>
      </c>
      <c r="R30">
        <v>1</v>
      </c>
      <c r="S30">
        <v>78</v>
      </c>
      <c r="T30" s="2">
        <v>64</v>
      </c>
      <c r="U30" s="2">
        <v>64</v>
      </c>
      <c r="V30" t="s">
        <v>404</v>
      </c>
      <c r="W30">
        <v>0.97646445312499996</v>
      </c>
      <c r="X30">
        <v>8.35249820835888E-2</v>
      </c>
      <c r="Y30">
        <v>0.63823967391304304</v>
      </c>
      <c r="Z30">
        <v>1.3651308004260001</v>
      </c>
      <c r="AA30">
        <v>0.59244389591479796</v>
      </c>
      <c r="AB30">
        <v>0.59244389591479796</v>
      </c>
      <c r="AC30">
        <v>0.60735374637272699</v>
      </c>
      <c r="AD30">
        <v>0.60735374637272699</v>
      </c>
      <c r="AE30">
        <v>0.63823967391304304</v>
      </c>
      <c r="AF30">
        <v>0.63823967391304304</v>
      </c>
      <c r="AG30">
        <v>0.80625000000000002</v>
      </c>
      <c r="AH30">
        <v>0.916914582252502</v>
      </c>
      <c r="AI30">
        <v>0.77493286601786004</v>
      </c>
      <c r="AJ30">
        <v>0.77493286601786004</v>
      </c>
      <c r="AK30">
        <v>0.77449305552499004</v>
      </c>
      <c r="AL30">
        <v>0.77449305552499004</v>
      </c>
      <c r="AM30">
        <v>0.80625000000000002</v>
      </c>
      <c r="AN30">
        <v>0.80625000000000002</v>
      </c>
    </row>
    <row r="31" spans="2:40" x14ac:dyDescent="0.2">
      <c r="B31" t="s">
        <v>535</v>
      </c>
      <c r="C31">
        <v>1E-3</v>
      </c>
      <c r="D31">
        <v>0.1</v>
      </c>
      <c r="E31">
        <v>100</v>
      </c>
      <c r="F31">
        <v>5000</v>
      </c>
      <c r="G31" s="2" t="b">
        <v>1</v>
      </c>
      <c r="H31">
        <v>8</v>
      </c>
      <c r="I31">
        <v>10</v>
      </c>
      <c r="J31">
        <v>256</v>
      </c>
      <c r="K31">
        <v>1000</v>
      </c>
      <c r="L31">
        <v>4</v>
      </c>
      <c r="M31">
        <v>10</v>
      </c>
      <c r="N31">
        <v>460</v>
      </c>
      <c r="O31">
        <v>12</v>
      </c>
      <c r="P31">
        <v>10</v>
      </c>
      <c r="Q31">
        <v>120</v>
      </c>
      <c r="R31">
        <v>1</v>
      </c>
      <c r="S31">
        <v>78</v>
      </c>
      <c r="T31" s="2">
        <v>128</v>
      </c>
      <c r="U31" s="2">
        <v>128</v>
      </c>
      <c r="V31" t="s">
        <v>404</v>
      </c>
      <c r="W31">
        <v>0.97632568359375005</v>
      </c>
      <c r="X31">
        <v>8.2895778603106707E-2</v>
      </c>
      <c r="Y31">
        <v>0.649280434782609</v>
      </c>
      <c r="Z31">
        <v>1.2370787050723999</v>
      </c>
      <c r="AA31">
        <v>0.64079914691360895</v>
      </c>
      <c r="AB31">
        <v>0.64079914691360895</v>
      </c>
      <c r="AC31">
        <v>0.68985642019680704</v>
      </c>
      <c r="AD31">
        <v>0.68985642019680704</v>
      </c>
      <c r="AE31">
        <v>0.649280434782609</v>
      </c>
      <c r="AF31">
        <v>0.649280434782609</v>
      </c>
      <c r="AG31">
        <v>0.80555555555555503</v>
      </c>
      <c r="AH31">
        <v>0.89049249887466397</v>
      </c>
      <c r="AI31">
        <v>0.77767518849758099</v>
      </c>
      <c r="AJ31">
        <v>0.77767518849757999</v>
      </c>
      <c r="AK31">
        <v>0.78912982526245301</v>
      </c>
      <c r="AL31">
        <v>0.78912982526245301</v>
      </c>
      <c r="AM31">
        <v>0.80555555555555503</v>
      </c>
      <c r="AN31">
        <v>0.80555555555555503</v>
      </c>
    </row>
    <row r="32" spans="2:40" x14ac:dyDescent="0.2">
      <c r="B32" t="s">
        <v>551</v>
      </c>
      <c r="C32">
        <v>1E-3</v>
      </c>
      <c r="D32">
        <v>0.25</v>
      </c>
      <c r="E32">
        <v>100</v>
      </c>
      <c r="F32">
        <v>5000</v>
      </c>
      <c r="G32" s="2" t="b">
        <v>1</v>
      </c>
      <c r="H32">
        <v>8</v>
      </c>
      <c r="I32">
        <v>10</v>
      </c>
      <c r="J32">
        <v>460</v>
      </c>
      <c r="K32">
        <v>1000</v>
      </c>
      <c r="L32">
        <v>4</v>
      </c>
      <c r="M32">
        <v>10</v>
      </c>
      <c r="N32">
        <v>460</v>
      </c>
      <c r="O32">
        <v>12</v>
      </c>
      <c r="P32">
        <v>10</v>
      </c>
      <c r="Q32">
        <v>120</v>
      </c>
      <c r="R32">
        <v>1</v>
      </c>
      <c r="S32">
        <v>78</v>
      </c>
      <c r="T32" s="2">
        <v>128</v>
      </c>
      <c r="U32" s="2">
        <v>64</v>
      </c>
      <c r="V32" t="s">
        <v>404</v>
      </c>
      <c r="W32">
        <v>0.98507059782608797</v>
      </c>
      <c r="X32">
        <v>4.4518808190524499E-2</v>
      </c>
      <c r="Y32">
        <v>0.63815380434782498</v>
      </c>
      <c r="Z32">
        <v>4.4682830827236097</v>
      </c>
      <c r="AA32">
        <v>0.60037487598663597</v>
      </c>
      <c r="AB32">
        <v>0.60037487598663597</v>
      </c>
      <c r="AC32">
        <v>0.63630489764187903</v>
      </c>
      <c r="AD32">
        <v>0.63630489764187903</v>
      </c>
      <c r="AE32">
        <v>0.63815380434782498</v>
      </c>
      <c r="AF32">
        <v>0.63815380434782498</v>
      </c>
      <c r="AG32">
        <v>0.80208333333333304</v>
      </c>
      <c r="AH32">
        <v>1.3550233840942301</v>
      </c>
      <c r="AI32">
        <v>0.77527888393201805</v>
      </c>
      <c r="AJ32">
        <v>0.77527888393201805</v>
      </c>
      <c r="AK32">
        <v>0.78165223885917701</v>
      </c>
      <c r="AL32">
        <v>0.78165223885917801</v>
      </c>
      <c r="AM32">
        <v>0.80208333333333304</v>
      </c>
      <c r="AN32">
        <v>0.80208333333333304</v>
      </c>
    </row>
    <row r="33" spans="2:40" x14ac:dyDescent="0.2">
      <c r="B33" t="s">
        <v>406</v>
      </c>
      <c r="C33">
        <v>1E-3</v>
      </c>
      <c r="D33">
        <v>0.25</v>
      </c>
      <c r="E33">
        <v>100</v>
      </c>
      <c r="F33">
        <v>5000</v>
      </c>
      <c r="G33" s="2" t="b">
        <v>1</v>
      </c>
      <c r="H33">
        <v>8</v>
      </c>
      <c r="I33">
        <v>10</v>
      </c>
      <c r="J33">
        <v>460</v>
      </c>
      <c r="K33">
        <v>1000</v>
      </c>
      <c r="L33">
        <v>4</v>
      </c>
      <c r="M33">
        <v>10</v>
      </c>
      <c r="N33">
        <v>460</v>
      </c>
      <c r="O33">
        <v>12</v>
      </c>
      <c r="P33">
        <v>10</v>
      </c>
      <c r="Q33">
        <v>120</v>
      </c>
      <c r="R33">
        <v>1</v>
      </c>
      <c r="S33">
        <v>78</v>
      </c>
      <c r="T33" s="2">
        <v>128</v>
      </c>
      <c r="U33" s="2">
        <v>64</v>
      </c>
      <c r="V33" t="s">
        <v>404</v>
      </c>
      <c r="W33">
        <v>0.98268032608695099</v>
      </c>
      <c r="X33">
        <v>5.0137905089557101E-2</v>
      </c>
      <c r="Y33">
        <v>0.68390380434782705</v>
      </c>
      <c r="Z33">
        <v>1.3015974300503701</v>
      </c>
      <c r="AA33">
        <v>0.64488038508463397</v>
      </c>
      <c r="AB33">
        <v>0.64488038508463397</v>
      </c>
      <c r="AC33">
        <v>0.66209936953771398</v>
      </c>
      <c r="AD33">
        <v>0.66209936953771398</v>
      </c>
      <c r="AE33">
        <v>0.68390380434782705</v>
      </c>
      <c r="AF33">
        <v>0.68390380434782705</v>
      </c>
      <c r="AG33">
        <v>0.80138888888888804</v>
      </c>
      <c r="AH33">
        <v>1.2539094686508101</v>
      </c>
      <c r="AI33">
        <v>0.76718791239297202</v>
      </c>
      <c r="AJ33">
        <v>0.76718791239297202</v>
      </c>
      <c r="AK33">
        <v>0.76678072452101098</v>
      </c>
      <c r="AL33">
        <v>0.76678072452101098</v>
      </c>
      <c r="AM33">
        <v>0.80138888888888804</v>
      </c>
      <c r="AN33">
        <v>0.80138888888888804</v>
      </c>
    </row>
    <row r="34" spans="2:40" x14ac:dyDescent="0.2">
      <c r="B34" t="s">
        <v>566</v>
      </c>
      <c r="C34">
        <v>1E-3</v>
      </c>
      <c r="D34">
        <v>0.5</v>
      </c>
      <c r="E34">
        <v>100</v>
      </c>
      <c r="F34">
        <v>1000</v>
      </c>
      <c r="G34" s="2" t="b">
        <v>1</v>
      </c>
      <c r="H34">
        <v>8</v>
      </c>
      <c r="I34">
        <v>10</v>
      </c>
      <c r="J34">
        <v>460</v>
      </c>
      <c r="K34">
        <v>1000</v>
      </c>
      <c r="L34">
        <v>4</v>
      </c>
      <c r="M34">
        <v>10</v>
      </c>
      <c r="N34">
        <v>460</v>
      </c>
      <c r="O34">
        <v>12</v>
      </c>
      <c r="P34">
        <v>10</v>
      </c>
      <c r="Q34">
        <v>120</v>
      </c>
      <c r="R34">
        <v>1</v>
      </c>
      <c r="S34">
        <v>78</v>
      </c>
      <c r="T34" s="2">
        <v>64</v>
      </c>
      <c r="U34" s="2">
        <v>64</v>
      </c>
      <c r="V34" t="s">
        <v>404</v>
      </c>
      <c r="W34">
        <v>0.95805978260869495</v>
      </c>
      <c r="X34">
        <v>0.16331119382381401</v>
      </c>
      <c r="Y34">
        <v>0.59259619565217303</v>
      </c>
      <c r="Z34">
        <v>2.6586692173480899</v>
      </c>
      <c r="AA34">
        <v>0.56901207274250698</v>
      </c>
      <c r="AB34">
        <v>0.56901207274250698</v>
      </c>
      <c r="AC34">
        <v>0.62019664678453601</v>
      </c>
      <c r="AD34">
        <v>0.62019664678453601</v>
      </c>
      <c r="AE34">
        <v>0.59259619565217303</v>
      </c>
      <c r="AF34">
        <v>0.59259619565217303</v>
      </c>
      <c r="AG34">
        <v>0.80138888888888804</v>
      </c>
      <c r="AH34">
        <v>0.96147793531417802</v>
      </c>
      <c r="AI34">
        <v>0.79276917560989701</v>
      </c>
      <c r="AJ34">
        <v>0.79276917560989701</v>
      </c>
      <c r="AK34">
        <v>0.80633110081260295</v>
      </c>
      <c r="AL34">
        <v>0.80633110081260295</v>
      </c>
      <c r="AM34">
        <v>0.80138888888888804</v>
      </c>
      <c r="AN34">
        <v>0.80138888888888804</v>
      </c>
    </row>
    <row r="35" spans="2:40" x14ac:dyDescent="0.2">
      <c r="B35" t="s">
        <v>480</v>
      </c>
      <c r="C35">
        <v>1E-3</v>
      </c>
      <c r="D35">
        <v>0.5</v>
      </c>
      <c r="E35">
        <v>100</v>
      </c>
      <c r="F35">
        <v>5000</v>
      </c>
      <c r="G35" s="2" t="b">
        <v>1</v>
      </c>
      <c r="H35">
        <v>8</v>
      </c>
      <c r="I35">
        <v>10</v>
      </c>
      <c r="J35">
        <v>460</v>
      </c>
      <c r="K35">
        <v>1000</v>
      </c>
      <c r="L35">
        <v>4</v>
      </c>
      <c r="M35">
        <v>10</v>
      </c>
      <c r="N35">
        <v>460</v>
      </c>
      <c r="O35">
        <v>12</v>
      </c>
      <c r="P35">
        <v>10</v>
      </c>
      <c r="Q35">
        <v>120</v>
      </c>
      <c r="R35">
        <v>1</v>
      </c>
      <c r="S35">
        <v>78</v>
      </c>
      <c r="T35" s="2">
        <v>128</v>
      </c>
      <c r="U35" s="2">
        <v>64</v>
      </c>
      <c r="V35" t="s">
        <v>404</v>
      </c>
      <c r="W35">
        <v>0.98547266304348002</v>
      </c>
      <c r="X35">
        <v>4.1713672187924301E-2</v>
      </c>
      <c r="Y35">
        <v>0.69872336956521697</v>
      </c>
      <c r="Z35">
        <v>1.0580237277746201</v>
      </c>
      <c r="AA35">
        <v>0.66888873129809301</v>
      </c>
      <c r="AB35">
        <v>0.66888873129809301</v>
      </c>
      <c r="AC35">
        <v>0.679063697136013</v>
      </c>
      <c r="AD35">
        <v>0.679063697136013</v>
      </c>
      <c r="AE35">
        <v>0.69872336956521697</v>
      </c>
      <c r="AF35">
        <v>0.69872336956521697</v>
      </c>
      <c r="AG35">
        <v>0.80069444444444404</v>
      </c>
      <c r="AH35">
        <v>0.86773514747619596</v>
      </c>
      <c r="AI35">
        <v>0.78762947024887298</v>
      </c>
      <c r="AJ35">
        <v>0.78762947024887298</v>
      </c>
      <c r="AK35">
        <v>0.80323872537434204</v>
      </c>
      <c r="AL35">
        <v>0.80323872537434204</v>
      </c>
      <c r="AM35">
        <v>0.80069444444444404</v>
      </c>
      <c r="AN35">
        <v>0.80069444444444404</v>
      </c>
    </row>
    <row r="36" spans="2:40" x14ac:dyDescent="0.2">
      <c r="B36" t="s">
        <v>532</v>
      </c>
      <c r="C36">
        <v>1E-3</v>
      </c>
      <c r="D36">
        <v>0.5</v>
      </c>
      <c r="E36">
        <v>100</v>
      </c>
      <c r="F36">
        <v>5000</v>
      </c>
      <c r="G36" s="2" t="b">
        <v>1</v>
      </c>
      <c r="H36">
        <v>8</v>
      </c>
      <c r="I36">
        <v>10</v>
      </c>
      <c r="J36">
        <v>64</v>
      </c>
      <c r="K36">
        <v>1000</v>
      </c>
      <c r="L36">
        <v>4</v>
      </c>
      <c r="M36">
        <v>10</v>
      </c>
      <c r="N36">
        <v>460</v>
      </c>
      <c r="O36">
        <v>12</v>
      </c>
      <c r="P36">
        <v>10</v>
      </c>
      <c r="Q36">
        <v>120</v>
      </c>
      <c r="R36">
        <v>1</v>
      </c>
      <c r="S36">
        <v>78</v>
      </c>
      <c r="T36" s="2">
        <v>64</v>
      </c>
      <c r="U36" s="2">
        <v>128</v>
      </c>
      <c r="V36" t="s">
        <v>404</v>
      </c>
      <c r="W36">
        <v>0.98102343749999998</v>
      </c>
      <c r="X36">
        <v>5.8259081932529801E-2</v>
      </c>
      <c r="Y36">
        <v>0.65097771739130506</v>
      </c>
      <c r="Z36">
        <v>0.94641393935680296</v>
      </c>
      <c r="AA36">
        <v>0.63380668965571996</v>
      </c>
      <c r="AB36">
        <v>0.63380668965571996</v>
      </c>
      <c r="AC36">
        <v>0.66482482418963296</v>
      </c>
      <c r="AD36">
        <v>0.66482482418963296</v>
      </c>
      <c r="AE36">
        <v>0.65097771739130506</v>
      </c>
      <c r="AF36">
        <v>0.65097771739130506</v>
      </c>
      <c r="AG36">
        <v>0.80069444444444404</v>
      </c>
      <c r="AH36">
        <v>0.72953444719314497</v>
      </c>
      <c r="AI36">
        <v>0.77347025751115095</v>
      </c>
      <c r="AJ36">
        <v>0.77347025751115095</v>
      </c>
      <c r="AK36">
        <v>0.77658813035192698</v>
      </c>
      <c r="AL36">
        <v>0.77658813035192698</v>
      </c>
      <c r="AM36">
        <v>0.80069444444444404</v>
      </c>
      <c r="AN36">
        <v>0.80069444444444404</v>
      </c>
    </row>
    <row r="37" spans="2:40" x14ac:dyDescent="0.2">
      <c r="B37" t="s">
        <v>555</v>
      </c>
      <c r="C37">
        <v>1E-3</v>
      </c>
      <c r="D37">
        <v>0.5</v>
      </c>
      <c r="E37">
        <v>100</v>
      </c>
      <c r="F37">
        <v>1000</v>
      </c>
      <c r="G37" s="2" t="b">
        <v>1</v>
      </c>
      <c r="H37">
        <v>8</v>
      </c>
      <c r="I37">
        <v>10</v>
      </c>
      <c r="J37">
        <v>64</v>
      </c>
      <c r="K37">
        <v>1000</v>
      </c>
      <c r="L37">
        <v>4</v>
      </c>
      <c r="M37">
        <v>10</v>
      </c>
      <c r="N37">
        <v>460</v>
      </c>
      <c r="O37">
        <v>12</v>
      </c>
      <c r="P37">
        <v>10</v>
      </c>
      <c r="Q37">
        <v>120</v>
      </c>
      <c r="R37">
        <v>1</v>
      </c>
      <c r="S37">
        <v>78</v>
      </c>
      <c r="T37" s="2">
        <v>128</v>
      </c>
      <c r="U37" s="2">
        <v>128</v>
      </c>
      <c r="V37" t="s">
        <v>404</v>
      </c>
      <c r="W37">
        <v>0.96161914062499998</v>
      </c>
      <c r="X37">
        <v>0.15146048536151599</v>
      </c>
      <c r="Y37">
        <v>0.63274945652173897</v>
      </c>
      <c r="Z37">
        <v>0.99710447734594299</v>
      </c>
      <c r="AA37">
        <v>0.596299594197228</v>
      </c>
      <c r="AB37">
        <v>0.596299594197228</v>
      </c>
      <c r="AC37">
        <v>0.62882728917280095</v>
      </c>
      <c r="AD37">
        <v>0.62882728917280095</v>
      </c>
      <c r="AE37">
        <v>0.63274945652173897</v>
      </c>
      <c r="AF37">
        <v>0.63274945652173897</v>
      </c>
      <c r="AG37">
        <v>0.80069444444444404</v>
      </c>
      <c r="AH37">
        <v>0.66835135221481301</v>
      </c>
      <c r="AI37">
        <v>0.77579862993690796</v>
      </c>
      <c r="AJ37">
        <v>0.77579862993690796</v>
      </c>
      <c r="AK37">
        <v>0.79324335354140196</v>
      </c>
      <c r="AL37">
        <v>0.79324335354140196</v>
      </c>
      <c r="AM37">
        <v>0.80069444444444404</v>
      </c>
      <c r="AN37">
        <v>0.80069444444444404</v>
      </c>
    </row>
    <row r="38" spans="2:40" x14ac:dyDescent="0.2">
      <c r="B38" t="s">
        <v>502</v>
      </c>
      <c r="C38">
        <v>1E-3</v>
      </c>
      <c r="D38">
        <v>0.5</v>
      </c>
      <c r="E38">
        <v>100</v>
      </c>
      <c r="F38">
        <v>1000</v>
      </c>
      <c r="G38" s="2" t="b">
        <v>1</v>
      </c>
      <c r="H38">
        <v>8</v>
      </c>
      <c r="I38">
        <v>10</v>
      </c>
      <c r="J38">
        <v>256</v>
      </c>
      <c r="K38">
        <v>1000</v>
      </c>
      <c r="L38">
        <v>4</v>
      </c>
      <c r="M38">
        <v>10</v>
      </c>
      <c r="N38">
        <v>460</v>
      </c>
      <c r="O38">
        <v>12</v>
      </c>
      <c r="P38">
        <v>10</v>
      </c>
      <c r="Q38">
        <v>120</v>
      </c>
      <c r="R38">
        <v>1</v>
      </c>
      <c r="S38">
        <v>78</v>
      </c>
      <c r="T38" s="2">
        <v>128</v>
      </c>
      <c r="U38" s="2">
        <v>64</v>
      </c>
      <c r="V38" t="s">
        <v>404</v>
      </c>
      <c r="W38">
        <v>0.95871435546874995</v>
      </c>
      <c r="X38">
        <v>0.15417482481896799</v>
      </c>
      <c r="Y38">
        <v>0.66926684782608703</v>
      </c>
      <c r="Z38">
        <v>0.97649804574251098</v>
      </c>
      <c r="AA38">
        <v>0.62852475234974503</v>
      </c>
      <c r="AB38">
        <v>0.62852475234974503</v>
      </c>
      <c r="AC38">
        <v>0.65861416357640501</v>
      </c>
      <c r="AD38">
        <v>0.65861416357640501</v>
      </c>
      <c r="AE38">
        <v>0.66926684782608703</v>
      </c>
      <c r="AF38">
        <v>0.66926684782608703</v>
      </c>
      <c r="AG38">
        <v>0.79652777777777695</v>
      </c>
      <c r="AH38">
        <v>0.84206241369247403</v>
      </c>
      <c r="AI38">
        <v>0.76880767392875105</v>
      </c>
      <c r="AJ38">
        <v>0.76880767392875105</v>
      </c>
      <c r="AK38">
        <v>0.75957274632599903</v>
      </c>
      <c r="AL38">
        <v>0.75957274632599903</v>
      </c>
      <c r="AM38">
        <v>0.79652777777777695</v>
      </c>
      <c r="AN38">
        <v>0.79652777777777695</v>
      </c>
    </row>
    <row r="39" spans="2:40" x14ac:dyDescent="0.2">
      <c r="B39" t="s">
        <v>510</v>
      </c>
      <c r="C39">
        <v>1E-3</v>
      </c>
      <c r="D39">
        <v>0.25</v>
      </c>
      <c r="E39">
        <v>100</v>
      </c>
      <c r="F39">
        <v>5000</v>
      </c>
      <c r="G39" s="2" t="b">
        <v>1</v>
      </c>
      <c r="H39">
        <v>8</v>
      </c>
      <c r="I39">
        <v>10</v>
      </c>
      <c r="J39">
        <v>460</v>
      </c>
      <c r="K39">
        <v>1000</v>
      </c>
      <c r="L39">
        <v>4</v>
      </c>
      <c r="M39">
        <v>10</v>
      </c>
      <c r="N39">
        <v>460</v>
      </c>
      <c r="O39">
        <v>12</v>
      </c>
      <c r="P39">
        <v>10</v>
      </c>
      <c r="Q39">
        <v>120</v>
      </c>
      <c r="R39">
        <v>1</v>
      </c>
      <c r="S39">
        <v>78</v>
      </c>
      <c r="T39" s="2">
        <v>128</v>
      </c>
      <c r="U39" s="2">
        <v>128</v>
      </c>
      <c r="V39" t="s">
        <v>404</v>
      </c>
      <c r="W39">
        <v>0.98120771739129697</v>
      </c>
      <c r="X39">
        <v>5.9667812491953298E-2</v>
      </c>
      <c r="Y39">
        <v>0.66399402173913202</v>
      </c>
      <c r="Z39">
        <v>1.05991744333505</v>
      </c>
      <c r="AA39">
        <v>0.65242100887875099</v>
      </c>
      <c r="AB39">
        <v>0.65242100887875099</v>
      </c>
      <c r="AC39">
        <v>0.68642064963285598</v>
      </c>
      <c r="AD39">
        <v>0.68642064963285598</v>
      </c>
      <c r="AE39">
        <v>0.66399402173913202</v>
      </c>
      <c r="AF39">
        <v>0.66399402173913202</v>
      </c>
      <c r="AG39">
        <v>0.79374999999999996</v>
      </c>
      <c r="AH39">
        <v>0.74597710371017401</v>
      </c>
      <c r="AI39">
        <v>0.78587826249894899</v>
      </c>
      <c r="AJ39">
        <v>0.78587826249894899</v>
      </c>
      <c r="AK39">
        <v>0.79733957740651296</v>
      </c>
      <c r="AL39">
        <v>0.79733957740651296</v>
      </c>
      <c r="AM39">
        <v>0.79374999999999896</v>
      </c>
      <c r="AN39">
        <v>0.79374999999999996</v>
      </c>
    </row>
    <row r="40" spans="2:40" x14ac:dyDescent="0.2">
      <c r="B40" t="s">
        <v>419</v>
      </c>
      <c r="C40">
        <v>1E-3</v>
      </c>
      <c r="D40">
        <v>0.5</v>
      </c>
      <c r="E40">
        <v>100</v>
      </c>
      <c r="F40">
        <v>1000</v>
      </c>
      <c r="G40" s="2" t="b">
        <v>1</v>
      </c>
      <c r="H40">
        <v>8</v>
      </c>
      <c r="I40">
        <v>10</v>
      </c>
      <c r="J40">
        <v>460</v>
      </c>
      <c r="K40">
        <v>1000</v>
      </c>
      <c r="L40">
        <v>4</v>
      </c>
      <c r="M40">
        <v>10</v>
      </c>
      <c r="N40">
        <v>460</v>
      </c>
      <c r="O40">
        <v>12</v>
      </c>
      <c r="P40">
        <v>10</v>
      </c>
      <c r="Q40">
        <v>120</v>
      </c>
      <c r="R40">
        <v>1</v>
      </c>
      <c r="S40">
        <v>78</v>
      </c>
      <c r="T40" s="2">
        <v>128</v>
      </c>
      <c r="U40" s="2">
        <v>64</v>
      </c>
      <c r="V40" t="s">
        <v>404</v>
      </c>
      <c r="W40">
        <v>0.96081413043478103</v>
      </c>
      <c r="X40">
        <v>0.13997990870475699</v>
      </c>
      <c r="Y40">
        <v>0.65789673913043401</v>
      </c>
      <c r="Z40">
        <v>1.07723377817869</v>
      </c>
      <c r="AA40">
        <v>0.63933985777329005</v>
      </c>
      <c r="AB40">
        <v>0.63933985777329005</v>
      </c>
      <c r="AC40">
        <v>0.66503959667181101</v>
      </c>
      <c r="AD40">
        <v>0.66503959667181101</v>
      </c>
      <c r="AE40">
        <v>0.65789673913043401</v>
      </c>
      <c r="AF40">
        <v>0.65789673913043401</v>
      </c>
      <c r="AG40">
        <v>0.79305555555555496</v>
      </c>
      <c r="AH40">
        <v>0.81077849864959695</v>
      </c>
      <c r="AI40">
        <v>0.76938766073206299</v>
      </c>
      <c r="AJ40">
        <v>0.76938766073206299</v>
      </c>
      <c r="AK40">
        <v>0.76233075178268295</v>
      </c>
      <c r="AL40">
        <v>0.76233075178268295</v>
      </c>
      <c r="AM40">
        <v>0.79305555555555496</v>
      </c>
      <c r="AN40">
        <v>0.79305555555555496</v>
      </c>
    </row>
    <row r="41" spans="2:40" x14ac:dyDescent="0.2">
      <c r="B41" t="s">
        <v>409</v>
      </c>
      <c r="C41">
        <v>1E-3</v>
      </c>
      <c r="D41">
        <v>0.25</v>
      </c>
      <c r="E41">
        <v>100</v>
      </c>
      <c r="F41">
        <v>5000</v>
      </c>
      <c r="G41" s="2" t="b">
        <v>1</v>
      </c>
      <c r="H41">
        <v>8</v>
      </c>
      <c r="I41">
        <v>10</v>
      </c>
      <c r="J41">
        <v>460</v>
      </c>
      <c r="K41">
        <v>1000</v>
      </c>
      <c r="L41">
        <v>4</v>
      </c>
      <c r="M41">
        <v>10</v>
      </c>
      <c r="N41">
        <v>460</v>
      </c>
      <c r="O41">
        <v>12</v>
      </c>
      <c r="P41">
        <v>10</v>
      </c>
      <c r="Q41">
        <v>120</v>
      </c>
      <c r="R41">
        <v>1</v>
      </c>
      <c r="S41">
        <v>78</v>
      </c>
      <c r="T41" s="2">
        <v>64</v>
      </c>
      <c r="U41" s="2">
        <v>64</v>
      </c>
      <c r="V41" t="s">
        <v>404</v>
      </c>
      <c r="W41">
        <v>0.97972124999999999</v>
      </c>
      <c r="X41">
        <v>6.4469555959850502E-2</v>
      </c>
      <c r="Y41">
        <v>0.67419836956521695</v>
      </c>
      <c r="Z41">
        <v>1.0112731310129099</v>
      </c>
      <c r="AA41">
        <v>0.65275100286255505</v>
      </c>
      <c r="AB41">
        <v>0.65275100286255505</v>
      </c>
      <c r="AC41">
        <v>0.69051102382866802</v>
      </c>
      <c r="AD41">
        <v>0.69051102382866802</v>
      </c>
      <c r="AE41">
        <v>0.67419836956521695</v>
      </c>
      <c r="AF41">
        <v>0.67419836956521695</v>
      </c>
      <c r="AG41">
        <v>0.79027777777777697</v>
      </c>
      <c r="AH41">
        <v>0.97874569892883301</v>
      </c>
      <c r="AI41">
        <v>0.77543877975874598</v>
      </c>
      <c r="AJ41">
        <v>0.77543877975874598</v>
      </c>
      <c r="AK41">
        <v>0.79318011380500897</v>
      </c>
      <c r="AL41">
        <v>0.79318011380500897</v>
      </c>
      <c r="AM41">
        <v>0.79027777777777697</v>
      </c>
      <c r="AN41">
        <v>0.79027777777777697</v>
      </c>
    </row>
    <row r="42" spans="2:40" x14ac:dyDescent="0.2">
      <c r="B42" t="s">
        <v>507</v>
      </c>
      <c r="C42">
        <v>1E-3</v>
      </c>
      <c r="D42">
        <v>0.5</v>
      </c>
      <c r="E42">
        <v>100</v>
      </c>
      <c r="F42">
        <v>1000</v>
      </c>
      <c r="G42" s="2" t="b">
        <v>1</v>
      </c>
      <c r="H42">
        <v>8</v>
      </c>
      <c r="I42">
        <v>10</v>
      </c>
      <c r="J42">
        <v>64</v>
      </c>
      <c r="K42">
        <v>1000</v>
      </c>
      <c r="L42">
        <v>4</v>
      </c>
      <c r="M42">
        <v>10</v>
      </c>
      <c r="N42">
        <v>460</v>
      </c>
      <c r="O42">
        <v>12</v>
      </c>
      <c r="P42">
        <v>10</v>
      </c>
      <c r="Q42">
        <v>120</v>
      </c>
      <c r="R42">
        <v>1</v>
      </c>
      <c r="S42">
        <v>78</v>
      </c>
      <c r="T42" s="2">
        <v>128</v>
      </c>
      <c r="U42" s="2">
        <v>64</v>
      </c>
      <c r="V42" t="s">
        <v>404</v>
      </c>
      <c r="W42">
        <v>0.94929296875000002</v>
      </c>
      <c r="X42">
        <v>0.18712797742336901</v>
      </c>
      <c r="Y42">
        <v>0.66697499999999799</v>
      </c>
      <c r="Z42">
        <v>1.2313716604709599</v>
      </c>
      <c r="AA42">
        <v>0.61491246027873503</v>
      </c>
      <c r="AB42">
        <v>0.61491246027873503</v>
      </c>
      <c r="AC42">
        <v>0.674488241154793</v>
      </c>
      <c r="AD42">
        <v>0.674488241154793</v>
      </c>
      <c r="AE42">
        <v>0.66697499999999799</v>
      </c>
      <c r="AF42">
        <v>0.66697499999999799</v>
      </c>
      <c r="AG42">
        <v>0.78958333333333297</v>
      </c>
      <c r="AH42">
        <v>0.73345947265625</v>
      </c>
      <c r="AI42">
        <v>0.78244096861235701</v>
      </c>
      <c r="AJ42">
        <v>0.78244096861235701</v>
      </c>
      <c r="AK42">
        <v>0.79309638037924202</v>
      </c>
      <c r="AL42">
        <v>0.79309638037924202</v>
      </c>
      <c r="AM42">
        <v>0.78958333333333297</v>
      </c>
      <c r="AN42">
        <v>0.78958333333333297</v>
      </c>
    </row>
    <row r="43" spans="2:40" x14ac:dyDescent="0.2">
      <c r="B43" t="s">
        <v>479</v>
      </c>
      <c r="C43">
        <v>1E-3</v>
      </c>
      <c r="D43">
        <v>0.5</v>
      </c>
      <c r="E43">
        <v>100</v>
      </c>
      <c r="F43">
        <v>1000</v>
      </c>
      <c r="G43" s="2" t="b">
        <v>1</v>
      </c>
      <c r="H43">
        <v>8</v>
      </c>
      <c r="I43">
        <v>10</v>
      </c>
      <c r="J43">
        <v>256</v>
      </c>
      <c r="K43">
        <v>1000</v>
      </c>
      <c r="L43">
        <v>4</v>
      </c>
      <c r="M43">
        <v>10</v>
      </c>
      <c r="N43">
        <v>460</v>
      </c>
      <c r="O43">
        <v>12</v>
      </c>
      <c r="P43">
        <v>10</v>
      </c>
      <c r="Q43">
        <v>120</v>
      </c>
      <c r="R43">
        <v>1</v>
      </c>
      <c r="S43">
        <v>78</v>
      </c>
      <c r="T43" s="2">
        <v>128</v>
      </c>
      <c r="U43" s="2">
        <v>128</v>
      </c>
      <c r="V43" t="s">
        <v>404</v>
      </c>
      <c r="W43">
        <v>0.96080322265624996</v>
      </c>
      <c r="X43">
        <v>0.13247083480656099</v>
      </c>
      <c r="Y43">
        <v>0.70053043478260801</v>
      </c>
      <c r="Z43">
        <v>0.74987479755282405</v>
      </c>
      <c r="AA43">
        <v>0.669835784836883</v>
      </c>
      <c r="AB43">
        <v>0.669835784836883</v>
      </c>
      <c r="AC43">
        <v>0.69509301159954995</v>
      </c>
      <c r="AD43">
        <v>0.69509301159954995</v>
      </c>
      <c r="AE43">
        <v>0.70053043478260801</v>
      </c>
      <c r="AF43">
        <v>0.70053043478260801</v>
      </c>
      <c r="AG43">
        <v>0.78888888888888797</v>
      </c>
      <c r="AH43">
        <v>0.79905956983566195</v>
      </c>
      <c r="AI43">
        <v>0.75928823373862198</v>
      </c>
      <c r="AJ43">
        <v>0.75928823373862198</v>
      </c>
      <c r="AK43">
        <v>0.77079664009582605</v>
      </c>
      <c r="AL43">
        <v>0.77079664009582605</v>
      </c>
      <c r="AM43">
        <v>0.78888888888888797</v>
      </c>
      <c r="AN43">
        <v>0.78888888888888797</v>
      </c>
    </row>
    <row r="44" spans="2:40" x14ac:dyDescent="0.2">
      <c r="B44" t="s">
        <v>432</v>
      </c>
      <c r="C44">
        <v>1E-3</v>
      </c>
      <c r="D44">
        <v>0.1</v>
      </c>
      <c r="E44">
        <v>100</v>
      </c>
      <c r="F44">
        <v>5000</v>
      </c>
      <c r="G44" s="2" t="b">
        <v>1</v>
      </c>
      <c r="H44">
        <v>8</v>
      </c>
      <c r="I44">
        <v>10</v>
      </c>
      <c r="J44">
        <v>460</v>
      </c>
      <c r="K44">
        <v>1000</v>
      </c>
      <c r="L44">
        <v>4</v>
      </c>
      <c r="M44">
        <v>10</v>
      </c>
      <c r="N44">
        <v>460</v>
      </c>
      <c r="O44">
        <v>12</v>
      </c>
      <c r="P44">
        <v>10</v>
      </c>
      <c r="Q44">
        <v>120</v>
      </c>
      <c r="R44">
        <v>1</v>
      </c>
      <c r="S44">
        <v>78</v>
      </c>
      <c r="T44" s="2">
        <v>64</v>
      </c>
      <c r="U44" s="2">
        <v>128</v>
      </c>
      <c r="V44" t="s">
        <v>404</v>
      </c>
      <c r="W44">
        <v>0.97396858695652799</v>
      </c>
      <c r="X44">
        <v>8.9164912429451904E-2</v>
      </c>
      <c r="Y44">
        <v>0.64334510869565098</v>
      </c>
      <c r="Z44">
        <v>1.1395315945148401</v>
      </c>
      <c r="AA44">
        <v>0.626110464958339</v>
      </c>
      <c r="AB44">
        <v>0.626110464958339</v>
      </c>
      <c r="AC44">
        <v>0.66197177904285598</v>
      </c>
      <c r="AD44">
        <v>0.66197177904285598</v>
      </c>
      <c r="AE44">
        <v>0.64334510869565098</v>
      </c>
      <c r="AF44">
        <v>0.64334510869565098</v>
      </c>
      <c r="AG44">
        <v>0.78749999999999998</v>
      </c>
      <c r="AH44">
        <v>0.87381625175475997</v>
      </c>
      <c r="AI44">
        <v>0.76589358450541301</v>
      </c>
      <c r="AJ44">
        <v>0.76589358450541201</v>
      </c>
      <c r="AK44">
        <v>0.76527660963227095</v>
      </c>
      <c r="AL44">
        <v>0.76527660963227095</v>
      </c>
      <c r="AM44">
        <v>0.78749999999999998</v>
      </c>
      <c r="AN44">
        <v>0.78749999999999998</v>
      </c>
    </row>
    <row r="45" spans="2:40" x14ac:dyDescent="0.2">
      <c r="B45" t="s">
        <v>482</v>
      </c>
      <c r="C45">
        <v>1E-3</v>
      </c>
      <c r="D45">
        <v>0.25</v>
      </c>
      <c r="E45">
        <v>100</v>
      </c>
      <c r="F45">
        <v>1000</v>
      </c>
      <c r="G45" s="2" t="b">
        <v>1</v>
      </c>
      <c r="H45">
        <v>8</v>
      </c>
      <c r="I45">
        <v>10</v>
      </c>
      <c r="J45">
        <v>256</v>
      </c>
      <c r="K45">
        <v>1000</v>
      </c>
      <c r="L45">
        <v>4</v>
      </c>
      <c r="M45">
        <v>10</v>
      </c>
      <c r="N45">
        <v>460</v>
      </c>
      <c r="O45">
        <v>12</v>
      </c>
      <c r="P45">
        <v>10</v>
      </c>
      <c r="Q45">
        <v>120</v>
      </c>
      <c r="R45">
        <v>1</v>
      </c>
      <c r="S45">
        <v>78</v>
      </c>
      <c r="T45" s="2">
        <v>128</v>
      </c>
      <c r="U45" s="2">
        <v>128</v>
      </c>
      <c r="V45" t="s">
        <v>404</v>
      </c>
      <c r="W45">
        <v>0.92316943359375003</v>
      </c>
      <c r="X45">
        <v>0.28444421412050702</v>
      </c>
      <c r="Y45">
        <v>0.69622445652173803</v>
      </c>
      <c r="Z45">
        <v>0.69899545246362604</v>
      </c>
      <c r="AA45">
        <v>0.66787977206506099</v>
      </c>
      <c r="AB45">
        <v>0.66787977206506099</v>
      </c>
      <c r="AC45">
        <v>0.70333017033643797</v>
      </c>
      <c r="AD45">
        <v>0.70333017033643797</v>
      </c>
      <c r="AE45">
        <v>0.69622445652173803</v>
      </c>
      <c r="AF45">
        <v>0.69622445652173803</v>
      </c>
      <c r="AG45">
        <v>0.78402777777777699</v>
      </c>
      <c r="AH45">
        <v>0.71319329738616899</v>
      </c>
      <c r="AI45">
        <v>0.75510610794146305</v>
      </c>
      <c r="AJ45">
        <v>0.75510610794146305</v>
      </c>
      <c r="AK45">
        <v>0.83403009403111406</v>
      </c>
      <c r="AL45">
        <v>0.83403009403111406</v>
      </c>
      <c r="AM45">
        <v>0.78402777777777699</v>
      </c>
      <c r="AN45">
        <v>0.78402777777777699</v>
      </c>
    </row>
    <row r="46" spans="2:40" x14ac:dyDescent="0.2">
      <c r="B46" t="s">
        <v>492</v>
      </c>
      <c r="C46">
        <v>1E-3</v>
      </c>
      <c r="D46">
        <v>0.1</v>
      </c>
      <c r="E46">
        <v>100</v>
      </c>
      <c r="F46">
        <v>5000</v>
      </c>
      <c r="G46" s="2" t="b">
        <v>1</v>
      </c>
      <c r="H46">
        <v>8</v>
      </c>
      <c r="I46">
        <v>10</v>
      </c>
      <c r="J46">
        <v>256</v>
      </c>
      <c r="K46">
        <v>1000</v>
      </c>
      <c r="L46">
        <v>4</v>
      </c>
      <c r="M46">
        <v>10</v>
      </c>
      <c r="N46">
        <v>460</v>
      </c>
      <c r="O46">
        <v>12</v>
      </c>
      <c r="P46">
        <v>10</v>
      </c>
      <c r="Q46">
        <v>120</v>
      </c>
      <c r="R46">
        <v>1</v>
      </c>
      <c r="S46">
        <v>78</v>
      </c>
      <c r="T46" s="2">
        <v>128</v>
      </c>
      <c r="U46" s="2">
        <v>64</v>
      </c>
      <c r="V46" t="s">
        <v>404</v>
      </c>
      <c r="W46">
        <v>0.97711894531249999</v>
      </c>
      <c r="X46">
        <v>7.6421819797903301E-2</v>
      </c>
      <c r="Y46">
        <v>0.67969945652173802</v>
      </c>
      <c r="Z46">
        <v>0.91731830549240101</v>
      </c>
      <c r="AA46">
        <v>0.64975337253949095</v>
      </c>
      <c r="AB46">
        <v>0.64975337253949095</v>
      </c>
      <c r="AC46">
        <v>0.69415336279157902</v>
      </c>
      <c r="AD46">
        <v>0.69415336279157902</v>
      </c>
      <c r="AE46">
        <v>0.67969945652173902</v>
      </c>
      <c r="AF46">
        <v>0.67969945652173802</v>
      </c>
      <c r="AG46">
        <v>0.78333333333333299</v>
      </c>
      <c r="AH46">
        <v>0.87741631269454901</v>
      </c>
      <c r="AI46">
        <v>0.77105580621013803</v>
      </c>
      <c r="AJ46">
        <v>0.77105580621013803</v>
      </c>
      <c r="AK46">
        <v>0.78074717532763704</v>
      </c>
      <c r="AL46">
        <v>0.78074717532763704</v>
      </c>
      <c r="AM46">
        <v>0.78333333333333299</v>
      </c>
      <c r="AN46">
        <v>0.78333333333333299</v>
      </c>
    </row>
    <row r="47" spans="2:40" x14ac:dyDescent="0.2">
      <c r="B47" t="s">
        <v>489</v>
      </c>
      <c r="C47">
        <v>1E-3</v>
      </c>
      <c r="D47">
        <v>0.5</v>
      </c>
      <c r="E47">
        <v>100</v>
      </c>
      <c r="F47">
        <v>1000</v>
      </c>
      <c r="G47" s="2" t="b">
        <v>1</v>
      </c>
      <c r="H47">
        <v>8</v>
      </c>
      <c r="I47">
        <v>10</v>
      </c>
      <c r="J47">
        <v>64</v>
      </c>
      <c r="K47">
        <v>1000</v>
      </c>
      <c r="L47">
        <v>4</v>
      </c>
      <c r="M47">
        <v>10</v>
      </c>
      <c r="N47">
        <v>460</v>
      </c>
      <c r="O47">
        <v>12</v>
      </c>
      <c r="P47">
        <v>10</v>
      </c>
      <c r="Q47">
        <v>120</v>
      </c>
      <c r="R47">
        <v>1</v>
      </c>
      <c r="S47">
        <v>78</v>
      </c>
      <c r="T47" s="2">
        <v>64</v>
      </c>
      <c r="U47" s="2">
        <v>128</v>
      </c>
      <c r="V47" t="s">
        <v>404</v>
      </c>
      <c r="W47">
        <v>0.92333007812500001</v>
      </c>
      <c r="X47">
        <v>0.28372789415717098</v>
      </c>
      <c r="Y47">
        <v>0.68128097826086897</v>
      </c>
      <c r="Z47">
        <v>0.79759395581483805</v>
      </c>
      <c r="AA47">
        <v>0.63776107016160799</v>
      </c>
      <c r="AB47">
        <v>0.63776107016160799</v>
      </c>
      <c r="AC47">
        <v>0.68661325719387201</v>
      </c>
      <c r="AD47">
        <v>0.68661325719387201</v>
      </c>
      <c r="AE47">
        <v>0.68128097826086897</v>
      </c>
      <c r="AF47">
        <v>0.68128097826086897</v>
      </c>
      <c r="AG47">
        <v>0.781944444444444</v>
      </c>
      <c r="AH47">
        <v>0.76777529716491699</v>
      </c>
      <c r="AI47">
        <v>0.77216256633535896</v>
      </c>
      <c r="AJ47">
        <v>0.77216256633535896</v>
      </c>
      <c r="AK47">
        <v>0.80103475834173898</v>
      </c>
      <c r="AL47">
        <v>0.80103475834173898</v>
      </c>
      <c r="AM47">
        <v>0.781944444444444</v>
      </c>
      <c r="AN47">
        <v>0.781944444444444</v>
      </c>
    </row>
    <row r="48" spans="2:40" x14ac:dyDescent="0.2">
      <c r="B48" t="s">
        <v>417</v>
      </c>
      <c r="C48">
        <v>1E-3</v>
      </c>
      <c r="D48">
        <v>0.25</v>
      </c>
      <c r="E48">
        <v>100</v>
      </c>
      <c r="F48">
        <v>1000</v>
      </c>
      <c r="G48" s="2" t="b">
        <v>1</v>
      </c>
      <c r="H48">
        <v>8</v>
      </c>
      <c r="I48">
        <v>10</v>
      </c>
      <c r="J48">
        <v>460</v>
      </c>
      <c r="K48">
        <v>1000</v>
      </c>
      <c r="L48">
        <v>4</v>
      </c>
      <c r="M48">
        <v>10</v>
      </c>
      <c r="N48">
        <v>460</v>
      </c>
      <c r="O48">
        <v>12</v>
      </c>
      <c r="P48">
        <v>10</v>
      </c>
      <c r="Q48">
        <v>120</v>
      </c>
      <c r="R48">
        <v>1</v>
      </c>
      <c r="S48">
        <v>78</v>
      </c>
      <c r="T48" s="2">
        <v>128</v>
      </c>
      <c r="U48" s="2">
        <v>128</v>
      </c>
      <c r="V48" t="s">
        <v>404</v>
      </c>
      <c r="W48">
        <v>0.93326874999999998</v>
      </c>
      <c r="X48">
        <v>0.23749217005074</v>
      </c>
      <c r="Y48">
        <v>0.65907989130434796</v>
      </c>
      <c r="Z48">
        <v>0.94021196067333201</v>
      </c>
      <c r="AA48">
        <v>0.62235554090751899</v>
      </c>
      <c r="AB48">
        <v>0.62235554090751899</v>
      </c>
      <c r="AC48">
        <v>0.67294169218303101</v>
      </c>
      <c r="AD48">
        <v>0.67294169218303101</v>
      </c>
      <c r="AE48">
        <v>0.65907989130434796</v>
      </c>
      <c r="AF48">
        <v>0.65907989130434796</v>
      </c>
      <c r="AG48">
        <v>0.781944444444444</v>
      </c>
      <c r="AH48">
        <v>0.74158954620361295</v>
      </c>
      <c r="AI48">
        <v>0.77755418463469295</v>
      </c>
      <c r="AJ48">
        <v>0.77755418463469295</v>
      </c>
      <c r="AK48">
        <v>0.78888948385345403</v>
      </c>
      <c r="AL48">
        <v>0.78888948385345403</v>
      </c>
      <c r="AM48">
        <v>0.781944444444444</v>
      </c>
      <c r="AN48">
        <v>0.781944444444444</v>
      </c>
    </row>
    <row r="49" spans="2:40" x14ac:dyDescent="0.2">
      <c r="B49" t="s">
        <v>541</v>
      </c>
      <c r="C49">
        <v>1E-3</v>
      </c>
      <c r="D49">
        <v>0.5</v>
      </c>
      <c r="E49">
        <v>100</v>
      </c>
      <c r="F49">
        <v>1000</v>
      </c>
      <c r="G49" s="2" t="b">
        <v>1</v>
      </c>
      <c r="H49">
        <v>8</v>
      </c>
      <c r="I49">
        <v>10</v>
      </c>
      <c r="J49">
        <v>460</v>
      </c>
      <c r="K49">
        <v>1000</v>
      </c>
      <c r="L49">
        <v>4</v>
      </c>
      <c r="M49">
        <v>10</v>
      </c>
      <c r="N49">
        <v>460</v>
      </c>
      <c r="O49">
        <v>12</v>
      </c>
      <c r="P49">
        <v>10</v>
      </c>
      <c r="Q49">
        <v>120</v>
      </c>
      <c r="R49">
        <v>1</v>
      </c>
      <c r="S49">
        <v>78</v>
      </c>
      <c r="T49" s="2">
        <v>64</v>
      </c>
      <c r="U49" s="2">
        <v>128</v>
      </c>
      <c r="V49" t="s">
        <v>404</v>
      </c>
      <c r="W49">
        <v>0.94979836956521801</v>
      </c>
      <c r="X49">
        <v>0.17545390313863701</v>
      </c>
      <c r="Y49">
        <v>0.64695869565217301</v>
      </c>
      <c r="Z49">
        <v>1.22590823310613</v>
      </c>
      <c r="AA49">
        <v>0.61224674958921299</v>
      </c>
      <c r="AB49">
        <v>0.61224674958921299</v>
      </c>
      <c r="AC49">
        <v>0.66461898782344297</v>
      </c>
      <c r="AD49">
        <v>0.66461898782344297</v>
      </c>
      <c r="AE49">
        <v>0.64695869565217301</v>
      </c>
      <c r="AF49">
        <v>0.64695869565217301</v>
      </c>
      <c r="AG49">
        <v>0.78125</v>
      </c>
      <c r="AH49">
        <v>0.87799108028411799</v>
      </c>
      <c r="AI49">
        <v>0.75322739003699901</v>
      </c>
      <c r="AJ49">
        <v>0.75322739003699901</v>
      </c>
      <c r="AK49">
        <v>0.75987468260005397</v>
      </c>
      <c r="AL49">
        <v>0.75987468260005397</v>
      </c>
      <c r="AM49">
        <v>0.78125</v>
      </c>
      <c r="AN49">
        <v>0.78125</v>
      </c>
    </row>
    <row r="50" spans="2:40" x14ac:dyDescent="0.2">
      <c r="B50" t="s">
        <v>505</v>
      </c>
      <c r="C50">
        <v>1E-3</v>
      </c>
      <c r="D50">
        <v>0.5</v>
      </c>
      <c r="E50">
        <v>100</v>
      </c>
      <c r="F50">
        <v>1000</v>
      </c>
      <c r="G50" s="2" t="b">
        <v>1</v>
      </c>
      <c r="H50">
        <v>8</v>
      </c>
      <c r="I50">
        <v>10</v>
      </c>
      <c r="J50">
        <v>256</v>
      </c>
      <c r="K50">
        <v>1000</v>
      </c>
      <c r="L50">
        <v>4</v>
      </c>
      <c r="M50">
        <v>10</v>
      </c>
      <c r="N50">
        <v>460</v>
      </c>
      <c r="O50">
        <v>12</v>
      </c>
      <c r="P50">
        <v>10</v>
      </c>
      <c r="Q50">
        <v>120</v>
      </c>
      <c r="R50">
        <v>1</v>
      </c>
      <c r="S50">
        <v>78</v>
      </c>
      <c r="T50" s="2">
        <v>64</v>
      </c>
      <c r="U50" s="2">
        <v>128</v>
      </c>
      <c r="V50" t="s">
        <v>404</v>
      </c>
      <c r="W50">
        <v>0.95271093750000002</v>
      </c>
      <c r="X50">
        <v>0.17255584692955001</v>
      </c>
      <c r="Y50">
        <v>0.668441304347826</v>
      </c>
      <c r="Z50">
        <v>1.0218237625956501</v>
      </c>
      <c r="AA50">
        <v>0.63939633013268204</v>
      </c>
      <c r="AB50">
        <v>0.63939633013268204</v>
      </c>
      <c r="AC50">
        <v>0.66716160639690303</v>
      </c>
      <c r="AD50">
        <v>0.66716160639690303</v>
      </c>
      <c r="AE50">
        <v>0.668441304347826</v>
      </c>
      <c r="AF50">
        <v>0.668441304347826</v>
      </c>
      <c r="AG50">
        <v>0.77847222222222201</v>
      </c>
      <c r="AH50">
        <v>0.83051270246505704</v>
      </c>
      <c r="AI50">
        <v>0.74850259104677397</v>
      </c>
      <c r="AJ50">
        <v>0.74850259104677397</v>
      </c>
      <c r="AK50">
        <v>0.78587315551366699</v>
      </c>
      <c r="AL50">
        <v>0.78587315551366599</v>
      </c>
      <c r="AM50">
        <v>0.77847222222222201</v>
      </c>
      <c r="AN50">
        <v>0.77847222222222201</v>
      </c>
    </row>
    <row r="51" spans="2:40" x14ac:dyDescent="0.2">
      <c r="B51" t="s">
        <v>421</v>
      </c>
      <c r="C51">
        <v>1E-3</v>
      </c>
      <c r="D51">
        <v>0.5</v>
      </c>
      <c r="E51">
        <v>100</v>
      </c>
      <c r="F51">
        <v>1000</v>
      </c>
      <c r="G51" s="2" t="b">
        <v>1</v>
      </c>
      <c r="H51">
        <v>8</v>
      </c>
      <c r="I51">
        <v>10</v>
      </c>
      <c r="J51">
        <v>460</v>
      </c>
      <c r="K51">
        <v>1000</v>
      </c>
      <c r="L51">
        <v>4</v>
      </c>
      <c r="M51">
        <v>10</v>
      </c>
      <c r="N51">
        <v>460</v>
      </c>
      <c r="O51">
        <v>12</v>
      </c>
      <c r="P51">
        <v>10</v>
      </c>
      <c r="Q51">
        <v>120</v>
      </c>
      <c r="R51">
        <v>1</v>
      </c>
      <c r="S51">
        <v>78</v>
      </c>
      <c r="T51" s="2">
        <v>64</v>
      </c>
      <c r="U51" s="2">
        <v>128</v>
      </c>
      <c r="V51" t="s">
        <v>404</v>
      </c>
      <c r="W51">
        <v>0.955155434782608</v>
      </c>
      <c r="X51">
        <v>0.15788633522391299</v>
      </c>
      <c r="Y51">
        <v>0.65303206521739099</v>
      </c>
      <c r="Z51">
        <v>1.0793647965192701</v>
      </c>
      <c r="AA51">
        <v>0.626396182431736</v>
      </c>
      <c r="AB51">
        <v>0.626396182431736</v>
      </c>
      <c r="AC51">
        <v>0.65423256870933</v>
      </c>
      <c r="AD51">
        <v>0.654232568709329</v>
      </c>
      <c r="AE51">
        <v>0.65303206521739099</v>
      </c>
      <c r="AF51">
        <v>0.65303206521739099</v>
      </c>
      <c r="AG51">
        <v>0.77638888888888802</v>
      </c>
      <c r="AH51">
        <v>0.813670814037323</v>
      </c>
      <c r="AI51">
        <v>0.75170988546808304</v>
      </c>
      <c r="AJ51">
        <v>0.75170988546808304</v>
      </c>
      <c r="AK51">
        <v>0.75035682788481295</v>
      </c>
      <c r="AL51">
        <v>0.75035682788481295</v>
      </c>
      <c r="AM51">
        <v>0.77638888888888802</v>
      </c>
      <c r="AN51">
        <v>0.77638888888888802</v>
      </c>
    </row>
    <row r="52" spans="2:40" x14ac:dyDescent="0.2">
      <c r="B52" t="s">
        <v>524</v>
      </c>
      <c r="C52">
        <v>1E-3</v>
      </c>
      <c r="D52">
        <v>0.25</v>
      </c>
      <c r="E52">
        <v>100</v>
      </c>
      <c r="F52">
        <v>5000</v>
      </c>
      <c r="G52" s="2" t="b">
        <v>1</v>
      </c>
      <c r="H52">
        <v>8</v>
      </c>
      <c r="I52">
        <v>10</v>
      </c>
      <c r="J52">
        <v>460</v>
      </c>
      <c r="K52">
        <v>1000</v>
      </c>
      <c r="L52">
        <v>4</v>
      </c>
      <c r="M52">
        <v>10</v>
      </c>
      <c r="N52">
        <v>460</v>
      </c>
      <c r="O52">
        <v>12</v>
      </c>
      <c r="P52">
        <v>10</v>
      </c>
      <c r="Q52">
        <v>120</v>
      </c>
      <c r="R52">
        <v>1</v>
      </c>
      <c r="S52">
        <v>78</v>
      </c>
      <c r="T52" s="2">
        <v>64</v>
      </c>
      <c r="U52" s="2">
        <v>64</v>
      </c>
      <c r="V52" t="s">
        <v>404</v>
      </c>
      <c r="W52">
        <v>0.97982728260869401</v>
      </c>
      <c r="X52">
        <v>6.5471594958752294E-2</v>
      </c>
      <c r="Y52">
        <v>0.655880978260869</v>
      </c>
      <c r="Z52">
        <v>1.37691457611322</v>
      </c>
      <c r="AA52">
        <v>0.62056575755023602</v>
      </c>
      <c r="AB52">
        <v>0.62056575755023602</v>
      </c>
      <c r="AC52">
        <v>0.63617581320167105</v>
      </c>
      <c r="AD52">
        <v>0.63617581320167105</v>
      </c>
      <c r="AE52">
        <v>0.65588097826087</v>
      </c>
      <c r="AF52">
        <v>0.65588097826087</v>
      </c>
      <c r="AG52">
        <v>0.77569444444444402</v>
      </c>
      <c r="AH52">
        <v>0.94203817844390803</v>
      </c>
      <c r="AI52">
        <v>0.73521407677388795</v>
      </c>
      <c r="AJ52">
        <v>0.73521407677388795</v>
      </c>
      <c r="AK52">
        <v>0.76080764415543101</v>
      </c>
      <c r="AL52">
        <v>0.76080764415543101</v>
      </c>
      <c r="AM52">
        <v>0.77569444444444402</v>
      </c>
      <c r="AN52">
        <v>0.77569444444444402</v>
      </c>
    </row>
    <row r="53" spans="2:40" x14ac:dyDescent="0.2">
      <c r="B53" t="s">
        <v>485</v>
      </c>
      <c r="C53">
        <v>1E-3</v>
      </c>
      <c r="D53">
        <v>0.5</v>
      </c>
      <c r="E53">
        <v>100</v>
      </c>
      <c r="F53">
        <v>5000</v>
      </c>
      <c r="G53" s="2" t="b">
        <v>1</v>
      </c>
      <c r="H53">
        <v>8</v>
      </c>
      <c r="I53">
        <v>10</v>
      </c>
      <c r="J53">
        <v>256</v>
      </c>
      <c r="K53">
        <v>1000</v>
      </c>
      <c r="L53">
        <v>4</v>
      </c>
      <c r="M53">
        <v>10</v>
      </c>
      <c r="N53">
        <v>460</v>
      </c>
      <c r="O53">
        <v>12</v>
      </c>
      <c r="P53">
        <v>10</v>
      </c>
      <c r="Q53">
        <v>120</v>
      </c>
      <c r="R53">
        <v>1</v>
      </c>
      <c r="S53">
        <v>78</v>
      </c>
      <c r="T53" s="2">
        <v>128</v>
      </c>
      <c r="U53" s="2">
        <v>128</v>
      </c>
      <c r="V53" t="s">
        <v>404</v>
      </c>
      <c r="W53">
        <v>0.98527968749999995</v>
      </c>
      <c r="X53">
        <v>4.4783854437991898E-2</v>
      </c>
      <c r="Y53">
        <v>0.68687771739130499</v>
      </c>
      <c r="Z53">
        <v>0.95046327126026098</v>
      </c>
      <c r="AA53">
        <v>0.65066998253144603</v>
      </c>
      <c r="AB53">
        <v>0.65066998253144603</v>
      </c>
      <c r="AC53">
        <v>0.67443269752110502</v>
      </c>
      <c r="AD53">
        <v>0.67443269752110502</v>
      </c>
      <c r="AE53">
        <v>0.68687771739130499</v>
      </c>
      <c r="AF53">
        <v>0.68687771739130499</v>
      </c>
      <c r="AG53">
        <v>0.77500000000000002</v>
      </c>
      <c r="AH53">
        <v>0.77343124151229803</v>
      </c>
      <c r="AI53">
        <v>0.74755797418788705</v>
      </c>
      <c r="AJ53">
        <v>0.74755797418788705</v>
      </c>
      <c r="AK53">
        <v>0.754385857650963</v>
      </c>
      <c r="AL53">
        <v>0.754385857650963</v>
      </c>
      <c r="AM53">
        <v>0.77500000000000002</v>
      </c>
      <c r="AN53">
        <v>0.77500000000000002</v>
      </c>
    </row>
    <row r="54" spans="2:40" x14ac:dyDescent="0.2">
      <c r="B54" t="s">
        <v>509</v>
      </c>
      <c r="C54">
        <v>1E-3</v>
      </c>
      <c r="D54">
        <v>0.1</v>
      </c>
      <c r="E54">
        <v>100</v>
      </c>
      <c r="F54">
        <v>5000</v>
      </c>
      <c r="G54" s="2" t="b">
        <v>1</v>
      </c>
      <c r="H54">
        <v>8</v>
      </c>
      <c r="I54">
        <v>10</v>
      </c>
      <c r="J54">
        <v>460</v>
      </c>
      <c r="K54">
        <v>1000</v>
      </c>
      <c r="L54">
        <v>4</v>
      </c>
      <c r="M54">
        <v>10</v>
      </c>
      <c r="N54">
        <v>460</v>
      </c>
      <c r="O54">
        <v>12</v>
      </c>
      <c r="P54">
        <v>10</v>
      </c>
      <c r="Q54">
        <v>120</v>
      </c>
      <c r="R54">
        <v>1</v>
      </c>
      <c r="S54">
        <v>78</v>
      </c>
      <c r="T54" s="2">
        <v>128</v>
      </c>
      <c r="U54" s="2">
        <v>128</v>
      </c>
      <c r="V54" t="s">
        <v>404</v>
      </c>
      <c r="W54">
        <v>0.97795847826086602</v>
      </c>
      <c r="X54">
        <v>8.0880799807608095E-2</v>
      </c>
      <c r="Y54">
        <v>0.66415597826087003</v>
      </c>
      <c r="Z54">
        <v>0.98713733631372402</v>
      </c>
      <c r="AA54">
        <v>0.62287642805965104</v>
      </c>
      <c r="AB54">
        <v>0.62287642805965104</v>
      </c>
      <c r="AC54">
        <v>0.65593476596314804</v>
      </c>
      <c r="AD54">
        <v>0.65593476596314804</v>
      </c>
      <c r="AE54">
        <v>0.66415597826087003</v>
      </c>
      <c r="AF54">
        <v>0.66415597826087003</v>
      </c>
      <c r="AG54">
        <v>0.77222222222222203</v>
      </c>
      <c r="AH54">
        <v>0.97749024629592896</v>
      </c>
      <c r="AI54">
        <v>0.75692750115760199</v>
      </c>
      <c r="AJ54">
        <v>0.75692750115760199</v>
      </c>
      <c r="AK54">
        <v>0.778359750400336</v>
      </c>
      <c r="AL54">
        <v>0.778359750400336</v>
      </c>
      <c r="AM54">
        <v>0.77222222222222203</v>
      </c>
      <c r="AN54">
        <v>0.77222222222222203</v>
      </c>
    </row>
    <row r="55" spans="2:40" x14ac:dyDescent="0.2">
      <c r="B55" t="s">
        <v>490</v>
      </c>
      <c r="C55">
        <v>1E-3</v>
      </c>
      <c r="D55">
        <v>0.25</v>
      </c>
      <c r="E55">
        <v>100</v>
      </c>
      <c r="F55">
        <v>5000</v>
      </c>
      <c r="G55" s="2" t="b">
        <v>1</v>
      </c>
      <c r="H55">
        <v>8</v>
      </c>
      <c r="I55">
        <v>10</v>
      </c>
      <c r="J55">
        <v>256</v>
      </c>
      <c r="K55">
        <v>1000</v>
      </c>
      <c r="L55">
        <v>4</v>
      </c>
      <c r="M55">
        <v>10</v>
      </c>
      <c r="N55">
        <v>460</v>
      </c>
      <c r="O55">
        <v>12</v>
      </c>
      <c r="P55">
        <v>10</v>
      </c>
      <c r="Q55">
        <v>120</v>
      </c>
      <c r="R55">
        <v>1</v>
      </c>
      <c r="S55">
        <v>78</v>
      </c>
      <c r="T55" s="2">
        <v>128</v>
      </c>
      <c r="U55" s="2">
        <v>128</v>
      </c>
      <c r="V55" t="s">
        <v>404</v>
      </c>
      <c r="W55">
        <v>0.98257460937499996</v>
      </c>
      <c r="X55">
        <v>5.3560581821203199E-2</v>
      </c>
      <c r="Y55">
        <v>0.68052989130434705</v>
      </c>
      <c r="Z55">
        <v>0.98511702734231898</v>
      </c>
      <c r="AA55">
        <v>0.63242533347579399</v>
      </c>
      <c r="AB55">
        <v>0.63242533347579399</v>
      </c>
      <c r="AC55">
        <v>0.64930470558615405</v>
      </c>
      <c r="AD55">
        <v>0.64930470558615405</v>
      </c>
      <c r="AE55">
        <v>0.68052989130434705</v>
      </c>
      <c r="AF55">
        <v>0.68052989130434705</v>
      </c>
      <c r="AG55">
        <v>0.77083333333333304</v>
      </c>
      <c r="AH55">
        <v>0.69896566867828303</v>
      </c>
      <c r="AI55">
        <v>0.73861180404350502</v>
      </c>
      <c r="AJ55">
        <v>0.73861180404350502</v>
      </c>
      <c r="AK55">
        <v>0.73262224245382501</v>
      </c>
      <c r="AL55">
        <v>0.73262224245382501</v>
      </c>
      <c r="AM55">
        <v>0.77083333333333304</v>
      </c>
      <c r="AN55">
        <v>0.77083333333333304</v>
      </c>
    </row>
    <row r="56" spans="2:40" x14ac:dyDescent="0.2">
      <c r="B56" t="s">
        <v>410</v>
      </c>
      <c r="C56">
        <v>1E-3</v>
      </c>
      <c r="D56">
        <v>0.25</v>
      </c>
      <c r="E56">
        <v>100</v>
      </c>
      <c r="F56">
        <v>1000</v>
      </c>
      <c r="G56" s="2" t="b">
        <v>1</v>
      </c>
      <c r="H56">
        <v>8</v>
      </c>
      <c r="I56">
        <v>10</v>
      </c>
      <c r="J56">
        <v>460</v>
      </c>
      <c r="K56">
        <v>1000</v>
      </c>
      <c r="L56">
        <v>4</v>
      </c>
      <c r="M56">
        <v>10</v>
      </c>
      <c r="N56">
        <v>460</v>
      </c>
      <c r="O56">
        <v>12</v>
      </c>
      <c r="P56">
        <v>10</v>
      </c>
      <c r="Q56">
        <v>120</v>
      </c>
      <c r="R56">
        <v>1</v>
      </c>
      <c r="S56">
        <v>78</v>
      </c>
      <c r="T56" s="2">
        <v>128</v>
      </c>
      <c r="U56" s="2">
        <v>64</v>
      </c>
      <c r="V56" t="s">
        <v>404</v>
      </c>
      <c r="W56">
        <v>0.93978532608695697</v>
      </c>
      <c r="X56">
        <v>0.23064461755752499</v>
      </c>
      <c r="Y56">
        <v>0.67248369565217403</v>
      </c>
      <c r="Z56">
        <v>0.73811403626203498</v>
      </c>
      <c r="AA56">
        <v>0.61948641722312203</v>
      </c>
      <c r="AB56">
        <v>0.61948641722312203</v>
      </c>
      <c r="AC56">
        <v>0.66050995259086998</v>
      </c>
      <c r="AD56">
        <v>0.66050995259086998</v>
      </c>
      <c r="AE56">
        <v>0.67248369565217403</v>
      </c>
      <c r="AF56">
        <v>0.67248369565217403</v>
      </c>
      <c r="AG56">
        <v>0.77083333333333304</v>
      </c>
      <c r="AH56">
        <v>0.77758216857910101</v>
      </c>
      <c r="AI56">
        <v>0.74288679122964496</v>
      </c>
      <c r="AJ56">
        <v>0.74288679122964496</v>
      </c>
      <c r="AK56">
        <v>0.78240590417634004</v>
      </c>
      <c r="AL56">
        <v>0.78240590417634004</v>
      </c>
      <c r="AM56">
        <v>0.77083333333333304</v>
      </c>
      <c r="AN56">
        <v>0.77083333333333304</v>
      </c>
    </row>
    <row r="57" spans="2:40" x14ac:dyDescent="0.2">
      <c r="B57" t="s">
        <v>539</v>
      </c>
      <c r="C57">
        <v>1E-3</v>
      </c>
      <c r="D57">
        <v>0.25</v>
      </c>
      <c r="E57">
        <v>100</v>
      </c>
      <c r="F57">
        <v>1000</v>
      </c>
      <c r="G57" s="2" t="b">
        <v>1</v>
      </c>
      <c r="H57">
        <v>8</v>
      </c>
      <c r="I57">
        <v>10</v>
      </c>
      <c r="J57">
        <v>460</v>
      </c>
      <c r="K57">
        <v>1000</v>
      </c>
      <c r="L57">
        <v>4</v>
      </c>
      <c r="M57">
        <v>10</v>
      </c>
      <c r="N57">
        <v>460</v>
      </c>
      <c r="O57">
        <v>12</v>
      </c>
      <c r="P57">
        <v>10</v>
      </c>
      <c r="Q57">
        <v>120</v>
      </c>
      <c r="R57">
        <v>1</v>
      </c>
      <c r="S57">
        <v>78</v>
      </c>
      <c r="T57" s="2">
        <v>128</v>
      </c>
      <c r="U57" s="2">
        <v>128</v>
      </c>
      <c r="V57" t="s">
        <v>404</v>
      </c>
      <c r="W57">
        <v>0.93444538043478398</v>
      </c>
      <c r="X57">
        <v>0.23403229494392799</v>
      </c>
      <c r="Y57">
        <v>0.647321739130434</v>
      </c>
      <c r="Z57">
        <v>1.11248677653074</v>
      </c>
      <c r="AA57">
        <v>0.59245079143734403</v>
      </c>
      <c r="AB57">
        <v>0.59245079143734403</v>
      </c>
      <c r="AC57">
        <v>0.63109395560230797</v>
      </c>
      <c r="AD57">
        <v>0.63109395560230797</v>
      </c>
      <c r="AE57">
        <v>0.647321739130434</v>
      </c>
      <c r="AF57">
        <v>0.647321739130434</v>
      </c>
      <c r="AG57">
        <v>0.77083333333333304</v>
      </c>
      <c r="AH57">
        <v>0.70936262607574396</v>
      </c>
      <c r="AI57">
        <v>0.739354363404366</v>
      </c>
      <c r="AJ57">
        <v>0.739354363404366</v>
      </c>
      <c r="AK57">
        <v>0.738542524997853</v>
      </c>
      <c r="AL57">
        <v>0.738542524997853</v>
      </c>
      <c r="AM57">
        <v>0.77083333333333304</v>
      </c>
      <c r="AN57">
        <v>0.77083333333333304</v>
      </c>
    </row>
    <row r="58" spans="2:40" x14ac:dyDescent="0.2">
      <c r="B58" t="s">
        <v>519</v>
      </c>
      <c r="C58">
        <v>1E-3</v>
      </c>
      <c r="D58">
        <v>0.1</v>
      </c>
      <c r="E58">
        <v>100</v>
      </c>
      <c r="F58">
        <v>1000</v>
      </c>
      <c r="G58" s="2" t="b">
        <v>1</v>
      </c>
      <c r="H58">
        <v>8</v>
      </c>
      <c r="I58">
        <v>10</v>
      </c>
      <c r="J58">
        <v>460</v>
      </c>
      <c r="K58">
        <v>1000</v>
      </c>
      <c r="L58">
        <v>4</v>
      </c>
      <c r="M58">
        <v>10</v>
      </c>
      <c r="N58">
        <v>460</v>
      </c>
      <c r="O58">
        <v>12</v>
      </c>
      <c r="P58">
        <v>10</v>
      </c>
      <c r="Q58">
        <v>120</v>
      </c>
      <c r="R58">
        <v>1</v>
      </c>
      <c r="S58">
        <v>78</v>
      </c>
      <c r="T58" s="2">
        <v>128</v>
      </c>
      <c r="U58" s="2">
        <v>128</v>
      </c>
      <c r="V58" t="s">
        <v>404</v>
      </c>
      <c r="W58">
        <v>0.91678777173912895</v>
      </c>
      <c r="X58">
        <v>0.31122933596372598</v>
      </c>
      <c r="Y58">
        <v>0.658754347826085</v>
      </c>
      <c r="Z58">
        <v>0.85940729904174795</v>
      </c>
      <c r="AA58">
        <v>0.60081750872147899</v>
      </c>
      <c r="AB58">
        <v>0.60081750872147899</v>
      </c>
      <c r="AC58">
        <v>0.61183723202498896</v>
      </c>
      <c r="AD58">
        <v>0.61183723202498896</v>
      </c>
      <c r="AE58">
        <v>0.658754347826085</v>
      </c>
      <c r="AF58">
        <v>0.658754347826085</v>
      </c>
      <c r="AG58">
        <v>0.76805555555555505</v>
      </c>
      <c r="AH58">
        <v>0.79687911272048895</v>
      </c>
      <c r="AI58">
        <v>0.73530390537060397</v>
      </c>
      <c r="AJ58">
        <v>0.73530390537060397</v>
      </c>
      <c r="AK58">
        <v>0.73209511712369701</v>
      </c>
      <c r="AL58">
        <v>0.73209511712369701</v>
      </c>
      <c r="AM58">
        <v>0.76805555555555505</v>
      </c>
      <c r="AN58">
        <v>0.76805555555555505</v>
      </c>
    </row>
    <row r="59" spans="2:40" x14ac:dyDescent="0.2">
      <c r="B59" t="s">
        <v>567</v>
      </c>
      <c r="C59">
        <v>1E-3</v>
      </c>
      <c r="D59">
        <v>0.1</v>
      </c>
      <c r="E59">
        <v>100</v>
      </c>
      <c r="F59">
        <v>5000</v>
      </c>
      <c r="G59" s="2" t="b">
        <v>1</v>
      </c>
      <c r="H59">
        <v>8</v>
      </c>
      <c r="I59">
        <v>10</v>
      </c>
      <c r="J59">
        <v>64</v>
      </c>
      <c r="K59">
        <v>1000</v>
      </c>
      <c r="L59">
        <v>4</v>
      </c>
      <c r="M59">
        <v>10</v>
      </c>
      <c r="N59">
        <v>460</v>
      </c>
      <c r="O59">
        <v>12</v>
      </c>
      <c r="P59">
        <v>10</v>
      </c>
      <c r="Q59">
        <v>120</v>
      </c>
      <c r="R59">
        <v>1</v>
      </c>
      <c r="S59">
        <v>78</v>
      </c>
      <c r="T59" s="2">
        <v>64</v>
      </c>
      <c r="U59" s="2">
        <v>64</v>
      </c>
      <c r="V59" t="s">
        <v>404</v>
      </c>
      <c r="W59">
        <v>0.96848164062499997</v>
      </c>
      <c r="X59">
        <v>0.11043026370480601</v>
      </c>
      <c r="Y59">
        <v>0.57274456521739103</v>
      </c>
      <c r="Z59">
        <v>1.4164140891432699</v>
      </c>
      <c r="AA59">
        <v>0.553658561285855</v>
      </c>
      <c r="AB59">
        <v>0.553658561285855</v>
      </c>
      <c r="AC59">
        <v>0.63221513623424197</v>
      </c>
      <c r="AD59">
        <v>0.63221513623424197</v>
      </c>
      <c r="AE59">
        <v>0.57274456521739103</v>
      </c>
      <c r="AF59">
        <v>0.57274456521739103</v>
      </c>
      <c r="AG59">
        <v>0.76388888888888795</v>
      </c>
      <c r="AH59">
        <v>0.76807522773742598</v>
      </c>
      <c r="AI59">
        <v>0.74835356546196596</v>
      </c>
      <c r="AJ59">
        <v>0.74835356546196596</v>
      </c>
      <c r="AK59">
        <v>0.78170965797843595</v>
      </c>
      <c r="AL59">
        <v>0.78170965797843595</v>
      </c>
      <c r="AM59">
        <v>0.76388888888888795</v>
      </c>
      <c r="AN59">
        <v>0.76388888888888795</v>
      </c>
    </row>
    <row r="60" spans="2:40" x14ac:dyDescent="0.2">
      <c r="B60" t="s">
        <v>427</v>
      </c>
      <c r="C60">
        <v>1E-3</v>
      </c>
      <c r="D60">
        <v>0.5</v>
      </c>
      <c r="E60">
        <v>100</v>
      </c>
      <c r="F60">
        <v>1000</v>
      </c>
      <c r="G60" s="2" t="b">
        <v>1</v>
      </c>
      <c r="H60">
        <v>8</v>
      </c>
      <c r="I60">
        <v>10</v>
      </c>
      <c r="J60">
        <v>460</v>
      </c>
      <c r="K60">
        <v>1000</v>
      </c>
      <c r="L60">
        <v>4</v>
      </c>
      <c r="M60">
        <v>10</v>
      </c>
      <c r="N60">
        <v>460</v>
      </c>
      <c r="O60">
        <v>12</v>
      </c>
      <c r="P60">
        <v>10</v>
      </c>
      <c r="Q60">
        <v>120</v>
      </c>
      <c r="R60">
        <v>1</v>
      </c>
      <c r="S60">
        <v>78</v>
      </c>
      <c r="T60" s="2">
        <v>128</v>
      </c>
      <c r="U60" s="2">
        <v>128</v>
      </c>
      <c r="V60" t="s">
        <v>404</v>
      </c>
      <c r="W60">
        <v>0.96357038043478205</v>
      </c>
      <c r="X60">
        <v>0.13460543084889601</v>
      </c>
      <c r="Y60">
        <v>0.64696032608695697</v>
      </c>
      <c r="Z60">
        <v>1.2759624443054101</v>
      </c>
      <c r="AA60">
        <v>0.60994915687923001</v>
      </c>
      <c r="AB60">
        <v>0.60994915687923001</v>
      </c>
      <c r="AC60">
        <v>0.64040800637206097</v>
      </c>
      <c r="AD60">
        <v>0.64040800637206097</v>
      </c>
      <c r="AE60">
        <v>0.64696032608695697</v>
      </c>
      <c r="AF60">
        <v>0.64696032608695697</v>
      </c>
      <c r="AG60">
        <v>0.76319444444444395</v>
      </c>
      <c r="AH60">
        <v>1.47420895099639</v>
      </c>
      <c r="AI60">
        <v>0.74140177710905997</v>
      </c>
      <c r="AJ60">
        <v>0.74140177710905997</v>
      </c>
      <c r="AK60">
        <v>0.76611069065650805</v>
      </c>
      <c r="AL60">
        <v>0.76611069065650805</v>
      </c>
      <c r="AM60">
        <v>0.76319444444444395</v>
      </c>
      <c r="AN60">
        <v>0.76319444444444395</v>
      </c>
    </row>
    <row r="61" spans="2:40" x14ac:dyDescent="0.2">
      <c r="B61" t="s">
        <v>483</v>
      </c>
      <c r="C61">
        <v>1E-3</v>
      </c>
      <c r="D61">
        <v>0.1</v>
      </c>
      <c r="E61">
        <v>100</v>
      </c>
      <c r="F61">
        <v>5000</v>
      </c>
      <c r="G61" s="2" t="b">
        <v>1</v>
      </c>
      <c r="H61">
        <v>8</v>
      </c>
      <c r="I61">
        <v>10</v>
      </c>
      <c r="J61">
        <v>64</v>
      </c>
      <c r="K61">
        <v>1000</v>
      </c>
      <c r="L61">
        <v>4</v>
      </c>
      <c r="M61">
        <v>10</v>
      </c>
      <c r="N61">
        <v>460</v>
      </c>
      <c r="O61">
        <v>12</v>
      </c>
      <c r="P61">
        <v>10</v>
      </c>
      <c r="Q61">
        <v>120</v>
      </c>
      <c r="R61">
        <v>1</v>
      </c>
      <c r="S61">
        <v>78</v>
      </c>
      <c r="T61" s="2">
        <v>128</v>
      </c>
      <c r="U61" s="2">
        <v>128</v>
      </c>
      <c r="V61" t="s">
        <v>404</v>
      </c>
      <c r="W61">
        <v>0.96892617187499996</v>
      </c>
      <c r="X61">
        <v>0.103718605980277</v>
      </c>
      <c r="Y61">
        <v>0.69370869565217297</v>
      </c>
      <c r="Z61">
        <v>0.70162883543968202</v>
      </c>
      <c r="AA61">
        <v>0.65387691011664995</v>
      </c>
      <c r="AB61">
        <v>0.65387691011664995</v>
      </c>
      <c r="AC61">
        <v>0.69804156022543096</v>
      </c>
      <c r="AD61">
        <v>0.69804156022543096</v>
      </c>
      <c r="AE61">
        <v>0.69370869565217297</v>
      </c>
      <c r="AF61">
        <v>0.69370869565217297</v>
      </c>
      <c r="AG61">
        <v>0.76249999999999996</v>
      </c>
      <c r="AH61">
        <v>0.72509586811065596</v>
      </c>
      <c r="AI61">
        <v>0.73473562495771205</v>
      </c>
      <c r="AJ61">
        <v>0.73473562495771205</v>
      </c>
      <c r="AK61">
        <v>0.78343185764744405</v>
      </c>
      <c r="AL61">
        <v>0.78343185764744405</v>
      </c>
      <c r="AM61">
        <v>0.76249999999999896</v>
      </c>
      <c r="AN61">
        <v>0.76249999999999996</v>
      </c>
    </row>
    <row r="62" spans="2:40" x14ac:dyDescent="0.2">
      <c r="B62" t="s">
        <v>486</v>
      </c>
      <c r="C62">
        <v>1E-3</v>
      </c>
      <c r="D62">
        <v>0.25</v>
      </c>
      <c r="E62">
        <v>100</v>
      </c>
      <c r="F62">
        <v>1000</v>
      </c>
      <c r="G62" s="2" t="b">
        <v>1</v>
      </c>
      <c r="H62">
        <v>8</v>
      </c>
      <c r="I62">
        <v>10</v>
      </c>
      <c r="J62">
        <v>256</v>
      </c>
      <c r="K62">
        <v>1000</v>
      </c>
      <c r="L62">
        <v>4</v>
      </c>
      <c r="M62">
        <v>10</v>
      </c>
      <c r="N62">
        <v>460</v>
      </c>
      <c r="O62">
        <v>12</v>
      </c>
      <c r="P62">
        <v>10</v>
      </c>
      <c r="Q62">
        <v>120</v>
      </c>
      <c r="R62">
        <v>1</v>
      </c>
      <c r="S62">
        <v>78</v>
      </c>
      <c r="T62" s="2">
        <v>64</v>
      </c>
      <c r="U62" s="2">
        <v>64</v>
      </c>
      <c r="V62" t="s">
        <v>404</v>
      </c>
      <c r="W62">
        <v>0.92382226562500003</v>
      </c>
      <c r="X62">
        <v>0.28225209669768803</v>
      </c>
      <c r="Y62">
        <v>0.68683913043478295</v>
      </c>
      <c r="Z62">
        <v>0.81032617342472002</v>
      </c>
      <c r="AA62">
        <v>0.64722987377073204</v>
      </c>
      <c r="AB62">
        <v>0.64722987377073105</v>
      </c>
      <c r="AC62">
        <v>0.68181661641187497</v>
      </c>
      <c r="AD62">
        <v>0.68181661641187497</v>
      </c>
      <c r="AE62">
        <v>0.68683913043478295</v>
      </c>
      <c r="AF62">
        <v>0.68683913043478295</v>
      </c>
      <c r="AG62">
        <v>0.75972222222222197</v>
      </c>
      <c r="AH62">
        <v>0.796583592891693</v>
      </c>
      <c r="AI62">
        <v>0.73196827152956101</v>
      </c>
      <c r="AJ62">
        <v>0.73196827152956101</v>
      </c>
      <c r="AK62">
        <v>0.73030990614625602</v>
      </c>
      <c r="AL62">
        <v>0.73030990614625602</v>
      </c>
      <c r="AM62">
        <v>0.75972222222222197</v>
      </c>
      <c r="AN62">
        <v>0.75972222222222197</v>
      </c>
    </row>
    <row r="63" spans="2:40" x14ac:dyDescent="0.2">
      <c r="B63" t="s">
        <v>563</v>
      </c>
      <c r="C63">
        <v>1E-3</v>
      </c>
      <c r="D63">
        <v>0.1</v>
      </c>
      <c r="E63">
        <v>100</v>
      </c>
      <c r="F63">
        <v>5000</v>
      </c>
      <c r="G63" s="2" t="b">
        <v>1</v>
      </c>
      <c r="H63">
        <v>8</v>
      </c>
      <c r="I63">
        <v>10</v>
      </c>
      <c r="J63">
        <v>64</v>
      </c>
      <c r="K63">
        <v>1000</v>
      </c>
      <c r="L63">
        <v>4</v>
      </c>
      <c r="M63">
        <v>10</v>
      </c>
      <c r="N63">
        <v>460</v>
      </c>
      <c r="O63">
        <v>12</v>
      </c>
      <c r="P63">
        <v>10</v>
      </c>
      <c r="Q63">
        <v>120</v>
      </c>
      <c r="R63">
        <v>1</v>
      </c>
      <c r="S63">
        <v>78</v>
      </c>
      <c r="T63" s="2">
        <v>128</v>
      </c>
      <c r="U63" s="2">
        <v>64</v>
      </c>
      <c r="V63" t="s">
        <v>404</v>
      </c>
      <c r="W63">
        <v>0.97611601562500006</v>
      </c>
      <c r="X63">
        <v>8.6006595735996894E-2</v>
      </c>
      <c r="Y63">
        <v>0.61631902173913</v>
      </c>
      <c r="Z63">
        <v>1.1255247502923</v>
      </c>
      <c r="AA63">
        <v>0.59139166386043496</v>
      </c>
      <c r="AB63">
        <v>0.59139166386043496</v>
      </c>
      <c r="AC63">
        <v>0.64767004764534397</v>
      </c>
      <c r="AD63">
        <v>0.64767004764534397</v>
      </c>
      <c r="AE63">
        <v>0.61631902173913</v>
      </c>
      <c r="AF63">
        <v>0.61631902173913</v>
      </c>
      <c r="AG63">
        <v>0.75972222222222197</v>
      </c>
      <c r="AH63">
        <v>0.72394222021102905</v>
      </c>
      <c r="AI63">
        <v>0.74333372757502403</v>
      </c>
      <c r="AJ63">
        <v>0.74333372757502403</v>
      </c>
      <c r="AK63">
        <v>0.75754719066572396</v>
      </c>
      <c r="AL63">
        <v>0.75754719066572396</v>
      </c>
      <c r="AM63">
        <v>0.75972222222222197</v>
      </c>
      <c r="AN63">
        <v>0.75972222222222197</v>
      </c>
    </row>
    <row r="64" spans="2:40" x14ac:dyDescent="0.2">
      <c r="B64" t="s">
        <v>536</v>
      </c>
      <c r="C64">
        <v>1E-3</v>
      </c>
      <c r="D64">
        <v>0.5</v>
      </c>
      <c r="E64">
        <v>100</v>
      </c>
      <c r="F64">
        <v>1000</v>
      </c>
      <c r="G64" s="2" t="b">
        <v>1</v>
      </c>
      <c r="H64">
        <v>8</v>
      </c>
      <c r="I64">
        <v>10</v>
      </c>
      <c r="J64">
        <v>256</v>
      </c>
      <c r="K64">
        <v>1000</v>
      </c>
      <c r="L64">
        <v>4</v>
      </c>
      <c r="M64">
        <v>10</v>
      </c>
      <c r="N64">
        <v>460</v>
      </c>
      <c r="O64">
        <v>12</v>
      </c>
      <c r="P64">
        <v>10</v>
      </c>
      <c r="Q64">
        <v>120</v>
      </c>
      <c r="R64">
        <v>1</v>
      </c>
      <c r="S64">
        <v>78</v>
      </c>
      <c r="T64" s="2">
        <v>64</v>
      </c>
      <c r="U64" s="2">
        <v>64</v>
      </c>
      <c r="V64" t="s">
        <v>404</v>
      </c>
      <c r="W64">
        <v>0.93451562499999996</v>
      </c>
      <c r="X64">
        <v>0.22460153833031599</v>
      </c>
      <c r="Y64">
        <v>0.64913478260869495</v>
      </c>
      <c r="Z64">
        <v>1.2396067702174101</v>
      </c>
      <c r="AA64">
        <v>0.59522437576465204</v>
      </c>
      <c r="AB64">
        <v>0.59522437576465204</v>
      </c>
      <c r="AC64">
        <v>0.65402783853003899</v>
      </c>
      <c r="AD64">
        <v>0.65402783853003899</v>
      </c>
      <c r="AE64">
        <v>0.64913478260869495</v>
      </c>
      <c r="AF64">
        <v>0.64913478260869495</v>
      </c>
      <c r="AG64">
        <v>0.75833333333333297</v>
      </c>
      <c r="AH64">
        <v>0.76257425546646096</v>
      </c>
      <c r="AI64">
        <v>0.72290133650805199</v>
      </c>
      <c r="AJ64">
        <v>0.72290133650805199</v>
      </c>
      <c r="AK64">
        <v>0.71006431130953296</v>
      </c>
      <c r="AL64">
        <v>0.71006431130953196</v>
      </c>
      <c r="AM64">
        <v>0.75833333333333297</v>
      </c>
      <c r="AN64">
        <v>0.75833333333333297</v>
      </c>
    </row>
    <row r="65" spans="2:40" x14ac:dyDescent="0.2">
      <c r="B65" t="s">
        <v>495</v>
      </c>
      <c r="C65">
        <v>1E-3</v>
      </c>
      <c r="D65">
        <v>0.1</v>
      </c>
      <c r="E65">
        <v>100</v>
      </c>
      <c r="F65">
        <v>5000</v>
      </c>
      <c r="G65" s="2" t="b">
        <v>1</v>
      </c>
      <c r="H65">
        <v>8</v>
      </c>
      <c r="I65">
        <v>10</v>
      </c>
      <c r="J65">
        <v>64</v>
      </c>
      <c r="K65">
        <v>1000</v>
      </c>
      <c r="L65">
        <v>4</v>
      </c>
      <c r="M65">
        <v>10</v>
      </c>
      <c r="N65">
        <v>460</v>
      </c>
      <c r="O65">
        <v>12</v>
      </c>
      <c r="P65">
        <v>10</v>
      </c>
      <c r="Q65">
        <v>120</v>
      </c>
      <c r="R65">
        <v>1</v>
      </c>
      <c r="S65">
        <v>78</v>
      </c>
      <c r="T65" s="2">
        <v>64</v>
      </c>
      <c r="U65" s="2">
        <v>128</v>
      </c>
      <c r="V65" t="s">
        <v>404</v>
      </c>
      <c r="W65">
        <v>0.97425351562499996</v>
      </c>
      <c r="X65">
        <v>9.6200057838112099E-2</v>
      </c>
      <c r="Y65">
        <v>0.67451521739130404</v>
      </c>
      <c r="Z65">
        <v>0.82318830192088999</v>
      </c>
      <c r="AA65">
        <v>0.62545608541590203</v>
      </c>
      <c r="AB65">
        <v>0.62545608541590203</v>
      </c>
      <c r="AC65">
        <v>0.64390503447709302</v>
      </c>
      <c r="AD65">
        <v>0.64390503447709302</v>
      </c>
      <c r="AE65">
        <v>0.67451521739130404</v>
      </c>
      <c r="AF65">
        <v>0.67451521739130404</v>
      </c>
      <c r="AG65">
        <v>0.75694444444444398</v>
      </c>
      <c r="AH65">
        <v>0.81638252735137895</v>
      </c>
      <c r="AI65">
        <v>0.72624869502422895</v>
      </c>
      <c r="AJ65">
        <v>0.72624869502422895</v>
      </c>
      <c r="AK65">
        <v>0.79503423754129698</v>
      </c>
      <c r="AL65">
        <v>0.79503423754129698</v>
      </c>
      <c r="AM65">
        <v>0.75694444444444398</v>
      </c>
      <c r="AN65">
        <v>0.75694444444444398</v>
      </c>
    </row>
    <row r="66" spans="2:40" x14ac:dyDescent="0.2">
      <c r="B66" t="s">
        <v>543</v>
      </c>
      <c r="C66">
        <v>1E-3</v>
      </c>
      <c r="D66">
        <v>0.25</v>
      </c>
      <c r="E66">
        <v>100</v>
      </c>
      <c r="F66">
        <v>1000</v>
      </c>
      <c r="G66" s="2" t="b">
        <v>1</v>
      </c>
      <c r="H66">
        <v>8</v>
      </c>
      <c r="I66">
        <v>10</v>
      </c>
      <c r="J66">
        <v>460</v>
      </c>
      <c r="K66">
        <v>1000</v>
      </c>
      <c r="L66">
        <v>4</v>
      </c>
      <c r="M66">
        <v>10</v>
      </c>
      <c r="N66">
        <v>460</v>
      </c>
      <c r="O66">
        <v>12</v>
      </c>
      <c r="P66">
        <v>10</v>
      </c>
      <c r="Q66">
        <v>120</v>
      </c>
      <c r="R66">
        <v>1</v>
      </c>
      <c r="S66">
        <v>78</v>
      </c>
      <c r="T66" s="2">
        <v>64</v>
      </c>
      <c r="U66" s="2">
        <v>64</v>
      </c>
      <c r="V66" t="s">
        <v>404</v>
      </c>
      <c r="W66">
        <v>0.91337364130434795</v>
      </c>
      <c r="X66">
        <v>0.31723119455575899</v>
      </c>
      <c r="Y66">
        <v>0.64473369565217398</v>
      </c>
      <c r="Z66">
        <v>1.3768367319107</v>
      </c>
      <c r="AA66">
        <v>0.59930393571909701</v>
      </c>
      <c r="AB66">
        <v>0.59930393571909701</v>
      </c>
      <c r="AC66">
        <v>0.67277793668254404</v>
      </c>
      <c r="AD66">
        <v>0.67277793668254404</v>
      </c>
      <c r="AE66">
        <v>0.64473369565217398</v>
      </c>
      <c r="AF66">
        <v>0.64473369565217398</v>
      </c>
      <c r="AG66">
        <v>0.75624999999999998</v>
      </c>
      <c r="AH66">
        <v>1.0941897630691499</v>
      </c>
      <c r="AI66">
        <v>0.74769992203664404</v>
      </c>
      <c r="AJ66">
        <v>0.74769992203664404</v>
      </c>
      <c r="AK66">
        <v>0.76864226076532505</v>
      </c>
      <c r="AL66">
        <v>0.76864226076532505</v>
      </c>
      <c r="AM66">
        <v>0.75624999999999998</v>
      </c>
      <c r="AN66">
        <v>0.75624999999999998</v>
      </c>
    </row>
    <row r="67" spans="2:40" x14ac:dyDescent="0.2">
      <c r="B67" t="s">
        <v>546</v>
      </c>
      <c r="C67">
        <v>1E-3</v>
      </c>
      <c r="D67">
        <v>0.25</v>
      </c>
      <c r="E67">
        <v>100</v>
      </c>
      <c r="F67">
        <v>5000</v>
      </c>
      <c r="G67" s="2" t="b">
        <v>1</v>
      </c>
      <c r="H67">
        <v>8</v>
      </c>
      <c r="I67">
        <v>10</v>
      </c>
      <c r="J67">
        <v>256</v>
      </c>
      <c r="K67">
        <v>1000</v>
      </c>
      <c r="L67">
        <v>4</v>
      </c>
      <c r="M67">
        <v>10</v>
      </c>
      <c r="N67">
        <v>460</v>
      </c>
      <c r="O67">
        <v>12</v>
      </c>
      <c r="P67">
        <v>10</v>
      </c>
      <c r="Q67">
        <v>120</v>
      </c>
      <c r="R67">
        <v>1</v>
      </c>
      <c r="S67">
        <v>78</v>
      </c>
      <c r="T67" s="2">
        <v>64</v>
      </c>
      <c r="U67" s="2">
        <v>128</v>
      </c>
      <c r="V67" t="s">
        <v>404</v>
      </c>
      <c r="W67">
        <v>0.97622197265624999</v>
      </c>
      <c r="X67">
        <v>8.1456253419071395E-2</v>
      </c>
      <c r="Y67">
        <v>0.64152499999999801</v>
      </c>
      <c r="Z67">
        <v>0.95996279865503298</v>
      </c>
      <c r="AA67">
        <v>0.63682388467497997</v>
      </c>
      <c r="AB67">
        <v>0.63682388467497997</v>
      </c>
      <c r="AC67">
        <v>0.670440463561088</v>
      </c>
      <c r="AD67">
        <v>0.670440463561088</v>
      </c>
      <c r="AE67">
        <v>0.64152499999999901</v>
      </c>
      <c r="AF67">
        <v>0.64152499999999901</v>
      </c>
      <c r="AG67">
        <v>0.75624999999999998</v>
      </c>
      <c r="AH67">
        <v>0.89424288272857599</v>
      </c>
      <c r="AI67">
        <v>0.72269136736232698</v>
      </c>
      <c r="AJ67">
        <v>0.72269136736232698</v>
      </c>
      <c r="AK67">
        <v>0.74553223463685103</v>
      </c>
      <c r="AL67">
        <v>0.74553223463685103</v>
      </c>
      <c r="AM67">
        <v>0.75624999999999998</v>
      </c>
      <c r="AN67">
        <v>0.75624999999999998</v>
      </c>
    </row>
    <row r="68" spans="2:40" x14ac:dyDescent="0.2">
      <c r="B68" t="s">
        <v>503</v>
      </c>
      <c r="C68">
        <v>1E-3</v>
      </c>
      <c r="D68">
        <v>0.25</v>
      </c>
      <c r="E68">
        <v>100</v>
      </c>
      <c r="F68">
        <v>1000</v>
      </c>
      <c r="G68" s="2" t="b">
        <v>1</v>
      </c>
      <c r="H68">
        <v>8</v>
      </c>
      <c r="I68">
        <v>10</v>
      </c>
      <c r="J68">
        <v>256</v>
      </c>
      <c r="K68">
        <v>1000</v>
      </c>
      <c r="L68">
        <v>4</v>
      </c>
      <c r="M68">
        <v>10</v>
      </c>
      <c r="N68">
        <v>460</v>
      </c>
      <c r="O68">
        <v>12</v>
      </c>
      <c r="P68">
        <v>10</v>
      </c>
      <c r="Q68">
        <v>120</v>
      </c>
      <c r="R68">
        <v>1</v>
      </c>
      <c r="S68">
        <v>78</v>
      </c>
      <c r="T68" s="2">
        <v>128</v>
      </c>
      <c r="U68" s="2">
        <v>64</v>
      </c>
      <c r="V68" t="s">
        <v>404</v>
      </c>
      <c r="W68">
        <v>0.92602832031250004</v>
      </c>
      <c r="X68">
        <v>0.27139699345827101</v>
      </c>
      <c r="Y68">
        <v>0.66919130434782503</v>
      </c>
      <c r="Z68">
        <v>0.768933274626731</v>
      </c>
      <c r="AA68">
        <v>0.61556103229313197</v>
      </c>
      <c r="AB68">
        <v>0.61556103229313197</v>
      </c>
      <c r="AC68">
        <v>0.65104929679408297</v>
      </c>
      <c r="AD68">
        <v>0.65104929679408297</v>
      </c>
      <c r="AE68">
        <v>0.66919130434782503</v>
      </c>
      <c r="AF68">
        <v>0.66919130434782503</v>
      </c>
      <c r="AG68">
        <v>0.75416666666666599</v>
      </c>
      <c r="AH68">
        <v>0.76145124435424805</v>
      </c>
      <c r="AI68">
        <v>0.72459258433965801</v>
      </c>
      <c r="AJ68">
        <v>0.72459258433965801</v>
      </c>
      <c r="AK68">
        <v>0.72087856310290499</v>
      </c>
      <c r="AL68">
        <v>0.72087856310290499</v>
      </c>
      <c r="AM68">
        <v>0.75416666666666599</v>
      </c>
      <c r="AN68">
        <v>0.75416666666666599</v>
      </c>
    </row>
    <row r="69" spans="2:40" x14ac:dyDescent="0.2">
      <c r="B69" t="s">
        <v>515</v>
      </c>
      <c r="C69">
        <v>1E-3</v>
      </c>
      <c r="D69">
        <v>0.1</v>
      </c>
      <c r="E69">
        <v>100</v>
      </c>
      <c r="F69">
        <v>1000</v>
      </c>
      <c r="G69" s="2" t="b">
        <v>1</v>
      </c>
      <c r="H69">
        <v>8</v>
      </c>
      <c r="I69">
        <v>10</v>
      </c>
      <c r="J69">
        <v>256</v>
      </c>
      <c r="K69">
        <v>1000</v>
      </c>
      <c r="L69">
        <v>4</v>
      </c>
      <c r="M69">
        <v>10</v>
      </c>
      <c r="N69">
        <v>460</v>
      </c>
      <c r="O69">
        <v>12</v>
      </c>
      <c r="P69">
        <v>10</v>
      </c>
      <c r="Q69">
        <v>120</v>
      </c>
      <c r="R69">
        <v>1</v>
      </c>
      <c r="S69">
        <v>78</v>
      </c>
      <c r="T69" s="2">
        <v>64</v>
      </c>
      <c r="U69" s="2">
        <v>64</v>
      </c>
      <c r="V69" t="s">
        <v>404</v>
      </c>
      <c r="W69">
        <v>0.89581347656249999</v>
      </c>
      <c r="X69">
        <v>0.35988843947649002</v>
      </c>
      <c r="Y69">
        <v>0.66070652173913003</v>
      </c>
      <c r="Z69">
        <v>0.93218712615966803</v>
      </c>
      <c r="AA69">
        <v>0.60720496840322502</v>
      </c>
      <c r="AB69">
        <v>0.60720496840322502</v>
      </c>
      <c r="AC69">
        <v>0.64034691174804503</v>
      </c>
      <c r="AD69">
        <v>0.64034691174804503</v>
      </c>
      <c r="AE69">
        <v>0.66070652173913003</v>
      </c>
      <c r="AF69">
        <v>0.66070652173913003</v>
      </c>
      <c r="AG69">
        <v>0.75416666666666599</v>
      </c>
      <c r="AH69">
        <v>0.90928179025650002</v>
      </c>
      <c r="AI69">
        <v>0.72298575446890601</v>
      </c>
      <c r="AJ69">
        <v>0.72298575446890601</v>
      </c>
      <c r="AK69">
        <v>0.721852070328455</v>
      </c>
      <c r="AL69">
        <v>0.721852070328455</v>
      </c>
      <c r="AM69">
        <v>0.75416666666666599</v>
      </c>
      <c r="AN69">
        <v>0.75416666666666599</v>
      </c>
    </row>
    <row r="70" spans="2:40" x14ac:dyDescent="0.2">
      <c r="B70" t="s">
        <v>412</v>
      </c>
      <c r="C70">
        <v>1E-3</v>
      </c>
      <c r="D70">
        <v>0.1</v>
      </c>
      <c r="E70">
        <v>100</v>
      </c>
      <c r="F70">
        <v>1000</v>
      </c>
      <c r="G70" s="2" t="b">
        <v>0</v>
      </c>
      <c r="H70">
        <v>8</v>
      </c>
      <c r="I70">
        <v>10</v>
      </c>
      <c r="J70">
        <v>460</v>
      </c>
      <c r="K70">
        <v>1000</v>
      </c>
      <c r="L70">
        <v>4</v>
      </c>
      <c r="M70">
        <v>10</v>
      </c>
      <c r="N70">
        <v>460</v>
      </c>
      <c r="O70">
        <v>12</v>
      </c>
      <c r="P70">
        <v>10</v>
      </c>
      <c r="Q70">
        <v>120</v>
      </c>
      <c r="R70">
        <v>1</v>
      </c>
      <c r="S70">
        <v>78</v>
      </c>
      <c r="T70" s="2">
        <v>128</v>
      </c>
      <c r="U70" s="2">
        <v>128</v>
      </c>
      <c r="V70" t="s">
        <v>404</v>
      </c>
      <c r="W70">
        <v>0.91333614130434704</v>
      </c>
      <c r="X70">
        <v>0.31910857805609699</v>
      </c>
      <c r="Y70">
        <v>0.66828586956521696</v>
      </c>
      <c r="Z70">
        <v>0.90057939392328201</v>
      </c>
      <c r="AA70">
        <v>0.61771047185713901</v>
      </c>
      <c r="AB70">
        <v>0.61771047185713901</v>
      </c>
      <c r="AC70">
        <v>0.66760618349288103</v>
      </c>
      <c r="AD70">
        <v>0.66760618349288103</v>
      </c>
      <c r="AE70">
        <v>0.66828586956521696</v>
      </c>
      <c r="AF70">
        <v>0.66828586956521696</v>
      </c>
      <c r="AG70">
        <v>0.750694444444444</v>
      </c>
      <c r="AH70">
        <v>0.80097675323486295</v>
      </c>
      <c r="AI70">
        <v>0.714248238095328</v>
      </c>
      <c r="AJ70">
        <v>0.714248238095328</v>
      </c>
      <c r="AK70">
        <v>0.71703728585475202</v>
      </c>
      <c r="AL70">
        <v>0.71703728585475202</v>
      </c>
      <c r="AM70">
        <v>0.750694444444444</v>
      </c>
      <c r="AN70">
        <v>0.750694444444444</v>
      </c>
    </row>
    <row r="71" spans="2:40" x14ac:dyDescent="0.2">
      <c r="B71" t="s">
        <v>443</v>
      </c>
      <c r="C71">
        <v>1E-3</v>
      </c>
      <c r="D71">
        <v>0.25</v>
      </c>
      <c r="E71">
        <v>100</v>
      </c>
      <c r="F71">
        <v>1000</v>
      </c>
      <c r="G71" s="2" t="b">
        <v>1</v>
      </c>
      <c r="H71">
        <v>8</v>
      </c>
      <c r="I71">
        <v>10</v>
      </c>
      <c r="J71">
        <v>460</v>
      </c>
      <c r="K71">
        <v>1000</v>
      </c>
      <c r="L71">
        <v>4</v>
      </c>
      <c r="M71">
        <v>10</v>
      </c>
      <c r="N71">
        <v>460</v>
      </c>
      <c r="O71">
        <v>12</v>
      </c>
      <c r="P71">
        <v>10</v>
      </c>
      <c r="Q71">
        <v>120</v>
      </c>
      <c r="R71">
        <v>1</v>
      </c>
      <c r="S71">
        <v>78</v>
      </c>
      <c r="T71" s="2">
        <v>64</v>
      </c>
      <c r="U71" s="2">
        <v>128</v>
      </c>
      <c r="V71" t="s">
        <v>404</v>
      </c>
      <c r="W71">
        <v>0.92098451086956301</v>
      </c>
      <c r="X71">
        <v>0.29941780167818</v>
      </c>
      <c r="Y71">
        <v>0.56792282608695599</v>
      </c>
      <c r="Z71">
        <v>1.64800093489885</v>
      </c>
      <c r="AA71">
        <v>0.54684419499589898</v>
      </c>
      <c r="AB71">
        <v>0.54684419499589898</v>
      </c>
      <c r="AC71">
        <v>0.59749468646135795</v>
      </c>
      <c r="AD71">
        <v>0.59749468646135795</v>
      </c>
      <c r="AE71">
        <v>0.56792282608695599</v>
      </c>
      <c r="AF71">
        <v>0.56792282608695599</v>
      </c>
      <c r="AG71">
        <v>0.74722222222222201</v>
      </c>
      <c r="AH71">
        <v>1.4364145994186399</v>
      </c>
      <c r="AI71">
        <v>0.71308319595669101</v>
      </c>
      <c r="AJ71">
        <v>0.71308319595669101</v>
      </c>
      <c r="AK71">
        <v>0.73412445211720301</v>
      </c>
      <c r="AL71">
        <v>0.73412445211720301</v>
      </c>
      <c r="AM71">
        <v>0.74722222222222201</v>
      </c>
      <c r="AN71">
        <v>0.74722222222222201</v>
      </c>
    </row>
    <row r="72" spans="2:40" x14ac:dyDescent="0.2">
      <c r="B72" t="s">
        <v>549</v>
      </c>
      <c r="C72">
        <v>1E-3</v>
      </c>
      <c r="D72">
        <v>0.25</v>
      </c>
      <c r="E72">
        <v>100</v>
      </c>
      <c r="F72">
        <v>1000</v>
      </c>
      <c r="G72" s="2" t="b">
        <v>1</v>
      </c>
      <c r="H72">
        <v>8</v>
      </c>
      <c r="I72">
        <v>10</v>
      </c>
      <c r="J72">
        <v>460</v>
      </c>
      <c r="K72">
        <v>1000</v>
      </c>
      <c r="L72">
        <v>4</v>
      </c>
      <c r="M72">
        <v>10</v>
      </c>
      <c r="N72">
        <v>460</v>
      </c>
      <c r="O72">
        <v>12</v>
      </c>
      <c r="P72">
        <v>10</v>
      </c>
      <c r="Q72">
        <v>120</v>
      </c>
      <c r="R72">
        <v>1</v>
      </c>
      <c r="S72">
        <v>78</v>
      </c>
      <c r="T72" s="2">
        <v>128</v>
      </c>
      <c r="U72" s="2">
        <v>64</v>
      </c>
      <c r="V72" t="s">
        <v>404</v>
      </c>
      <c r="W72">
        <v>0.93980570652174</v>
      </c>
      <c r="X72">
        <v>0.224509840637445</v>
      </c>
      <c r="Y72">
        <v>0.639145108695652</v>
      </c>
      <c r="Z72">
        <v>0.91934477275609905</v>
      </c>
      <c r="AA72">
        <v>0.60712354957107695</v>
      </c>
      <c r="AB72">
        <v>0.60712354957107695</v>
      </c>
      <c r="AC72">
        <v>0.63589411807195095</v>
      </c>
      <c r="AD72">
        <v>0.63589411807195095</v>
      </c>
      <c r="AE72">
        <v>0.639145108695652</v>
      </c>
      <c r="AF72">
        <v>0.639145108695652</v>
      </c>
      <c r="AG72">
        <v>0.74652777777777701</v>
      </c>
      <c r="AH72">
        <v>0.83676540851592995</v>
      </c>
      <c r="AI72">
        <v>0.71973771116163998</v>
      </c>
      <c r="AJ72">
        <v>0.71973771116163998</v>
      </c>
      <c r="AK72">
        <v>0.73738524814756101</v>
      </c>
      <c r="AL72">
        <v>0.73738524814756201</v>
      </c>
      <c r="AM72">
        <v>0.74652777777777701</v>
      </c>
      <c r="AN72">
        <v>0.74652777777777701</v>
      </c>
    </row>
    <row r="73" spans="2:40" x14ac:dyDescent="0.2">
      <c r="B73" t="s">
        <v>413</v>
      </c>
      <c r="C73">
        <v>1E-3</v>
      </c>
      <c r="D73">
        <v>0.1</v>
      </c>
      <c r="E73">
        <v>100</v>
      </c>
      <c r="F73">
        <v>1000</v>
      </c>
      <c r="G73" s="2" t="b">
        <v>1</v>
      </c>
      <c r="H73">
        <v>8</v>
      </c>
      <c r="I73">
        <v>10</v>
      </c>
      <c r="J73">
        <v>460</v>
      </c>
      <c r="K73">
        <v>1000</v>
      </c>
      <c r="L73">
        <v>4</v>
      </c>
      <c r="M73">
        <v>10</v>
      </c>
      <c r="N73">
        <v>460</v>
      </c>
      <c r="O73">
        <v>12</v>
      </c>
      <c r="P73">
        <v>10</v>
      </c>
      <c r="Q73">
        <v>120</v>
      </c>
      <c r="R73">
        <v>1</v>
      </c>
      <c r="S73">
        <v>78</v>
      </c>
      <c r="T73" s="2">
        <v>128</v>
      </c>
      <c r="U73" s="2">
        <v>64</v>
      </c>
      <c r="V73" t="s">
        <v>404</v>
      </c>
      <c r="W73">
        <v>0.90173614130434698</v>
      </c>
      <c r="X73">
        <v>0.354254779487848</v>
      </c>
      <c r="Y73">
        <v>0.66704891304347602</v>
      </c>
      <c r="Z73">
        <v>0.84494667428731896</v>
      </c>
      <c r="AA73">
        <v>0.611647640399967</v>
      </c>
      <c r="AB73">
        <v>0.611647640399967</v>
      </c>
      <c r="AC73">
        <v>0.65906919520123497</v>
      </c>
      <c r="AD73">
        <v>0.65906919520123497</v>
      </c>
      <c r="AE73">
        <v>0.66704891304347602</v>
      </c>
      <c r="AF73">
        <v>0.66704891304347602</v>
      </c>
      <c r="AG73">
        <v>0.74513888888888802</v>
      </c>
      <c r="AH73">
        <v>0.97301578521728505</v>
      </c>
      <c r="AI73">
        <v>0.71961813914169104</v>
      </c>
      <c r="AJ73">
        <v>0.71961813914169104</v>
      </c>
      <c r="AK73">
        <v>0.74562388857429696</v>
      </c>
      <c r="AL73">
        <v>0.74562388857429696</v>
      </c>
      <c r="AM73">
        <v>0.74513888888888802</v>
      </c>
      <c r="AN73">
        <v>0.74513888888888802</v>
      </c>
    </row>
    <row r="74" spans="2:40" x14ac:dyDescent="0.2">
      <c r="B74" t="s">
        <v>513</v>
      </c>
      <c r="C74">
        <v>1E-3</v>
      </c>
      <c r="D74">
        <v>0.25</v>
      </c>
      <c r="E74">
        <v>100</v>
      </c>
      <c r="F74">
        <v>5000</v>
      </c>
      <c r="G74" s="2" t="b">
        <v>1</v>
      </c>
      <c r="H74">
        <v>8</v>
      </c>
      <c r="I74">
        <v>10</v>
      </c>
      <c r="J74">
        <v>64</v>
      </c>
      <c r="K74">
        <v>1000</v>
      </c>
      <c r="L74">
        <v>4</v>
      </c>
      <c r="M74">
        <v>10</v>
      </c>
      <c r="N74">
        <v>460</v>
      </c>
      <c r="O74">
        <v>12</v>
      </c>
      <c r="P74">
        <v>10</v>
      </c>
      <c r="Q74">
        <v>120</v>
      </c>
      <c r="R74">
        <v>1</v>
      </c>
      <c r="S74">
        <v>78</v>
      </c>
      <c r="T74" s="2">
        <v>128</v>
      </c>
      <c r="U74" s="2">
        <v>64</v>
      </c>
      <c r="V74" t="s">
        <v>404</v>
      </c>
      <c r="W74">
        <v>0.97952460937499997</v>
      </c>
      <c r="X74">
        <v>6.8182721886411293E-2</v>
      </c>
      <c r="Y74">
        <v>0.662709239130435</v>
      </c>
      <c r="Z74">
        <v>1.0011364164352401</v>
      </c>
      <c r="AA74">
        <v>0.63607677832410403</v>
      </c>
      <c r="AB74">
        <v>0.63607677832410403</v>
      </c>
      <c r="AC74">
        <v>0.67475564456176496</v>
      </c>
      <c r="AD74">
        <v>0.67475564456176496</v>
      </c>
      <c r="AE74">
        <v>0.662709239130435</v>
      </c>
      <c r="AF74">
        <v>0.662709239130435</v>
      </c>
      <c r="AG74">
        <v>0.74513888888888802</v>
      </c>
      <c r="AH74">
        <v>1.22707951068878</v>
      </c>
      <c r="AI74">
        <v>0.72302545468541402</v>
      </c>
      <c r="AJ74">
        <v>0.72302545468541402</v>
      </c>
      <c r="AK74">
        <v>0.76511340150769902</v>
      </c>
      <c r="AL74">
        <v>0.76511340150769902</v>
      </c>
      <c r="AM74">
        <v>0.74513888888888802</v>
      </c>
      <c r="AN74">
        <v>0.74513888888888802</v>
      </c>
    </row>
    <row r="75" spans="2:40" x14ac:dyDescent="0.2">
      <c r="B75" t="s">
        <v>437</v>
      </c>
      <c r="C75">
        <v>1E-3</v>
      </c>
      <c r="D75">
        <v>0.25</v>
      </c>
      <c r="E75">
        <v>100</v>
      </c>
      <c r="F75">
        <v>1000</v>
      </c>
      <c r="G75" s="2" t="b">
        <v>1</v>
      </c>
      <c r="H75">
        <v>8</v>
      </c>
      <c r="I75">
        <v>10</v>
      </c>
      <c r="J75">
        <v>64</v>
      </c>
      <c r="K75">
        <v>1000</v>
      </c>
      <c r="L75">
        <v>4</v>
      </c>
      <c r="M75">
        <v>10</v>
      </c>
      <c r="N75">
        <v>460</v>
      </c>
      <c r="O75">
        <v>12</v>
      </c>
      <c r="P75">
        <v>10</v>
      </c>
      <c r="Q75">
        <v>120</v>
      </c>
      <c r="R75">
        <v>1</v>
      </c>
      <c r="S75">
        <v>78</v>
      </c>
      <c r="T75" s="2">
        <v>64</v>
      </c>
      <c r="U75" s="2">
        <v>64</v>
      </c>
      <c r="V75" t="s">
        <v>404</v>
      </c>
      <c r="W75">
        <v>0.90968359374999996</v>
      </c>
      <c r="X75">
        <v>0.32514005342125801</v>
      </c>
      <c r="Y75">
        <v>0.64070163043478201</v>
      </c>
      <c r="Z75">
        <v>1.23564217871427</v>
      </c>
      <c r="AA75">
        <v>0.58168793777482797</v>
      </c>
      <c r="AB75">
        <v>0.58168793777482797</v>
      </c>
      <c r="AC75">
        <v>0.66347330181165198</v>
      </c>
      <c r="AD75">
        <v>0.66347330181165198</v>
      </c>
      <c r="AE75">
        <v>0.64070163043478201</v>
      </c>
      <c r="AF75">
        <v>0.64070163043478201</v>
      </c>
      <c r="AG75">
        <v>0.74375000000000002</v>
      </c>
      <c r="AH75">
        <v>1.26267766952514</v>
      </c>
      <c r="AI75">
        <v>0.73572306284479805</v>
      </c>
      <c r="AJ75">
        <v>0.73572306284479805</v>
      </c>
      <c r="AK75">
        <v>0.76292901275659497</v>
      </c>
      <c r="AL75">
        <v>0.76292901275659497</v>
      </c>
      <c r="AM75">
        <v>0.74374999999999902</v>
      </c>
      <c r="AN75">
        <v>0.74375000000000002</v>
      </c>
    </row>
    <row r="76" spans="2:40" x14ac:dyDescent="0.2">
      <c r="B76" t="s">
        <v>562</v>
      </c>
      <c r="C76">
        <v>1E-3</v>
      </c>
      <c r="D76">
        <v>0.1</v>
      </c>
      <c r="E76">
        <v>100</v>
      </c>
      <c r="F76">
        <v>1000</v>
      </c>
      <c r="G76" s="2" t="b">
        <v>1</v>
      </c>
      <c r="H76">
        <v>8</v>
      </c>
      <c r="I76">
        <v>10</v>
      </c>
      <c r="J76">
        <v>256</v>
      </c>
      <c r="K76">
        <v>1000</v>
      </c>
      <c r="L76">
        <v>4</v>
      </c>
      <c r="M76">
        <v>10</v>
      </c>
      <c r="N76">
        <v>460</v>
      </c>
      <c r="O76">
        <v>12</v>
      </c>
      <c r="P76">
        <v>10</v>
      </c>
      <c r="Q76">
        <v>120</v>
      </c>
      <c r="R76">
        <v>1</v>
      </c>
      <c r="S76">
        <v>78</v>
      </c>
      <c r="T76" s="2">
        <v>64</v>
      </c>
      <c r="U76" s="2">
        <v>128</v>
      </c>
      <c r="V76" t="s">
        <v>404</v>
      </c>
      <c r="W76">
        <v>0.87060498046875001</v>
      </c>
      <c r="X76">
        <v>0.43322193595767</v>
      </c>
      <c r="Y76">
        <v>0.61808532608695599</v>
      </c>
      <c r="Z76">
        <v>2.9873377195000601</v>
      </c>
      <c r="AA76">
        <v>0.55882007178889503</v>
      </c>
      <c r="AB76">
        <v>0.55882007178889503</v>
      </c>
      <c r="AC76">
        <v>0.64810443198889101</v>
      </c>
      <c r="AD76">
        <v>0.64810443198889101</v>
      </c>
      <c r="AE76">
        <v>0.61808532608695599</v>
      </c>
      <c r="AF76">
        <v>0.61808532608695599</v>
      </c>
      <c r="AG76">
        <v>0.73958333333333304</v>
      </c>
      <c r="AH76">
        <v>1.5318899154662999</v>
      </c>
      <c r="AI76">
        <v>0.728003509471711</v>
      </c>
      <c r="AJ76">
        <v>0.728003509471711</v>
      </c>
      <c r="AK76">
        <v>0.76736442085229395</v>
      </c>
      <c r="AL76">
        <v>0.76736442085229395</v>
      </c>
      <c r="AM76">
        <v>0.73958333333333304</v>
      </c>
      <c r="AN76">
        <v>0.73958333333333304</v>
      </c>
    </row>
    <row r="77" spans="2:40" x14ac:dyDescent="0.2">
      <c r="B77" t="s">
        <v>498</v>
      </c>
      <c r="C77">
        <v>1E-3</v>
      </c>
      <c r="D77">
        <v>0.1</v>
      </c>
      <c r="E77">
        <v>100</v>
      </c>
      <c r="F77">
        <v>1000</v>
      </c>
      <c r="G77" s="2" t="b">
        <v>1</v>
      </c>
      <c r="H77">
        <v>8</v>
      </c>
      <c r="I77">
        <v>10</v>
      </c>
      <c r="J77">
        <v>64</v>
      </c>
      <c r="K77">
        <v>1000</v>
      </c>
      <c r="L77">
        <v>4</v>
      </c>
      <c r="M77">
        <v>10</v>
      </c>
      <c r="N77">
        <v>460</v>
      </c>
      <c r="O77">
        <v>12</v>
      </c>
      <c r="P77">
        <v>10</v>
      </c>
      <c r="Q77">
        <v>120</v>
      </c>
      <c r="R77">
        <v>1</v>
      </c>
      <c r="S77">
        <v>78</v>
      </c>
      <c r="T77" s="2">
        <v>128</v>
      </c>
      <c r="U77" s="2">
        <v>128</v>
      </c>
      <c r="V77" t="s">
        <v>404</v>
      </c>
      <c r="W77">
        <v>0.89600000000000002</v>
      </c>
      <c r="X77">
        <v>0.37432005476951502</v>
      </c>
      <c r="Y77">
        <v>0.67068369565217301</v>
      </c>
      <c r="Z77">
        <v>1.0383733305334999</v>
      </c>
      <c r="AA77">
        <v>0.62628541726707698</v>
      </c>
      <c r="AB77">
        <v>0.62628541726707698</v>
      </c>
      <c r="AC77">
        <v>0.66912197545547203</v>
      </c>
      <c r="AD77">
        <v>0.66912197545547203</v>
      </c>
      <c r="AE77">
        <v>0.67068369565217301</v>
      </c>
      <c r="AF77">
        <v>0.67068369565217301</v>
      </c>
      <c r="AG77">
        <v>0.73888888888888804</v>
      </c>
      <c r="AH77">
        <v>0.917938351631164</v>
      </c>
      <c r="AI77">
        <v>0.71249749166722998</v>
      </c>
      <c r="AJ77">
        <v>0.71249749166722998</v>
      </c>
      <c r="AK77">
        <v>0.70992755011751596</v>
      </c>
      <c r="AL77">
        <v>0.70992755011751596</v>
      </c>
      <c r="AM77">
        <v>0.73888888888888804</v>
      </c>
      <c r="AN77">
        <v>0.73888888888888804</v>
      </c>
    </row>
    <row r="78" spans="2:40" x14ac:dyDescent="0.2">
      <c r="B78" t="s">
        <v>442</v>
      </c>
      <c r="C78">
        <v>1E-3</v>
      </c>
      <c r="D78">
        <v>0.5</v>
      </c>
      <c r="E78">
        <v>100</v>
      </c>
      <c r="F78">
        <v>1000</v>
      </c>
      <c r="G78" s="2" t="b">
        <v>1</v>
      </c>
      <c r="H78">
        <v>8</v>
      </c>
      <c r="I78">
        <v>10</v>
      </c>
      <c r="J78">
        <v>460</v>
      </c>
      <c r="K78">
        <v>1000</v>
      </c>
      <c r="L78">
        <v>4</v>
      </c>
      <c r="M78">
        <v>10</v>
      </c>
      <c r="N78">
        <v>460</v>
      </c>
      <c r="O78">
        <v>12</v>
      </c>
      <c r="P78">
        <v>10</v>
      </c>
      <c r="Q78">
        <v>120</v>
      </c>
      <c r="R78">
        <v>1</v>
      </c>
      <c r="S78">
        <v>78</v>
      </c>
      <c r="T78" s="2">
        <v>64</v>
      </c>
      <c r="U78" s="2">
        <v>64</v>
      </c>
      <c r="V78" t="s">
        <v>404</v>
      </c>
      <c r="W78">
        <v>0.96132445652173804</v>
      </c>
      <c r="X78">
        <v>0.14074360127746999</v>
      </c>
      <c r="Y78">
        <v>0.58395326086956501</v>
      </c>
      <c r="Z78">
        <v>1.4305364447236</v>
      </c>
      <c r="AA78">
        <v>0.54975077857490495</v>
      </c>
      <c r="AB78">
        <v>0.54975077857490495</v>
      </c>
      <c r="AC78">
        <v>0.59688687429093501</v>
      </c>
      <c r="AD78">
        <v>0.59688687429093501</v>
      </c>
      <c r="AE78">
        <v>0.58395326086956501</v>
      </c>
      <c r="AF78">
        <v>0.58395326086956501</v>
      </c>
      <c r="AG78">
        <v>0.73888888888888804</v>
      </c>
      <c r="AH78">
        <v>0.99461674690246504</v>
      </c>
      <c r="AI78">
        <v>0.71515879699276697</v>
      </c>
      <c r="AJ78">
        <v>0.71515879699276697</v>
      </c>
      <c r="AK78">
        <v>0.72941250352137499</v>
      </c>
      <c r="AL78">
        <v>0.72941250352137499</v>
      </c>
      <c r="AM78">
        <v>0.73888888888888804</v>
      </c>
      <c r="AN78">
        <v>0.73888888888888804</v>
      </c>
    </row>
    <row r="79" spans="2:40" x14ac:dyDescent="0.2">
      <c r="B79" t="s">
        <v>441</v>
      </c>
      <c r="C79">
        <v>1E-3</v>
      </c>
      <c r="D79">
        <v>0.5</v>
      </c>
      <c r="E79">
        <v>100</v>
      </c>
      <c r="F79">
        <v>1000</v>
      </c>
      <c r="G79" s="2" t="b">
        <v>1</v>
      </c>
      <c r="H79">
        <v>8</v>
      </c>
      <c r="I79">
        <v>10</v>
      </c>
      <c r="J79">
        <v>64</v>
      </c>
      <c r="K79">
        <v>1000</v>
      </c>
      <c r="L79">
        <v>4</v>
      </c>
      <c r="M79">
        <v>10</v>
      </c>
      <c r="N79">
        <v>460</v>
      </c>
      <c r="O79">
        <v>12</v>
      </c>
      <c r="P79">
        <v>10</v>
      </c>
      <c r="Q79">
        <v>120</v>
      </c>
      <c r="R79">
        <v>1</v>
      </c>
      <c r="S79">
        <v>78</v>
      </c>
      <c r="T79" s="2">
        <v>64</v>
      </c>
      <c r="U79" s="2">
        <v>64</v>
      </c>
      <c r="V79" t="s">
        <v>404</v>
      </c>
      <c r="W79">
        <v>0.93647070312500003</v>
      </c>
      <c r="X79">
        <v>0.22914689032733401</v>
      </c>
      <c r="Y79">
        <v>0.60484347826086904</v>
      </c>
      <c r="Z79">
        <v>1.3177028343081401</v>
      </c>
      <c r="AA79">
        <v>0.57881686085218098</v>
      </c>
      <c r="AB79">
        <v>0.57881686085218098</v>
      </c>
      <c r="AC79">
        <v>0.634691580234922</v>
      </c>
      <c r="AD79">
        <v>0.634691580234922</v>
      </c>
      <c r="AE79">
        <v>0.60484347826086904</v>
      </c>
      <c r="AF79">
        <v>0.60484347826086904</v>
      </c>
      <c r="AG79">
        <v>0.73750000000000004</v>
      </c>
      <c r="AH79">
        <v>0.88096737861633301</v>
      </c>
      <c r="AI79">
        <v>0.70516456218458201</v>
      </c>
      <c r="AJ79">
        <v>0.70516456218458201</v>
      </c>
      <c r="AK79">
        <v>0.72814301633630396</v>
      </c>
      <c r="AL79">
        <v>0.72814301633630396</v>
      </c>
      <c r="AM79">
        <v>0.73750000000000004</v>
      </c>
      <c r="AN79">
        <v>0.73750000000000004</v>
      </c>
    </row>
    <row r="80" spans="2:40" x14ac:dyDescent="0.2">
      <c r="B80" t="s">
        <v>545</v>
      </c>
      <c r="C80">
        <v>1E-3</v>
      </c>
      <c r="D80">
        <v>0.1</v>
      </c>
      <c r="E80">
        <v>100</v>
      </c>
      <c r="F80">
        <v>1000</v>
      </c>
      <c r="G80" s="2" t="b">
        <v>1</v>
      </c>
      <c r="H80">
        <v>8</v>
      </c>
      <c r="I80">
        <v>10</v>
      </c>
      <c r="J80">
        <v>460</v>
      </c>
      <c r="K80">
        <v>1000</v>
      </c>
      <c r="L80">
        <v>4</v>
      </c>
      <c r="M80">
        <v>10</v>
      </c>
      <c r="N80">
        <v>460</v>
      </c>
      <c r="O80">
        <v>12</v>
      </c>
      <c r="P80">
        <v>10</v>
      </c>
      <c r="Q80">
        <v>120</v>
      </c>
      <c r="R80">
        <v>1</v>
      </c>
      <c r="S80">
        <v>78</v>
      </c>
      <c r="T80" s="2">
        <v>64</v>
      </c>
      <c r="U80" s="2">
        <v>64</v>
      </c>
      <c r="V80" t="s">
        <v>404</v>
      </c>
      <c r="W80">
        <v>0.90240217391304201</v>
      </c>
      <c r="X80">
        <v>0.35578757753968199</v>
      </c>
      <c r="Y80">
        <v>0.64441141304347704</v>
      </c>
      <c r="Z80">
        <v>0.99793671685457197</v>
      </c>
      <c r="AA80">
        <v>0.58162597452979803</v>
      </c>
      <c r="AB80">
        <v>0.58162597452979803</v>
      </c>
      <c r="AC80">
        <v>0.64786204756024601</v>
      </c>
      <c r="AD80">
        <v>0.64786204756024601</v>
      </c>
      <c r="AE80">
        <v>0.64441141304347704</v>
      </c>
      <c r="AF80">
        <v>0.64441141304347704</v>
      </c>
      <c r="AG80">
        <v>0.73680555555555505</v>
      </c>
      <c r="AH80">
        <v>1.0651614665985101</v>
      </c>
      <c r="AI80">
        <v>0.70479019583860103</v>
      </c>
      <c r="AJ80">
        <v>0.70479019583860203</v>
      </c>
      <c r="AK80">
        <v>0.76009690446882905</v>
      </c>
      <c r="AL80">
        <v>0.76009690446882905</v>
      </c>
      <c r="AM80">
        <v>0.73680555555555505</v>
      </c>
      <c r="AN80">
        <v>0.73680555555555505</v>
      </c>
    </row>
    <row r="81" spans="2:40" x14ac:dyDescent="0.2">
      <c r="B81" t="s">
        <v>434</v>
      </c>
      <c r="C81">
        <v>1E-3</v>
      </c>
      <c r="D81">
        <v>0.25</v>
      </c>
      <c r="E81">
        <v>100</v>
      </c>
      <c r="F81">
        <v>1000</v>
      </c>
      <c r="G81" s="2" t="b">
        <v>0</v>
      </c>
      <c r="H81">
        <v>8</v>
      </c>
      <c r="I81">
        <v>10</v>
      </c>
      <c r="J81">
        <v>460</v>
      </c>
      <c r="K81">
        <v>1000</v>
      </c>
      <c r="L81">
        <v>4</v>
      </c>
      <c r="M81">
        <v>10</v>
      </c>
      <c r="N81">
        <v>460</v>
      </c>
      <c r="O81">
        <v>12</v>
      </c>
      <c r="P81">
        <v>10</v>
      </c>
      <c r="Q81">
        <v>120</v>
      </c>
      <c r="R81">
        <v>1</v>
      </c>
      <c r="S81">
        <v>78</v>
      </c>
      <c r="T81" s="2">
        <v>64</v>
      </c>
      <c r="U81" s="2">
        <v>64</v>
      </c>
      <c r="V81" t="s">
        <v>404</v>
      </c>
      <c r="W81">
        <v>0.91283858695652098</v>
      </c>
      <c r="X81">
        <v>0.326929744154214</v>
      </c>
      <c r="Y81">
        <v>0.64263749999999997</v>
      </c>
      <c r="Z81">
        <v>1.1668906576037399</v>
      </c>
      <c r="AA81">
        <v>0.59792463124552597</v>
      </c>
      <c r="AB81">
        <v>0.59792463124552597</v>
      </c>
      <c r="AC81">
        <v>0.64320357246889703</v>
      </c>
      <c r="AD81">
        <v>0.64320357246889703</v>
      </c>
      <c r="AE81">
        <v>0.64263749999999997</v>
      </c>
      <c r="AF81">
        <v>0.64263749999999997</v>
      </c>
      <c r="AG81">
        <v>0.73680555555555505</v>
      </c>
      <c r="AH81">
        <v>0.97943073511123602</v>
      </c>
      <c r="AI81">
        <v>0.70274014445067501</v>
      </c>
      <c r="AJ81">
        <v>0.70274014445067501</v>
      </c>
      <c r="AK81">
        <v>0.70999654676118695</v>
      </c>
      <c r="AL81">
        <v>0.70999654676118695</v>
      </c>
      <c r="AM81">
        <v>0.73680555555555505</v>
      </c>
      <c r="AN81">
        <v>0.73680555555555505</v>
      </c>
    </row>
    <row r="82" spans="2:40" x14ac:dyDescent="0.2">
      <c r="B82" t="s">
        <v>493</v>
      </c>
      <c r="C82">
        <v>1E-3</v>
      </c>
      <c r="D82">
        <v>0.5</v>
      </c>
      <c r="E82">
        <v>100</v>
      </c>
      <c r="F82">
        <v>5000</v>
      </c>
      <c r="G82" s="2" t="b">
        <v>1</v>
      </c>
      <c r="H82">
        <v>8</v>
      </c>
      <c r="I82">
        <v>10</v>
      </c>
      <c r="J82">
        <v>64</v>
      </c>
      <c r="K82">
        <v>1000</v>
      </c>
      <c r="L82">
        <v>4</v>
      </c>
      <c r="M82">
        <v>10</v>
      </c>
      <c r="N82">
        <v>460</v>
      </c>
      <c r="O82">
        <v>12</v>
      </c>
      <c r="P82">
        <v>10</v>
      </c>
      <c r="Q82">
        <v>120</v>
      </c>
      <c r="R82">
        <v>1</v>
      </c>
      <c r="S82">
        <v>78</v>
      </c>
      <c r="T82" s="2">
        <v>128</v>
      </c>
      <c r="U82" s="2">
        <v>128</v>
      </c>
      <c r="V82" t="s">
        <v>404</v>
      </c>
      <c r="W82">
        <v>0.98525156250000001</v>
      </c>
      <c r="X82">
        <v>4.4829245388507799E-2</v>
      </c>
      <c r="Y82">
        <v>0.67520543478260797</v>
      </c>
      <c r="Z82">
        <v>0.95651789081096605</v>
      </c>
      <c r="AA82">
        <v>0.64575242194370297</v>
      </c>
      <c r="AB82">
        <v>0.64575242194370297</v>
      </c>
      <c r="AC82">
        <v>0.66742005006976801</v>
      </c>
      <c r="AD82">
        <v>0.66742005006976801</v>
      </c>
      <c r="AE82">
        <v>0.67520543478260797</v>
      </c>
      <c r="AF82">
        <v>0.67520543478260797</v>
      </c>
      <c r="AG82">
        <v>0.73333333333333295</v>
      </c>
      <c r="AH82">
        <v>0.99172091484069802</v>
      </c>
      <c r="AI82">
        <v>0.71295935928548504</v>
      </c>
      <c r="AJ82">
        <v>0.71295935928548504</v>
      </c>
      <c r="AK82">
        <v>0.73863859427838097</v>
      </c>
      <c r="AL82">
        <v>0.73863859427838097</v>
      </c>
      <c r="AM82">
        <v>0.73333333333333295</v>
      </c>
      <c r="AN82">
        <v>0.73333333333333295</v>
      </c>
    </row>
    <row r="83" spans="2:40" x14ac:dyDescent="0.2">
      <c r="B83" t="s">
        <v>411</v>
      </c>
      <c r="C83">
        <v>1E-3</v>
      </c>
      <c r="D83">
        <v>0.1</v>
      </c>
      <c r="E83">
        <v>100</v>
      </c>
      <c r="F83">
        <v>1000</v>
      </c>
      <c r="G83" s="2" t="b">
        <v>0</v>
      </c>
      <c r="H83">
        <v>8</v>
      </c>
      <c r="I83">
        <v>10</v>
      </c>
      <c r="J83">
        <v>460</v>
      </c>
      <c r="K83">
        <v>1000</v>
      </c>
      <c r="L83">
        <v>4</v>
      </c>
      <c r="M83">
        <v>10</v>
      </c>
      <c r="N83">
        <v>460</v>
      </c>
      <c r="O83">
        <v>12</v>
      </c>
      <c r="P83">
        <v>10</v>
      </c>
      <c r="Q83">
        <v>120</v>
      </c>
      <c r="R83">
        <v>1</v>
      </c>
      <c r="S83">
        <v>78</v>
      </c>
      <c r="T83" s="2">
        <v>64</v>
      </c>
      <c r="U83" s="2">
        <v>128</v>
      </c>
      <c r="V83" t="s">
        <v>404</v>
      </c>
      <c r="W83">
        <v>0.88501657608695505</v>
      </c>
      <c r="X83">
        <v>0.39179637968540099</v>
      </c>
      <c r="Y83">
        <v>0.67246032608695605</v>
      </c>
      <c r="Z83">
        <v>0.84053836780786495</v>
      </c>
      <c r="AA83">
        <v>0.62591400969469901</v>
      </c>
      <c r="AB83">
        <v>0.62591400969469901</v>
      </c>
      <c r="AC83">
        <v>0.67432487324467605</v>
      </c>
      <c r="AD83">
        <v>0.67432487324467605</v>
      </c>
      <c r="AE83">
        <v>0.67246032608695605</v>
      </c>
      <c r="AF83">
        <v>0.67246032608695605</v>
      </c>
      <c r="AG83">
        <v>0.73124999999999996</v>
      </c>
      <c r="AH83">
        <v>0.90522462129592896</v>
      </c>
      <c r="AI83">
        <v>0.70065180101408397</v>
      </c>
      <c r="AJ83">
        <v>0.70065180101408298</v>
      </c>
      <c r="AK83">
        <v>0.70565933726735697</v>
      </c>
      <c r="AL83">
        <v>0.70565933726735697</v>
      </c>
      <c r="AM83">
        <v>0.73124999999999996</v>
      </c>
      <c r="AN83">
        <v>0.73124999999999996</v>
      </c>
    </row>
    <row r="84" spans="2:40" x14ac:dyDescent="0.2">
      <c r="B84" t="s">
        <v>496</v>
      </c>
      <c r="C84">
        <v>1E-3</v>
      </c>
      <c r="D84">
        <v>0.1</v>
      </c>
      <c r="E84">
        <v>100</v>
      </c>
      <c r="F84">
        <v>1000</v>
      </c>
      <c r="G84" s="2" t="b">
        <v>1</v>
      </c>
      <c r="H84">
        <v>8</v>
      </c>
      <c r="I84">
        <v>10</v>
      </c>
      <c r="J84">
        <v>256</v>
      </c>
      <c r="K84">
        <v>1000</v>
      </c>
      <c r="L84">
        <v>4</v>
      </c>
      <c r="M84">
        <v>10</v>
      </c>
      <c r="N84">
        <v>460</v>
      </c>
      <c r="O84">
        <v>12</v>
      </c>
      <c r="P84">
        <v>10</v>
      </c>
      <c r="Q84">
        <v>120</v>
      </c>
      <c r="R84">
        <v>1</v>
      </c>
      <c r="S84">
        <v>78</v>
      </c>
      <c r="T84" s="2">
        <v>128</v>
      </c>
      <c r="U84" s="2">
        <v>128</v>
      </c>
      <c r="V84" t="s">
        <v>404</v>
      </c>
      <c r="W84">
        <v>0.88440673828125005</v>
      </c>
      <c r="X84">
        <v>0.39909504938125601</v>
      </c>
      <c r="Y84">
        <v>0.67271141304347803</v>
      </c>
      <c r="Z84">
        <v>0.75692324608564299</v>
      </c>
      <c r="AA84">
        <v>0.61485030780939298</v>
      </c>
      <c r="AB84">
        <v>0.61485030780939298</v>
      </c>
      <c r="AC84">
        <v>0.67154912118518195</v>
      </c>
      <c r="AD84">
        <v>0.67154912118518195</v>
      </c>
      <c r="AE84">
        <v>0.67271141304347803</v>
      </c>
      <c r="AF84">
        <v>0.67271141304347803</v>
      </c>
      <c r="AG84">
        <v>0.73055555555555496</v>
      </c>
      <c r="AH84">
        <v>0.85145968198776201</v>
      </c>
      <c r="AI84">
        <v>0.72289762937754098</v>
      </c>
      <c r="AJ84">
        <v>0.72289762937754098</v>
      </c>
      <c r="AK84">
        <v>0.73051908260738596</v>
      </c>
      <c r="AL84">
        <v>0.73051908260738596</v>
      </c>
      <c r="AM84">
        <v>0.73055555555555496</v>
      </c>
      <c r="AN84">
        <v>0.73055555555555496</v>
      </c>
    </row>
    <row r="85" spans="2:40" x14ac:dyDescent="0.2">
      <c r="B85" t="s">
        <v>540</v>
      </c>
      <c r="C85">
        <v>1E-3</v>
      </c>
      <c r="D85">
        <v>0.25</v>
      </c>
      <c r="E85">
        <v>100</v>
      </c>
      <c r="F85">
        <v>1000</v>
      </c>
      <c r="G85" s="2" t="b">
        <v>1</v>
      </c>
      <c r="H85">
        <v>8</v>
      </c>
      <c r="I85">
        <v>10</v>
      </c>
      <c r="J85">
        <v>64</v>
      </c>
      <c r="K85">
        <v>1000</v>
      </c>
      <c r="L85">
        <v>4</v>
      </c>
      <c r="M85">
        <v>10</v>
      </c>
      <c r="N85">
        <v>460</v>
      </c>
      <c r="O85">
        <v>12</v>
      </c>
      <c r="P85">
        <v>10</v>
      </c>
      <c r="Q85">
        <v>120</v>
      </c>
      <c r="R85">
        <v>1</v>
      </c>
      <c r="S85">
        <v>78</v>
      </c>
      <c r="T85" s="2">
        <v>64</v>
      </c>
      <c r="U85" s="2">
        <v>128</v>
      </c>
      <c r="V85" t="s">
        <v>404</v>
      </c>
      <c r="W85">
        <v>0.90124218749999996</v>
      </c>
      <c r="X85">
        <v>0.35524094778299298</v>
      </c>
      <c r="Y85">
        <v>0.64709239130434704</v>
      </c>
      <c r="Z85">
        <v>1.03821039122343</v>
      </c>
      <c r="AA85">
        <v>0.60435488979279495</v>
      </c>
      <c r="AB85">
        <v>0.60435488979279495</v>
      </c>
      <c r="AC85">
        <v>0.643262215712051</v>
      </c>
      <c r="AD85">
        <v>0.643262215712051</v>
      </c>
      <c r="AE85">
        <v>0.64709239130434704</v>
      </c>
      <c r="AF85">
        <v>0.64709239130434704</v>
      </c>
      <c r="AG85">
        <v>0.72777777777777697</v>
      </c>
      <c r="AH85">
        <v>0.96417570114135698</v>
      </c>
      <c r="AI85">
        <v>0.69529863667504699</v>
      </c>
      <c r="AJ85">
        <v>0.69529863667504699</v>
      </c>
      <c r="AK85">
        <v>0.69692119474113901</v>
      </c>
      <c r="AL85">
        <v>0.69692119474113901</v>
      </c>
      <c r="AM85">
        <v>0.72777777777777697</v>
      </c>
      <c r="AN85">
        <v>0.72777777777777697</v>
      </c>
    </row>
    <row r="86" spans="2:40" x14ac:dyDescent="0.2">
      <c r="B86" t="s">
        <v>484</v>
      </c>
      <c r="C86">
        <v>1E-3</v>
      </c>
      <c r="D86">
        <v>0.1</v>
      </c>
      <c r="E86">
        <v>100</v>
      </c>
      <c r="F86">
        <v>1000</v>
      </c>
      <c r="G86" s="2" t="b">
        <v>1</v>
      </c>
      <c r="H86">
        <v>8</v>
      </c>
      <c r="I86">
        <v>10</v>
      </c>
      <c r="J86">
        <v>460</v>
      </c>
      <c r="K86">
        <v>1000</v>
      </c>
      <c r="L86">
        <v>4</v>
      </c>
      <c r="M86">
        <v>10</v>
      </c>
      <c r="N86">
        <v>460</v>
      </c>
      <c r="O86">
        <v>12</v>
      </c>
      <c r="P86">
        <v>10</v>
      </c>
      <c r="Q86">
        <v>120</v>
      </c>
      <c r="R86">
        <v>1</v>
      </c>
      <c r="S86">
        <v>78</v>
      </c>
      <c r="T86" s="2">
        <v>64</v>
      </c>
      <c r="U86" s="2">
        <v>128</v>
      </c>
      <c r="V86" t="s">
        <v>404</v>
      </c>
      <c r="W86">
        <v>0.86674456521739096</v>
      </c>
      <c r="X86">
        <v>0.42567986348271297</v>
      </c>
      <c r="Y86">
        <v>0.69118858695652097</v>
      </c>
      <c r="Z86">
        <v>0.676288395404815</v>
      </c>
      <c r="AA86">
        <v>0.64861712024312002</v>
      </c>
      <c r="AB86">
        <v>0.64861712024312002</v>
      </c>
      <c r="AC86">
        <v>0.702045365018794</v>
      </c>
      <c r="AD86">
        <v>0.702045365018794</v>
      </c>
      <c r="AE86">
        <v>0.69118858695652097</v>
      </c>
      <c r="AF86">
        <v>0.69118858695652097</v>
      </c>
      <c r="AG86">
        <v>0.72708333333333297</v>
      </c>
      <c r="AH86">
        <v>0.80571419000625599</v>
      </c>
      <c r="AI86">
        <v>0.69514728111051804</v>
      </c>
      <c r="AJ86">
        <v>0.69514728111051804</v>
      </c>
      <c r="AK86">
        <v>0.69389855195447103</v>
      </c>
      <c r="AL86">
        <v>0.69389855195447103</v>
      </c>
      <c r="AM86">
        <v>0.72708333333333297</v>
      </c>
      <c r="AN86">
        <v>0.72708333333333297</v>
      </c>
    </row>
    <row r="87" spans="2:40" x14ac:dyDescent="0.2">
      <c r="B87" t="s">
        <v>548</v>
      </c>
      <c r="C87">
        <v>1E-3</v>
      </c>
      <c r="D87">
        <v>0.25</v>
      </c>
      <c r="E87">
        <v>100</v>
      </c>
      <c r="F87">
        <v>1000</v>
      </c>
      <c r="G87" s="2" t="b">
        <v>1</v>
      </c>
      <c r="H87">
        <v>8</v>
      </c>
      <c r="I87">
        <v>10</v>
      </c>
      <c r="J87">
        <v>64</v>
      </c>
      <c r="K87">
        <v>1000</v>
      </c>
      <c r="L87">
        <v>4</v>
      </c>
      <c r="M87">
        <v>10</v>
      </c>
      <c r="N87">
        <v>460</v>
      </c>
      <c r="O87">
        <v>12</v>
      </c>
      <c r="P87">
        <v>10</v>
      </c>
      <c r="Q87">
        <v>120</v>
      </c>
      <c r="R87">
        <v>1</v>
      </c>
      <c r="S87">
        <v>78</v>
      </c>
      <c r="T87" s="2">
        <v>128</v>
      </c>
      <c r="U87" s="2">
        <v>64</v>
      </c>
      <c r="V87" t="s">
        <v>404</v>
      </c>
      <c r="W87">
        <v>0.90393164062499998</v>
      </c>
      <c r="X87">
        <v>0.350093639999628</v>
      </c>
      <c r="Y87">
        <v>0.64081739130434801</v>
      </c>
      <c r="Z87">
        <v>0.86962313014268799</v>
      </c>
      <c r="AA87">
        <v>0.59688974946318096</v>
      </c>
      <c r="AB87">
        <v>0.59688974946318096</v>
      </c>
      <c r="AC87">
        <v>0.62585405049145704</v>
      </c>
      <c r="AD87">
        <v>0.62585405049145704</v>
      </c>
      <c r="AE87">
        <v>0.64081739130434801</v>
      </c>
      <c r="AF87">
        <v>0.64081739130434801</v>
      </c>
      <c r="AG87">
        <v>0.72638888888888797</v>
      </c>
      <c r="AH87">
        <v>0.86226433515548695</v>
      </c>
      <c r="AI87">
        <v>0.69202053041010403</v>
      </c>
      <c r="AJ87">
        <v>0.69202053041010403</v>
      </c>
      <c r="AK87">
        <v>0.69003174618091201</v>
      </c>
      <c r="AL87">
        <v>0.69003174618091201</v>
      </c>
      <c r="AM87">
        <v>0.72638888888888797</v>
      </c>
      <c r="AN87">
        <v>0.72638888888888797</v>
      </c>
    </row>
    <row r="88" spans="2:40" x14ac:dyDescent="0.2">
      <c r="B88" t="s">
        <v>430</v>
      </c>
      <c r="C88">
        <v>1E-3</v>
      </c>
      <c r="D88">
        <v>0.1</v>
      </c>
      <c r="E88">
        <v>100</v>
      </c>
      <c r="F88">
        <v>1000</v>
      </c>
      <c r="G88" s="2" t="b">
        <v>0</v>
      </c>
      <c r="H88">
        <v>8</v>
      </c>
      <c r="I88">
        <v>10</v>
      </c>
      <c r="J88">
        <v>64</v>
      </c>
      <c r="K88">
        <v>1000</v>
      </c>
      <c r="L88">
        <v>4</v>
      </c>
      <c r="M88">
        <v>10</v>
      </c>
      <c r="N88">
        <v>460</v>
      </c>
      <c r="O88">
        <v>12</v>
      </c>
      <c r="P88">
        <v>10</v>
      </c>
      <c r="Q88">
        <v>120</v>
      </c>
      <c r="R88">
        <v>1</v>
      </c>
      <c r="S88">
        <v>78</v>
      </c>
      <c r="T88" s="2">
        <v>64</v>
      </c>
      <c r="U88" s="2">
        <v>64</v>
      </c>
      <c r="V88" t="s">
        <v>404</v>
      </c>
      <c r="W88">
        <v>0.85894335937499999</v>
      </c>
      <c r="X88">
        <v>0.44572667187452297</v>
      </c>
      <c r="Y88">
        <v>0.64425326086956503</v>
      </c>
      <c r="Z88">
        <v>0.97930630534887297</v>
      </c>
      <c r="AA88">
        <v>0.58864289502347</v>
      </c>
      <c r="AB88">
        <v>0.58864289502347</v>
      </c>
      <c r="AC88">
        <v>0.60782137430968997</v>
      </c>
      <c r="AD88">
        <v>0.60782137430968997</v>
      </c>
      <c r="AE88">
        <v>0.64425326086956503</v>
      </c>
      <c r="AF88">
        <v>0.64425326086956503</v>
      </c>
      <c r="AG88">
        <v>0.72222222222222199</v>
      </c>
      <c r="AH88">
        <v>0.94063621759414595</v>
      </c>
      <c r="AI88">
        <v>0.69969365278058504</v>
      </c>
      <c r="AJ88">
        <v>0.69969365278058504</v>
      </c>
      <c r="AK88">
        <v>0.70151059462633203</v>
      </c>
      <c r="AL88">
        <v>0.70151059462633203</v>
      </c>
      <c r="AM88">
        <v>0.72222222222222199</v>
      </c>
      <c r="AN88">
        <v>0.72222222222222199</v>
      </c>
    </row>
    <row r="89" spans="2:40" x14ac:dyDescent="0.2">
      <c r="B89" t="s">
        <v>415</v>
      </c>
      <c r="C89">
        <v>1E-3</v>
      </c>
      <c r="D89">
        <v>0.1</v>
      </c>
      <c r="E89">
        <v>100</v>
      </c>
      <c r="F89">
        <v>1000</v>
      </c>
      <c r="G89" s="2" t="b">
        <v>1</v>
      </c>
      <c r="H89">
        <v>8</v>
      </c>
      <c r="I89">
        <v>10</v>
      </c>
      <c r="J89">
        <v>460</v>
      </c>
      <c r="K89">
        <v>1000</v>
      </c>
      <c r="L89">
        <v>4</v>
      </c>
      <c r="M89">
        <v>10</v>
      </c>
      <c r="N89">
        <v>460</v>
      </c>
      <c r="O89">
        <v>12</v>
      </c>
      <c r="P89">
        <v>10</v>
      </c>
      <c r="Q89">
        <v>120</v>
      </c>
      <c r="R89">
        <v>1</v>
      </c>
      <c r="S89">
        <v>78</v>
      </c>
      <c r="T89" s="2">
        <v>64</v>
      </c>
      <c r="U89" s="2">
        <v>64</v>
      </c>
      <c r="V89" t="s">
        <v>404</v>
      </c>
      <c r="W89">
        <v>0.86231467391304295</v>
      </c>
      <c r="X89">
        <v>0.42782134357094698</v>
      </c>
      <c r="Y89">
        <v>0.66430815217391204</v>
      </c>
      <c r="Z89">
        <v>0.75693740093707995</v>
      </c>
      <c r="AA89">
        <v>0.61078710843098505</v>
      </c>
      <c r="AB89">
        <v>0.61078710843098505</v>
      </c>
      <c r="AC89">
        <v>0.66126855779496296</v>
      </c>
      <c r="AD89">
        <v>0.66126855779496296</v>
      </c>
      <c r="AE89">
        <v>0.66430815217391204</v>
      </c>
      <c r="AF89">
        <v>0.66430815217391204</v>
      </c>
      <c r="AG89">
        <v>0.71388888888888802</v>
      </c>
      <c r="AH89">
        <v>0.88686609268188399</v>
      </c>
      <c r="AI89">
        <v>0.68327123142634605</v>
      </c>
      <c r="AJ89">
        <v>0.68327123142634605</v>
      </c>
      <c r="AK89">
        <v>0.68087062712452895</v>
      </c>
      <c r="AL89">
        <v>0.68087062712452895</v>
      </c>
      <c r="AM89">
        <v>0.71388888888888802</v>
      </c>
      <c r="AN89">
        <v>0.71388888888888802</v>
      </c>
    </row>
    <row r="90" spans="2:40" x14ac:dyDescent="0.2">
      <c r="B90" t="s">
        <v>554</v>
      </c>
      <c r="C90">
        <v>1E-3</v>
      </c>
      <c r="D90">
        <v>0.25</v>
      </c>
      <c r="E90">
        <v>100</v>
      </c>
      <c r="F90">
        <v>1000</v>
      </c>
      <c r="G90" s="2" t="b">
        <v>1</v>
      </c>
      <c r="H90">
        <v>8</v>
      </c>
      <c r="I90">
        <v>10</v>
      </c>
      <c r="J90">
        <v>460</v>
      </c>
      <c r="K90">
        <v>1000</v>
      </c>
      <c r="L90">
        <v>4</v>
      </c>
      <c r="M90">
        <v>10</v>
      </c>
      <c r="N90">
        <v>460</v>
      </c>
      <c r="O90">
        <v>12</v>
      </c>
      <c r="P90">
        <v>10</v>
      </c>
      <c r="Q90">
        <v>120</v>
      </c>
      <c r="R90">
        <v>1</v>
      </c>
      <c r="S90">
        <v>78</v>
      </c>
      <c r="T90" s="2">
        <v>64</v>
      </c>
      <c r="U90" s="2">
        <v>128</v>
      </c>
      <c r="V90" t="s">
        <v>404</v>
      </c>
      <c r="W90">
        <v>0.90911385869565098</v>
      </c>
      <c r="X90">
        <v>0.33578672170639001</v>
      </c>
      <c r="Y90">
        <v>0.63293478260869596</v>
      </c>
      <c r="Z90">
        <v>1.13015015572309</v>
      </c>
      <c r="AA90">
        <v>0.56686349615029796</v>
      </c>
      <c r="AB90">
        <v>0.56686349615029796</v>
      </c>
      <c r="AC90">
        <v>0.605372069351089</v>
      </c>
      <c r="AD90">
        <v>0.605372069351089</v>
      </c>
      <c r="AE90">
        <v>0.63293478260869596</v>
      </c>
      <c r="AF90">
        <v>0.63293478260869596</v>
      </c>
      <c r="AG90">
        <v>0.71319444444444402</v>
      </c>
      <c r="AH90">
        <v>0.85962831974029497</v>
      </c>
      <c r="AI90">
        <v>0.67313028931243402</v>
      </c>
      <c r="AJ90">
        <v>0.67313028931243402</v>
      </c>
      <c r="AK90">
        <v>0.65755140207009899</v>
      </c>
      <c r="AL90">
        <v>0.65755140207009899</v>
      </c>
      <c r="AM90">
        <v>0.71319444444444402</v>
      </c>
      <c r="AN90">
        <v>0.71319444444444402</v>
      </c>
    </row>
    <row r="91" spans="2:40" x14ac:dyDescent="0.2">
      <c r="B91" t="s">
        <v>530</v>
      </c>
      <c r="C91">
        <v>1E-3</v>
      </c>
      <c r="D91">
        <v>0.25</v>
      </c>
      <c r="E91">
        <v>100</v>
      </c>
      <c r="F91">
        <v>1000</v>
      </c>
      <c r="G91" s="2" t="b">
        <v>0</v>
      </c>
      <c r="H91">
        <v>8</v>
      </c>
      <c r="I91">
        <v>10</v>
      </c>
      <c r="J91">
        <v>64</v>
      </c>
      <c r="K91">
        <v>1000</v>
      </c>
      <c r="L91">
        <v>4</v>
      </c>
      <c r="M91">
        <v>10</v>
      </c>
      <c r="N91">
        <v>460</v>
      </c>
      <c r="O91">
        <v>12</v>
      </c>
      <c r="P91">
        <v>10</v>
      </c>
      <c r="Q91">
        <v>120</v>
      </c>
      <c r="R91">
        <v>1</v>
      </c>
      <c r="S91">
        <v>78</v>
      </c>
      <c r="T91" s="2">
        <v>128</v>
      </c>
      <c r="U91" s="2">
        <v>128</v>
      </c>
      <c r="V91" t="s">
        <v>404</v>
      </c>
      <c r="W91">
        <v>0.90535546874999995</v>
      </c>
      <c r="X91">
        <v>0.33716755905747398</v>
      </c>
      <c r="Y91">
        <v>0.65168423913043405</v>
      </c>
      <c r="Z91">
        <v>0.89665474897622999</v>
      </c>
      <c r="AA91">
        <v>0.59004616980727498</v>
      </c>
      <c r="AB91">
        <v>0.59004616980727498</v>
      </c>
      <c r="AC91">
        <v>0.64788801375373395</v>
      </c>
      <c r="AD91">
        <v>0.64788801375373395</v>
      </c>
      <c r="AE91">
        <v>0.65168423913043405</v>
      </c>
      <c r="AF91">
        <v>0.65168423913043405</v>
      </c>
      <c r="AG91">
        <v>0.70416666666666605</v>
      </c>
      <c r="AH91">
        <v>0.86536067724227905</v>
      </c>
      <c r="AI91">
        <v>0.66174366121765604</v>
      </c>
      <c r="AJ91">
        <v>0.66174366121765604</v>
      </c>
      <c r="AK91">
        <v>0.64565355411696301</v>
      </c>
      <c r="AL91">
        <v>0.64565355411696301</v>
      </c>
      <c r="AM91">
        <v>0.70416666666666605</v>
      </c>
      <c r="AN91">
        <v>0.70416666666666605</v>
      </c>
    </row>
    <row r="92" spans="2:40" x14ac:dyDescent="0.2">
      <c r="B92" t="s">
        <v>552</v>
      </c>
      <c r="C92">
        <v>1E-3</v>
      </c>
      <c r="D92">
        <v>0.25</v>
      </c>
      <c r="E92">
        <v>100</v>
      </c>
      <c r="F92">
        <v>1000</v>
      </c>
      <c r="G92" s="2" t="b">
        <v>0</v>
      </c>
      <c r="H92">
        <v>8</v>
      </c>
      <c r="I92">
        <v>10</v>
      </c>
      <c r="J92">
        <v>256</v>
      </c>
      <c r="K92">
        <v>1000</v>
      </c>
      <c r="L92">
        <v>4</v>
      </c>
      <c r="M92">
        <v>10</v>
      </c>
      <c r="N92">
        <v>460</v>
      </c>
      <c r="O92">
        <v>12</v>
      </c>
      <c r="P92">
        <v>10</v>
      </c>
      <c r="Q92">
        <v>120</v>
      </c>
      <c r="R92">
        <v>1</v>
      </c>
      <c r="S92">
        <v>78</v>
      </c>
      <c r="T92" s="2">
        <v>64</v>
      </c>
      <c r="U92" s="2">
        <v>128</v>
      </c>
      <c r="V92" t="s">
        <v>404</v>
      </c>
      <c r="W92">
        <v>0.89706835937499996</v>
      </c>
      <c r="X92">
        <v>0.36633229726552902</v>
      </c>
      <c r="Y92">
        <v>0.63639293478260806</v>
      </c>
      <c r="Z92">
        <v>1.24935376381874</v>
      </c>
      <c r="AA92">
        <v>0.58430770779284902</v>
      </c>
      <c r="AB92">
        <v>0.58430770779284902</v>
      </c>
      <c r="AC92">
        <v>0.64192484439005304</v>
      </c>
      <c r="AD92">
        <v>0.64192484439005304</v>
      </c>
      <c r="AE92">
        <v>0.63639293478260806</v>
      </c>
      <c r="AF92">
        <v>0.63639293478260806</v>
      </c>
      <c r="AG92">
        <v>0.70138888888888795</v>
      </c>
      <c r="AH92">
        <v>1.0325498580932599</v>
      </c>
      <c r="AI92">
        <v>0.66885341414324795</v>
      </c>
      <c r="AJ92">
        <v>0.66885341414324795</v>
      </c>
      <c r="AK92">
        <v>0.67548038726789905</v>
      </c>
      <c r="AL92">
        <v>0.67548038726789905</v>
      </c>
      <c r="AM92">
        <v>0.70138888888888895</v>
      </c>
      <c r="AN92">
        <v>0.70138888888888795</v>
      </c>
    </row>
    <row r="93" spans="2:40" x14ac:dyDescent="0.2">
      <c r="B93" t="s">
        <v>559</v>
      </c>
      <c r="C93">
        <v>1E-3</v>
      </c>
      <c r="D93">
        <v>0.1</v>
      </c>
      <c r="E93">
        <v>100</v>
      </c>
      <c r="F93">
        <v>1000</v>
      </c>
      <c r="G93" s="2" t="b">
        <v>1</v>
      </c>
      <c r="H93">
        <v>8</v>
      </c>
      <c r="I93">
        <v>10</v>
      </c>
      <c r="J93">
        <v>256</v>
      </c>
      <c r="K93">
        <v>1000</v>
      </c>
      <c r="L93">
        <v>4</v>
      </c>
      <c r="M93">
        <v>10</v>
      </c>
      <c r="N93">
        <v>460</v>
      </c>
      <c r="O93">
        <v>12</v>
      </c>
      <c r="P93">
        <v>10</v>
      </c>
      <c r="Q93">
        <v>120</v>
      </c>
      <c r="R93">
        <v>1</v>
      </c>
      <c r="S93">
        <v>78</v>
      </c>
      <c r="T93" s="2">
        <v>128</v>
      </c>
      <c r="U93" s="2">
        <v>64</v>
      </c>
      <c r="V93" t="s">
        <v>404</v>
      </c>
      <c r="W93">
        <v>0.88607421875000003</v>
      </c>
      <c r="X93">
        <v>0.38876333937048901</v>
      </c>
      <c r="Y93">
        <v>0.63044673913043403</v>
      </c>
      <c r="Z93">
        <v>0.98054701185226401</v>
      </c>
      <c r="AA93">
        <v>0.59702231306667697</v>
      </c>
      <c r="AB93">
        <v>0.59702231306667697</v>
      </c>
      <c r="AC93">
        <v>0.64189794026717795</v>
      </c>
      <c r="AD93">
        <v>0.64189794026717795</v>
      </c>
      <c r="AE93">
        <v>0.63044673913043403</v>
      </c>
      <c r="AF93">
        <v>0.63044673913043403</v>
      </c>
      <c r="AG93">
        <v>0.70138888888888795</v>
      </c>
      <c r="AH93">
        <v>0.86076825857162398</v>
      </c>
      <c r="AI93">
        <v>0.67183001175978396</v>
      </c>
      <c r="AJ93">
        <v>0.67183001175978396</v>
      </c>
      <c r="AK93">
        <v>0.67154935923406101</v>
      </c>
      <c r="AL93">
        <v>0.67154935923406101</v>
      </c>
      <c r="AM93">
        <v>0.70138888888888795</v>
      </c>
      <c r="AN93">
        <v>0.70138888888888795</v>
      </c>
    </row>
    <row r="94" spans="2:40" x14ac:dyDescent="0.2">
      <c r="B94" t="s">
        <v>425</v>
      </c>
      <c r="C94">
        <v>1E-3</v>
      </c>
      <c r="D94">
        <v>0.1</v>
      </c>
      <c r="E94">
        <v>100</v>
      </c>
      <c r="F94">
        <v>1000</v>
      </c>
      <c r="G94" s="2" t="b">
        <v>1</v>
      </c>
      <c r="H94">
        <v>8</v>
      </c>
      <c r="I94">
        <v>10</v>
      </c>
      <c r="J94">
        <v>64</v>
      </c>
      <c r="K94">
        <v>1000</v>
      </c>
      <c r="L94">
        <v>4</v>
      </c>
      <c r="M94">
        <v>10</v>
      </c>
      <c r="N94">
        <v>460</v>
      </c>
      <c r="O94">
        <v>12</v>
      </c>
      <c r="P94">
        <v>10</v>
      </c>
      <c r="Q94">
        <v>120</v>
      </c>
      <c r="R94">
        <v>1</v>
      </c>
      <c r="S94">
        <v>78</v>
      </c>
      <c r="T94" s="2">
        <v>64</v>
      </c>
      <c r="U94" s="2">
        <v>128</v>
      </c>
      <c r="V94" t="s">
        <v>404</v>
      </c>
      <c r="W94">
        <v>0.83110546875000002</v>
      </c>
      <c r="X94">
        <v>0.50852139195799795</v>
      </c>
      <c r="Y94">
        <v>0.64840652173913005</v>
      </c>
      <c r="Z94">
        <v>1.09913079369068</v>
      </c>
      <c r="AA94">
        <v>0.58846586869056405</v>
      </c>
      <c r="AB94">
        <v>0.58846586869056305</v>
      </c>
      <c r="AC94">
        <v>0.62675457686360003</v>
      </c>
      <c r="AD94">
        <v>0.62675457686360003</v>
      </c>
      <c r="AE94">
        <v>0.64840652173913005</v>
      </c>
      <c r="AF94">
        <v>0.64840652173913005</v>
      </c>
      <c r="AG94">
        <v>0.69513888888888797</v>
      </c>
      <c r="AH94">
        <v>0.96343421936035101</v>
      </c>
      <c r="AI94">
        <v>0.66949003202080104</v>
      </c>
      <c r="AJ94">
        <v>0.66949003202080104</v>
      </c>
      <c r="AK94">
        <v>0.67775720289931396</v>
      </c>
      <c r="AL94">
        <v>0.67775720289931296</v>
      </c>
      <c r="AM94">
        <v>0.69513888888888797</v>
      </c>
      <c r="AN94">
        <v>0.69513888888888797</v>
      </c>
    </row>
    <row r="95" spans="2:40" x14ac:dyDescent="0.2">
      <c r="B95" t="s">
        <v>565</v>
      </c>
      <c r="C95">
        <v>1E-3</v>
      </c>
      <c r="D95">
        <v>0.1</v>
      </c>
      <c r="E95">
        <v>100</v>
      </c>
      <c r="F95">
        <v>1000</v>
      </c>
      <c r="G95" s="2" t="b">
        <v>1</v>
      </c>
      <c r="H95">
        <v>8</v>
      </c>
      <c r="I95">
        <v>10</v>
      </c>
      <c r="J95">
        <v>460</v>
      </c>
      <c r="K95">
        <v>1000</v>
      </c>
      <c r="L95">
        <v>4</v>
      </c>
      <c r="M95">
        <v>10</v>
      </c>
      <c r="N95">
        <v>460</v>
      </c>
      <c r="O95">
        <v>12</v>
      </c>
      <c r="P95">
        <v>10</v>
      </c>
      <c r="Q95">
        <v>120</v>
      </c>
      <c r="R95">
        <v>1</v>
      </c>
      <c r="S95">
        <v>78</v>
      </c>
      <c r="T95" s="2">
        <v>128</v>
      </c>
      <c r="U95" s="2">
        <v>64</v>
      </c>
      <c r="V95" t="s">
        <v>404</v>
      </c>
      <c r="W95">
        <v>0.91037771739130502</v>
      </c>
      <c r="X95">
        <v>0.33419911831617299</v>
      </c>
      <c r="Y95">
        <v>0.60311576086956398</v>
      </c>
      <c r="Z95">
        <v>0.87437680339813195</v>
      </c>
      <c r="AA95">
        <v>0.57696410008105903</v>
      </c>
      <c r="AB95">
        <v>0.57696410008105903</v>
      </c>
      <c r="AC95">
        <v>0.61358851529161096</v>
      </c>
      <c r="AD95">
        <v>0.61358851529161096</v>
      </c>
      <c r="AE95">
        <v>0.60311576086956398</v>
      </c>
      <c r="AF95">
        <v>0.60311576086956398</v>
      </c>
      <c r="AG95">
        <v>0.686805555555555</v>
      </c>
      <c r="AH95">
        <v>0.83067965507507302</v>
      </c>
      <c r="AI95">
        <v>0.64645847858287897</v>
      </c>
      <c r="AJ95">
        <v>0.64645847858287797</v>
      </c>
      <c r="AK95">
        <v>0.65000390282306997</v>
      </c>
      <c r="AL95">
        <v>0.65000390282306997</v>
      </c>
      <c r="AM95">
        <v>0.686805555555555</v>
      </c>
      <c r="AN95">
        <v>0.686805555555555</v>
      </c>
    </row>
    <row r="96" spans="2:40" x14ac:dyDescent="0.2">
      <c r="B96" t="s">
        <v>478</v>
      </c>
      <c r="C96">
        <v>1E-3</v>
      </c>
      <c r="D96">
        <v>0.25</v>
      </c>
      <c r="E96">
        <v>100</v>
      </c>
      <c r="F96">
        <v>5000</v>
      </c>
      <c r="G96" s="2" t="b">
        <v>1</v>
      </c>
      <c r="H96">
        <v>8</v>
      </c>
      <c r="I96">
        <v>10</v>
      </c>
      <c r="J96">
        <v>64</v>
      </c>
      <c r="K96">
        <v>1000</v>
      </c>
      <c r="L96">
        <v>4</v>
      </c>
      <c r="M96">
        <v>10</v>
      </c>
      <c r="N96">
        <v>460</v>
      </c>
      <c r="O96">
        <v>12</v>
      </c>
      <c r="P96">
        <v>10</v>
      </c>
      <c r="Q96">
        <v>120</v>
      </c>
      <c r="R96">
        <v>1</v>
      </c>
      <c r="S96">
        <v>78</v>
      </c>
      <c r="T96" s="2">
        <v>128</v>
      </c>
      <c r="U96" s="2">
        <v>128</v>
      </c>
      <c r="V96" t="s">
        <v>404</v>
      </c>
      <c r="W96">
        <v>0.98068632812500001</v>
      </c>
      <c r="X96">
        <v>5.9311029677465502E-2</v>
      </c>
      <c r="Y96">
        <v>0.70352663043478003</v>
      </c>
      <c r="Z96">
        <v>0.87443113327026301</v>
      </c>
      <c r="AA96">
        <v>0.66430502509610201</v>
      </c>
      <c r="AB96">
        <v>0.66430502509610201</v>
      </c>
      <c r="AC96">
        <v>0.69644446751358602</v>
      </c>
      <c r="AD96">
        <v>0.69644446751358602</v>
      </c>
      <c r="AE96">
        <v>0.70352663043478003</v>
      </c>
      <c r="AF96">
        <v>0.70352663043478003</v>
      </c>
      <c r="AG96">
        <v>0.68472222222222201</v>
      </c>
      <c r="AH96">
        <v>1.40158426761627</v>
      </c>
      <c r="AI96">
        <v>0.66077624139996405</v>
      </c>
      <c r="AJ96">
        <v>0.66077624139996405</v>
      </c>
      <c r="AK96">
        <v>0.70086211847809698</v>
      </c>
      <c r="AL96">
        <v>0.70086211847809599</v>
      </c>
      <c r="AM96">
        <v>0.68472222222222201</v>
      </c>
      <c r="AN96">
        <v>0.68472222222222201</v>
      </c>
    </row>
    <row r="97" spans="2:40" x14ac:dyDescent="0.2">
      <c r="B97" t="s">
        <v>547</v>
      </c>
      <c r="C97">
        <v>1E-3</v>
      </c>
      <c r="D97">
        <v>0.1</v>
      </c>
      <c r="E97">
        <v>100</v>
      </c>
      <c r="F97">
        <v>1000</v>
      </c>
      <c r="G97" s="2" t="b">
        <v>0</v>
      </c>
      <c r="H97">
        <v>8</v>
      </c>
      <c r="I97">
        <v>10</v>
      </c>
      <c r="J97">
        <v>64</v>
      </c>
      <c r="K97">
        <v>1000</v>
      </c>
      <c r="L97">
        <v>4</v>
      </c>
      <c r="M97">
        <v>10</v>
      </c>
      <c r="N97">
        <v>460</v>
      </c>
      <c r="O97">
        <v>12</v>
      </c>
      <c r="P97">
        <v>10</v>
      </c>
      <c r="Q97">
        <v>120</v>
      </c>
      <c r="R97">
        <v>1</v>
      </c>
      <c r="S97">
        <v>78</v>
      </c>
      <c r="T97" s="2">
        <v>128</v>
      </c>
      <c r="U97" s="2">
        <v>64</v>
      </c>
      <c r="V97" t="s">
        <v>404</v>
      </c>
      <c r="W97">
        <v>0.88972265625000002</v>
      </c>
      <c r="X97">
        <v>0.38575038872659201</v>
      </c>
      <c r="Y97">
        <v>0.64107717391304497</v>
      </c>
      <c r="Z97">
        <v>0.87213124674558595</v>
      </c>
      <c r="AA97">
        <v>0.587111064794682</v>
      </c>
      <c r="AB97">
        <v>0.587111064794682</v>
      </c>
      <c r="AC97">
        <v>0.62736772582460498</v>
      </c>
      <c r="AD97">
        <v>0.62736772582460498</v>
      </c>
      <c r="AE97">
        <v>0.64107717391304497</v>
      </c>
      <c r="AF97">
        <v>0.64107717391304497</v>
      </c>
      <c r="AG97">
        <v>0.68472222222222201</v>
      </c>
      <c r="AH97">
        <v>0.79765474796295099</v>
      </c>
      <c r="AI97">
        <v>0.66047274240147003</v>
      </c>
      <c r="AJ97">
        <v>0.66047274240147003</v>
      </c>
      <c r="AK97">
        <v>0.67049366091412399</v>
      </c>
      <c r="AL97">
        <v>0.67049366091412399</v>
      </c>
      <c r="AM97">
        <v>0.68472222222222201</v>
      </c>
      <c r="AN97">
        <v>0.68472222222222201</v>
      </c>
    </row>
    <row r="98" spans="2:40" x14ac:dyDescent="0.2">
      <c r="B98" t="s">
        <v>481</v>
      </c>
      <c r="C98">
        <v>1E-3</v>
      </c>
      <c r="D98">
        <v>0.5</v>
      </c>
      <c r="E98">
        <v>100</v>
      </c>
      <c r="F98">
        <v>5000</v>
      </c>
      <c r="G98" s="2" t="b">
        <v>1</v>
      </c>
      <c r="H98">
        <v>8</v>
      </c>
      <c r="I98">
        <v>10</v>
      </c>
      <c r="J98">
        <v>64</v>
      </c>
      <c r="K98">
        <v>1000</v>
      </c>
      <c r="L98">
        <v>4</v>
      </c>
      <c r="M98">
        <v>10</v>
      </c>
      <c r="N98">
        <v>460</v>
      </c>
      <c r="O98">
        <v>12</v>
      </c>
      <c r="P98">
        <v>10</v>
      </c>
      <c r="Q98">
        <v>120</v>
      </c>
      <c r="R98">
        <v>1</v>
      </c>
      <c r="S98">
        <v>78</v>
      </c>
      <c r="T98" s="2">
        <v>128</v>
      </c>
      <c r="U98" s="2">
        <v>64</v>
      </c>
      <c r="V98" t="s">
        <v>404</v>
      </c>
      <c r="W98">
        <v>0.98647617187500003</v>
      </c>
      <c r="X98">
        <v>3.9837760553695201E-2</v>
      </c>
      <c r="Y98">
        <v>0.69656195652173902</v>
      </c>
      <c r="Z98">
        <v>0.92532128375768596</v>
      </c>
      <c r="AA98">
        <v>0.66113140586896901</v>
      </c>
      <c r="AB98">
        <v>0.66113140586896901</v>
      </c>
      <c r="AC98">
        <v>0.68608236355159102</v>
      </c>
      <c r="AD98">
        <v>0.68608236355159102</v>
      </c>
      <c r="AE98">
        <v>0.69656195652173902</v>
      </c>
      <c r="AF98">
        <v>0.69656195652173902</v>
      </c>
      <c r="AG98">
        <v>0.67638888888888804</v>
      </c>
      <c r="AH98">
        <v>1.36905324459075</v>
      </c>
      <c r="AI98">
        <v>0.65460452076148401</v>
      </c>
      <c r="AJ98">
        <v>0.65460452076148401</v>
      </c>
      <c r="AK98">
        <v>0.77205641145149295</v>
      </c>
      <c r="AL98">
        <v>0.77205641145149295</v>
      </c>
      <c r="AM98">
        <v>0.67638888888888804</v>
      </c>
      <c r="AN98">
        <v>0.67638888888888804</v>
      </c>
    </row>
    <row r="99" spans="2:40" x14ac:dyDescent="0.2">
      <c r="B99" t="s">
        <v>520</v>
      </c>
      <c r="C99">
        <v>1E-3</v>
      </c>
      <c r="D99">
        <v>0.5</v>
      </c>
      <c r="E99">
        <v>100</v>
      </c>
      <c r="F99">
        <v>100</v>
      </c>
      <c r="G99" s="2" t="b">
        <v>0</v>
      </c>
      <c r="H99">
        <v>8</v>
      </c>
      <c r="I99">
        <v>10</v>
      </c>
      <c r="J99">
        <v>460</v>
      </c>
      <c r="K99">
        <v>1000</v>
      </c>
      <c r="L99">
        <v>4</v>
      </c>
      <c r="M99">
        <v>10</v>
      </c>
      <c r="N99">
        <v>460</v>
      </c>
      <c r="O99">
        <v>12</v>
      </c>
      <c r="P99">
        <v>10</v>
      </c>
      <c r="Q99">
        <v>120</v>
      </c>
      <c r="R99">
        <v>1</v>
      </c>
      <c r="S99">
        <v>78</v>
      </c>
      <c r="T99" s="2">
        <v>64</v>
      </c>
      <c r="U99" s="2">
        <v>64</v>
      </c>
      <c r="V99" t="s">
        <v>404</v>
      </c>
      <c r="W99">
        <v>0.69355706521739102</v>
      </c>
      <c r="X99">
        <v>0.88439430654048901</v>
      </c>
      <c r="Y99">
        <v>0.65776086956521695</v>
      </c>
      <c r="Z99">
        <v>0.860487940013408</v>
      </c>
      <c r="AA99">
        <v>0.60114169816079599</v>
      </c>
      <c r="AB99">
        <v>0.60114169816079599</v>
      </c>
      <c r="AC99">
        <v>0.62372228667589602</v>
      </c>
      <c r="AD99">
        <v>0.62372228667589602</v>
      </c>
      <c r="AE99">
        <v>0.65776086956521695</v>
      </c>
      <c r="AF99">
        <v>0.65776086956521695</v>
      </c>
      <c r="AG99">
        <v>0.60624999999999996</v>
      </c>
      <c r="AH99">
        <v>1.2731196880340501</v>
      </c>
      <c r="AI99">
        <v>0.59763064250119602</v>
      </c>
      <c r="AJ99">
        <v>0.59763064250119602</v>
      </c>
      <c r="AK99">
        <v>0.67768291639798195</v>
      </c>
      <c r="AL99">
        <v>0.67768291639798195</v>
      </c>
      <c r="AM99">
        <v>0.60624999999999996</v>
      </c>
      <c r="AN99">
        <v>0.60624999999999996</v>
      </c>
    </row>
    <row r="100" spans="2:40" x14ac:dyDescent="0.2">
      <c r="B100" t="s">
        <v>494</v>
      </c>
      <c r="C100">
        <v>1E-3</v>
      </c>
      <c r="D100">
        <v>0.5</v>
      </c>
      <c r="E100">
        <v>100</v>
      </c>
      <c r="F100">
        <v>100</v>
      </c>
      <c r="G100" s="2" t="b">
        <v>0</v>
      </c>
      <c r="H100">
        <v>8</v>
      </c>
      <c r="I100">
        <v>10</v>
      </c>
      <c r="J100">
        <v>256</v>
      </c>
      <c r="K100">
        <v>1000</v>
      </c>
      <c r="L100">
        <v>4</v>
      </c>
      <c r="M100">
        <v>10</v>
      </c>
      <c r="N100">
        <v>460</v>
      </c>
      <c r="O100">
        <v>12</v>
      </c>
      <c r="P100">
        <v>10</v>
      </c>
      <c r="Q100">
        <v>120</v>
      </c>
      <c r="R100">
        <v>1</v>
      </c>
      <c r="S100">
        <v>78</v>
      </c>
      <c r="T100" s="2">
        <v>128</v>
      </c>
      <c r="U100" s="2">
        <v>128</v>
      </c>
      <c r="V100" t="s">
        <v>404</v>
      </c>
      <c r="W100">
        <v>0.70053710937500002</v>
      </c>
      <c r="X100">
        <v>0.87361800193786598</v>
      </c>
      <c r="Y100">
        <v>0.67483152173912897</v>
      </c>
      <c r="Z100">
        <v>0.86143986618518797</v>
      </c>
      <c r="AA100">
        <v>0.60947122628255102</v>
      </c>
      <c r="AB100">
        <v>0.60947122628255102</v>
      </c>
      <c r="AC100">
        <v>0.63425843958518402</v>
      </c>
      <c r="AD100">
        <v>0.63425843958518402</v>
      </c>
      <c r="AE100">
        <v>0.67483152173912897</v>
      </c>
      <c r="AF100">
        <v>0.67483152173912897</v>
      </c>
      <c r="AG100">
        <v>0.60069444444444398</v>
      </c>
      <c r="AH100">
        <v>1.2011252641677801</v>
      </c>
      <c r="AI100">
        <v>0.58289054714213395</v>
      </c>
      <c r="AJ100">
        <v>0.58289054714213495</v>
      </c>
      <c r="AK100">
        <v>0.67200377117976895</v>
      </c>
      <c r="AL100">
        <v>0.67200377117976895</v>
      </c>
      <c r="AM100">
        <v>0.60069444444444398</v>
      </c>
      <c r="AN100">
        <v>0.60069444444444398</v>
      </c>
    </row>
    <row r="101" spans="2:40" x14ac:dyDescent="0.2">
      <c r="B101" t="s">
        <v>438</v>
      </c>
      <c r="C101">
        <v>1E-3</v>
      </c>
      <c r="D101">
        <v>0.5</v>
      </c>
      <c r="E101">
        <v>100</v>
      </c>
      <c r="F101">
        <v>100</v>
      </c>
      <c r="G101" s="2" t="b">
        <v>0</v>
      </c>
      <c r="H101">
        <v>8</v>
      </c>
      <c r="I101">
        <v>10</v>
      </c>
      <c r="J101">
        <v>64</v>
      </c>
      <c r="K101">
        <v>1000</v>
      </c>
      <c r="L101">
        <v>4</v>
      </c>
      <c r="M101">
        <v>10</v>
      </c>
      <c r="N101">
        <v>460</v>
      </c>
      <c r="O101">
        <v>12</v>
      </c>
      <c r="P101">
        <v>10</v>
      </c>
      <c r="Q101">
        <v>120</v>
      </c>
      <c r="R101">
        <v>1</v>
      </c>
      <c r="S101">
        <v>78</v>
      </c>
      <c r="T101" s="2">
        <v>128</v>
      </c>
      <c r="U101" s="2">
        <v>64</v>
      </c>
      <c r="V101" t="s">
        <v>404</v>
      </c>
      <c r="W101">
        <v>0.71083984374999998</v>
      </c>
      <c r="X101">
        <v>0.82812135398387898</v>
      </c>
      <c r="Y101">
        <v>0.64007119565217296</v>
      </c>
      <c r="Z101">
        <v>0.94298032951354904</v>
      </c>
      <c r="AA101">
        <v>0.57847027283709995</v>
      </c>
      <c r="AB101">
        <v>0.57847027283709995</v>
      </c>
      <c r="AC101">
        <v>0.61341641525224</v>
      </c>
      <c r="AD101">
        <v>0.61341641525224</v>
      </c>
      <c r="AE101">
        <v>0.64007119565217296</v>
      </c>
      <c r="AF101">
        <v>0.64007119565217296</v>
      </c>
      <c r="AG101">
        <v>0.59652777777777699</v>
      </c>
      <c r="AH101">
        <v>1.2843762636184599</v>
      </c>
      <c r="AI101">
        <v>0.60470119264956201</v>
      </c>
      <c r="AJ101">
        <v>0.60470119264956201</v>
      </c>
      <c r="AK101">
        <v>0.69102321878655704</v>
      </c>
      <c r="AL101">
        <v>0.69102321878655704</v>
      </c>
      <c r="AM101">
        <v>0.59652777777777699</v>
      </c>
      <c r="AN101">
        <v>0.59652777777777699</v>
      </c>
    </row>
    <row r="102" spans="2:40" x14ac:dyDescent="0.2">
      <c r="B102" t="s">
        <v>560</v>
      </c>
      <c r="C102">
        <v>1E-3</v>
      </c>
      <c r="D102">
        <v>0.5</v>
      </c>
      <c r="E102">
        <v>100</v>
      </c>
      <c r="F102">
        <v>100</v>
      </c>
      <c r="G102" s="2" t="b">
        <v>0</v>
      </c>
      <c r="H102">
        <v>8</v>
      </c>
      <c r="I102">
        <v>10</v>
      </c>
      <c r="J102">
        <v>256</v>
      </c>
      <c r="K102">
        <v>1000</v>
      </c>
      <c r="L102">
        <v>4</v>
      </c>
      <c r="M102">
        <v>10</v>
      </c>
      <c r="N102">
        <v>460</v>
      </c>
      <c r="O102">
        <v>12</v>
      </c>
      <c r="P102">
        <v>10</v>
      </c>
      <c r="Q102">
        <v>120</v>
      </c>
      <c r="R102">
        <v>1</v>
      </c>
      <c r="S102">
        <v>78</v>
      </c>
      <c r="T102" s="2">
        <v>128</v>
      </c>
      <c r="U102" s="2">
        <v>64</v>
      </c>
      <c r="V102" t="s">
        <v>404</v>
      </c>
      <c r="W102">
        <v>0.70999511718749997</v>
      </c>
      <c r="X102">
        <v>0.832909170389175</v>
      </c>
      <c r="Y102">
        <v>0.62371086956521704</v>
      </c>
      <c r="Z102">
        <v>1.15811115437746</v>
      </c>
      <c r="AA102">
        <v>0.55405945582656202</v>
      </c>
      <c r="AB102">
        <v>0.55405945582656202</v>
      </c>
      <c r="AC102">
        <v>0.58199237563018602</v>
      </c>
      <c r="AD102">
        <v>0.58199237563018602</v>
      </c>
      <c r="AE102">
        <v>0.62371086956521704</v>
      </c>
      <c r="AF102">
        <v>0.62371086956521704</v>
      </c>
      <c r="AG102">
        <v>0.594444444444444</v>
      </c>
      <c r="AH102">
        <v>1.25826227664947</v>
      </c>
      <c r="AI102">
        <v>0.59924964641391598</v>
      </c>
      <c r="AJ102">
        <v>0.59924964641391598</v>
      </c>
      <c r="AK102">
        <v>0.71613121539553404</v>
      </c>
      <c r="AL102">
        <v>0.71613121539553404</v>
      </c>
      <c r="AM102">
        <v>0.594444444444444</v>
      </c>
      <c r="AN102">
        <v>0.594444444444444</v>
      </c>
    </row>
    <row r="103" spans="2:40" x14ac:dyDescent="0.2">
      <c r="B103" t="s">
        <v>512</v>
      </c>
      <c r="C103">
        <v>1E-3</v>
      </c>
      <c r="D103">
        <v>0.5</v>
      </c>
      <c r="E103">
        <v>100</v>
      </c>
      <c r="F103">
        <v>100</v>
      </c>
      <c r="G103" s="2" t="b">
        <v>1</v>
      </c>
      <c r="H103">
        <v>8</v>
      </c>
      <c r="I103">
        <v>10</v>
      </c>
      <c r="J103">
        <v>460</v>
      </c>
      <c r="K103">
        <v>1000</v>
      </c>
      <c r="L103">
        <v>4</v>
      </c>
      <c r="M103">
        <v>10</v>
      </c>
      <c r="N103">
        <v>460</v>
      </c>
      <c r="O103">
        <v>12</v>
      </c>
      <c r="P103">
        <v>10</v>
      </c>
      <c r="Q103">
        <v>120</v>
      </c>
      <c r="R103">
        <v>1</v>
      </c>
      <c r="S103">
        <v>78</v>
      </c>
      <c r="T103" s="2">
        <v>128</v>
      </c>
      <c r="U103" s="2">
        <v>128</v>
      </c>
      <c r="V103" t="s">
        <v>404</v>
      </c>
      <c r="W103">
        <v>0.69275815217391301</v>
      </c>
      <c r="X103">
        <v>0.89539349019527403</v>
      </c>
      <c r="Y103">
        <v>0.66380271739130303</v>
      </c>
      <c r="Z103">
        <v>0.85922119069099401</v>
      </c>
      <c r="AA103">
        <v>0.592677102428535</v>
      </c>
      <c r="AB103">
        <v>0.592677102428535</v>
      </c>
      <c r="AC103">
        <v>0.59724195324058404</v>
      </c>
      <c r="AD103">
        <v>0.59724195324058404</v>
      </c>
      <c r="AE103">
        <v>0.66380271739130303</v>
      </c>
      <c r="AF103">
        <v>0.66380271739130303</v>
      </c>
      <c r="AG103">
        <v>0.59097222222222201</v>
      </c>
      <c r="AH103">
        <v>1.27415835857391</v>
      </c>
      <c r="AI103">
        <v>0.56803685369705303</v>
      </c>
      <c r="AJ103">
        <v>0.56803685369705303</v>
      </c>
      <c r="AK103">
        <v>0.64022037839044899</v>
      </c>
      <c r="AL103">
        <v>0.64022037839044899</v>
      </c>
      <c r="AM103">
        <v>0.59097222222222201</v>
      </c>
      <c r="AN103">
        <v>0.59097222222222201</v>
      </c>
    </row>
    <row r="104" spans="2:40" x14ac:dyDescent="0.2">
      <c r="B104" t="s">
        <v>504</v>
      </c>
      <c r="C104">
        <v>1E-3</v>
      </c>
      <c r="D104">
        <v>0.25</v>
      </c>
      <c r="E104">
        <v>100</v>
      </c>
      <c r="F104">
        <v>100</v>
      </c>
      <c r="G104" s="2" t="b">
        <v>0</v>
      </c>
      <c r="H104">
        <v>8</v>
      </c>
      <c r="I104">
        <v>10</v>
      </c>
      <c r="J104">
        <v>256</v>
      </c>
      <c r="K104">
        <v>1000</v>
      </c>
      <c r="L104">
        <v>4</v>
      </c>
      <c r="M104">
        <v>10</v>
      </c>
      <c r="N104">
        <v>460</v>
      </c>
      <c r="O104">
        <v>12</v>
      </c>
      <c r="P104">
        <v>10</v>
      </c>
      <c r="Q104">
        <v>120</v>
      </c>
      <c r="R104">
        <v>1</v>
      </c>
      <c r="S104">
        <v>78</v>
      </c>
      <c r="T104" s="2">
        <v>128</v>
      </c>
      <c r="U104" s="2">
        <v>64</v>
      </c>
      <c r="V104" t="s">
        <v>404</v>
      </c>
      <c r="W104">
        <v>0.67888183593749996</v>
      </c>
      <c r="X104">
        <v>0.95633673310279799</v>
      </c>
      <c r="Y104">
        <v>0.66861521739130403</v>
      </c>
      <c r="Z104">
        <v>0.90234768962860101</v>
      </c>
      <c r="AA104">
        <v>0.60764536148485104</v>
      </c>
      <c r="AB104">
        <v>0.60764536148485104</v>
      </c>
      <c r="AC104">
        <v>0.63041329965800696</v>
      </c>
      <c r="AD104">
        <v>0.63041329965800696</v>
      </c>
      <c r="AE104">
        <v>0.66861521739130403</v>
      </c>
      <c r="AF104">
        <v>0.66861521739130403</v>
      </c>
      <c r="AG104">
        <v>0.58958333333333302</v>
      </c>
      <c r="AH104">
        <v>1.39270532131195</v>
      </c>
      <c r="AI104">
        <v>0.59382392741764001</v>
      </c>
      <c r="AJ104">
        <v>0.59382392741764001</v>
      </c>
      <c r="AK104">
        <v>0.66956338857431097</v>
      </c>
      <c r="AL104">
        <v>0.66956338857431097</v>
      </c>
      <c r="AM104">
        <v>0.58958333333333302</v>
      </c>
      <c r="AN104">
        <v>0.58958333333333302</v>
      </c>
    </row>
    <row r="105" spans="2:40" x14ac:dyDescent="0.2">
      <c r="B105" t="s">
        <v>418</v>
      </c>
      <c r="C105">
        <v>1E-3</v>
      </c>
      <c r="D105">
        <v>0.25</v>
      </c>
      <c r="E105">
        <v>100</v>
      </c>
      <c r="F105">
        <v>100</v>
      </c>
      <c r="G105" s="2" t="b">
        <v>0</v>
      </c>
      <c r="H105">
        <v>8</v>
      </c>
      <c r="I105">
        <v>10</v>
      </c>
      <c r="J105">
        <v>64</v>
      </c>
      <c r="K105">
        <v>1000</v>
      </c>
      <c r="L105">
        <v>4</v>
      </c>
      <c r="M105">
        <v>10</v>
      </c>
      <c r="N105">
        <v>460</v>
      </c>
      <c r="O105">
        <v>12</v>
      </c>
      <c r="P105">
        <v>10</v>
      </c>
      <c r="Q105">
        <v>120</v>
      </c>
      <c r="R105">
        <v>1</v>
      </c>
      <c r="S105">
        <v>78</v>
      </c>
      <c r="T105" s="2">
        <v>128</v>
      </c>
      <c r="U105" s="2">
        <v>64</v>
      </c>
      <c r="V105" t="s">
        <v>404</v>
      </c>
      <c r="W105">
        <v>0.67689453124999999</v>
      </c>
      <c r="X105">
        <v>0.94369677066802904</v>
      </c>
      <c r="Y105">
        <v>0.65792065217391205</v>
      </c>
      <c r="Z105">
        <v>0.96335172230005195</v>
      </c>
      <c r="AA105">
        <v>0.591931528899862</v>
      </c>
      <c r="AB105">
        <v>0.591931528899862</v>
      </c>
      <c r="AC105">
        <v>0.62336902831604701</v>
      </c>
      <c r="AD105">
        <v>0.62336902831604701</v>
      </c>
      <c r="AE105">
        <v>0.65792065217391205</v>
      </c>
      <c r="AF105">
        <v>0.65792065217391205</v>
      </c>
      <c r="AG105">
        <v>0.58194444444444404</v>
      </c>
      <c r="AH105">
        <v>1.3441089391708301</v>
      </c>
      <c r="AI105">
        <v>0.58945501981214399</v>
      </c>
      <c r="AJ105">
        <v>0.58945501981214399</v>
      </c>
      <c r="AK105">
        <v>0.69425734851079102</v>
      </c>
      <c r="AL105">
        <v>0.69425734851079102</v>
      </c>
      <c r="AM105">
        <v>0.58194444444444404</v>
      </c>
      <c r="AN105">
        <v>0.58194444444444404</v>
      </c>
    </row>
    <row r="106" spans="2:40" x14ac:dyDescent="0.2">
      <c r="B106" t="s">
        <v>528</v>
      </c>
      <c r="C106">
        <v>1E-3</v>
      </c>
      <c r="D106">
        <v>0.5</v>
      </c>
      <c r="E106">
        <v>100</v>
      </c>
      <c r="F106">
        <v>100</v>
      </c>
      <c r="G106" s="2" t="b">
        <v>0</v>
      </c>
      <c r="H106">
        <v>8</v>
      </c>
      <c r="I106">
        <v>10</v>
      </c>
      <c r="J106">
        <v>256</v>
      </c>
      <c r="K106">
        <v>1000</v>
      </c>
      <c r="L106">
        <v>4</v>
      </c>
      <c r="M106">
        <v>10</v>
      </c>
      <c r="N106">
        <v>460</v>
      </c>
      <c r="O106">
        <v>12</v>
      </c>
      <c r="P106">
        <v>10</v>
      </c>
      <c r="Q106">
        <v>120</v>
      </c>
      <c r="R106">
        <v>1</v>
      </c>
      <c r="S106">
        <v>78</v>
      </c>
      <c r="T106" s="2">
        <v>64</v>
      </c>
      <c r="U106" s="2">
        <v>64</v>
      </c>
      <c r="V106" t="s">
        <v>404</v>
      </c>
      <c r="W106">
        <v>0.69334960937500001</v>
      </c>
      <c r="X106">
        <v>0.88152489840984305</v>
      </c>
      <c r="Y106">
        <v>0.65187934782608603</v>
      </c>
      <c r="Z106">
        <v>0.98474558651447297</v>
      </c>
      <c r="AA106">
        <v>0.58442770987591297</v>
      </c>
      <c r="AB106">
        <v>0.58442770987591297</v>
      </c>
      <c r="AC106">
        <v>0.60227075689322795</v>
      </c>
      <c r="AD106">
        <v>0.60227075689322795</v>
      </c>
      <c r="AE106">
        <v>0.65187934782608603</v>
      </c>
      <c r="AF106">
        <v>0.65187934782608603</v>
      </c>
      <c r="AG106">
        <v>0.57708333333333295</v>
      </c>
      <c r="AH106">
        <v>1.33651399612426</v>
      </c>
      <c r="AI106">
        <v>0.55801562026599305</v>
      </c>
      <c r="AJ106">
        <v>0.55801562026599305</v>
      </c>
      <c r="AK106">
        <v>0.64455528256140304</v>
      </c>
      <c r="AL106">
        <v>0.64455528256140304</v>
      </c>
      <c r="AM106">
        <v>0.57708333333333295</v>
      </c>
      <c r="AN106">
        <v>0.57708333333333295</v>
      </c>
    </row>
    <row r="107" spans="2:40" x14ac:dyDescent="0.2">
      <c r="B107" t="s">
        <v>542</v>
      </c>
      <c r="C107">
        <v>1E-3</v>
      </c>
      <c r="D107">
        <v>0.25</v>
      </c>
      <c r="E107">
        <v>100</v>
      </c>
      <c r="F107">
        <v>100</v>
      </c>
      <c r="G107" s="2" t="b">
        <v>0</v>
      </c>
      <c r="H107">
        <v>8</v>
      </c>
      <c r="I107">
        <v>10</v>
      </c>
      <c r="J107">
        <v>256</v>
      </c>
      <c r="K107">
        <v>1000</v>
      </c>
      <c r="L107">
        <v>4</v>
      </c>
      <c r="M107">
        <v>10</v>
      </c>
      <c r="N107">
        <v>460</v>
      </c>
      <c r="O107">
        <v>12</v>
      </c>
      <c r="P107">
        <v>10</v>
      </c>
      <c r="Q107">
        <v>120</v>
      </c>
      <c r="R107">
        <v>1</v>
      </c>
      <c r="S107">
        <v>78</v>
      </c>
      <c r="T107" s="2">
        <v>128</v>
      </c>
      <c r="U107" s="2">
        <v>128</v>
      </c>
      <c r="V107" t="s">
        <v>404</v>
      </c>
      <c r="W107">
        <v>0.65241210937500005</v>
      </c>
      <c r="X107">
        <v>1.05551727175712</v>
      </c>
      <c r="Y107">
        <v>0.645159782608696</v>
      </c>
      <c r="Z107">
        <v>1.16519473028182</v>
      </c>
      <c r="AA107">
        <v>0.58783698713172305</v>
      </c>
      <c r="AB107">
        <v>0.58783698713172305</v>
      </c>
      <c r="AC107">
        <v>0.61396777702768301</v>
      </c>
      <c r="AD107">
        <v>0.61396777702768301</v>
      </c>
      <c r="AE107">
        <v>0.645159782608696</v>
      </c>
      <c r="AF107">
        <v>0.645159782608696</v>
      </c>
      <c r="AG107">
        <v>0.57569444444444395</v>
      </c>
      <c r="AH107">
        <v>1.43276035785675</v>
      </c>
      <c r="AI107">
        <v>0.55813759059915902</v>
      </c>
      <c r="AJ107">
        <v>0.55813759059915902</v>
      </c>
      <c r="AK107">
        <v>0.61780353766652096</v>
      </c>
      <c r="AL107">
        <v>0.61780353766652096</v>
      </c>
      <c r="AM107">
        <v>0.57569444444444395</v>
      </c>
      <c r="AN107">
        <v>0.57569444444444395</v>
      </c>
    </row>
    <row r="108" spans="2:40" x14ac:dyDescent="0.2">
      <c r="B108" t="s">
        <v>416</v>
      </c>
      <c r="C108">
        <v>1E-3</v>
      </c>
      <c r="D108">
        <v>0.5</v>
      </c>
      <c r="E108">
        <v>100</v>
      </c>
      <c r="F108">
        <v>100</v>
      </c>
      <c r="G108" s="2" t="b">
        <v>0</v>
      </c>
      <c r="H108">
        <v>8</v>
      </c>
      <c r="I108">
        <v>10</v>
      </c>
      <c r="J108">
        <v>64</v>
      </c>
      <c r="K108">
        <v>1000</v>
      </c>
      <c r="L108">
        <v>4</v>
      </c>
      <c r="M108">
        <v>10</v>
      </c>
      <c r="N108">
        <v>460</v>
      </c>
      <c r="O108">
        <v>12</v>
      </c>
      <c r="P108">
        <v>10</v>
      </c>
      <c r="Q108">
        <v>120</v>
      </c>
      <c r="R108">
        <v>1</v>
      </c>
      <c r="S108">
        <v>78</v>
      </c>
      <c r="T108" s="2">
        <v>128</v>
      </c>
      <c r="U108" s="2">
        <v>128</v>
      </c>
      <c r="V108" t="s">
        <v>404</v>
      </c>
      <c r="W108">
        <v>0.70574218749999995</v>
      </c>
      <c r="X108">
        <v>0.87159772396087598</v>
      </c>
      <c r="Y108">
        <v>0.66034402173913098</v>
      </c>
      <c r="Z108">
        <v>0.94788948255777306</v>
      </c>
      <c r="AA108">
        <v>0.59237458445863</v>
      </c>
      <c r="AB108">
        <v>0.59237458445863</v>
      </c>
      <c r="AC108">
        <v>0.61595911348184196</v>
      </c>
      <c r="AD108">
        <v>0.61595911348184196</v>
      </c>
      <c r="AE108">
        <v>0.66034402173913098</v>
      </c>
      <c r="AF108">
        <v>0.66034402173913098</v>
      </c>
      <c r="AG108">
        <v>0.56666666666666599</v>
      </c>
      <c r="AH108">
        <v>1.35357618331909</v>
      </c>
      <c r="AI108">
        <v>0.53843091860132497</v>
      </c>
      <c r="AJ108">
        <v>0.53843091860132497</v>
      </c>
      <c r="AK108">
        <v>0.59089501151872903</v>
      </c>
      <c r="AL108">
        <v>0.59089501151872903</v>
      </c>
      <c r="AM108">
        <v>0.56666666666666599</v>
      </c>
      <c r="AN108">
        <v>0.56666666666666599</v>
      </c>
    </row>
    <row r="109" spans="2:40" x14ac:dyDescent="0.2">
      <c r="B109" t="s">
        <v>527</v>
      </c>
      <c r="C109">
        <v>1E-3</v>
      </c>
      <c r="D109">
        <v>0.25</v>
      </c>
      <c r="E109">
        <v>100</v>
      </c>
      <c r="F109">
        <v>100</v>
      </c>
      <c r="G109" s="2" t="b">
        <v>0</v>
      </c>
      <c r="H109">
        <v>8</v>
      </c>
      <c r="I109">
        <v>10</v>
      </c>
      <c r="J109">
        <v>460</v>
      </c>
      <c r="K109">
        <v>1000</v>
      </c>
      <c r="L109">
        <v>4</v>
      </c>
      <c r="M109">
        <v>10</v>
      </c>
      <c r="N109">
        <v>460</v>
      </c>
      <c r="O109">
        <v>12</v>
      </c>
      <c r="P109">
        <v>10</v>
      </c>
      <c r="Q109">
        <v>120</v>
      </c>
      <c r="R109">
        <v>1</v>
      </c>
      <c r="S109">
        <v>78</v>
      </c>
      <c r="T109" s="2">
        <v>128</v>
      </c>
      <c r="U109" s="2">
        <v>64</v>
      </c>
      <c r="V109" t="s">
        <v>404</v>
      </c>
      <c r="W109">
        <v>0.65829076086956495</v>
      </c>
      <c r="X109">
        <v>1.0193259274959501</v>
      </c>
      <c r="Y109">
        <v>0.65263586956521702</v>
      </c>
      <c r="Z109">
        <v>1.1215995890498101</v>
      </c>
      <c r="AA109">
        <v>0.59119696793036602</v>
      </c>
      <c r="AB109">
        <v>0.59119696793036602</v>
      </c>
      <c r="AC109">
        <v>0.60661042928415199</v>
      </c>
      <c r="AD109">
        <v>0.60661042928415199</v>
      </c>
      <c r="AE109">
        <v>0.65263586956521702</v>
      </c>
      <c r="AF109">
        <v>0.65263586956521702</v>
      </c>
      <c r="AG109">
        <v>0.56458333333333299</v>
      </c>
      <c r="AH109">
        <v>1.43045926094055</v>
      </c>
      <c r="AI109">
        <v>0.54620149872427504</v>
      </c>
      <c r="AJ109">
        <v>0.54620149872427504</v>
      </c>
      <c r="AK109">
        <v>0.65799422756993298</v>
      </c>
      <c r="AL109">
        <v>0.65799422756993298</v>
      </c>
      <c r="AM109">
        <v>0.56458333333333299</v>
      </c>
      <c r="AN109">
        <v>0.56458333333333299</v>
      </c>
    </row>
    <row r="110" spans="2:40" x14ac:dyDescent="0.2">
      <c r="B110" t="s">
        <v>422</v>
      </c>
      <c r="C110">
        <v>1E-3</v>
      </c>
      <c r="D110">
        <v>0.5</v>
      </c>
      <c r="E110">
        <v>100</v>
      </c>
      <c r="F110">
        <v>100</v>
      </c>
      <c r="G110" s="2" t="b">
        <v>0</v>
      </c>
      <c r="H110">
        <v>8</v>
      </c>
      <c r="I110">
        <v>10</v>
      </c>
      <c r="J110">
        <v>64</v>
      </c>
      <c r="K110">
        <v>1000</v>
      </c>
      <c r="L110">
        <v>4</v>
      </c>
      <c r="M110">
        <v>10</v>
      </c>
      <c r="N110">
        <v>460</v>
      </c>
      <c r="O110">
        <v>12</v>
      </c>
      <c r="P110">
        <v>10</v>
      </c>
      <c r="Q110">
        <v>120</v>
      </c>
      <c r="R110">
        <v>1</v>
      </c>
      <c r="S110">
        <v>78</v>
      </c>
      <c r="T110" s="2">
        <v>64</v>
      </c>
      <c r="U110" s="2">
        <v>64</v>
      </c>
      <c r="V110" t="s">
        <v>404</v>
      </c>
      <c r="W110">
        <v>0.70253906249999998</v>
      </c>
      <c r="X110">
        <v>0.87279166340827896</v>
      </c>
      <c r="Y110">
        <v>0.65220271739130298</v>
      </c>
      <c r="Z110">
        <v>1.0405463114976801</v>
      </c>
      <c r="AA110">
        <v>0.58525489222218396</v>
      </c>
      <c r="AB110">
        <v>0.58525489222218396</v>
      </c>
      <c r="AC110">
        <v>0.61176725712888003</v>
      </c>
      <c r="AD110">
        <v>0.61176725712888003</v>
      </c>
      <c r="AE110">
        <v>0.65220271739130298</v>
      </c>
      <c r="AF110">
        <v>0.65220271739130298</v>
      </c>
      <c r="AG110">
        <v>0.563888888888888</v>
      </c>
      <c r="AH110">
        <v>1.2698280811309799</v>
      </c>
      <c r="AI110">
        <v>0.554526933822445</v>
      </c>
      <c r="AJ110">
        <v>0.554526933822445</v>
      </c>
      <c r="AK110">
        <v>0.64501473401741005</v>
      </c>
      <c r="AL110">
        <v>0.64501473401741005</v>
      </c>
      <c r="AM110">
        <v>0.563888888888888</v>
      </c>
      <c r="AN110">
        <v>0.563888888888888</v>
      </c>
    </row>
    <row r="111" spans="2:40" x14ac:dyDescent="0.2">
      <c r="B111" t="s">
        <v>526</v>
      </c>
      <c r="C111">
        <v>1E-3</v>
      </c>
      <c r="D111">
        <v>0.5</v>
      </c>
      <c r="E111">
        <v>100</v>
      </c>
      <c r="F111">
        <v>100</v>
      </c>
      <c r="G111" s="2" t="b">
        <v>0</v>
      </c>
      <c r="H111">
        <v>8</v>
      </c>
      <c r="I111">
        <v>10</v>
      </c>
      <c r="J111">
        <v>460</v>
      </c>
      <c r="K111">
        <v>1000</v>
      </c>
      <c r="L111">
        <v>4</v>
      </c>
      <c r="M111">
        <v>10</v>
      </c>
      <c r="N111">
        <v>460</v>
      </c>
      <c r="O111">
        <v>12</v>
      </c>
      <c r="P111">
        <v>10</v>
      </c>
      <c r="Q111">
        <v>120</v>
      </c>
      <c r="R111">
        <v>1</v>
      </c>
      <c r="S111">
        <v>78</v>
      </c>
      <c r="T111" s="2">
        <v>64</v>
      </c>
      <c r="U111" s="2">
        <v>128</v>
      </c>
      <c r="V111" t="s">
        <v>404</v>
      </c>
      <c r="W111">
        <v>0.67942119565217396</v>
      </c>
      <c r="X111">
        <v>0.94175768435001295</v>
      </c>
      <c r="Y111">
        <v>0.65438423913043398</v>
      </c>
      <c r="Z111">
        <v>1.01562515330314</v>
      </c>
      <c r="AA111">
        <v>0.59532370811382396</v>
      </c>
      <c r="AB111">
        <v>0.59532370811382396</v>
      </c>
      <c r="AC111">
        <v>0.61868529227758895</v>
      </c>
      <c r="AD111">
        <v>0.61868529227758895</v>
      </c>
      <c r="AE111">
        <v>0.65438423913043398</v>
      </c>
      <c r="AF111">
        <v>0.65438423913043398</v>
      </c>
      <c r="AG111">
        <v>0.561805555555555</v>
      </c>
      <c r="AH111">
        <v>1.2812739610671899</v>
      </c>
      <c r="AI111">
        <v>0.54809003559569802</v>
      </c>
      <c r="AJ111">
        <v>0.54809003559569802</v>
      </c>
      <c r="AK111">
        <v>0.65913637616596099</v>
      </c>
      <c r="AL111">
        <v>0.65913637616596099</v>
      </c>
      <c r="AM111">
        <v>0.561805555555555</v>
      </c>
      <c r="AN111">
        <v>0.561805555555555</v>
      </c>
    </row>
    <row r="112" spans="2:40" x14ac:dyDescent="0.2">
      <c r="B112" t="s">
        <v>433</v>
      </c>
      <c r="C112">
        <v>1E-3</v>
      </c>
      <c r="D112">
        <v>0.5</v>
      </c>
      <c r="E112">
        <v>100</v>
      </c>
      <c r="F112">
        <v>100</v>
      </c>
      <c r="G112" s="2" t="b">
        <v>0</v>
      </c>
      <c r="H112">
        <v>8</v>
      </c>
      <c r="I112">
        <v>10</v>
      </c>
      <c r="J112">
        <v>64</v>
      </c>
      <c r="K112">
        <v>1000</v>
      </c>
      <c r="L112">
        <v>4</v>
      </c>
      <c r="M112">
        <v>10</v>
      </c>
      <c r="N112">
        <v>460</v>
      </c>
      <c r="O112">
        <v>12</v>
      </c>
      <c r="P112">
        <v>10</v>
      </c>
      <c r="Q112">
        <v>120</v>
      </c>
      <c r="R112">
        <v>1</v>
      </c>
      <c r="S112">
        <v>78</v>
      </c>
      <c r="T112" s="2">
        <v>64</v>
      </c>
      <c r="U112" s="2">
        <v>128</v>
      </c>
      <c r="V112" t="s">
        <v>404</v>
      </c>
      <c r="W112">
        <v>0.67830078125000004</v>
      </c>
      <c r="X112">
        <v>0.96243346035480504</v>
      </c>
      <c r="Y112">
        <v>0.64288315217391201</v>
      </c>
      <c r="Z112">
        <v>1.12425886708498</v>
      </c>
      <c r="AA112">
        <v>0.57820325241171</v>
      </c>
      <c r="AB112">
        <v>0.57820325241171</v>
      </c>
      <c r="AC112">
        <v>0.62669624749876596</v>
      </c>
      <c r="AD112">
        <v>0.62669624749876596</v>
      </c>
      <c r="AE112">
        <v>0.64288315217391201</v>
      </c>
      <c r="AF112">
        <v>0.64288315217391201</v>
      </c>
      <c r="AG112">
        <v>0.56041666666666601</v>
      </c>
      <c r="AH112">
        <v>1.4391074180603001</v>
      </c>
      <c r="AI112">
        <v>0.55942979841857099</v>
      </c>
      <c r="AJ112">
        <v>0.55942979841857099</v>
      </c>
      <c r="AK112">
        <v>0.634212865403603</v>
      </c>
      <c r="AL112">
        <v>0.634212865403603</v>
      </c>
      <c r="AM112">
        <v>0.56041666666666601</v>
      </c>
      <c r="AN112">
        <v>0.56041666666666601</v>
      </c>
    </row>
    <row r="113" spans="2:40" x14ac:dyDescent="0.2">
      <c r="B113" t="s">
        <v>523</v>
      </c>
      <c r="C113">
        <v>1E-3</v>
      </c>
      <c r="D113">
        <v>0.25</v>
      </c>
      <c r="E113">
        <v>100</v>
      </c>
      <c r="F113">
        <v>100</v>
      </c>
      <c r="G113" s="2" t="b">
        <v>0</v>
      </c>
      <c r="H113">
        <v>8</v>
      </c>
      <c r="I113">
        <v>10</v>
      </c>
      <c r="J113">
        <v>460</v>
      </c>
      <c r="K113">
        <v>1000</v>
      </c>
      <c r="L113">
        <v>4</v>
      </c>
      <c r="M113">
        <v>10</v>
      </c>
      <c r="N113">
        <v>460</v>
      </c>
      <c r="O113">
        <v>12</v>
      </c>
      <c r="P113">
        <v>10</v>
      </c>
      <c r="Q113">
        <v>120</v>
      </c>
      <c r="R113">
        <v>1</v>
      </c>
      <c r="S113">
        <v>78</v>
      </c>
      <c r="T113" s="2">
        <v>64</v>
      </c>
      <c r="U113" s="2">
        <v>64</v>
      </c>
      <c r="V113" t="s">
        <v>404</v>
      </c>
      <c r="W113">
        <v>0.68256793478260802</v>
      </c>
      <c r="X113">
        <v>0.94995660424232398</v>
      </c>
      <c r="Y113">
        <v>0.65589184782608601</v>
      </c>
      <c r="Z113">
        <v>1.17243416714668</v>
      </c>
      <c r="AA113">
        <v>0.58943342498455797</v>
      </c>
      <c r="AB113">
        <v>0.58943342498455797</v>
      </c>
      <c r="AC113">
        <v>0.62031116223195404</v>
      </c>
      <c r="AD113">
        <v>0.62031116223195404</v>
      </c>
      <c r="AE113">
        <v>0.65589184782608601</v>
      </c>
      <c r="AF113">
        <v>0.65589184782608601</v>
      </c>
      <c r="AG113">
        <v>0.55555555555555503</v>
      </c>
      <c r="AH113">
        <v>1.2942574024200399</v>
      </c>
      <c r="AI113">
        <v>0.54079267884198201</v>
      </c>
      <c r="AJ113">
        <v>0.54079267884198201</v>
      </c>
      <c r="AK113">
        <v>0.61236956909890805</v>
      </c>
      <c r="AL113">
        <v>0.61236956909890805</v>
      </c>
      <c r="AM113">
        <v>0.55555555555555503</v>
      </c>
      <c r="AN113">
        <v>0.55555555555555503</v>
      </c>
    </row>
    <row r="114" spans="2:40" x14ac:dyDescent="0.2">
      <c r="B114" t="s">
        <v>420</v>
      </c>
      <c r="C114">
        <v>1E-3</v>
      </c>
      <c r="D114">
        <v>0.1</v>
      </c>
      <c r="E114">
        <v>100</v>
      </c>
      <c r="F114">
        <v>100</v>
      </c>
      <c r="G114" s="2" t="b">
        <v>0</v>
      </c>
      <c r="H114">
        <v>8</v>
      </c>
      <c r="I114">
        <v>10</v>
      </c>
      <c r="J114">
        <v>64</v>
      </c>
      <c r="K114">
        <v>1000</v>
      </c>
      <c r="L114">
        <v>4</v>
      </c>
      <c r="M114">
        <v>10</v>
      </c>
      <c r="N114">
        <v>460</v>
      </c>
      <c r="O114">
        <v>12</v>
      </c>
      <c r="P114">
        <v>10</v>
      </c>
      <c r="Q114">
        <v>120</v>
      </c>
      <c r="R114">
        <v>1</v>
      </c>
      <c r="S114">
        <v>78</v>
      </c>
      <c r="T114" s="2">
        <v>128</v>
      </c>
      <c r="U114" s="2">
        <v>64</v>
      </c>
      <c r="V114" t="s">
        <v>404</v>
      </c>
      <c r="W114">
        <v>0.62712890624999995</v>
      </c>
      <c r="X114">
        <v>1.12859262824058</v>
      </c>
      <c r="Y114">
        <v>0.65340978260869498</v>
      </c>
      <c r="Z114">
        <v>1.3836307636499401</v>
      </c>
      <c r="AA114">
        <v>0.58475007366333898</v>
      </c>
      <c r="AB114">
        <v>0.58475007366333898</v>
      </c>
      <c r="AC114">
        <v>0.62397027667732097</v>
      </c>
      <c r="AD114">
        <v>0.62397027667732097</v>
      </c>
      <c r="AE114">
        <v>0.65340978260869498</v>
      </c>
      <c r="AF114">
        <v>0.65340978260869498</v>
      </c>
      <c r="AG114">
        <v>0.55555555555555503</v>
      </c>
      <c r="AH114">
        <v>1.6057702302932699</v>
      </c>
      <c r="AI114">
        <v>0.55464769767655397</v>
      </c>
      <c r="AJ114">
        <v>0.55464769767655397</v>
      </c>
      <c r="AK114">
        <v>0.66974398687465397</v>
      </c>
      <c r="AL114">
        <v>0.66974398687465297</v>
      </c>
      <c r="AM114">
        <v>0.55555555555555503</v>
      </c>
      <c r="AN114">
        <v>0.55555555555555503</v>
      </c>
    </row>
    <row r="115" spans="2:40" x14ac:dyDescent="0.2">
      <c r="B115" t="s">
        <v>522</v>
      </c>
      <c r="C115">
        <v>1E-3</v>
      </c>
      <c r="D115">
        <v>0.1</v>
      </c>
      <c r="E115">
        <v>100</v>
      </c>
      <c r="F115">
        <v>100</v>
      </c>
      <c r="G115" s="2" t="b">
        <v>0</v>
      </c>
      <c r="H115">
        <v>8</v>
      </c>
      <c r="I115">
        <v>10</v>
      </c>
      <c r="J115">
        <v>460</v>
      </c>
      <c r="K115">
        <v>1000</v>
      </c>
      <c r="L115">
        <v>4</v>
      </c>
      <c r="M115">
        <v>10</v>
      </c>
      <c r="N115">
        <v>460</v>
      </c>
      <c r="O115">
        <v>12</v>
      </c>
      <c r="P115">
        <v>10</v>
      </c>
      <c r="Q115">
        <v>120</v>
      </c>
      <c r="R115">
        <v>1</v>
      </c>
      <c r="S115">
        <v>78</v>
      </c>
      <c r="T115" s="2">
        <v>64</v>
      </c>
      <c r="U115" s="2">
        <v>128</v>
      </c>
      <c r="V115" t="s">
        <v>404</v>
      </c>
      <c r="W115">
        <v>0.64047826086956505</v>
      </c>
      <c r="X115">
        <v>1.2002760607004099</v>
      </c>
      <c r="Y115">
        <v>0.655941847826086</v>
      </c>
      <c r="Z115">
        <v>1.2433702995777101</v>
      </c>
      <c r="AA115">
        <v>0.59508169058690197</v>
      </c>
      <c r="AB115">
        <v>0.59508169058690197</v>
      </c>
      <c r="AC115">
        <v>0.62850948810241003</v>
      </c>
      <c r="AD115">
        <v>0.62850948810241003</v>
      </c>
      <c r="AE115">
        <v>0.655941847826086</v>
      </c>
      <c r="AF115">
        <v>0.655941847826086</v>
      </c>
      <c r="AG115">
        <v>0.54930555555555505</v>
      </c>
      <c r="AH115">
        <v>1.64028024673461</v>
      </c>
      <c r="AI115">
        <v>0.55608604613809898</v>
      </c>
      <c r="AJ115">
        <v>0.55608604613809898</v>
      </c>
      <c r="AK115">
        <v>0.64975438456281098</v>
      </c>
      <c r="AL115">
        <v>0.64975438456281098</v>
      </c>
      <c r="AM115">
        <v>0.54930555555555505</v>
      </c>
      <c r="AN115">
        <v>0.54930555555555505</v>
      </c>
    </row>
    <row r="116" spans="2:40" x14ac:dyDescent="0.2">
      <c r="B116" t="s">
        <v>521</v>
      </c>
      <c r="C116">
        <v>1E-3</v>
      </c>
      <c r="D116">
        <v>0.5</v>
      </c>
      <c r="E116">
        <v>100</v>
      </c>
      <c r="F116">
        <v>100</v>
      </c>
      <c r="G116" s="2" t="b">
        <v>0</v>
      </c>
      <c r="H116">
        <v>8</v>
      </c>
      <c r="I116">
        <v>10</v>
      </c>
      <c r="J116">
        <v>256</v>
      </c>
      <c r="K116">
        <v>1000</v>
      </c>
      <c r="L116">
        <v>4</v>
      </c>
      <c r="M116">
        <v>10</v>
      </c>
      <c r="N116">
        <v>460</v>
      </c>
      <c r="O116">
        <v>12</v>
      </c>
      <c r="P116">
        <v>10</v>
      </c>
      <c r="Q116">
        <v>120</v>
      </c>
      <c r="R116">
        <v>1</v>
      </c>
      <c r="S116">
        <v>78</v>
      </c>
      <c r="T116" s="2">
        <v>64</v>
      </c>
      <c r="U116" s="2">
        <v>128</v>
      </c>
      <c r="V116" t="s">
        <v>404</v>
      </c>
      <c r="W116">
        <v>0.68088378906250002</v>
      </c>
      <c r="X116">
        <v>0.94969830513000397</v>
      </c>
      <c r="Y116">
        <v>0.65649184782608605</v>
      </c>
      <c r="Z116">
        <v>0.98817693310975996</v>
      </c>
      <c r="AA116">
        <v>0.59344573694366698</v>
      </c>
      <c r="AB116">
        <v>0.59344573694366698</v>
      </c>
      <c r="AC116">
        <v>0.64378415488803498</v>
      </c>
      <c r="AD116">
        <v>0.64378415488803498</v>
      </c>
      <c r="AE116">
        <v>0.65649184782608605</v>
      </c>
      <c r="AF116">
        <v>0.65649184782608605</v>
      </c>
      <c r="AG116">
        <v>0.54791666666666605</v>
      </c>
      <c r="AH116">
        <v>1.3817827701568599</v>
      </c>
      <c r="AI116">
        <v>0.53066060270495996</v>
      </c>
      <c r="AJ116">
        <v>0.53066060270495996</v>
      </c>
      <c r="AK116">
        <v>0.60683029388301002</v>
      </c>
      <c r="AL116">
        <v>0.60683029388301002</v>
      </c>
      <c r="AM116">
        <v>0.54791666666666605</v>
      </c>
      <c r="AN116">
        <v>0.54791666666666605</v>
      </c>
    </row>
    <row r="117" spans="2:40" x14ac:dyDescent="0.2">
      <c r="B117" t="s">
        <v>424</v>
      </c>
      <c r="C117">
        <v>1E-3</v>
      </c>
      <c r="D117">
        <v>0.25</v>
      </c>
      <c r="E117">
        <v>100</v>
      </c>
      <c r="F117">
        <v>100</v>
      </c>
      <c r="G117" s="2" t="b">
        <v>0</v>
      </c>
      <c r="H117">
        <v>8</v>
      </c>
      <c r="I117">
        <v>10</v>
      </c>
      <c r="J117">
        <v>64</v>
      </c>
      <c r="K117">
        <v>1000</v>
      </c>
      <c r="L117">
        <v>4</v>
      </c>
      <c r="M117">
        <v>10</v>
      </c>
      <c r="N117">
        <v>460</v>
      </c>
      <c r="O117">
        <v>12</v>
      </c>
      <c r="P117">
        <v>10</v>
      </c>
      <c r="Q117">
        <v>120</v>
      </c>
      <c r="R117">
        <v>1</v>
      </c>
      <c r="S117">
        <v>78</v>
      </c>
      <c r="T117" s="2">
        <v>64</v>
      </c>
      <c r="U117" s="2">
        <v>128</v>
      </c>
      <c r="V117" t="s">
        <v>404</v>
      </c>
      <c r="W117">
        <v>0.64769531250000001</v>
      </c>
      <c r="X117">
        <v>1.09864099919796</v>
      </c>
      <c r="Y117">
        <v>0.64979402173913003</v>
      </c>
      <c r="Z117">
        <v>1.29793509733676</v>
      </c>
      <c r="AA117">
        <v>0.58411662220728899</v>
      </c>
      <c r="AB117">
        <v>0.58411662220728899</v>
      </c>
      <c r="AC117">
        <v>0.61571605053918999</v>
      </c>
      <c r="AD117">
        <v>0.61571605053918999</v>
      </c>
      <c r="AE117">
        <v>0.64979402173913003</v>
      </c>
      <c r="AF117">
        <v>0.64979402173913003</v>
      </c>
      <c r="AG117">
        <v>0.54444444444444395</v>
      </c>
      <c r="AH117">
        <v>1.5505999326705899</v>
      </c>
      <c r="AI117">
        <v>0.51866212434936199</v>
      </c>
      <c r="AJ117">
        <v>0.51866212434936199</v>
      </c>
      <c r="AK117">
        <v>0.594803759045897</v>
      </c>
      <c r="AL117">
        <v>0.594803759045897</v>
      </c>
      <c r="AM117">
        <v>0.54444444444444395</v>
      </c>
      <c r="AN117">
        <v>0.54444444444444395</v>
      </c>
    </row>
    <row r="118" spans="2:40" x14ac:dyDescent="0.2">
      <c r="B118" t="s">
        <v>414</v>
      </c>
      <c r="C118">
        <v>1E-3</v>
      </c>
      <c r="D118">
        <v>0.25</v>
      </c>
      <c r="E118">
        <v>100</v>
      </c>
      <c r="F118">
        <v>100</v>
      </c>
      <c r="G118" s="2" t="b">
        <v>0</v>
      </c>
      <c r="H118">
        <v>8</v>
      </c>
      <c r="I118">
        <v>10</v>
      </c>
      <c r="J118">
        <v>64</v>
      </c>
      <c r="K118">
        <v>1000</v>
      </c>
      <c r="L118">
        <v>4</v>
      </c>
      <c r="M118">
        <v>10</v>
      </c>
      <c r="N118">
        <v>460</v>
      </c>
      <c r="O118">
        <v>12</v>
      </c>
      <c r="P118">
        <v>10</v>
      </c>
      <c r="Q118">
        <v>120</v>
      </c>
      <c r="R118">
        <v>1</v>
      </c>
      <c r="S118">
        <v>78</v>
      </c>
      <c r="T118" s="2">
        <v>64</v>
      </c>
      <c r="U118" s="2">
        <v>64</v>
      </c>
      <c r="V118" t="s">
        <v>404</v>
      </c>
      <c r="W118">
        <v>0.65249999999999997</v>
      </c>
      <c r="X118">
        <v>1.04646094620227</v>
      </c>
      <c r="Y118">
        <v>0.66639293478260697</v>
      </c>
      <c r="Z118">
        <v>0.936400213599205</v>
      </c>
      <c r="AA118">
        <v>0.60248823514179795</v>
      </c>
      <c r="AB118">
        <v>0.60248823514179795</v>
      </c>
      <c r="AC118">
        <v>0.61980946037264595</v>
      </c>
      <c r="AD118">
        <v>0.61980946037264595</v>
      </c>
      <c r="AE118">
        <v>0.66639293478260697</v>
      </c>
      <c r="AF118">
        <v>0.66639293478260697</v>
      </c>
      <c r="AG118">
        <v>0.54374999999999996</v>
      </c>
      <c r="AH118">
        <v>1.4735294580459499</v>
      </c>
      <c r="AI118">
        <v>0.52854708029969</v>
      </c>
      <c r="AJ118">
        <v>0.52854708029969</v>
      </c>
      <c r="AK118">
        <v>0.60161603248780904</v>
      </c>
      <c r="AL118">
        <v>0.60161603248780904</v>
      </c>
      <c r="AM118">
        <v>0.54374999999999996</v>
      </c>
      <c r="AN118">
        <v>0.54374999999999996</v>
      </c>
    </row>
    <row r="119" spans="2:40" x14ac:dyDescent="0.2">
      <c r="B119" t="s">
        <v>534</v>
      </c>
      <c r="C119">
        <v>1E-3</v>
      </c>
      <c r="D119">
        <v>0.25</v>
      </c>
      <c r="E119">
        <v>100</v>
      </c>
      <c r="F119">
        <v>100</v>
      </c>
      <c r="G119" s="2" t="b">
        <v>0</v>
      </c>
      <c r="H119">
        <v>8</v>
      </c>
      <c r="I119">
        <v>10</v>
      </c>
      <c r="J119">
        <v>256</v>
      </c>
      <c r="K119">
        <v>1000</v>
      </c>
      <c r="L119">
        <v>4</v>
      </c>
      <c r="M119">
        <v>10</v>
      </c>
      <c r="N119">
        <v>460</v>
      </c>
      <c r="O119">
        <v>12</v>
      </c>
      <c r="P119">
        <v>10</v>
      </c>
      <c r="Q119">
        <v>120</v>
      </c>
      <c r="R119">
        <v>1</v>
      </c>
      <c r="S119">
        <v>78</v>
      </c>
      <c r="T119" s="2">
        <v>64</v>
      </c>
      <c r="U119" s="2">
        <v>64</v>
      </c>
      <c r="V119" t="s">
        <v>404</v>
      </c>
      <c r="W119">
        <v>0.6584423828125</v>
      </c>
      <c r="X119">
        <v>1.01755501925945</v>
      </c>
      <c r="Y119">
        <v>0.64978967391304299</v>
      </c>
      <c r="Z119">
        <v>1.04125794357061</v>
      </c>
      <c r="AA119">
        <v>0.58540755005093603</v>
      </c>
      <c r="AB119">
        <v>0.58540755005093603</v>
      </c>
      <c r="AC119">
        <v>0.61461120779352596</v>
      </c>
      <c r="AD119">
        <v>0.61461120779352596</v>
      </c>
      <c r="AE119">
        <v>0.64978967391304299</v>
      </c>
      <c r="AF119">
        <v>0.64978967391304299</v>
      </c>
      <c r="AG119">
        <v>0.53611111111111098</v>
      </c>
      <c r="AH119">
        <v>1.60642802715301</v>
      </c>
      <c r="AI119">
        <v>0.52320888444879698</v>
      </c>
      <c r="AJ119">
        <v>0.52320888444879698</v>
      </c>
      <c r="AK119">
        <v>0.63690269084894602</v>
      </c>
      <c r="AL119">
        <v>0.63690269084894602</v>
      </c>
      <c r="AM119">
        <v>0.53611111111111098</v>
      </c>
      <c r="AN119">
        <v>0.53611111111111098</v>
      </c>
    </row>
    <row r="120" spans="2:40" x14ac:dyDescent="0.2">
      <c r="B120" t="s">
        <v>423</v>
      </c>
      <c r="C120">
        <v>1E-3</v>
      </c>
      <c r="D120">
        <v>0.1</v>
      </c>
      <c r="E120">
        <v>100</v>
      </c>
      <c r="F120">
        <v>100</v>
      </c>
      <c r="G120" s="2" t="b">
        <v>0</v>
      </c>
      <c r="H120">
        <v>8</v>
      </c>
      <c r="I120">
        <v>10</v>
      </c>
      <c r="J120">
        <v>64</v>
      </c>
      <c r="K120">
        <v>1000</v>
      </c>
      <c r="L120">
        <v>4</v>
      </c>
      <c r="M120">
        <v>10</v>
      </c>
      <c r="N120">
        <v>460</v>
      </c>
      <c r="O120">
        <v>12</v>
      </c>
      <c r="P120">
        <v>10</v>
      </c>
      <c r="Q120">
        <v>120</v>
      </c>
      <c r="R120">
        <v>1</v>
      </c>
      <c r="S120">
        <v>78</v>
      </c>
      <c r="T120" s="2">
        <v>64</v>
      </c>
      <c r="U120" s="2">
        <v>64</v>
      </c>
      <c r="V120" t="s">
        <v>404</v>
      </c>
      <c r="W120">
        <v>0.65675781249999998</v>
      </c>
      <c r="X120">
        <v>1.0628301513195</v>
      </c>
      <c r="Y120">
        <v>0.651447282608696</v>
      </c>
      <c r="Z120">
        <v>2.0853138467669399</v>
      </c>
      <c r="AA120">
        <v>0.57942561200342202</v>
      </c>
      <c r="AB120">
        <v>0.57942561200342202</v>
      </c>
      <c r="AC120">
        <v>0.63439857312177705</v>
      </c>
      <c r="AD120">
        <v>0.63439857312177705</v>
      </c>
      <c r="AE120">
        <v>0.651447282608696</v>
      </c>
      <c r="AF120">
        <v>0.651447282608696</v>
      </c>
      <c r="AG120">
        <v>0.53402777777777699</v>
      </c>
      <c r="AH120">
        <v>1.4456027746200499</v>
      </c>
      <c r="AI120">
        <v>0.51594271472492004</v>
      </c>
      <c r="AJ120">
        <v>0.51594271472492004</v>
      </c>
      <c r="AK120">
        <v>0.609554231653748</v>
      </c>
      <c r="AL120">
        <v>0.609554231653747</v>
      </c>
      <c r="AM120">
        <v>0.53402777777777699</v>
      </c>
      <c r="AN120">
        <v>0.53402777777777699</v>
      </c>
    </row>
    <row r="121" spans="2:40" x14ac:dyDescent="0.2">
      <c r="B121" t="s">
        <v>436</v>
      </c>
      <c r="C121">
        <v>1E-3</v>
      </c>
      <c r="D121">
        <v>0.25</v>
      </c>
      <c r="E121">
        <v>100</v>
      </c>
      <c r="F121">
        <v>100</v>
      </c>
      <c r="G121" s="2" t="b">
        <v>0</v>
      </c>
      <c r="H121">
        <v>8</v>
      </c>
      <c r="I121">
        <v>10</v>
      </c>
      <c r="J121">
        <v>64</v>
      </c>
      <c r="K121">
        <v>1000</v>
      </c>
      <c r="L121">
        <v>4</v>
      </c>
      <c r="M121">
        <v>10</v>
      </c>
      <c r="N121">
        <v>460</v>
      </c>
      <c r="O121">
        <v>12</v>
      </c>
      <c r="P121">
        <v>10</v>
      </c>
      <c r="Q121">
        <v>120</v>
      </c>
      <c r="R121">
        <v>1</v>
      </c>
      <c r="S121">
        <v>78</v>
      </c>
      <c r="T121" s="2">
        <v>128</v>
      </c>
      <c r="U121" s="2">
        <v>128</v>
      </c>
      <c r="V121" t="s">
        <v>404</v>
      </c>
      <c r="W121">
        <v>0.67294921875000002</v>
      </c>
      <c r="X121">
        <v>0.97458197712898198</v>
      </c>
      <c r="Y121">
        <v>0.64097173913043504</v>
      </c>
      <c r="Z121">
        <v>1.19071058481931</v>
      </c>
      <c r="AA121">
        <v>0.57885649205728196</v>
      </c>
      <c r="AB121">
        <v>0.57885649205728196</v>
      </c>
      <c r="AC121">
        <v>0.60664243849493105</v>
      </c>
      <c r="AD121">
        <v>0.60664243849493105</v>
      </c>
      <c r="AE121">
        <v>0.64097173913043504</v>
      </c>
      <c r="AF121">
        <v>0.64097173913043504</v>
      </c>
      <c r="AG121">
        <v>0.53402777777777699</v>
      </c>
      <c r="AH121">
        <v>1.4898761510848999</v>
      </c>
      <c r="AI121">
        <v>0.52766141606290795</v>
      </c>
      <c r="AJ121">
        <v>0.52766141606290795</v>
      </c>
      <c r="AK121">
        <v>0.658149257593726</v>
      </c>
      <c r="AL121">
        <v>0.658149257593726</v>
      </c>
      <c r="AM121">
        <v>0.53402777777777699</v>
      </c>
      <c r="AN121">
        <v>0.53402777777777699</v>
      </c>
    </row>
    <row r="122" spans="2:40" x14ac:dyDescent="0.2">
      <c r="B122" t="s">
        <v>439</v>
      </c>
      <c r="C122">
        <v>1E-3</v>
      </c>
      <c r="D122">
        <v>0.1</v>
      </c>
      <c r="E122">
        <v>100</v>
      </c>
      <c r="F122">
        <v>100</v>
      </c>
      <c r="G122" s="2" t="b">
        <v>0</v>
      </c>
      <c r="H122">
        <v>8</v>
      </c>
      <c r="I122">
        <v>10</v>
      </c>
      <c r="J122">
        <v>64</v>
      </c>
      <c r="K122">
        <v>1000</v>
      </c>
      <c r="L122">
        <v>4</v>
      </c>
      <c r="M122">
        <v>10</v>
      </c>
      <c r="N122">
        <v>460</v>
      </c>
      <c r="O122">
        <v>12</v>
      </c>
      <c r="P122">
        <v>10</v>
      </c>
      <c r="Q122">
        <v>120</v>
      </c>
      <c r="R122">
        <v>1</v>
      </c>
      <c r="S122">
        <v>78</v>
      </c>
      <c r="T122" s="2">
        <v>64</v>
      </c>
      <c r="U122" s="2">
        <v>128</v>
      </c>
      <c r="V122" t="s">
        <v>404</v>
      </c>
      <c r="W122">
        <v>0.60269531249999997</v>
      </c>
      <c r="X122">
        <v>1.3048154163360499</v>
      </c>
      <c r="Y122">
        <v>0.63929565217391304</v>
      </c>
      <c r="Z122">
        <v>4.2724974195361103</v>
      </c>
      <c r="AA122">
        <v>0.57166916413447799</v>
      </c>
      <c r="AB122">
        <v>0.57166916413447699</v>
      </c>
      <c r="AC122">
        <v>0.63179617324474502</v>
      </c>
      <c r="AD122">
        <v>0.63179617324474502</v>
      </c>
      <c r="AE122">
        <v>0.63929565217391304</v>
      </c>
      <c r="AF122">
        <v>0.63929565217391304</v>
      </c>
      <c r="AG122">
        <v>0.52916666666666601</v>
      </c>
      <c r="AH122">
        <v>1.5824065208435001</v>
      </c>
      <c r="AI122">
        <v>0.53259673147853803</v>
      </c>
      <c r="AJ122">
        <v>0.53259673147853803</v>
      </c>
      <c r="AK122">
        <v>0.68108791968053495</v>
      </c>
      <c r="AL122">
        <v>0.68108791968053495</v>
      </c>
      <c r="AM122">
        <v>0.52916666666666601</v>
      </c>
      <c r="AN122">
        <v>0.52916666666666601</v>
      </c>
    </row>
    <row r="123" spans="2:40" x14ac:dyDescent="0.2">
      <c r="B123" t="s">
        <v>506</v>
      </c>
      <c r="C123">
        <v>1E-3</v>
      </c>
      <c r="D123">
        <v>0.1</v>
      </c>
      <c r="E123">
        <v>100</v>
      </c>
      <c r="F123">
        <v>100</v>
      </c>
      <c r="G123" s="2" t="b">
        <v>0</v>
      </c>
      <c r="H123">
        <v>8</v>
      </c>
      <c r="I123">
        <v>10</v>
      </c>
      <c r="J123">
        <v>460</v>
      </c>
      <c r="K123">
        <v>1000</v>
      </c>
      <c r="L123">
        <v>4</v>
      </c>
      <c r="M123">
        <v>10</v>
      </c>
      <c r="N123">
        <v>460</v>
      </c>
      <c r="O123">
        <v>12</v>
      </c>
      <c r="P123">
        <v>10</v>
      </c>
      <c r="Q123">
        <v>120</v>
      </c>
      <c r="R123">
        <v>1</v>
      </c>
      <c r="S123">
        <v>78</v>
      </c>
      <c r="T123" s="2">
        <v>128</v>
      </c>
      <c r="U123" s="2">
        <v>64</v>
      </c>
      <c r="V123" t="s">
        <v>404</v>
      </c>
      <c r="W123">
        <v>0.61080163043478197</v>
      </c>
      <c r="X123">
        <v>1.1439309883117601</v>
      </c>
      <c r="Y123">
        <v>0.66843206521739096</v>
      </c>
      <c r="Z123">
        <v>0.95027938950061797</v>
      </c>
      <c r="AA123">
        <v>0.59972702531919397</v>
      </c>
      <c r="AB123">
        <v>0.59972702531919397</v>
      </c>
      <c r="AC123">
        <v>0.627896063394625</v>
      </c>
      <c r="AD123">
        <v>0.627896063394625</v>
      </c>
      <c r="AE123">
        <v>0.66843206521739096</v>
      </c>
      <c r="AF123">
        <v>0.66843206521739096</v>
      </c>
      <c r="AG123">
        <v>0.52777777777777701</v>
      </c>
      <c r="AH123">
        <v>1.52793276309967</v>
      </c>
      <c r="AI123">
        <v>0.524626794475341</v>
      </c>
      <c r="AJ123">
        <v>0.524626794475341</v>
      </c>
      <c r="AK123">
        <v>0.62243963659010204</v>
      </c>
      <c r="AL123">
        <v>0.62243963659010204</v>
      </c>
      <c r="AM123">
        <v>0.52777777777777701</v>
      </c>
      <c r="AN123">
        <v>0.52777777777777701</v>
      </c>
    </row>
    <row r="124" spans="2:40" x14ac:dyDescent="0.2">
      <c r="B124" t="s">
        <v>533</v>
      </c>
      <c r="C124">
        <v>1E-3</v>
      </c>
      <c r="D124">
        <v>0.25</v>
      </c>
      <c r="E124">
        <v>100</v>
      </c>
      <c r="F124">
        <v>100</v>
      </c>
      <c r="G124" s="2" t="b">
        <v>0</v>
      </c>
      <c r="H124">
        <v>8</v>
      </c>
      <c r="I124">
        <v>10</v>
      </c>
      <c r="J124">
        <v>256</v>
      </c>
      <c r="K124">
        <v>1000</v>
      </c>
      <c r="L124">
        <v>4</v>
      </c>
      <c r="M124">
        <v>10</v>
      </c>
      <c r="N124">
        <v>460</v>
      </c>
      <c r="O124">
        <v>12</v>
      </c>
      <c r="P124">
        <v>10</v>
      </c>
      <c r="Q124">
        <v>120</v>
      </c>
      <c r="R124">
        <v>1</v>
      </c>
      <c r="S124">
        <v>78</v>
      </c>
      <c r="T124" s="2">
        <v>64</v>
      </c>
      <c r="U124" s="2">
        <v>128</v>
      </c>
      <c r="V124" t="s">
        <v>404</v>
      </c>
      <c r="W124">
        <v>0.64333007812499998</v>
      </c>
      <c r="X124">
        <v>1.07713617801666</v>
      </c>
      <c r="Y124">
        <v>0.64996684782608705</v>
      </c>
      <c r="Z124">
        <v>1.1007742935419</v>
      </c>
      <c r="AA124">
        <v>0.58673499480554203</v>
      </c>
      <c r="AB124">
        <v>0.58673499480554203</v>
      </c>
      <c r="AC124">
        <v>0.61369086733688305</v>
      </c>
      <c r="AD124">
        <v>0.61369086733688305</v>
      </c>
      <c r="AE124">
        <v>0.64996684782608705</v>
      </c>
      <c r="AF124">
        <v>0.64996684782608705</v>
      </c>
      <c r="AG124">
        <v>0.52222222222222203</v>
      </c>
      <c r="AH124">
        <v>1.4889343976974401</v>
      </c>
      <c r="AI124">
        <v>0.52291259750315799</v>
      </c>
      <c r="AJ124">
        <v>0.52291259750315799</v>
      </c>
      <c r="AK124">
        <v>0.62840402801529305</v>
      </c>
      <c r="AL124">
        <v>0.62840402801529305</v>
      </c>
      <c r="AM124">
        <v>0.52222222222222203</v>
      </c>
      <c r="AN124">
        <v>0.52222222222222203</v>
      </c>
    </row>
    <row r="125" spans="2:40" x14ac:dyDescent="0.2">
      <c r="B125" t="s">
        <v>516</v>
      </c>
      <c r="C125">
        <v>1E-3</v>
      </c>
      <c r="D125">
        <v>0.25</v>
      </c>
      <c r="E125">
        <v>100</v>
      </c>
      <c r="F125">
        <v>100</v>
      </c>
      <c r="G125" s="2" t="b">
        <v>0</v>
      </c>
      <c r="H125">
        <v>8</v>
      </c>
      <c r="I125">
        <v>10</v>
      </c>
      <c r="J125">
        <v>460</v>
      </c>
      <c r="K125">
        <v>1000</v>
      </c>
      <c r="L125">
        <v>4</v>
      </c>
      <c r="M125">
        <v>10</v>
      </c>
      <c r="N125">
        <v>460</v>
      </c>
      <c r="O125">
        <v>12</v>
      </c>
      <c r="P125">
        <v>10</v>
      </c>
      <c r="Q125">
        <v>120</v>
      </c>
      <c r="R125">
        <v>1</v>
      </c>
      <c r="S125">
        <v>78</v>
      </c>
      <c r="T125" s="2">
        <v>64</v>
      </c>
      <c r="U125" s="2">
        <v>128</v>
      </c>
      <c r="V125" t="s">
        <v>404</v>
      </c>
      <c r="W125">
        <v>0.63441576086956397</v>
      </c>
      <c r="X125">
        <v>1.2121069759130401</v>
      </c>
      <c r="Y125">
        <v>0.65979565217391201</v>
      </c>
      <c r="Z125">
        <v>1.5472827063202801</v>
      </c>
      <c r="AA125">
        <v>0.59350873474885002</v>
      </c>
      <c r="AB125">
        <v>0.59350873474885002</v>
      </c>
      <c r="AC125">
        <v>0.62992374402000495</v>
      </c>
      <c r="AD125">
        <v>0.62992374402000495</v>
      </c>
      <c r="AE125">
        <v>0.65979565217391201</v>
      </c>
      <c r="AF125">
        <v>0.65979565217391201</v>
      </c>
      <c r="AG125">
        <v>0.51875000000000004</v>
      </c>
      <c r="AH125">
        <v>1.5663251876830999</v>
      </c>
      <c r="AI125">
        <v>0.50323360319253596</v>
      </c>
      <c r="AJ125">
        <v>0.50323360319253596</v>
      </c>
      <c r="AK125">
        <v>0.56856282814315995</v>
      </c>
      <c r="AL125">
        <v>0.56856282814315995</v>
      </c>
      <c r="AM125">
        <v>0.51875000000000004</v>
      </c>
      <c r="AN125">
        <v>0.51875000000000004</v>
      </c>
    </row>
    <row r="126" spans="2:40" x14ac:dyDescent="0.2">
      <c r="B126" t="s">
        <v>501</v>
      </c>
      <c r="C126">
        <v>1E-3</v>
      </c>
      <c r="D126">
        <v>0.1</v>
      </c>
      <c r="E126">
        <v>100</v>
      </c>
      <c r="F126">
        <v>100</v>
      </c>
      <c r="G126" s="2" t="b">
        <v>0</v>
      </c>
      <c r="H126">
        <v>8</v>
      </c>
      <c r="I126">
        <v>10</v>
      </c>
      <c r="J126">
        <v>256</v>
      </c>
      <c r="K126">
        <v>1000</v>
      </c>
      <c r="L126">
        <v>4</v>
      </c>
      <c r="M126">
        <v>10</v>
      </c>
      <c r="N126">
        <v>460</v>
      </c>
      <c r="O126">
        <v>12</v>
      </c>
      <c r="P126">
        <v>10</v>
      </c>
      <c r="Q126">
        <v>120</v>
      </c>
      <c r="R126">
        <v>1</v>
      </c>
      <c r="S126">
        <v>78</v>
      </c>
      <c r="T126" s="2">
        <v>128</v>
      </c>
      <c r="U126" s="2">
        <v>128</v>
      </c>
      <c r="V126" t="s">
        <v>404</v>
      </c>
      <c r="W126">
        <v>0.62048828125</v>
      </c>
      <c r="X126">
        <v>1.15197084069252</v>
      </c>
      <c r="Y126">
        <v>0.66956739130434795</v>
      </c>
      <c r="Z126">
        <v>1.04121683293581</v>
      </c>
      <c r="AA126">
        <v>0.60641709260162802</v>
      </c>
      <c r="AB126">
        <v>0.60641709260162802</v>
      </c>
      <c r="AC126">
        <v>0.64290098963541698</v>
      </c>
      <c r="AD126">
        <v>0.64290098963541698</v>
      </c>
      <c r="AE126">
        <v>0.66956739130434795</v>
      </c>
      <c r="AF126">
        <v>0.66956739130434795</v>
      </c>
      <c r="AG126">
        <v>0.50902777777777697</v>
      </c>
      <c r="AH126">
        <v>1.5963721275329501</v>
      </c>
      <c r="AI126">
        <v>0.48503121037999097</v>
      </c>
      <c r="AJ126">
        <v>0.48503121037999097</v>
      </c>
      <c r="AK126">
        <v>0.57705767130163799</v>
      </c>
      <c r="AL126">
        <v>0.57705767130163799</v>
      </c>
      <c r="AM126">
        <v>0.50902777777777697</v>
      </c>
      <c r="AN126">
        <v>0.50902777777777697</v>
      </c>
    </row>
    <row r="127" spans="2:40" x14ac:dyDescent="0.2">
      <c r="B127" t="s">
        <v>518</v>
      </c>
      <c r="C127">
        <v>1E-3</v>
      </c>
      <c r="D127">
        <v>0.1</v>
      </c>
      <c r="E127">
        <v>100</v>
      </c>
      <c r="F127">
        <v>100</v>
      </c>
      <c r="G127" s="2" t="b">
        <v>0</v>
      </c>
      <c r="H127">
        <v>8</v>
      </c>
      <c r="I127">
        <v>10</v>
      </c>
      <c r="J127">
        <v>460</v>
      </c>
      <c r="K127">
        <v>1000</v>
      </c>
      <c r="L127">
        <v>4</v>
      </c>
      <c r="M127">
        <v>10</v>
      </c>
      <c r="N127">
        <v>460</v>
      </c>
      <c r="O127">
        <v>12</v>
      </c>
      <c r="P127">
        <v>10</v>
      </c>
      <c r="Q127">
        <v>120</v>
      </c>
      <c r="R127">
        <v>1</v>
      </c>
      <c r="S127">
        <v>78</v>
      </c>
      <c r="T127" s="2">
        <v>64</v>
      </c>
      <c r="U127" s="2">
        <v>64</v>
      </c>
      <c r="V127" t="s">
        <v>404</v>
      </c>
      <c r="W127">
        <v>0.612692934782608</v>
      </c>
      <c r="X127">
        <v>1.1389010930061301</v>
      </c>
      <c r="Y127">
        <v>0.65891684782608795</v>
      </c>
      <c r="Z127">
        <v>1.28995582443475</v>
      </c>
      <c r="AA127">
        <v>0.58557719297962796</v>
      </c>
      <c r="AB127">
        <v>0.58557719297962796</v>
      </c>
      <c r="AC127">
        <v>0.64266053193427697</v>
      </c>
      <c r="AD127">
        <v>0.64266053193427697</v>
      </c>
      <c r="AE127">
        <v>0.65891684782608795</v>
      </c>
      <c r="AF127">
        <v>0.65891684782608795</v>
      </c>
      <c r="AG127">
        <v>0.50763888888888797</v>
      </c>
      <c r="AH127">
        <v>1.57771921157836</v>
      </c>
      <c r="AI127">
        <v>0.48739490400277102</v>
      </c>
      <c r="AJ127">
        <v>0.48739490400277102</v>
      </c>
      <c r="AK127">
        <v>0.58383543321949105</v>
      </c>
      <c r="AL127">
        <v>0.58383543321949105</v>
      </c>
      <c r="AM127">
        <v>0.50763888888888797</v>
      </c>
      <c r="AN127">
        <v>0.50763888888888797</v>
      </c>
    </row>
    <row r="128" spans="2:40" x14ac:dyDescent="0.2">
      <c r="B128" t="s">
        <v>491</v>
      </c>
      <c r="C128">
        <v>1E-3</v>
      </c>
      <c r="D128">
        <v>0.1</v>
      </c>
      <c r="E128">
        <v>100</v>
      </c>
      <c r="F128">
        <v>100</v>
      </c>
      <c r="G128" s="2" t="b">
        <v>0</v>
      </c>
      <c r="H128">
        <v>8</v>
      </c>
      <c r="I128">
        <v>10</v>
      </c>
      <c r="J128">
        <v>256</v>
      </c>
      <c r="K128">
        <v>1000</v>
      </c>
      <c r="L128">
        <v>4</v>
      </c>
      <c r="M128">
        <v>10</v>
      </c>
      <c r="N128">
        <v>460</v>
      </c>
      <c r="O128">
        <v>12</v>
      </c>
      <c r="P128">
        <v>10</v>
      </c>
      <c r="Q128">
        <v>120</v>
      </c>
      <c r="R128">
        <v>1</v>
      </c>
      <c r="S128">
        <v>78</v>
      </c>
      <c r="T128" s="2">
        <v>128</v>
      </c>
      <c r="U128" s="2">
        <v>64</v>
      </c>
      <c r="V128" t="s">
        <v>404</v>
      </c>
      <c r="W128">
        <v>0.63344238281249998</v>
      </c>
      <c r="X128">
        <v>1.08608476877212</v>
      </c>
      <c r="Y128">
        <v>0.68034402173913</v>
      </c>
      <c r="Z128">
        <v>0.84768732231855304</v>
      </c>
      <c r="AA128">
        <v>0.61301591602179295</v>
      </c>
      <c r="AB128">
        <v>0.61301591602179295</v>
      </c>
      <c r="AC128">
        <v>0.62810114033076903</v>
      </c>
      <c r="AD128">
        <v>0.62810114033076903</v>
      </c>
      <c r="AE128">
        <v>0.68034402173913</v>
      </c>
      <c r="AF128">
        <v>0.68034402173913</v>
      </c>
      <c r="AG128">
        <v>0.500694444444444</v>
      </c>
      <c r="AH128">
        <v>1.41899991035461</v>
      </c>
      <c r="AI128">
        <v>0.48475919776284299</v>
      </c>
      <c r="AJ128">
        <v>0.48475919776284299</v>
      </c>
      <c r="AK128">
        <v>0.57197925442993602</v>
      </c>
      <c r="AL128">
        <v>0.57197925442993602</v>
      </c>
      <c r="AM128">
        <v>0.500694444444444</v>
      </c>
      <c r="AN128">
        <v>0.500694444444444</v>
      </c>
    </row>
    <row r="129" spans="2:40" x14ac:dyDescent="0.2">
      <c r="B129" t="s">
        <v>500</v>
      </c>
      <c r="C129">
        <v>1E-3</v>
      </c>
      <c r="D129">
        <v>0.1</v>
      </c>
      <c r="E129">
        <v>100</v>
      </c>
      <c r="F129">
        <v>100</v>
      </c>
      <c r="G129" s="2" t="b">
        <v>0</v>
      </c>
      <c r="H129">
        <v>8</v>
      </c>
      <c r="I129">
        <v>10</v>
      </c>
      <c r="J129">
        <v>256</v>
      </c>
      <c r="K129">
        <v>1000</v>
      </c>
      <c r="L129">
        <v>4</v>
      </c>
      <c r="M129">
        <v>10</v>
      </c>
      <c r="N129">
        <v>460</v>
      </c>
      <c r="O129">
        <v>12</v>
      </c>
      <c r="P129">
        <v>10</v>
      </c>
      <c r="Q129">
        <v>120</v>
      </c>
      <c r="R129">
        <v>1</v>
      </c>
      <c r="S129">
        <v>78</v>
      </c>
      <c r="T129" s="2">
        <v>64</v>
      </c>
      <c r="U129" s="2">
        <v>64</v>
      </c>
      <c r="V129" t="s">
        <v>404</v>
      </c>
      <c r="W129">
        <v>0.61811035156250005</v>
      </c>
      <c r="X129">
        <v>1.16568008303642</v>
      </c>
      <c r="Y129">
        <v>0.66966141304347804</v>
      </c>
      <c r="Z129">
        <v>0.90741104137897399</v>
      </c>
      <c r="AA129">
        <v>0.60224374080403498</v>
      </c>
      <c r="AB129">
        <v>0.60224374080403498</v>
      </c>
      <c r="AC129">
        <v>0.63267929925310096</v>
      </c>
      <c r="AD129">
        <v>0.63267929925310096</v>
      </c>
      <c r="AE129">
        <v>0.66966141304347804</v>
      </c>
      <c r="AF129">
        <v>0.66966141304347804</v>
      </c>
      <c r="AG129">
        <v>0.5</v>
      </c>
      <c r="AH129">
        <v>1.4493257999420099</v>
      </c>
      <c r="AI129">
        <v>0.49805997600866497</v>
      </c>
      <c r="AJ129">
        <v>0.49805997600866497</v>
      </c>
      <c r="AK129">
        <v>0.606942221270796</v>
      </c>
      <c r="AL129">
        <v>0.606942221270796</v>
      </c>
      <c r="AM129">
        <v>0.499999999999999</v>
      </c>
      <c r="AN129">
        <v>0.5</v>
      </c>
    </row>
    <row r="130" spans="2:40" x14ac:dyDescent="0.2">
      <c r="B130" t="s">
        <v>529</v>
      </c>
      <c r="C130">
        <v>1E-3</v>
      </c>
      <c r="D130">
        <v>0.25</v>
      </c>
      <c r="E130">
        <v>100</v>
      </c>
      <c r="F130">
        <v>100</v>
      </c>
      <c r="G130" s="2" t="b">
        <v>0</v>
      </c>
      <c r="H130">
        <v>8</v>
      </c>
      <c r="I130">
        <v>10</v>
      </c>
      <c r="J130">
        <v>460</v>
      </c>
      <c r="K130">
        <v>1000</v>
      </c>
      <c r="L130">
        <v>4</v>
      </c>
      <c r="M130">
        <v>10</v>
      </c>
      <c r="N130">
        <v>460</v>
      </c>
      <c r="O130">
        <v>12</v>
      </c>
      <c r="P130">
        <v>10</v>
      </c>
      <c r="Q130">
        <v>120</v>
      </c>
      <c r="R130">
        <v>1</v>
      </c>
      <c r="S130">
        <v>78</v>
      </c>
      <c r="T130" s="2">
        <v>128</v>
      </c>
      <c r="U130" s="2">
        <v>128</v>
      </c>
      <c r="V130" t="s">
        <v>404</v>
      </c>
      <c r="W130">
        <v>0.62783152173913004</v>
      </c>
      <c r="X130">
        <v>1.17753619432449</v>
      </c>
      <c r="Y130">
        <v>0.65177336956521703</v>
      </c>
      <c r="Z130">
        <v>1.3949772748350999</v>
      </c>
      <c r="AA130">
        <v>0.58716263371643496</v>
      </c>
      <c r="AB130">
        <v>0.58716263371643496</v>
      </c>
      <c r="AC130">
        <v>0.61937956541211903</v>
      </c>
      <c r="AD130">
        <v>0.61937956541211903</v>
      </c>
      <c r="AE130">
        <v>0.65177336956521703</v>
      </c>
      <c r="AF130">
        <v>0.65177336956521703</v>
      </c>
      <c r="AG130">
        <v>0.49722222222222201</v>
      </c>
      <c r="AH130">
        <v>1.63492667675018</v>
      </c>
      <c r="AI130">
        <v>0.47806409745435002</v>
      </c>
      <c r="AJ130">
        <v>0.47806409745435002</v>
      </c>
      <c r="AK130">
        <v>0.59227906484807002</v>
      </c>
      <c r="AL130">
        <v>0.59227906484807002</v>
      </c>
      <c r="AM130">
        <v>0.49722222222222201</v>
      </c>
      <c r="AN130">
        <v>0.49722222222222201</v>
      </c>
    </row>
    <row r="131" spans="2:40" x14ac:dyDescent="0.2">
      <c r="B131" t="s">
        <v>525</v>
      </c>
      <c r="C131">
        <v>1E-3</v>
      </c>
      <c r="D131">
        <v>0.1</v>
      </c>
      <c r="E131">
        <v>100</v>
      </c>
      <c r="F131">
        <v>100</v>
      </c>
      <c r="G131" s="2" t="b">
        <v>0</v>
      </c>
      <c r="H131">
        <v>8</v>
      </c>
      <c r="I131">
        <v>10</v>
      </c>
      <c r="J131">
        <v>460</v>
      </c>
      <c r="K131">
        <v>1000</v>
      </c>
      <c r="L131">
        <v>4</v>
      </c>
      <c r="M131">
        <v>10</v>
      </c>
      <c r="N131">
        <v>460</v>
      </c>
      <c r="O131">
        <v>12</v>
      </c>
      <c r="P131">
        <v>10</v>
      </c>
      <c r="Q131">
        <v>120</v>
      </c>
      <c r="R131">
        <v>1</v>
      </c>
      <c r="S131">
        <v>78</v>
      </c>
      <c r="T131" s="2">
        <v>128</v>
      </c>
      <c r="U131" s="2">
        <v>128</v>
      </c>
      <c r="V131" t="s">
        <v>404</v>
      </c>
      <c r="W131">
        <v>0.63272282608695596</v>
      </c>
      <c r="X131">
        <v>1.1769442349672301</v>
      </c>
      <c r="Y131">
        <v>0.65585326086956597</v>
      </c>
      <c r="Z131">
        <v>1.2233359016180001</v>
      </c>
      <c r="AA131">
        <v>0.59320385255600405</v>
      </c>
      <c r="AB131">
        <v>0.59320385255600405</v>
      </c>
      <c r="AC131">
        <v>0.61558044189346806</v>
      </c>
      <c r="AD131">
        <v>0.61558044189346806</v>
      </c>
      <c r="AE131">
        <v>0.65585326086956597</v>
      </c>
      <c r="AF131">
        <v>0.65585326086956597</v>
      </c>
      <c r="AG131">
        <v>0.49652777777777701</v>
      </c>
      <c r="AH131">
        <v>1.55530905723571</v>
      </c>
      <c r="AI131">
        <v>0.491372415696812</v>
      </c>
      <c r="AJ131">
        <v>0.491372415696812</v>
      </c>
      <c r="AK131">
        <v>0.63869807099036802</v>
      </c>
      <c r="AL131">
        <v>0.63869807099036802</v>
      </c>
      <c r="AM131">
        <v>0.49652777777777701</v>
      </c>
      <c r="AN131">
        <v>0.49652777777777701</v>
      </c>
    </row>
    <row r="132" spans="2:40" x14ac:dyDescent="0.2">
      <c r="B132" t="s">
        <v>544</v>
      </c>
      <c r="C132">
        <v>1E-3</v>
      </c>
      <c r="D132">
        <v>0.1</v>
      </c>
      <c r="E132">
        <v>100</v>
      </c>
      <c r="F132">
        <v>100</v>
      </c>
      <c r="G132" s="2" t="b">
        <v>0</v>
      </c>
      <c r="H132">
        <v>8</v>
      </c>
      <c r="I132">
        <v>10</v>
      </c>
      <c r="J132">
        <v>256</v>
      </c>
      <c r="K132">
        <v>1000</v>
      </c>
      <c r="L132">
        <v>4</v>
      </c>
      <c r="M132">
        <v>10</v>
      </c>
      <c r="N132">
        <v>460</v>
      </c>
      <c r="O132">
        <v>12</v>
      </c>
      <c r="P132">
        <v>10</v>
      </c>
      <c r="Q132">
        <v>120</v>
      </c>
      <c r="R132">
        <v>1</v>
      </c>
      <c r="S132">
        <v>78</v>
      </c>
      <c r="T132" s="2">
        <v>64</v>
      </c>
      <c r="U132" s="2">
        <v>128</v>
      </c>
      <c r="V132" t="s">
        <v>404</v>
      </c>
      <c r="W132">
        <v>0.6263427734375</v>
      </c>
      <c r="X132">
        <v>1.1801249015331201</v>
      </c>
      <c r="Y132">
        <v>0.64465489130434595</v>
      </c>
      <c r="Z132">
        <v>1.22231128960847</v>
      </c>
      <c r="AA132">
        <v>0.57913729763136801</v>
      </c>
      <c r="AB132">
        <v>0.57913729763136801</v>
      </c>
      <c r="AC132">
        <v>0.60740867924365605</v>
      </c>
      <c r="AD132">
        <v>0.60740867924365605</v>
      </c>
      <c r="AE132">
        <v>0.64465489130434595</v>
      </c>
      <c r="AF132">
        <v>0.64465489130434595</v>
      </c>
      <c r="AG132">
        <v>0.49166666666666597</v>
      </c>
      <c r="AH132">
        <v>1.67871165275573</v>
      </c>
      <c r="AI132">
        <v>0.47953118654621701</v>
      </c>
      <c r="AJ132">
        <v>0.47953118654621701</v>
      </c>
      <c r="AK132">
        <v>0.61318556552589698</v>
      </c>
      <c r="AL132">
        <v>0.61318556552589698</v>
      </c>
      <c r="AM132">
        <v>0.49166666666666597</v>
      </c>
      <c r="AN132">
        <v>0.49166666666666597</v>
      </c>
    </row>
    <row r="133" spans="2:40" x14ac:dyDescent="0.2">
      <c r="B133" t="s">
        <v>435</v>
      </c>
      <c r="C133">
        <v>1E-3</v>
      </c>
      <c r="D133">
        <v>0.1</v>
      </c>
      <c r="E133">
        <v>100</v>
      </c>
      <c r="F133">
        <v>100</v>
      </c>
      <c r="G133" s="2" t="b">
        <v>0</v>
      </c>
      <c r="H133">
        <v>8</v>
      </c>
      <c r="I133">
        <v>10</v>
      </c>
      <c r="J133">
        <v>64</v>
      </c>
      <c r="K133">
        <v>1000</v>
      </c>
      <c r="L133">
        <v>4</v>
      </c>
      <c r="M133">
        <v>10</v>
      </c>
      <c r="N133">
        <v>460</v>
      </c>
      <c r="O133">
        <v>12</v>
      </c>
      <c r="P133">
        <v>10</v>
      </c>
      <c r="Q133">
        <v>120</v>
      </c>
      <c r="R133">
        <v>1</v>
      </c>
      <c r="S133">
        <v>78</v>
      </c>
      <c r="T133" s="2">
        <v>128</v>
      </c>
      <c r="U133" s="2">
        <v>128</v>
      </c>
      <c r="V133" t="s">
        <v>404</v>
      </c>
      <c r="W133">
        <v>0.58427734374999996</v>
      </c>
      <c r="X133">
        <v>1.39260464787483</v>
      </c>
      <c r="Y133">
        <v>0.64261304347826098</v>
      </c>
      <c r="Z133">
        <v>3.1955643491745001</v>
      </c>
      <c r="AA133">
        <v>0.57232500946828002</v>
      </c>
      <c r="AB133">
        <v>0.57232500946828002</v>
      </c>
      <c r="AC133">
        <v>0.61638339797647002</v>
      </c>
      <c r="AD133">
        <v>0.61638339797647002</v>
      </c>
      <c r="AE133">
        <v>0.64261304347826098</v>
      </c>
      <c r="AF133">
        <v>0.64261304347826098</v>
      </c>
      <c r="AG133">
        <v>0.47569444444444398</v>
      </c>
      <c r="AH133">
        <v>1.82588911056518</v>
      </c>
      <c r="AI133">
        <v>0.45918789560463702</v>
      </c>
      <c r="AJ133">
        <v>0.45918789560463702</v>
      </c>
      <c r="AK133">
        <v>0.54479893998087903</v>
      </c>
      <c r="AL133">
        <v>0.54479893998087903</v>
      </c>
      <c r="AM133">
        <v>0.47569444444444398</v>
      </c>
      <c r="AN133">
        <v>0.47569444444444398</v>
      </c>
    </row>
    <row r="134" spans="2:40" x14ac:dyDescent="0.2">
      <c r="G134" s="2"/>
    </row>
    <row r="135" spans="2:40" x14ac:dyDescent="0.2">
      <c r="G135" s="2"/>
    </row>
    <row r="136" spans="2:40" x14ac:dyDescent="0.2">
      <c r="G136" s="2"/>
    </row>
    <row r="137" spans="2:40" x14ac:dyDescent="0.2">
      <c r="G137" s="2"/>
    </row>
    <row r="138" spans="2:40" x14ac:dyDescent="0.2">
      <c r="G138" s="2"/>
    </row>
    <row r="139" spans="2:40" x14ac:dyDescent="0.2">
      <c r="G139" s="2"/>
    </row>
    <row r="140" spans="2:40" x14ac:dyDescent="0.2">
      <c r="G140" s="2"/>
    </row>
    <row r="141" spans="2:40" x14ac:dyDescent="0.2">
      <c r="G141" s="2"/>
    </row>
    <row r="142" spans="2:40" x14ac:dyDescent="0.2">
      <c r="G142" s="2"/>
    </row>
    <row r="143" spans="2:40" x14ac:dyDescent="0.2">
      <c r="G143" s="2"/>
    </row>
    <row r="144" spans="2:40" x14ac:dyDescent="0.2">
      <c r="G144" s="2"/>
    </row>
    <row r="145" spans="7:7" x14ac:dyDescent="0.2">
      <c r="G145" s="2"/>
    </row>
    <row r="146" spans="7:7" x14ac:dyDescent="0.2">
      <c r="G146" s="2"/>
    </row>
    <row r="147" spans="7:7" x14ac:dyDescent="0.2">
      <c r="G147" s="2"/>
    </row>
    <row r="148" spans="7:7" x14ac:dyDescent="0.2">
      <c r="G148" s="2"/>
    </row>
    <row r="149" spans="7:7" x14ac:dyDescent="0.2">
      <c r="G149" s="2"/>
    </row>
    <row r="150" spans="7:7" x14ac:dyDescent="0.2">
      <c r="G150" s="2"/>
    </row>
    <row r="151" spans="7:7" x14ac:dyDescent="0.2">
      <c r="G151" s="2"/>
    </row>
    <row r="152" spans="7:7" x14ac:dyDescent="0.2">
      <c r="G152" s="2"/>
    </row>
    <row r="153" spans="7:7" x14ac:dyDescent="0.2">
      <c r="G153" s="2"/>
    </row>
    <row r="154" spans="7:7" x14ac:dyDescent="0.2">
      <c r="G154" s="2"/>
    </row>
    <row r="155" spans="7:7" x14ac:dyDescent="0.2">
      <c r="G155" s="2"/>
    </row>
    <row r="156" spans="7:7" x14ac:dyDescent="0.2">
      <c r="G156" s="2"/>
    </row>
    <row r="157" spans="7:7" x14ac:dyDescent="0.2">
      <c r="G157" s="2"/>
    </row>
    <row r="158" spans="7:7" x14ac:dyDescent="0.2">
      <c r="G158" s="2"/>
    </row>
    <row r="159" spans="7:7" x14ac:dyDescent="0.2">
      <c r="G159" s="2"/>
    </row>
    <row r="160" spans="7:7" x14ac:dyDescent="0.2">
      <c r="G160" s="2"/>
    </row>
    <row r="161" spans="7:7" x14ac:dyDescent="0.2">
      <c r="G161" s="2"/>
    </row>
    <row r="162" spans="7:7" x14ac:dyDescent="0.2">
      <c r="G162" s="2"/>
    </row>
    <row r="163" spans="7:7" x14ac:dyDescent="0.2">
      <c r="G163" s="2"/>
    </row>
    <row r="164" spans="7:7" x14ac:dyDescent="0.2">
      <c r="G164" s="2"/>
    </row>
    <row r="165" spans="7:7" x14ac:dyDescent="0.2">
      <c r="G165" s="2"/>
    </row>
    <row r="166" spans="7:7" x14ac:dyDescent="0.2">
      <c r="G166" s="2"/>
    </row>
    <row r="167" spans="7:7" x14ac:dyDescent="0.2">
      <c r="G167" s="2"/>
    </row>
    <row r="168" spans="7:7" x14ac:dyDescent="0.2">
      <c r="G168" s="2"/>
    </row>
    <row r="169" spans="7:7" x14ac:dyDescent="0.2">
      <c r="G169" s="2"/>
    </row>
    <row r="170" spans="7:7" x14ac:dyDescent="0.2">
      <c r="G170" s="2"/>
    </row>
    <row r="171" spans="7:7" x14ac:dyDescent="0.2">
      <c r="G171" s="2"/>
    </row>
    <row r="172" spans="7:7" x14ac:dyDescent="0.2">
      <c r="G172" s="2"/>
    </row>
    <row r="173" spans="7:7" x14ac:dyDescent="0.2">
      <c r="G173" s="2"/>
    </row>
    <row r="174" spans="7:7" x14ac:dyDescent="0.2">
      <c r="G174" s="2"/>
    </row>
    <row r="175" spans="7:7" x14ac:dyDescent="0.2">
      <c r="G175" s="2"/>
    </row>
    <row r="176" spans="7:7" x14ac:dyDescent="0.2">
      <c r="G176" s="2"/>
    </row>
    <row r="177" spans="7:7" x14ac:dyDescent="0.2">
      <c r="G177" s="2"/>
    </row>
    <row r="178" spans="7:7" x14ac:dyDescent="0.2">
      <c r="G178" s="2"/>
    </row>
    <row r="179" spans="7:7" x14ac:dyDescent="0.2">
      <c r="G179" s="2"/>
    </row>
    <row r="180" spans="7:7" x14ac:dyDescent="0.2">
      <c r="G180" s="2"/>
    </row>
    <row r="181" spans="7:7" x14ac:dyDescent="0.2">
      <c r="G181" s="2"/>
    </row>
    <row r="182" spans="7:7" x14ac:dyDescent="0.2">
      <c r="G182" s="2"/>
    </row>
    <row r="183" spans="7:7" x14ac:dyDescent="0.2">
      <c r="G183" s="2"/>
    </row>
    <row r="184" spans="7:7" x14ac:dyDescent="0.2">
      <c r="G184" s="2"/>
    </row>
    <row r="185" spans="7:7" x14ac:dyDescent="0.2">
      <c r="G185" s="2"/>
    </row>
    <row r="186" spans="7:7" x14ac:dyDescent="0.2">
      <c r="G186" s="2"/>
    </row>
    <row r="187" spans="7:7" x14ac:dyDescent="0.2">
      <c r="G187" s="2"/>
    </row>
    <row r="188" spans="7:7" x14ac:dyDescent="0.2">
      <c r="G188" s="2"/>
    </row>
    <row r="189" spans="7:7" x14ac:dyDescent="0.2">
      <c r="G189" s="2"/>
    </row>
    <row r="190" spans="7:7" x14ac:dyDescent="0.2">
      <c r="G190" s="2"/>
    </row>
    <row r="191" spans="7:7" x14ac:dyDescent="0.2">
      <c r="G191" s="2"/>
    </row>
    <row r="192" spans="7:7" x14ac:dyDescent="0.2">
      <c r="G192" s="2"/>
    </row>
    <row r="193" spans="7:7" x14ac:dyDescent="0.2">
      <c r="G193" s="2"/>
    </row>
    <row r="194" spans="7:7" x14ac:dyDescent="0.2">
      <c r="G194" s="2"/>
    </row>
    <row r="195" spans="7:7" x14ac:dyDescent="0.2">
      <c r="G195" s="2"/>
    </row>
    <row r="196" spans="7:7" x14ac:dyDescent="0.2">
      <c r="G196" s="2"/>
    </row>
    <row r="197" spans="7:7" x14ac:dyDescent="0.2">
      <c r="G197" s="2"/>
    </row>
    <row r="198" spans="7:7" x14ac:dyDescent="0.2">
      <c r="G198" s="2"/>
    </row>
    <row r="199" spans="7:7" x14ac:dyDescent="0.2">
      <c r="G199" s="2"/>
    </row>
    <row r="200" spans="7:7" x14ac:dyDescent="0.2">
      <c r="G200" s="2"/>
    </row>
    <row r="201" spans="7:7" x14ac:dyDescent="0.2">
      <c r="G201" s="2"/>
    </row>
    <row r="202" spans="7:7" x14ac:dyDescent="0.2">
      <c r="G202" s="2"/>
    </row>
    <row r="203" spans="7:7" x14ac:dyDescent="0.2">
      <c r="G203" s="2"/>
    </row>
    <row r="204" spans="7:7" x14ac:dyDescent="0.2">
      <c r="G204" s="2"/>
    </row>
    <row r="205" spans="7:7" x14ac:dyDescent="0.2">
      <c r="G205" s="2"/>
    </row>
    <row r="206" spans="7:7" x14ac:dyDescent="0.2">
      <c r="G206" s="2"/>
    </row>
    <row r="207" spans="7:7" x14ac:dyDescent="0.2">
      <c r="G207" s="2"/>
    </row>
    <row r="208" spans="7:7"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sheetData>
  <conditionalFormatting sqref="T1:T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41" priority="37" operator="containsText" text="True">
      <formula>NOT(ISERROR(SEARCH("True",G1)))</formula>
    </cfRule>
    <cfRule type="containsText" dxfId="40" priority="38" operator="containsText" text="FALSE">
      <formula>NOT(ISERROR(SEARCH("FALSE",G1)))</formula>
    </cfRule>
  </conditionalFormatting>
  <conditionalFormatting sqref="W1:W1048576">
    <cfRule type="top10" dxfId="39" priority="35" rank="10"/>
    <cfRule type="dataBar" priority="36">
      <dataBar>
        <cfvo type="min"/>
        <cfvo type="max"/>
        <color theme="9"/>
      </dataBar>
      <extLst>
        <ext xmlns:x14="http://schemas.microsoft.com/office/spreadsheetml/2009/9/main" uri="{B025F937-C7B1-47D3-B67F-A62EFF666E3E}">
          <x14:id>{2DEC788B-BBAA-EB4B-90A7-6670ADC5EEB4}</x14:id>
        </ext>
      </extLst>
    </cfRule>
  </conditionalFormatting>
  <conditionalFormatting sqref="AA1:AA1048576">
    <cfRule type="top10" dxfId="38" priority="33" rank="10"/>
    <cfRule type="dataBar" priority="34">
      <dataBar>
        <cfvo type="min"/>
        <cfvo type="max"/>
        <color theme="9"/>
      </dataBar>
      <extLst>
        <ext xmlns:x14="http://schemas.microsoft.com/office/spreadsheetml/2009/9/main" uri="{B025F937-C7B1-47D3-B67F-A62EFF666E3E}">
          <x14:id>{94A01B06-87F5-0741-9256-E8C592D02BD1}</x14:id>
        </ext>
      </extLst>
    </cfRule>
  </conditionalFormatting>
  <conditionalFormatting sqref="X1:X1048576">
    <cfRule type="top10" dxfId="37" priority="31" bottom="1" rank="10"/>
    <cfRule type="dataBar" priority="32">
      <dataBar>
        <cfvo type="min"/>
        <cfvo type="max"/>
        <color rgb="FFFF0000"/>
      </dataBar>
      <extLst>
        <ext xmlns:x14="http://schemas.microsoft.com/office/spreadsheetml/2009/9/main" uri="{B025F937-C7B1-47D3-B67F-A62EFF666E3E}">
          <x14:id>{A129BB52-1F5F-2E41-8EB7-EBA0032766D5}</x14:id>
        </ext>
      </extLst>
    </cfRule>
  </conditionalFormatting>
  <conditionalFormatting sqref="Y1:Y1048576">
    <cfRule type="top10" dxfId="36" priority="29" rank="10"/>
    <cfRule type="dataBar" priority="30">
      <dataBar>
        <cfvo type="min"/>
        <cfvo type="max"/>
        <color theme="9"/>
      </dataBar>
      <extLst>
        <ext xmlns:x14="http://schemas.microsoft.com/office/spreadsheetml/2009/9/main" uri="{B025F937-C7B1-47D3-B67F-A62EFF666E3E}">
          <x14:id>{A39FDBB1-F4F7-9C40-ADA9-3CB06B056B38}</x14:id>
        </ext>
      </extLst>
    </cfRule>
  </conditionalFormatting>
  <conditionalFormatting sqref="AB1:AB1048576">
    <cfRule type="top10" dxfId="35" priority="27" rank="10"/>
    <cfRule type="dataBar" priority="28">
      <dataBar>
        <cfvo type="min"/>
        <cfvo type="max"/>
        <color theme="9"/>
      </dataBar>
      <extLst>
        <ext xmlns:x14="http://schemas.microsoft.com/office/spreadsheetml/2009/9/main" uri="{B025F937-C7B1-47D3-B67F-A62EFF666E3E}">
          <x14:id>{10775D38-EB4F-A940-B800-509A8C3D0B3E}</x14:id>
        </ext>
      </extLst>
    </cfRule>
  </conditionalFormatting>
  <conditionalFormatting sqref="AC1:AC1048576">
    <cfRule type="top10" dxfId="34" priority="25" rank="10"/>
    <cfRule type="dataBar" priority="26">
      <dataBar>
        <cfvo type="min"/>
        <cfvo type="max"/>
        <color theme="9"/>
      </dataBar>
      <extLst>
        <ext xmlns:x14="http://schemas.microsoft.com/office/spreadsheetml/2009/9/main" uri="{B025F937-C7B1-47D3-B67F-A62EFF666E3E}">
          <x14:id>{4E9E0883-582F-D043-B3FA-7F74CF2B07D5}</x14:id>
        </ext>
      </extLst>
    </cfRule>
  </conditionalFormatting>
  <conditionalFormatting sqref="AD1:AD1048576">
    <cfRule type="top10" dxfId="33" priority="23" rank="10"/>
    <cfRule type="dataBar" priority="24">
      <dataBar>
        <cfvo type="min"/>
        <cfvo type="max"/>
        <color theme="9"/>
      </dataBar>
      <extLst>
        <ext xmlns:x14="http://schemas.microsoft.com/office/spreadsheetml/2009/9/main" uri="{B025F937-C7B1-47D3-B67F-A62EFF666E3E}">
          <x14:id>{BF010145-641C-EA4A-A577-27E8FD1DC90A}</x14:id>
        </ext>
      </extLst>
    </cfRule>
  </conditionalFormatting>
  <conditionalFormatting sqref="AE1:AE1048576">
    <cfRule type="top10" dxfId="32" priority="21" rank="10"/>
    <cfRule type="dataBar" priority="22">
      <dataBar>
        <cfvo type="min"/>
        <cfvo type="max"/>
        <color theme="9"/>
      </dataBar>
      <extLst>
        <ext xmlns:x14="http://schemas.microsoft.com/office/spreadsheetml/2009/9/main" uri="{B025F937-C7B1-47D3-B67F-A62EFF666E3E}">
          <x14:id>{FF809FDB-F245-8D49-8EAF-67CF353532B9}</x14:id>
        </ext>
      </extLst>
    </cfRule>
  </conditionalFormatting>
  <conditionalFormatting sqref="AF1:AF1048576">
    <cfRule type="top10" dxfId="31" priority="19" rank="10"/>
    <cfRule type="dataBar" priority="20">
      <dataBar>
        <cfvo type="min"/>
        <cfvo type="max"/>
        <color theme="9"/>
      </dataBar>
      <extLst>
        <ext xmlns:x14="http://schemas.microsoft.com/office/spreadsheetml/2009/9/main" uri="{B025F937-C7B1-47D3-B67F-A62EFF666E3E}">
          <x14:id>{065415B5-8177-5D4A-941D-9053183C8F64}</x14:id>
        </ext>
      </extLst>
    </cfRule>
  </conditionalFormatting>
  <conditionalFormatting sqref="AG1:AG1048576">
    <cfRule type="top10" dxfId="30" priority="17" rank="10"/>
    <cfRule type="dataBar" priority="18">
      <dataBar>
        <cfvo type="min"/>
        <cfvo type="max"/>
        <color theme="9"/>
      </dataBar>
      <extLst>
        <ext xmlns:x14="http://schemas.microsoft.com/office/spreadsheetml/2009/9/main" uri="{B025F937-C7B1-47D3-B67F-A62EFF666E3E}">
          <x14:id>{B1AFE7A7-E936-3E48-B7FE-2D446DB0C7C5}</x14:id>
        </ext>
      </extLst>
    </cfRule>
  </conditionalFormatting>
  <conditionalFormatting sqref="AI1:AI1048576">
    <cfRule type="top10" dxfId="29" priority="15" rank="10"/>
    <cfRule type="dataBar" priority="16">
      <dataBar>
        <cfvo type="min"/>
        <cfvo type="max"/>
        <color theme="9"/>
      </dataBar>
      <extLst>
        <ext xmlns:x14="http://schemas.microsoft.com/office/spreadsheetml/2009/9/main" uri="{B025F937-C7B1-47D3-B67F-A62EFF666E3E}">
          <x14:id>{97A9F072-D766-3040-B8E3-26ED9A3745BF}</x14:id>
        </ext>
      </extLst>
    </cfRule>
  </conditionalFormatting>
  <conditionalFormatting sqref="AJ1:AJ1048576">
    <cfRule type="top10" dxfId="28" priority="13" rank="10"/>
    <cfRule type="dataBar" priority="14">
      <dataBar>
        <cfvo type="min"/>
        <cfvo type="max"/>
        <color theme="9"/>
      </dataBar>
      <extLst>
        <ext xmlns:x14="http://schemas.microsoft.com/office/spreadsheetml/2009/9/main" uri="{B025F937-C7B1-47D3-B67F-A62EFF666E3E}">
          <x14:id>{14DB98A5-4333-A546-9354-81EAB3C28BF5}</x14:id>
        </ext>
      </extLst>
    </cfRule>
  </conditionalFormatting>
  <conditionalFormatting sqref="AK1:AK1048576">
    <cfRule type="top10" dxfId="27" priority="11" rank="10"/>
    <cfRule type="dataBar" priority="12">
      <dataBar>
        <cfvo type="min"/>
        <cfvo type="max"/>
        <color theme="9"/>
      </dataBar>
      <extLst>
        <ext xmlns:x14="http://schemas.microsoft.com/office/spreadsheetml/2009/9/main" uri="{B025F937-C7B1-47D3-B67F-A62EFF666E3E}">
          <x14:id>{CF42A1C6-5B57-3645-8881-58C3105AD4E7}</x14:id>
        </ext>
      </extLst>
    </cfRule>
  </conditionalFormatting>
  <conditionalFormatting sqref="AL1:AL1048576">
    <cfRule type="top10" dxfId="26" priority="9" rank="10"/>
    <cfRule type="dataBar" priority="10">
      <dataBar>
        <cfvo type="min"/>
        <cfvo type="max"/>
        <color theme="9"/>
      </dataBar>
      <extLst>
        <ext xmlns:x14="http://schemas.microsoft.com/office/spreadsheetml/2009/9/main" uri="{B025F937-C7B1-47D3-B67F-A62EFF666E3E}">
          <x14:id>{D417F08F-7D93-414E-98C3-98EDCF6D5847}</x14:id>
        </ext>
      </extLst>
    </cfRule>
  </conditionalFormatting>
  <conditionalFormatting sqref="AM1:AM1048576">
    <cfRule type="top10" dxfId="25" priority="7" rank="10"/>
    <cfRule type="dataBar" priority="8">
      <dataBar>
        <cfvo type="min"/>
        <cfvo type="max"/>
        <color theme="9"/>
      </dataBar>
      <extLst>
        <ext xmlns:x14="http://schemas.microsoft.com/office/spreadsheetml/2009/9/main" uri="{B025F937-C7B1-47D3-B67F-A62EFF666E3E}">
          <x14:id>{D03FC383-3839-9F46-85B6-D038990C2A81}</x14:id>
        </ext>
      </extLst>
    </cfRule>
  </conditionalFormatting>
  <conditionalFormatting sqref="AN1:AN1048576">
    <cfRule type="top10" dxfId="24" priority="5" rank="10"/>
    <cfRule type="dataBar" priority="6">
      <dataBar>
        <cfvo type="min"/>
        <cfvo type="max"/>
        <color theme="9"/>
      </dataBar>
      <extLst>
        <ext xmlns:x14="http://schemas.microsoft.com/office/spreadsheetml/2009/9/main" uri="{B025F937-C7B1-47D3-B67F-A62EFF666E3E}">
          <x14:id>{04E715FA-590B-1746-8BB6-BFA54F6AA75F}</x14:id>
        </ext>
      </extLst>
    </cfRule>
  </conditionalFormatting>
  <conditionalFormatting sqref="Z1:Z1048576">
    <cfRule type="top10" dxfId="23" priority="3" bottom="1" rank="10"/>
    <cfRule type="dataBar" priority="4">
      <dataBar>
        <cfvo type="min"/>
        <cfvo type="max"/>
        <color rgb="FFFF0000"/>
      </dataBar>
      <extLst>
        <ext xmlns:x14="http://schemas.microsoft.com/office/spreadsheetml/2009/9/main" uri="{B025F937-C7B1-47D3-B67F-A62EFF666E3E}">
          <x14:id>{440BE9E9-A23F-7D45-B953-1731194232FD}</x14:id>
        </ext>
      </extLst>
    </cfRule>
  </conditionalFormatting>
  <conditionalFormatting sqref="AH1:AH1048576">
    <cfRule type="top10" dxfId="22" priority="1" bottom="1" rank="10"/>
    <cfRule type="dataBar" priority="2">
      <dataBar>
        <cfvo type="min"/>
        <cfvo type="max"/>
        <color rgb="FFFF0000"/>
      </dataBar>
      <extLst>
        <ext xmlns:x14="http://schemas.microsoft.com/office/spreadsheetml/2009/9/main" uri="{B025F937-C7B1-47D3-B67F-A62EFF666E3E}">
          <x14:id>{25AFAD48-C261-AD4E-A93B-BA0BF644A158}</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DEC788B-BBAA-EB4B-90A7-6670ADC5EEB4}">
            <x14:dataBar minLength="0" maxLength="100" gradient="0" direction="leftToRight">
              <x14:cfvo type="min"/>
              <x14:cfvo type="max"/>
              <x14:negativeFillColor rgb="FFFF0000"/>
              <x14:axisColor rgb="FF000000"/>
            </x14:dataBar>
          </x14:cfRule>
          <xm:sqref>W1:W1048576</xm:sqref>
        </x14:conditionalFormatting>
        <x14:conditionalFormatting xmlns:xm="http://schemas.microsoft.com/office/excel/2006/main">
          <x14:cfRule type="dataBar" id="{94A01B06-87F5-0741-9256-E8C592D02BD1}">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A129BB52-1F5F-2E41-8EB7-EBA0032766D5}">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A39FDBB1-F4F7-9C40-ADA9-3CB06B056B38}">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10775D38-EB4F-A940-B800-509A8C3D0B3E}">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4E9E0883-582F-D043-B3FA-7F74CF2B07D5}">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BF010145-641C-EA4A-A577-27E8FD1DC90A}">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FF809FDB-F245-8D49-8EAF-67CF353532B9}">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065415B5-8177-5D4A-941D-9053183C8F64}">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B1AFE7A7-E936-3E48-B7FE-2D446DB0C7C5}">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97A9F072-D766-3040-B8E3-26ED9A3745BF}">
            <x14:dataBar minLength="0" maxLength="100" gradient="0" direction="leftToRight">
              <x14:cfvo type="min"/>
              <x14:cfvo type="max"/>
              <x14:negativeFillColor rgb="FFFF0000"/>
              <x14:axisColor rgb="FF000000"/>
            </x14:dataBar>
          </x14:cfRule>
          <xm:sqref>AI1:AI1048576</xm:sqref>
        </x14:conditionalFormatting>
        <x14:conditionalFormatting xmlns:xm="http://schemas.microsoft.com/office/excel/2006/main">
          <x14:cfRule type="dataBar" id="{14DB98A5-4333-A546-9354-81EAB3C28BF5}">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CF42A1C6-5B57-3645-8881-58C3105AD4E7}">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D417F08F-7D93-414E-98C3-98EDCF6D5847}">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D03FC383-3839-9F46-85B6-D038990C2A81}">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04E715FA-590B-1746-8BB6-BFA54F6AA75F}">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440BE9E9-A23F-7D45-B953-1731194232FD}">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25AFAD48-C261-AD4E-A93B-BA0BF644A158}">
            <x14:dataBar minLength="0" maxLength="100" gradient="0" direction="leftToRight">
              <x14:cfvo type="min"/>
              <x14:cfvo type="max"/>
              <x14:negativeFillColor rgb="FFFF0000"/>
              <x14:axisColor rgb="FF000000"/>
            </x14:dataBar>
          </x14:cfRule>
          <xm:sqref>AH1:AH1048576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9DEB3-7674-2344-B3DE-8A4580A8BAC9}">
  <sheetPr>
    <tabColor rgb="FFFF0000"/>
  </sheetPr>
  <dimension ref="A1:AO320"/>
  <sheetViews>
    <sheetView zoomScaleNormal="100" workbookViewId="0">
      <selection activeCell="Z44" sqref="Z44"/>
    </sheetView>
  </sheetViews>
  <sheetFormatPr baseColWidth="10" defaultRowHeight="16" x14ac:dyDescent="0.2"/>
  <cols>
    <col min="1" max="1" width="16.33203125" customWidth="1"/>
    <col min="2" max="2" width="19.83203125" bestFit="1" customWidth="1"/>
    <col min="3" max="6" width="5.33203125" customWidth="1"/>
    <col min="7" max="7" width="6.83203125" style="5" customWidth="1"/>
    <col min="8" max="19" width="5.33203125" customWidth="1"/>
    <col min="20" max="22" width="4.1640625" style="2" customWidth="1"/>
    <col min="23" max="23" width="17.33203125" hidden="1" customWidth="1"/>
    <col min="24" max="41" width="15.83203125" customWidth="1"/>
  </cols>
  <sheetData>
    <row r="1" spans="1:41" x14ac:dyDescent="0.2">
      <c r="X1">
        <f>MAX(X2:INDEX(X:X, ROWS(X:X)))</f>
        <v>0.99515054347827803</v>
      </c>
      <c r="Y1">
        <f>MIN(Y2:INDEX(Y:Y, ROWS(Y:Y)))</f>
        <v>9.1580426669669998E-4</v>
      </c>
      <c r="Z1">
        <f>MAX(Z2:INDEX(Z:Z, ROWS(Z:Z)))</f>
        <v>0.68049184782608896</v>
      </c>
      <c r="AA1">
        <f>MIN(AA2:INDEX(AA:AA, ROWS(AA:AA)))</f>
        <v>0.16309055383503401</v>
      </c>
      <c r="AB1">
        <f>MAX(AB2:INDEX(AB:AB, ROWS(AB:AB)))</f>
        <v>0.61240571823894496</v>
      </c>
      <c r="AC1">
        <f>MAX(AC2:INDEX(AC:AC, ROWS(AC:AC)))</f>
        <v>0.61240571823894496</v>
      </c>
      <c r="AD1">
        <f>MAX(AD2:INDEX(AD:AD, ROWS(AD:AD)))</f>
        <v>0.63684025380639497</v>
      </c>
      <c r="AE1">
        <f>MAX(AE2:INDEX(AE:AE, ROWS(AE:AE)))</f>
        <v>0.63684025380639497</v>
      </c>
      <c r="AF1">
        <f>MAX(AF2:INDEX(AF:AF, ROWS(AF:AF)))</f>
        <v>0.68049184782608896</v>
      </c>
      <c r="AG1">
        <f>MAX(AG2:INDEX(AG:AG, ROWS(AG:AG)))</f>
        <v>0.68049184782608896</v>
      </c>
      <c r="AH1">
        <f>MAX(AH2:INDEX(AH:AH, ROWS(AH:AH)))</f>
        <v>0.74861111111111101</v>
      </c>
      <c r="AI1">
        <f>MIN(AI2:INDEX(AI:AI, ROWS(AI:AI)))</f>
        <v>5.4628066718578297E-2</v>
      </c>
      <c r="AJ1">
        <f>MAX(AJ2:INDEX(AJ:AJ, ROWS(AJ:AJ)))</f>
        <v>0.70655347809161595</v>
      </c>
      <c r="AK1">
        <f>MAX(AK2:INDEX(AK:AK, ROWS(AK:AK)))</f>
        <v>0.70655347809161595</v>
      </c>
      <c r="AL1">
        <f>MAX(AL2:INDEX(AL:AL, ROWS(AL:AL)))</f>
        <v>0.75711775421373295</v>
      </c>
      <c r="AM1">
        <f>MAX(AM2:INDEX(AM:AM, ROWS(AM:AM)))</f>
        <v>0.75711775421373295</v>
      </c>
      <c r="AN1">
        <f>MAX(AN2:INDEX(AN:AN, ROWS(AN:AN)))</f>
        <v>0.74861111111111101</v>
      </c>
      <c r="AO1">
        <f>MAX(AO2:INDEX(AO:AO, ROWS(AO:AO)))</f>
        <v>0.74861111111111101</v>
      </c>
    </row>
    <row r="2" spans="1:41" ht="136" x14ac:dyDescent="0.2">
      <c r="A2" s="1" t="s">
        <v>291</v>
      </c>
      <c r="B2" s="1" t="s">
        <v>0</v>
      </c>
      <c r="C2" s="1" t="s">
        <v>1</v>
      </c>
      <c r="D2" s="1" t="s">
        <v>2</v>
      </c>
      <c r="E2" s="1" t="s">
        <v>3</v>
      </c>
      <c r="F2" s="1" t="s">
        <v>4</v>
      </c>
      <c r="G2" s="3" t="s">
        <v>5</v>
      </c>
      <c r="H2" s="1" t="s">
        <v>6</v>
      </c>
      <c r="I2" s="1" t="s">
        <v>7</v>
      </c>
      <c r="J2" s="1" t="s">
        <v>8</v>
      </c>
      <c r="K2" s="1" t="s">
        <v>9</v>
      </c>
      <c r="L2" s="1" t="s">
        <v>10</v>
      </c>
      <c r="M2" s="1" t="s">
        <v>11</v>
      </c>
      <c r="N2" s="1" t="s">
        <v>12</v>
      </c>
      <c r="O2" s="1" t="s">
        <v>13</v>
      </c>
      <c r="P2" s="1" t="s">
        <v>14</v>
      </c>
      <c r="Q2" s="1" t="s">
        <v>15</v>
      </c>
      <c r="R2" s="1" t="s">
        <v>16</v>
      </c>
      <c r="S2" s="1" t="s">
        <v>17</v>
      </c>
      <c r="T2" s="3" t="s">
        <v>109</v>
      </c>
      <c r="U2" s="3" t="s">
        <v>110</v>
      </c>
      <c r="V2" s="3" t="s">
        <v>111</v>
      </c>
      <c r="W2" t="s">
        <v>192</v>
      </c>
      <c r="X2" s="4" t="s">
        <v>20</v>
      </c>
      <c r="Y2" s="1" t="s">
        <v>21</v>
      </c>
      <c r="Z2" s="4" t="s">
        <v>22</v>
      </c>
      <c r="AA2" t="s">
        <v>23</v>
      </c>
      <c r="AB2" s="1" t="s">
        <v>24</v>
      </c>
      <c r="AC2" s="1" t="s">
        <v>25</v>
      </c>
      <c r="AD2" s="1" t="s">
        <v>26</v>
      </c>
      <c r="AE2" s="1" t="s">
        <v>27</v>
      </c>
      <c r="AF2" s="1" t="s">
        <v>28</v>
      </c>
      <c r="AG2" s="1" t="s">
        <v>29</v>
      </c>
      <c r="AH2" s="4" t="s">
        <v>30</v>
      </c>
      <c r="AI2" t="s">
        <v>31</v>
      </c>
      <c r="AJ2" s="1" t="s">
        <v>32</v>
      </c>
      <c r="AK2" s="1" t="s">
        <v>33</v>
      </c>
      <c r="AL2" s="1" t="s">
        <v>34</v>
      </c>
      <c r="AM2" s="1" t="s">
        <v>35</v>
      </c>
      <c r="AN2" s="1" t="s">
        <v>36</v>
      </c>
      <c r="AO2" s="1" t="s">
        <v>37</v>
      </c>
    </row>
    <row r="3" spans="1:41" x14ac:dyDescent="0.2">
      <c r="B3" t="s">
        <v>568</v>
      </c>
      <c r="C3">
        <v>1E-3</v>
      </c>
      <c r="D3">
        <v>0.25</v>
      </c>
      <c r="E3">
        <v>100</v>
      </c>
      <c r="F3">
        <v>5000</v>
      </c>
      <c r="G3" s="2" t="b">
        <v>1</v>
      </c>
      <c r="H3">
        <v>8</v>
      </c>
      <c r="I3">
        <v>10</v>
      </c>
      <c r="J3">
        <v>460</v>
      </c>
      <c r="K3">
        <v>1000</v>
      </c>
      <c r="L3">
        <v>4</v>
      </c>
      <c r="M3">
        <v>10</v>
      </c>
      <c r="N3">
        <v>460</v>
      </c>
      <c r="O3">
        <v>12</v>
      </c>
      <c r="P3">
        <v>10</v>
      </c>
      <c r="Q3">
        <v>120</v>
      </c>
      <c r="R3">
        <v>1</v>
      </c>
      <c r="S3">
        <v>78</v>
      </c>
      <c r="T3" s="2">
        <v>128</v>
      </c>
      <c r="U3" s="2">
        <v>64</v>
      </c>
      <c r="V3" s="2">
        <v>128</v>
      </c>
      <c r="W3" t="s">
        <v>445</v>
      </c>
      <c r="X3">
        <v>0.98923445652173203</v>
      </c>
      <c r="Y3">
        <v>2.2023721007397002E-3</v>
      </c>
      <c r="Z3">
        <v>0.68049184782608896</v>
      </c>
      <c r="AA3">
        <v>0.17025601286441</v>
      </c>
      <c r="AB3">
        <v>0.60397576859707203</v>
      </c>
      <c r="AC3">
        <v>0.60397576859707203</v>
      </c>
      <c r="AD3">
        <v>0.56860137979209502</v>
      </c>
      <c r="AE3">
        <v>0.56860137979209502</v>
      </c>
      <c r="AF3">
        <v>0.68049184782608896</v>
      </c>
      <c r="AG3">
        <v>0.68049184782608896</v>
      </c>
      <c r="AH3">
        <v>0.62847222222222199</v>
      </c>
      <c r="AI3">
        <v>7.4212826788425404E-2</v>
      </c>
      <c r="AJ3">
        <v>0.53624880266056696</v>
      </c>
      <c r="AK3">
        <v>0.53624880266056696</v>
      </c>
      <c r="AL3">
        <v>0.51987453615295698</v>
      </c>
      <c r="AM3">
        <v>0.51987453615295698</v>
      </c>
      <c r="AN3">
        <v>0.62847222222222199</v>
      </c>
      <c r="AO3">
        <v>0.62847222222222199</v>
      </c>
    </row>
    <row r="4" spans="1:41" x14ac:dyDescent="0.2">
      <c r="B4" t="s">
        <v>569</v>
      </c>
      <c r="C4">
        <v>1E-3</v>
      </c>
      <c r="D4">
        <v>0.1</v>
      </c>
      <c r="E4">
        <v>100</v>
      </c>
      <c r="F4">
        <v>1000</v>
      </c>
      <c r="G4" s="2" t="b">
        <v>1</v>
      </c>
      <c r="H4">
        <v>8</v>
      </c>
      <c r="I4">
        <v>10</v>
      </c>
      <c r="J4">
        <v>460</v>
      </c>
      <c r="K4">
        <v>1000</v>
      </c>
      <c r="L4">
        <v>4</v>
      </c>
      <c r="M4">
        <v>10</v>
      </c>
      <c r="N4">
        <v>460</v>
      </c>
      <c r="O4">
        <v>12</v>
      </c>
      <c r="P4">
        <v>10</v>
      </c>
      <c r="Q4">
        <v>120</v>
      </c>
      <c r="R4">
        <v>1</v>
      </c>
      <c r="S4">
        <v>78</v>
      </c>
      <c r="T4" s="2">
        <v>128</v>
      </c>
      <c r="U4" s="2">
        <v>64</v>
      </c>
      <c r="V4" s="2">
        <v>64</v>
      </c>
      <c r="W4" t="s">
        <v>445</v>
      </c>
      <c r="X4">
        <v>0.98682527173914303</v>
      </c>
      <c r="Y4">
        <v>2.5865376649889999E-3</v>
      </c>
      <c r="Z4">
        <v>0.67005434782608597</v>
      </c>
      <c r="AA4">
        <v>0.202902238070964</v>
      </c>
      <c r="AB4">
        <v>0.61240571823894496</v>
      </c>
      <c r="AC4">
        <v>0.61240571823894496</v>
      </c>
      <c r="AD4">
        <v>0.63684025380639497</v>
      </c>
      <c r="AE4">
        <v>0.63684025380639497</v>
      </c>
      <c r="AF4">
        <v>0.67005434782608597</v>
      </c>
      <c r="AG4">
        <v>0.67005434782608597</v>
      </c>
      <c r="AH4">
        <v>0.63680555555555496</v>
      </c>
      <c r="AI4">
        <v>7.7120319008827196E-2</v>
      </c>
      <c r="AJ4">
        <v>0.57699430277223196</v>
      </c>
      <c r="AK4">
        <v>0.57699430277223196</v>
      </c>
      <c r="AL4">
        <v>0.56029043866217298</v>
      </c>
      <c r="AM4">
        <v>0.56029043866217298</v>
      </c>
      <c r="AN4">
        <v>0.63680555555555496</v>
      </c>
      <c r="AO4">
        <v>0.63680555555555496</v>
      </c>
    </row>
    <row r="5" spans="1:41" x14ac:dyDescent="0.2">
      <c r="B5" t="s">
        <v>570</v>
      </c>
      <c r="C5">
        <v>1E-3</v>
      </c>
      <c r="D5">
        <v>0.1</v>
      </c>
      <c r="E5">
        <v>100</v>
      </c>
      <c r="F5">
        <v>5000</v>
      </c>
      <c r="G5" s="2" t="b">
        <v>1</v>
      </c>
      <c r="H5">
        <v>8</v>
      </c>
      <c r="I5">
        <v>10</v>
      </c>
      <c r="J5">
        <v>64</v>
      </c>
      <c r="K5">
        <v>1000</v>
      </c>
      <c r="L5">
        <v>4</v>
      </c>
      <c r="M5">
        <v>10</v>
      </c>
      <c r="N5">
        <v>460</v>
      </c>
      <c r="O5">
        <v>12</v>
      </c>
      <c r="P5">
        <v>10</v>
      </c>
      <c r="Q5">
        <v>120</v>
      </c>
      <c r="R5">
        <v>1</v>
      </c>
      <c r="S5">
        <v>78</v>
      </c>
      <c r="T5" s="2">
        <v>64</v>
      </c>
      <c r="U5" s="2">
        <v>128</v>
      </c>
      <c r="V5" s="2">
        <v>64</v>
      </c>
      <c r="W5" t="s">
        <v>445</v>
      </c>
      <c r="X5">
        <v>0.99079648437500001</v>
      </c>
      <c r="Y5">
        <v>1.8625000280639999E-3</v>
      </c>
      <c r="Z5">
        <v>0.66606195652173905</v>
      </c>
      <c r="AA5">
        <v>0.18058957715332499</v>
      </c>
      <c r="AB5">
        <v>0.59582202179992905</v>
      </c>
      <c r="AC5">
        <v>0.59582202179992905</v>
      </c>
      <c r="AD5">
        <v>0.59010364649789604</v>
      </c>
      <c r="AE5">
        <v>0.59010364649789604</v>
      </c>
      <c r="AF5">
        <v>0.66606195652173905</v>
      </c>
      <c r="AG5">
        <v>0.66606195652173905</v>
      </c>
      <c r="AH5">
        <v>0.70347222222222205</v>
      </c>
      <c r="AI5">
        <v>6.7814953625202096E-2</v>
      </c>
      <c r="AJ5">
        <v>0.65609439960399096</v>
      </c>
      <c r="AK5">
        <v>0.65609439960399096</v>
      </c>
      <c r="AL5">
        <v>0.69935121077434703</v>
      </c>
      <c r="AM5">
        <v>0.69935121077434603</v>
      </c>
      <c r="AN5">
        <v>0.70347222222222205</v>
      </c>
      <c r="AO5">
        <v>0.70347222222222205</v>
      </c>
    </row>
    <row r="6" spans="1:41" x14ac:dyDescent="0.2">
      <c r="B6" t="s">
        <v>571</v>
      </c>
      <c r="C6">
        <v>1E-3</v>
      </c>
      <c r="D6">
        <v>0.5</v>
      </c>
      <c r="E6">
        <v>100</v>
      </c>
      <c r="F6">
        <v>1000</v>
      </c>
      <c r="G6" s="2" t="b">
        <v>1</v>
      </c>
      <c r="H6">
        <v>8</v>
      </c>
      <c r="I6">
        <v>10</v>
      </c>
      <c r="J6">
        <v>256</v>
      </c>
      <c r="K6">
        <v>1000</v>
      </c>
      <c r="L6">
        <v>4</v>
      </c>
      <c r="M6">
        <v>10</v>
      </c>
      <c r="N6">
        <v>460</v>
      </c>
      <c r="O6">
        <v>12</v>
      </c>
      <c r="P6">
        <v>10</v>
      </c>
      <c r="Q6">
        <v>120</v>
      </c>
      <c r="R6">
        <v>1</v>
      </c>
      <c r="S6">
        <v>78</v>
      </c>
      <c r="T6" s="2">
        <v>128</v>
      </c>
      <c r="U6" s="2">
        <v>64</v>
      </c>
      <c r="V6" s="2">
        <v>64</v>
      </c>
      <c r="W6" t="s">
        <v>445</v>
      </c>
      <c r="X6">
        <v>0.98712841796874995</v>
      </c>
      <c r="Y6">
        <v>2.7883580119814001E-3</v>
      </c>
      <c r="Z6">
        <v>0.62459456521739298</v>
      </c>
      <c r="AA6">
        <v>0.19551190818846201</v>
      </c>
      <c r="AB6">
        <v>0.58396777928688803</v>
      </c>
      <c r="AC6">
        <v>0.58396777928688803</v>
      </c>
      <c r="AD6">
        <v>0.592131674451843</v>
      </c>
      <c r="AE6">
        <v>0.592131674451843</v>
      </c>
      <c r="AF6">
        <v>0.62459456521739198</v>
      </c>
      <c r="AG6">
        <v>0.62459456521739298</v>
      </c>
      <c r="AH6">
        <v>0.69861111111111096</v>
      </c>
      <c r="AI6">
        <v>5.68257085978984E-2</v>
      </c>
      <c r="AJ6">
        <v>0.66883312795489902</v>
      </c>
      <c r="AK6">
        <v>0.66883312795489902</v>
      </c>
      <c r="AL6">
        <v>0.660040499672784</v>
      </c>
      <c r="AM6">
        <v>0.660040499672784</v>
      </c>
      <c r="AN6">
        <v>0.69861111111111096</v>
      </c>
      <c r="AO6">
        <v>0.69861111111111096</v>
      </c>
    </row>
    <row r="7" spans="1:41" x14ac:dyDescent="0.2">
      <c r="B7" t="s">
        <v>572</v>
      </c>
      <c r="C7">
        <v>1E-3</v>
      </c>
      <c r="D7">
        <v>0.1</v>
      </c>
      <c r="E7">
        <v>100</v>
      </c>
      <c r="F7">
        <v>100</v>
      </c>
      <c r="G7" s="2" t="b">
        <v>0</v>
      </c>
      <c r="H7">
        <v>8</v>
      </c>
      <c r="I7">
        <v>10</v>
      </c>
      <c r="J7">
        <v>64</v>
      </c>
      <c r="K7">
        <v>1000</v>
      </c>
      <c r="L7">
        <v>4</v>
      </c>
      <c r="M7">
        <v>10</v>
      </c>
      <c r="N7">
        <v>460</v>
      </c>
      <c r="O7">
        <v>12</v>
      </c>
      <c r="P7">
        <v>10</v>
      </c>
      <c r="Q7">
        <v>120</v>
      </c>
      <c r="R7">
        <v>1</v>
      </c>
      <c r="S7">
        <v>78</v>
      </c>
      <c r="T7" s="2">
        <v>64</v>
      </c>
      <c r="U7" s="2">
        <v>64</v>
      </c>
      <c r="V7" s="2">
        <v>128</v>
      </c>
      <c r="W7" t="s">
        <v>445</v>
      </c>
      <c r="X7">
        <v>0.98378906249999998</v>
      </c>
      <c r="Y7">
        <v>3.3908655762206002E-3</v>
      </c>
      <c r="Z7">
        <v>0.620105978260869</v>
      </c>
      <c r="AA7">
        <v>0.30760790038108798</v>
      </c>
      <c r="AB7">
        <v>0.56674176854862801</v>
      </c>
      <c r="AC7">
        <v>0.56674176854862801</v>
      </c>
      <c r="AD7">
        <v>0.567208541384985</v>
      </c>
      <c r="AE7">
        <v>0.567208541384985</v>
      </c>
      <c r="AF7">
        <v>0.620105978260869</v>
      </c>
      <c r="AG7">
        <v>0.620105978260869</v>
      </c>
      <c r="AH7">
        <v>0.63124999999999998</v>
      </c>
      <c r="AI7">
        <v>8.46403017640113E-2</v>
      </c>
      <c r="AJ7">
        <v>0.59815846697291297</v>
      </c>
      <c r="AK7">
        <v>0.59815846697291297</v>
      </c>
      <c r="AL7">
        <v>0.60704263621639498</v>
      </c>
      <c r="AM7">
        <v>0.60704263621639498</v>
      </c>
      <c r="AN7">
        <v>0.63124999999999998</v>
      </c>
      <c r="AO7">
        <v>0.63124999999999998</v>
      </c>
    </row>
    <row r="8" spans="1:41" x14ac:dyDescent="0.2">
      <c r="B8" t="s">
        <v>573</v>
      </c>
      <c r="C8">
        <v>1E-3</v>
      </c>
      <c r="D8">
        <v>0.5</v>
      </c>
      <c r="E8">
        <v>100</v>
      </c>
      <c r="F8">
        <v>100</v>
      </c>
      <c r="G8" s="2" t="b">
        <v>0</v>
      </c>
      <c r="H8">
        <v>8</v>
      </c>
      <c r="I8">
        <v>10</v>
      </c>
      <c r="J8">
        <v>256</v>
      </c>
      <c r="K8">
        <v>1000</v>
      </c>
      <c r="L8">
        <v>4</v>
      </c>
      <c r="M8">
        <v>10</v>
      </c>
      <c r="N8">
        <v>460</v>
      </c>
      <c r="O8">
        <v>12</v>
      </c>
      <c r="P8">
        <v>10</v>
      </c>
      <c r="Q8">
        <v>120</v>
      </c>
      <c r="R8">
        <v>1</v>
      </c>
      <c r="S8">
        <v>78</v>
      </c>
      <c r="T8" s="2">
        <v>128</v>
      </c>
      <c r="U8" s="2">
        <v>64</v>
      </c>
      <c r="V8" s="2">
        <v>64</v>
      </c>
      <c r="W8" t="s">
        <v>445</v>
      </c>
      <c r="X8">
        <v>0.97847167968750004</v>
      </c>
      <c r="Y8">
        <v>4.6194807370193002E-3</v>
      </c>
      <c r="Z8">
        <v>0.61759619565217305</v>
      </c>
      <c r="AA8">
        <v>0.26015345840156001</v>
      </c>
      <c r="AB8">
        <v>0.54392205139828598</v>
      </c>
      <c r="AC8">
        <v>0.54392205139828598</v>
      </c>
      <c r="AD8">
        <v>0.58415137129832895</v>
      </c>
      <c r="AE8">
        <v>0.58415137129832895</v>
      </c>
      <c r="AF8">
        <v>0.61759619565217305</v>
      </c>
      <c r="AG8">
        <v>0.61759619565217305</v>
      </c>
      <c r="AH8">
        <v>0.50347222222222199</v>
      </c>
      <c r="AI8">
        <v>9.5888651907444E-2</v>
      </c>
      <c r="AJ8">
        <v>0.490910048984949</v>
      </c>
      <c r="AK8">
        <v>0.490910048984949</v>
      </c>
      <c r="AL8">
        <v>0.596473399831701</v>
      </c>
      <c r="AM8">
        <v>0.596473399831701</v>
      </c>
      <c r="AN8">
        <v>0.50347222222222199</v>
      </c>
      <c r="AO8">
        <v>0.50347222222222199</v>
      </c>
    </row>
    <row r="9" spans="1:41" x14ac:dyDescent="0.2">
      <c r="B9" t="s">
        <v>444</v>
      </c>
      <c r="C9">
        <v>1E-3</v>
      </c>
      <c r="D9">
        <v>0.5</v>
      </c>
      <c r="E9">
        <v>100</v>
      </c>
      <c r="F9">
        <v>5000</v>
      </c>
      <c r="G9" s="2" t="b">
        <v>1</v>
      </c>
      <c r="H9">
        <v>8</v>
      </c>
      <c r="I9">
        <v>10</v>
      </c>
      <c r="J9">
        <v>460</v>
      </c>
      <c r="K9">
        <v>1000</v>
      </c>
      <c r="L9">
        <v>4</v>
      </c>
      <c r="M9">
        <v>10</v>
      </c>
      <c r="N9">
        <v>460</v>
      </c>
      <c r="O9">
        <v>12</v>
      </c>
      <c r="P9">
        <v>10</v>
      </c>
      <c r="Q9">
        <v>120</v>
      </c>
      <c r="R9">
        <v>1</v>
      </c>
      <c r="S9">
        <v>78</v>
      </c>
      <c r="T9" s="2">
        <v>64</v>
      </c>
      <c r="U9" s="2">
        <v>64</v>
      </c>
      <c r="V9" s="2">
        <v>64</v>
      </c>
      <c r="W9" t="s">
        <v>445</v>
      </c>
      <c r="X9">
        <v>0.99360717391309095</v>
      </c>
      <c r="Y9">
        <v>1.2838629459729E-3</v>
      </c>
      <c r="Z9">
        <v>0.61741576086956496</v>
      </c>
      <c r="AA9">
        <v>0.38341043150424903</v>
      </c>
      <c r="AB9">
        <v>0.581424084533809</v>
      </c>
      <c r="AC9">
        <v>0.581424084533809</v>
      </c>
      <c r="AD9">
        <v>0.596689319337534</v>
      </c>
      <c r="AE9">
        <v>0.596689319337534</v>
      </c>
      <c r="AF9">
        <v>0.61741576086956496</v>
      </c>
      <c r="AG9">
        <v>0.61741576086956496</v>
      </c>
      <c r="AH9">
        <v>0.7</v>
      </c>
      <c r="AI9">
        <v>0.105147011578083</v>
      </c>
      <c r="AJ9">
        <v>0.65381984368922896</v>
      </c>
      <c r="AK9">
        <v>0.65381984368922896</v>
      </c>
      <c r="AL9">
        <v>0.64805832478729297</v>
      </c>
      <c r="AM9">
        <v>0.64805832478729297</v>
      </c>
      <c r="AN9">
        <v>0.7</v>
      </c>
      <c r="AO9">
        <v>0.7</v>
      </c>
    </row>
    <row r="10" spans="1:41" x14ac:dyDescent="0.2">
      <c r="B10" t="s">
        <v>574</v>
      </c>
      <c r="C10">
        <v>1E-3</v>
      </c>
      <c r="D10">
        <v>0.5</v>
      </c>
      <c r="E10">
        <v>100</v>
      </c>
      <c r="F10">
        <v>1000</v>
      </c>
      <c r="G10" s="2" t="b">
        <v>1</v>
      </c>
      <c r="H10">
        <v>8</v>
      </c>
      <c r="I10">
        <v>10</v>
      </c>
      <c r="J10">
        <v>460</v>
      </c>
      <c r="K10">
        <v>1000</v>
      </c>
      <c r="L10">
        <v>4</v>
      </c>
      <c r="M10">
        <v>10</v>
      </c>
      <c r="N10">
        <v>460</v>
      </c>
      <c r="O10">
        <v>12</v>
      </c>
      <c r="P10">
        <v>10</v>
      </c>
      <c r="Q10">
        <v>120</v>
      </c>
      <c r="R10">
        <v>1</v>
      </c>
      <c r="S10">
        <v>78</v>
      </c>
      <c r="T10" s="2">
        <v>64</v>
      </c>
      <c r="U10" s="2">
        <v>64</v>
      </c>
      <c r="V10" s="2">
        <v>64</v>
      </c>
      <c r="W10" t="s">
        <v>445</v>
      </c>
      <c r="X10">
        <v>0.98575434782608795</v>
      </c>
      <c r="Y10">
        <v>3.2391767015215E-3</v>
      </c>
      <c r="Z10">
        <v>0.61193804347826197</v>
      </c>
      <c r="AA10">
        <v>0.35262446869909703</v>
      </c>
      <c r="AB10">
        <v>0.55101304865362</v>
      </c>
      <c r="AC10">
        <v>0.55101304865362</v>
      </c>
      <c r="AD10">
        <v>0.55399485042627095</v>
      </c>
      <c r="AE10">
        <v>0.55399485042627095</v>
      </c>
      <c r="AF10">
        <v>0.61193804347826197</v>
      </c>
      <c r="AG10">
        <v>0.61193804347826197</v>
      </c>
      <c r="AH10">
        <v>0.70486111111111105</v>
      </c>
      <c r="AI10">
        <v>8.5888497531414004E-2</v>
      </c>
      <c r="AJ10">
        <v>0.66403382682017498</v>
      </c>
      <c r="AK10">
        <v>0.66403382682017498</v>
      </c>
      <c r="AL10">
        <v>0.68448506058381497</v>
      </c>
      <c r="AM10">
        <v>0.68448506058381597</v>
      </c>
      <c r="AN10">
        <v>0.70486111111111105</v>
      </c>
      <c r="AO10">
        <v>0.70486111111111105</v>
      </c>
    </row>
    <row r="11" spans="1:41" x14ac:dyDescent="0.2">
      <c r="B11" t="s">
        <v>575</v>
      </c>
      <c r="C11">
        <v>1E-3</v>
      </c>
      <c r="D11">
        <v>0.1</v>
      </c>
      <c r="E11">
        <v>100</v>
      </c>
      <c r="F11">
        <v>100</v>
      </c>
      <c r="G11" s="2" t="b">
        <v>0</v>
      </c>
      <c r="H11">
        <v>8</v>
      </c>
      <c r="I11">
        <v>10</v>
      </c>
      <c r="J11">
        <v>64</v>
      </c>
      <c r="K11">
        <v>1000</v>
      </c>
      <c r="L11">
        <v>4</v>
      </c>
      <c r="M11">
        <v>10</v>
      </c>
      <c r="N11">
        <v>460</v>
      </c>
      <c r="O11">
        <v>12</v>
      </c>
      <c r="P11">
        <v>10</v>
      </c>
      <c r="Q11">
        <v>120</v>
      </c>
      <c r="R11">
        <v>1</v>
      </c>
      <c r="S11">
        <v>78</v>
      </c>
      <c r="T11" s="2">
        <v>128</v>
      </c>
      <c r="U11" s="2">
        <v>128</v>
      </c>
      <c r="V11" s="2">
        <v>64</v>
      </c>
      <c r="W11" t="s">
        <v>445</v>
      </c>
      <c r="X11">
        <v>0.96738281250000002</v>
      </c>
      <c r="Y11">
        <v>8.7860348587854992E-3</v>
      </c>
      <c r="Z11">
        <v>0.60904510869565198</v>
      </c>
      <c r="AA11">
        <v>0.215012044459581</v>
      </c>
      <c r="AB11">
        <v>0.53075795746913201</v>
      </c>
      <c r="AC11">
        <v>0.53075795746913201</v>
      </c>
      <c r="AD11">
        <v>0.516272757067754</v>
      </c>
      <c r="AE11">
        <v>0.516272757067754</v>
      </c>
      <c r="AF11">
        <v>0.60904510869565198</v>
      </c>
      <c r="AG11">
        <v>0.60904510869565198</v>
      </c>
      <c r="AH11">
        <v>0.72083333333333299</v>
      </c>
      <c r="AI11">
        <v>7.46766552329063E-2</v>
      </c>
      <c r="AJ11">
        <v>0.69269768861330305</v>
      </c>
      <c r="AK11">
        <v>0.69269768861330205</v>
      </c>
      <c r="AL11">
        <v>0.69053140302415905</v>
      </c>
      <c r="AM11">
        <v>0.69053140302415905</v>
      </c>
      <c r="AN11">
        <v>0.72083333333333299</v>
      </c>
      <c r="AO11">
        <v>0.72083333333333299</v>
      </c>
    </row>
    <row r="12" spans="1:41" x14ac:dyDescent="0.2">
      <c r="B12" t="s">
        <v>576</v>
      </c>
      <c r="C12">
        <v>1E-3</v>
      </c>
      <c r="D12">
        <v>0.1</v>
      </c>
      <c r="E12">
        <v>100</v>
      </c>
      <c r="F12">
        <v>1000</v>
      </c>
      <c r="G12" s="2" t="b">
        <v>1</v>
      </c>
      <c r="H12">
        <v>8</v>
      </c>
      <c r="I12">
        <v>10</v>
      </c>
      <c r="J12">
        <v>256</v>
      </c>
      <c r="K12">
        <v>1000</v>
      </c>
      <c r="L12">
        <v>4</v>
      </c>
      <c r="M12">
        <v>10</v>
      </c>
      <c r="N12">
        <v>460</v>
      </c>
      <c r="O12">
        <v>12</v>
      </c>
      <c r="P12">
        <v>10</v>
      </c>
      <c r="Q12">
        <v>120</v>
      </c>
      <c r="R12">
        <v>1</v>
      </c>
      <c r="S12">
        <v>78</v>
      </c>
      <c r="T12" s="2">
        <v>64</v>
      </c>
      <c r="U12" s="2">
        <v>64</v>
      </c>
      <c r="V12" s="2">
        <v>64</v>
      </c>
      <c r="W12" t="s">
        <v>445</v>
      </c>
      <c r="X12">
        <v>0.98441259765625</v>
      </c>
      <c r="Y12">
        <v>2.3899526181629998E-3</v>
      </c>
      <c r="Z12">
        <v>0.60690380434782598</v>
      </c>
      <c r="AA12">
        <v>0.33582013800740201</v>
      </c>
      <c r="AB12">
        <v>0.55928102912599098</v>
      </c>
      <c r="AC12">
        <v>0.55928102912599098</v>
      </c>
      <c r="AD12">
        <v>0.61974556437696504</v>
      </c>
      <c r="AE12">
        <v>0.61974556437696504</v>
      </c>
      <c r="AF12">
        <v>0.60690380434782598</v>
      </c>
      <c r="AG12">
        <v>0.60690380434782598</v>
      </c>
      <c r="AH12">
        <v>0.41805555555555501</v>
      </c>
      <c r="AI12">
        <v>0.19499622285366</v>
      </c>
      <c r="AJ12">
        <v>0.34086886174547498</v>
      </c>
      <c r="AK12">
        <v>0.34086886174547498</v>
      </c>
      <c r="AL12">
        <v>0.40666424635749798</v>
      </c>
      <c r="AM12">
        <v>0.40666424635749798</v>
      </c>
      <c r="AN12">
        <v>0.41805555555555501</v>
      </c>
      <c r="AO12">
        <v>0.41805555555555501</v>
      </c>
    </row>
    <row r="13" spans="1:41" x14ac:dyDescent="0.2">
      <c r="B13" t="s">
        <v>577</v>
      </c>
      <c r="C13">
        <v>1E-3</v>
      </c>
      <c r="D13">
        <v>0.5</v>
      </c>
      <c r="E13">
        <v>100</v>
      </c>
      <c r="F13">
        <v>5000</v>
      </c>
      <c r="G13" s="2" t="b">
        <v>1</v>
      </c>
      <c r="H13">
        <v>8</v>
      </c>
      <c r="I13">
        <v>10</v>
      </c>
      <c r="J13">
        <v>460</v>
      </c>
      <c r="K13">
        <v>1000</v>
      </c>
      <c r="L13">
        <v>4</v>
      </c>
      <c r="M13">
        <v>10</v>
      </c>
      <c r="N13">
        <v>460</v>
      </c>
      <c r="O13">
        <v>12</v>
      </c>
      <c r="P13">
        <v>10</v>
      </c>
      <c r="Q13">
        <v>120</v>
      </c>
      <c r="R13">
        <v>1</v>
      </c>
      <c r="S13">
        <v>78</v>
      </c>
      <c r="T13" s="2">
        <v>128</v>
      </c>
      <c r="U13" s="2">
        <v>64</v>
      </c>
      <c r="V13" s="2">
        <v>64</v>
      </c>
      <c r="W13" t="s">
        <v>445</v>
      </c>
      <c r="X13">
        <v>0.98559010869564101</v>
      </c>
      <c r="Y13">
        <v>2.5317195957526E-3</v>
      </c>
      <c r="Z13">
        <v>0.59284184782608496</v>
      </c>
      <c r="AA13">
        <v>0.18217477385699701</v>
      </c>
      <c r="AB13">
        <v>0.51613571163514105</v>
      </c>
      <c r="AC13">
        <v>0.51613571163514105</v>
      </c>
      <c r="AD13">
        <v>0.53509350337475303</v>
      </c>
      <c r="AE13">
        <v>0.53509350337475303</v>
      </c>
      <c r="AF13">
        <v>0.59284184782608496</v>
      </c>
      <c r="AG13">
        <v>0.59284184782608496</v>
      </c>
      <c r="AH13">
        <v>0.60069444444444398</v>
      </c>
      <c r="AI13">
        <v>6.7670747637748704E-2</v>
      </c>
      <c r="AJ13">
        <v>0.59666295846852102</v>
      </c>
      <c r="AK13">
        <v>0.59666295846852102</v>
      </c>
      <c r="AL13">
        <v>0.64880994243082302</v>
      </c>
      <c r="AM13">
        <v>0.64880994243082302</v>
      </c>
      <c r="AN13">
        <v>0.60069444444444398</v>
      </c>
      <c r="AO13">
        <v>0.60069444444444398</v>
      </c>
    </row>
    <row r="14" spans="1:41" x14ac:dyDescent="0.2">
      <c r="B14" t="s">
        <v>578</v>
      </c>
      <c r="C14">
        <v>1E-3</v>
      </c>
      <c r="D14">
        <v>0.1</v>
      </c>
      <c r="E14">
        <v>100</v>
      </c>
      <c r="F14">
        <v>5000</v>
      </c>
      <c r="G14" s="2" t="b">
        <v>1</v>
      </c>
      <c r="H14">
        <v>8</v>
      </c>
      <c r="I14">
        <v>10</v>
      </c>
      <c r="J14">
        <v>460</v>
      </c>
      <c r="K14">
        <v>1000</v>
      </c>
      <c r="L14">
        <v>4</v>
      </c>
      <c r="M14">
        <v>10</v>
      </c>
      <c r="N14">
        <v>460</v>
      </c>
      <c r="O14">
        <v>12</v>
      </c>
      <c r="P14">
        <v>10</v>
      </c>
      <c r="Q14">
        <v>120</v>
      </c>
      <c r="R14">
        <v>1</v>
      </c>
      <c r="S14">
        <v>78</v>
      </c>
      <c r="T14" s="2">
        <v>64</v>
      </c>
      <c r="U14" s="2">
        <v>128</v>
      </c>
      <c r="V14" s="2">
        <v>128</v>
      </c>
      <c r="W14" t="s">
        <v>445</v>
      </c>
      <c r="X14">
        <v>0.98869184782608699</v>
      </c>
      <c r="Y14">
        <v>2.2478560315677002E-3</v>
      </c>
      <c r="Z14">
        <v>0.59008586956521702</v>
      </c>
      <c r="AA14">
        <v>0.26892029142379698</v>
      </c>
      <c r="AB14">
        <v>0.52635353171986099</v>
      </c>
      <c r="AC14">
        <v>0.52635353171986099</v>
      </c>
      <c r="AD14">
        <v>0.54463311654770497</v>
      </c>
      <c r="AE14">
        <v>0.54463311654770497</v>
      </c>
      <c r="AF14">
        <v>0.59008586956521702</v>
      </c>
      <c r="AG14">
        <v>0.59008586956521702</v>
      </c>
      <c r="AH14">
        <v>0.63333333333333297</v>
      </c>
      <c r="AI14">
        <v>7.8168489038944203E-2</v>
      </c>
      <c r="AJ14">
        <v>0.59065478593868803</v>
      </c>
      <c r="AK14">
        <v>0.59065478593868803</v>
      </c>
      <c r="AL14">
        <v>0.59512963856787904</v>
      </c>
      <c r="AM14">
        <v>0.59512963856787904</v>
      </c>
      <c r="AN14">
        <v>0.63333333333333297</v>
      </c>
      <c r="AO14">
        <v>0.63333333333333297</v>
      </c>
    </row>
    <row r="15" spans="1:41" x14ac:dyDescent="0.2">
      <c r="B15" t="s">
        <v>579</v>
      </c>
      <c r="C15">
        <v>1E-3</v>
      </c>
      <c r="D15">
        <v>0.1</v>
      </c>
      <c r="E15">
        <v>100</v>
      </c>
      <c r="F15">
        <v>100</v>
      </c>
      <c r="G15" s="2" t="b">
        <v>1</v>
      </c>
      <c r="H15">
        <v>8</v>
      </c>
      <c r="I15">
        <v>10</v>
      </c>
      <c r="J15">
        <v>256</v>
      </c>
      <c r="K15">
        <v>1000</v>
      </c>
      <c r="L15">
        <v>4</v>
      </c>
      <c r="M15">
        <v>10</v>
      </c>
      <c r="N15">
        <v>460</v>
      </c>
      <c r="O15">
        <v>12</v>
      </c>
      <c r="P15">
        <v>10</v>
      </c>
      <c r="Q15">
        <v>120</v>
      </c>
      <c r="R15">
        <v>1</v>
      </c>
      <c r="S15">
        <v>78</v>
      </c>
      <c r="T15" s="2">
        <v>128</v>
      </c>
      <c r="U15" s="2">
        <v>64</v>
      </c>
      <c r="V15" s="2">
        <v>128</v>
      </c>
      <c r="W15" t="s">
        <v>445</v>
      </c>
      <c r="X15">
        <v>0.9872998046875</v>
      </c>
      <c r="Y15">
        <v>2.8073941217735001E-3</v>
      </c>
      <c r="Z15">
        <v>0.590022826086956</v>
      </c>
      <c r="AA15">
        <v>0.35794874641299201</v>
      </c>
      <c r="AB15">
        <v>0.53781303952609205</v>
      </c>
      <c r="AC15">
        <v>0.53781303952609205</v>
      </c>
      <c r="AD15">
        <v>0.55404500055202799</v>
      </c>
      <c r="AE15">
        <v>0.55404500055202799</v>
      </c>
      <c r="AF15">
        <v>0.590022826086956</v>
      </c>
      <c r="AG15">
        <v>0.590022826086956</v>
      </c>
      <c r="AH15">
        <v>0.59027777777777701</v>
      </c>
      <c r="AI15">
        <v>0.111626774072647</v>
      </c>
      <c r="AJ15">
        <v>0.58839840866286097</v>
      </c>
      <c r="AK15">
        <v>0.58839840866286097</v>
      </c>
      <c r="AL15">
        <v>0.66300282558003998</v>
      </c>
      <c r="AM15">
        <v>0.66300282558003998</v>
      </c>
      <c r="AN15">
        <v>0.59027777777777701</v>
      </c>
      <c r="AO15">
        <v>0.59027777777777701</v>
      </c>
    </row>
    <row r="16" spans="1:41" x14ac:dyDescent="0.2">
      <c r="B16" t="s">
        <v>580</v>
      </c>
      <c r="C16">
        <v>1E-3</v>
      </c>
      <c r="D16">
        <v>0.25</v>
      </c>
      <c r="E16">
        <v>100</v>
      </c>
      <c r="F16">
        <v>5000</v>
      </c>
      <c r="G16" s="2" t="b">
        <v>1</v>
      </c>
      <c r="H16">
        <v>8</v>
      </c>
      <c r="I16">
        <v>10</v>
      </c>
      <c r="J16">
        <v>460</v>
      </c>
      <c r="K16">
        <v>1000</v>
      </c>
      <c r="L16">
        <v>4</v>
      </c>
      <c r="M16">
        <v>10</v>
      </c>
      <c r="N16">
        <v>460</v>
      </c>
      <c r="O16">
        <v>12</v>
      </c>
      <c r="P16">
        <v>10</v>
      </c>
      <c r="Q16">
        <v>120</v>
      </c>
      <c r="R16">
        <v>1</v>
      </c>
      <c r="S16">
        <v>78</v>
      </c>
      <c r="T16" s="2">
        <v>128</v>
      </c>
      <c r="U16" s="2">
        <v>64</v>
      </c>
      <c r="V16" s="2">
        <v>64</v>
      </c>
      <c r="W16" t="s">
        <v>445</v>
      </c>
      <c r="X16">
        <v>0.98121826086955599</v>
      </c>
      <c r="Y16">
        <v>2.9865335555746999E-3</v>
      </c>
      <c r="Z16">
        <v>0.58906521739130402</v>
      </c>
      <c r="AA16">
        <v>0.43577400085329998</v>
      </c>
      <c r="AB16">
        <v>0.53266314702883499</v>
      </c>
      <c r="AC16">
        <v>0.53266314702883499</v>
      </c>
      <c r="AD16">
        <v>0.55838809943133905</v>
      </c>
      <c r="AE16">
        <v>0.55838809943133905</v>
      </c>
      <c r="AF16">
        <v>0.58906521739130402</v>
      </c>
      <c r="AG16">
        <v>0.58906521739130402</v>
      </c>
      <c r="AH16">
        <v>0.49791666666666601</v>
      </c>
      <c r="AI16">
        <v>0.23766224086284601</v>
      </c>
      <c r="AJ16">
        <v>0.438441052888843</v>
      </c>
      <c r="AK16">
        <v>0.438441052888843</v>
      </c>
      <c r="AL16">
        <v>0.610966300976994</v>
      </c>
      <c r="AM16">
        <v>0.610966300976994</v>
      </c>
      <c r="AN16">
        <v>0.49791666666666601</v>
      </c>
      <c r="AO16">
        <v>0.49791666666666601</v>
      </c>
    </row>
    <row r="17" spans="2:41" x14ac:dyDescent="0.2">
      <c r="B17" t="s">
        <v>581</v>
      </c>
      <c r="C17">
        <v>1E-3</v>
      </c>
      <c r="D17">
        <v>0.5</v>
      </c>
      <c r="E17">
        <v>100</v>
      </c>
      <c r="F17">
        <v>5000</v>
      </c>
      <c r="G17" s="2" t="b">
        <v>1</v>
      </c>
      <c r="H17">
        <v>8</v>
      </c>
      <c r="I17">
        <v>10</v>
      </c>
      <c r="J17">
        <v>64</v>
      </c>
      <c r="K17">
        <v>1000</v>
      </c>
      <c r="L17">
        <v>4</v>
      </c>
      <c r="M17">
        <v>10</v>
      </c>
      <c r="N17">
        <v>460</v>
      </c>
      <c r="O17">
        <v>12</v>
      </c>
      <c r="P17">
        <v>10</v>
      </c>
      <c r="Q17">
        <v>120</v>
      </c>
      <c r="R17">
        <v>1</v>
      </c>
      <c r="S17">
        <v>78</v>
      </c>
      <c r="T17" s="2">
        <v>64</v>
      </c>
      <c r="U17" s="2">
        <v>64</v>
      </c>
      <c r="V17" s="2">
        <v>128</v>
      </c>
      <c r="W17" t="s">
        <v>445</v>
      </c>
      <c r="X17">
        <v>0.99397890624999996</v>
      </c>
      <c r="Y17">
        <v>1.3015476275466001E-3</v>
      </c>
      <c r="Z17">
        <v>0.588780434782608</v>
      </c>
      <c r="AA17">
        <v>0.31052891305088998</v>
      </c>
      <c r="AB17">
        <v>0.54213770664042105</v>
      </c>
      <c r="AC17">
        <v>0.54213770664042105</v>
      </c>
      <c r="AD17">
        <v>0.55534618524090196</v>
      </c>
      <c r="AE17">
        <v>0.55534618524090196</v>
      </c>
      <c r="AF17">
        <v>0.588780434782608</v>
      </c>
      <c r="AG17">
        <v>0.588780434782608</v>
      </c>
      <c r="AH17">
        <v>0.72222222222222199</v>
      </c>
      <c r="AI17">
        <v>9.4521827995777102E-2</v>
      </c>
      <c r="AJ17">
        <v>0.66682525009489801</v>
      </c>
      <c r="AK17">
        <v>0.66682525009489801</v>
      </c>
      <c r="AL17">
        <v>0.70816896034434795</v>
      </c>
      <c r="AM17">
        <v>0.70816896034434795</v>
      </c>
      <c r="AN17">
        <v>0.72222222222222199</v>
      </c>
      <c r="AO17">
        <v>0.72222222222222199</v>
      </c>
    </row>
    <row r="18" spans="2:41" x14ac:dyDescent="0.2">
      <c r="B18" t="s">
        <v>582</v>
      </c>
      <c r="C18">
        <v>1E-3</v>
      </c>
      <c r="D18">
        <v>0.5</v>
      </c>
      <c r="E18">
        <v>100</v>
      </c>
      <c r="F18">
        <v>1000</v>
      </c>
      <c r="G18" s="2" t="b">
        <v>1</v>
      </c>
      <c r="H18">
        <v>8</v>
      </c>
      <c r="I18">
        <v>10</v>
      </c>
      <c r="J18">
        <v>256</v>
      </c>
      <c r="K18">
        <v>1000</v>
      </c>
      <c r="L18">
        <v>4</v>
      </c>
      <c r="M18">
        <v>10</v>
      </c>
      <c r="N18">
        <v>460</v>
      </c>
      <c r="O18">
        <v>12</v>
      </c>
      <c r="P18">
        <v>10</v>
      </c>
      <c r="Q18">
        <v>120</v>
      </c>
      <c r="R18">
        <v>1</v>
      </c>
      <c r="S18">
        <v>78</v>
      </c>
      <c r="T18" s="2">
        <v>128</v>
      </c>
      <c r="U18" s="2">
        <v>64</v>
      </c>
      <c r="V18" s="2">
        <v>128</v>
      </c>
      <c r="W18" t="s">
        <v>445</v>
      </c>
      <c r="X18">
        <v>0.98958789062499997</v>
      </c>
      <c r="Y18">
        <v>2.1637232332723001E-3</v>
      </c>
      <c r="Z18">
        <v>0.58754402173913001</v>
      </c>
      <c r="AA18">
        <v>0.26618419273197602</v>
      </c>
      <c r="AB18">
        <v>0.53568362578125905</v>
      </c>
      <c r="AC18">
        <v>0.53568362578125905</v>
      </c>
      <c r="AD18">
        <v>0.54652103886330405</v>
      </c>
      <c r="AE18">
        <v>0.54652103886330405</v>
      </c>
      <c r="AF18">
        <v>0.58754402173913001</v>
      </c>
      <c r="AG18">
        <v>0.58754402173913001</v>
      </c>
      <c r="AH18">
        <v>0.58680555555555503</v>
      </c>
      <c r="AI18">
        <v>8.6253590881824493E-2</v>
      </c>
      <c r="AJ18">
        <v>0.57596845430346499</v>
      </c>
      <c r="AK18">
        <v>0.57596845430346499</v>
      </c>
      <c r="AL18">
        <v>0.605299975057071</v>
      </c>
      <c r="AM18">
        <v>0.605299975057072</v>
      </c>
      <c r="AN18">
        <v>0.58680555555555503</v>
      </c>
      <c r="AO18">
        <v>0.58680555555555503</v>
      </c>
    </row>
    <row r="19" spans="2:41" x14ac:dyDescent="0.2">
      <c r="B19" t="s">
        <v>583</v>
      </c>
      <c r="C19">
        <v>1E-3</v>
      </c>
      <c r="D19">
        <v>0.5</v>
      </c>
      <c r="E19">
        <v>100</v>
      </c>
      <c r="F19">
        <v>100</v>
      </c>
      <c r="G19" s="2" t="b">
        <v>1</v>
      </c>
      <c r="H19">
        <v>8</v>
      </c>
      <c r="I19">
        <v>10</v>
      </c>
      <c r="J19">
        <v>256</v>
      </c>
      <c r="K19">
        <v>1000</v>
      </c>
      <c r="L19">
        <v>4</v>
      </c>
      <c r="M19">
        <v>10</v>
      </c>
      <c r="N19">
        <v>460</v>
      </c>
      <c r="O19">
        <v>12</v>
      </c>
      <c r="P19">
        <v>10</v>
      </c>
      <c r="Q19">
        <v>120</v>
      </c>
      <c r="R19">
        <v>1</v>
      </c>
      <c r="S19">
        <v>78</v>
      </c>
      <c r="T19" s="2">
        <v>128</v>
      </c>
      <c r="U19" s="2">
        <v>128</v>
      </c>
      <c r="V19" s="2">
        <v>64</v>
      </c>
      <c r="W19" t="s">
        <v>445</v>
      </c>
      <c r="X19">
        <v>0.9851025390625</v>
      </c>
      <c r="Y19">
        <v>3.1077907537109999E-3</v>
      </c>
      <c r="Z19">
        <v>0.58449402173913001</v>
      </c>
      <c r="AA19">
        <v>0.215128823593258</v>
      </c>
      <c r="AB19">
        <v>0.52368895127337201</v>
      </c>
      <c r="AC19">
        <v>0.52368895127337201</v>
      </c>
      <c r="AD19">
        <v>0.51774987741364797</v>
      </c>
      <c r="AE19">
        <v>0.51774987741364797</v>
      </c>
      <c r="AF19">
        <v>0.58449402173913001</v>
      </c>
      <c r="AG19">
        <v>0.58449402173913001</v>
      </c>
      <c r="AH19">
        <v>0.72291666666666599</v>
      </c>
      <c r="AI19">
        <v>6.2567621469497597E-2</v>
      </c>
      <c r="AJ19">
        <v>0.65058648236294503</v>
      </c>
      <c r="AK19">
        <v>0.65058648236294503</v>
      </c>
      <c r="AL19">
        <v>0.63056552504512298</v>
      </c>
      <c r="AM19">
        <v>0.63056552504512298</v>
      </c>
      <c r="AN19">
        <v>0.72291666666666599</v>
      </c>
      <c r="AO19">
        <v>0.72291666666666599</v>
      </c>
    </row>
    <row r="20" spans="2:41" x14ac:dyDescent="0.2">
      <c r="B20" t="s">
        <v>584</v>
      </c>
      <c r="C20">
        <v>1E-3</v>
      </c>
      <c r="D20">
        <v>0.5</v>
      </c>
      <c r="E20">
        <v>100</v>
      </c>
      <c r="F20">
        <v>1000</v>
      </c>
      <c r="G20" s="2" t="b">
        <v>1</v>
      </c>
      <c r="H20">
        <v>8</v>
      </c>
      <c r="I20">
        <v>10</v>
      </c>
      <c r="J20">
        <v>64</v>
      </c>
      <c r="K20">
        <v>1000</v>
      </c>
      <c r="L20">
        <v>4</v>
      </c>
      <c r="M20">
        <v>10</v>
      </c>
      <c r="N20">
        <v>460</v>
      </c>
      <c r="O20">
        <v>12</v>
      </c>
      <c r="P20">
        <v>10</v>
      </c>
      <c r="Q20">
        <v>120</v>
      </c>
      <c r="R20">
        <v>1</v>
      </c>
      <c r="S20">
        <v>78</v>
      </c>
      <c r="T20" s="2">
        <v>128</v>
      </c>
      <c r="U20" s="2">
        <v>64</v>
      </c>
      <c r="V20" s="2">
        <v>64</v>
      </c>
      <c r="W20" t="s">
        <v>445</v>
      </c>
      <c r="X20">
        <v>0.98502734375000001</v>
      </c>
      <c r="Y20">
        <v>3.3930993854519001E-3</v>
      </c>
      <c r="Z20">
        <v>0.58272663043478201</v>
      </c>
      <c r="AA20">
        <v>0.26877151151001399</v>
      </c>
      <c r="AB20">
        <v>0.53196587228888503</v>
      </c>
      <c r="AC20">
        <v>0.53196587228888503</v>
      </c>
      <c r="AD20">
        <v>0.55883566723958999</v>
      </c>
      <c r="AE20">
        <v>0.55883566723958999</v>
      </c>
      <c r="AF20">
        <v>0.58272663043478201</v>
      </c>
      <c r="AG20">
        <v>0.58272663043478201</v>
      </c>
      <c r="AH20">
        <v>0.74027777777777704</v>
      </c>
      <c r="AI20">
        <v>7.0212483406066895E-2</v>
      </c>
      <c r="AJ20">
        <v>0.70655347809161595</v>
      </c>
      <c r="AK20">
        <v>0.70655347809161595</v>
      </c>
      <c r="AL20">
        <v>0.69269035589210204</v>
      </c>
      <c r="AM20">
        <v>0.69269035589210204</v>
      </c>
      <c r="AN20">
        <v>0.74027777777777704</v>
      </c>
      <c r="AO20">
        <v>0.74027777777777704</v>
      </c>
    </row>
    <row r="21" spans="2:41" x14ac:dyDescent="0.2">
      <c r="B21" t="s">
        <v>585</v>
      </c>
      <c r="C21">
        <v>1E-3</v>
      </c>
      <c r="D21">
        <v>0.5</v>
      </c>
      <c r="E21">
        <v>100</v>
      </c>
      <c r="F21">
        <v>5000</v>
      </c>
      <c r="G21" s="2" t="b">
        <v>1</v>
      </c>
      <c r="H21">
        <v>8</v>
      </c>
      <c r="I21">
        <v>10</v>
      </c>
      <c r="J21">
        <v>64</v>
      </c>
      <c r="K21">
        <v>1000</v>
      </c>
      <c r="L21">
        <v>4</v>
      </c>
      <c r="M21">
        <v>10</v>
      </c>
      <c r="N21">
        <v>460</v>
      </c>
      <c r="O21">
        <v>12</v>
      </c>
      <c r="P21">
        <v>10</v>
      </c>
      <c r="Q21">
        <v>120</v>
      </c>
      <c r="R21">
        <v>1</v>
      </c>
      <c r="S21">
        <v>78</v>
      </c>
      <c r="T21" s="2">
        <v>128</v>
      </c>
      <c r="U21" s="2">
        <v>128</v>
      </c>
      <c r="V21" s="2">
        <v>128</v>
      </c>
      <c r="W21" t="s">
        <v>445</v>
      </c>
      <c r="X21">
        <v>0.99075507812499997</v>
      </c>
      <c r="Y21">
        <v>1.9495813163606E-3</v>
      </c>
      <c r="Z21">
        <v>0.57951141304347797</v>
      </c>
      <c r="AA21">
        <v>0.40837785267829801</v>
      </c>
      <c r="AB21">
        <v>0.536067176262914</v>
      </c>
      <c r="AC21">
        <v>0.536067176262914</v>
      </c>
      <c r="AD21">
        <v>0.55221438254657795</v>
      </c>
      <c r="AE21">
        <v>0.55221438254657795</v>
      </c>
      <c r="AF21">
        <v>0.57951141304347797</v>
      </c>
      <c r="AG21">
        <v>0.57951141304347797</v>
      </c>
      <c r="AH21">
        <v>0.59027777777777701</v>
      </c>
      <c r="AI21">
        <v>0.143569290637969</v>
      </c>
      <c r="AJ21">
        <v>0.55997255646817401</v>
      </c>
      <c r="AK21">
        <v>0.55997255646817401</v>
      </c>
      <c r="AL21">
        <v>0.58966610082830795</v>
      </c>
      <c r="AM21">
        <v>0.58966610082830795</v>
      </c>
      <c r="AN21">
        <v>0.59027777777777701</v>
      </c>
      <c r="AO21">
        <v>0.59027777777777701</v>
      </c>
    </row>
    <row r="22" spans="2:41" x14ac:dyDescent="0.2">
      <c r="B22" t="s">
        <v>586</v>
      </c>
      <c r="C22">
        <v>1E-3</v>
      </c>
      <c r="D22">
        <v>0.5</v>
      </c>
      <c r="E22">
        <v>100</v>
      </c>
      <c r="F22">
        <v>100</v>
      </c>
      <c r="G22" s="2" t="b">
        <v>1</v>
      </c>
      <c r="H22">
        <v>8</v>
      </c>
      <c r="I22">
        <v>10</v>
      </c>
      <c r="J22">
        <v>460</v>
      </c>
      <c r="K22">
        <v>1000</v>
      </c>
      <c r="L22">
        <v>4</v>
      </c>
      <c r="M22">
        <v>10</v>
      </c>
      <c r="N22">
        <v>460</v>
      </c>
      <c r="O22">
        <v>12</v>
      </c>
      <c r="P22">
        <v>10</v>
      </c>
      <c r="Q22">
        <v>120</v>
      </c>
      <c r="R22">
        <v>1</v>
      </c>
      <c r="S22">
        <v>78</v>
      </c>
      <c r="T22" s="2">
        <v>128</v>
      </c>
      <c r="U22" s="2">
        <v>64</v>
      </c>
      <c r="V22" s="2">
        <v>64</v>
      </c>
      <c r="W22" t="s">
        <v>445</v>
      </c>
      <c r="X22">
        <v>0.98529619565217297</v>
      </c>
      <c r="Y22">
        <v>3.1638701190239999E-3</v>
      </c>
      <c r="Z22">
        <v>0.57255326086956404</v>
      </c>
      <c r="AA22">
        <v>0.40981654882431001</v>
      </c>
      <c r="AB22">
        <v>0.52526157926779204</v>
      </c>
      <c r="AC22">
        <v>0.52526157926779204</v>
      </c>
      <c r="AD22">
        <v>0.55873339586509396</v>
      </c>
      <c r="AE22">
        <v>0.55873339586509396</v>
      </c>
      <c r="AF22">
        <v>0.57255326086956404</v>
      </c>
      <c r="AG22">
        <v>0.57255326086956404</v>
      </c>
      <c r="AH22">
        <v>0.54513888888888795</v>
      </c>
      <c r="AI22">
        <v>0.13867984712123799</v>
      </c>
      <c r="AJ22">
        <v>0.55055505403290905</v>
      </c>
      <c r="AK22">
        <v>0.55055505403290905</v>
      </c>
      <c r="AL22">
        <v>0.64834656392453105</v>
      </c>
      <c r="AM22">
        <v>0.64834656392453105</v>
      </c>
      <c r="AN22">
        <v>0.54513888888888895</v>
      </c>
      <c r="AO22">
        <v>0.54513888888888795</v>
      </c>
    </row>
    <row r="23" spans="2:41" x14ac:dyDescent="0.2">
      <c r="B23" t="s">
        <v>446</v>
      </c>
      <c r="C23">
        <v>1E-3</v>
      </c>
      <c r="D23">
        <v>0.5</v>
      </c>
      <c r="E23">
        <v>100</v>
      </c>
      <c r="F23">
        <v>1000</v>
      </c>
      <c r="G23" s="2" t="b">
        <v>1</v>
      </c>
      <c r="H23">
        <v>8</v>
      </c>
      <c r="I23">
        <v>10</v>
      </c>
      <c r="J23">
        <v>460</v>
      </c>
      <c r="K23">
        <v>1000</v>
      </c>
      <c r="L23">
        <v>4</v>
      </c>
      <c r="M23">
        <v>10</v>
      </c>
      <c r="N23">
        <v>460</v>
      </c>
      <c r="O23">
        <v>12</v>
      </c>
      <c r="P23">
        <v>10</v>
      </c>
      <c r="Q23">
        <v>120</v>
      </c>
      <c r="R23">
        <v>1</v>
      </c>
      <c r="S23">
        <v>78</v>
      </c>
      <c r="T23" s="2">
        <v>128</v>
      </c>
      <c r="U23" s="2">
        <v>128</v>
      </c>
      <c r="V23" s="2">
        <v>128</v>
      </c>
      <c r="W23" t="s">
        <v>445</v>
      </c>
      <c r="X23">
        <v>0.98374374999998504</v>
      </c>
      <c r="Y23">
        <v>2.644826354226E-3</v>
      </c>
      <c r="Z23">
        <v>0.56732717391304299</v>
      </c>
      <c r="AA23">
        <v>0.25884071661531899</v>
      </c>
      <c r="AB23">
        <v>0.51303980927745096</v>
      </c>
      <c r="AC23">
        <v>0.51303980927745096</v>
      </c>
      <c r="AD23">
        <v>0.52296119369840999</v>
      </c>
      <c r="AE23">
        <v>0.52296119369840999</v>
      </c>
      <c r="AF23">
        <v>0.56732717391304299</v>
      </c>
      <c r="AG23">
        <v>0.56732717391304299</v>
      </c>
      <c r="AH23">
        <v>0.54930555555555505</v>
      </c>
      <c r="AI23">
        <v>0.115172237157821</v>
      </c>
      <c r="AJ23">
        <v>0.52176127584744803</v>
      </c>
      <c r="AK23">
        <v>0.52176127584744803</v>
      </c>
      <c r="AL23">
        <v>0.56791861701580304</v>
      </c>
      <c r="AM23">
        <v>0.56791861701580304</v>
      </c>
      <c r="AN23">
        <v>0.54930555555555505</v>
      </c>
      <c r="AO23">
        <v>0.54930555555555505</v>
      </c>
    </row>
    <row r="24" spans="2:41" x14ac:dyDescent="0.2">
      <c r="B24" t="s">
        <v>587</v>
      </c>
      <c r="C24">
        <v>1E-3</v>
      </c>
      <c r="D24">
        <v>0.1</v>
      </c>
      <c r="E24">
        <v>100</v>
      </c>
      <c r="F24">
        <v>1000</v>
      </c>
      <c r="G24" s="2" t="b">
        <v>1</v>
      </c>
      <c r="H24">
        <v>8</v>
      </c>
      <c r="I24">
        <v>10</v>
      </c>
      <c r="J24">
        <v>460</v>
      </c>
      <c r="K24">
        <v>1000</v>
      </c>
      <c r="L24">
        <v>4</v>
      </c>
      <c r="M24">
        <v>10</v>
      </c>
      <c r="N24">
        <v>460</v>
      </c>
      <c r="O24">
        <v>12</v>
      </c>
      <c r="P24">
        <v>10</v>
      </c>
      <c r="Q24">
        <v>120</v>
      </c>
      <c r="R24">
        <v>1</v>
      </c>
      <c r="S24">
        <v>78</v>
      </c>
      <c r="T24" s="2">
        <v>128</v>
      </c>
      <c r="U24" s="2">
        <v>128</v>
      </c>
      <c r="V24" s="2">
        <v>128</v>
      </c>
      <c r="W24" t="s">
        <v>445</v>
      </c>
      <c r="X24">
        <v>0.98569184782609698</v>
      </c>
      <c r="Y24">
        <v>2.8169385554501001E-3</v>
      </c>
      <c r="Z24">
        <v>0.56431195652173904</v>
      </c>
      <c r="AA24">
        <v>0.192965817734599</v>
      </c>
      <c r="AB24">
        <v>0.48677551402388902</v>
      </c>
      <c r="AC24">
        <v>0.48677551402388902</v>
      </c>
      <c r="AD24">
        <v>0.54307842313606103</v>
      </c>
      <c r="AE24">
        <v>0.54307842313606103</v>
      </c>
      <c r="AF24">
        <v>0.56431195652173904</v>
      </c>
      <c r="AG24">
        <v>0.56431195652173904</v>
      </c>
      <c r="AH24">
        <v>0.530555555555555</v>
      </c>
      <c r="AI24">
        <v>9.5120333135127993E-2</v>
      </c>
      <c r="AJ24">
        <v>0.53754479737461403</v>
      </c>
      <c r="AK24">
        <v>0.53754479737461403</v>
      </c>
      <c r="AL24">
        <v>0.67271021326168301</v>
      </c>
      <c r="AM24">
        <v>0.67271021326168301</v>
      </c>
      <c r="AN24">
        <v>0.530555555555555</v>
      </c>
      <c r="AO24">
        <v>0.530555555555555</v>
      </c>
    </row>
    <row r="25" spans="2:41" x14ac:dyDescent="0.2">
      <c r="B25" t="s">
        <v>588</v>
      </c>
      <c r="C25">
        <v>1E-3</v>
      </c>
      <c r="D25">
        <v>0.1</v>
      </c>
      <c r="E25">
        <v>100</v>
      </c>
      <c r="F25">
        <v>100</v>
      </c>
      <c r="G25" s="2" t="b">
        <v>0</v>
      </c>
      <c r="H25">
        <v>8</v>
      </c>
      <c r="I25">
        <v>10</v>
      </c>
      <c r="J25">
        <v>64</v>
      </c>
      <c r="K25">
        <v>1000</v>
      </c>
      <c r="L25">
        <v>4</v>
      </c>
      <c r="M25">
        <v>10</v>
      </c>
      <c r="N25">
        <v>460</v>
      </c>
      <c r="O25">
        <v>12</v>
      </c>
      <c r="P25">
        <v>10</v>
      </c>
      <c r="Q25">
        <v>120</v>
      </c>
      <c r="R25">
        <v>1</v>
      </c>
      <c r="S25">
        <v>78</v>
      </c>
      <c r="T25" s="2">
        <v>128</v>
      </c>
      <c r="U25" s="2">
        <v>64</v>
      </c>
      <c r="V25" s="2">
        <v>128</v>
      </c>
      <c r="W25" t="s">
        <v>445</v>
      </c>
      <c r="X25">
        <v>0.98066406250000004</v>
      </c>
      <c r="Y25">
        <v>3.9949614298528998E-3</v>
      </c>
      <c r="Z25">
        <v>0.56050923913043404</v>
      </c>
      <c r="AA25">
        <v>0.18031316956132601</v>
      </c>
      <c r="AB25">
        <v>0.467182670229223</v>
      </c>
      <c r="AC25">
        <v>0.467182670229223</v>
      </c>
      <c r="AD25">
        <v>0.47151460609418899</v>
      </c>
      <c r="AE25">
        <v>0.47151460609418899</v>
      </c>
      <c r="AF25">
        <v>0.56050923913043404</v>
      </c>
      <c r="AG25">
        <v>0.56050923913043404</v>
      </c>
      <c r="AH25">
        <v>0.56458333333333299</v>
      </c>
      <c r="AI25">
        <v>6.0642465949058498E-2</v>
      </c>
      <c r="AJ25">
        <v>0.51669629018935603</v>
      </c>
      <c r="AK25">
        <v>0.51669629018935603</v>
      </c>
      <c r="AL25">
        <v>0.55430518780420202</v>
      </c>
      <c r="AM25">
        <v>0.55430518780420202</v>
      </c>
      <c r="AN25">
        <v>0.56458333333333299</v>
      </c>
      <c r="AO25">
        <v>0.56458333333333299</v>
      </c>
    </row>
    <row r="26" spans="2:41" x14ac:dyDescent="0.2">
      <c r="B26" t="s">
        <v>589</v>
      </c>
      <c r="C26">
        <v>1E-3</v>
      </c>
      <c r="D26">
        <v>0.5</v>
      </c>
      <c r="E26">
        <v>100</v>
      </c>
      <c r="F26">
        <v>5000</v>
      </c>
      <c r="G26" s="2" t="b">
        <v>1</v>
      </c>
      <c r="H26">
        <v>8</v>
      </c>
      <c r="I26">
        <v>10</v>
      </c>
      <c r="J26">
        <v>64</v>
      </c>
      <c r="K26">
        <v>1000</v>
      </c>
      <c r="L26">
        <v>4</v>
      </c>
      <c r="M26">
        <v>10</v>
      </c>
      <c r="N26">
        <v>460</v>
      </c>
      <c r="O26">
        <v>12</v>
      </c>
      <c r="P26">
        <v>10</v>
      </c>
      <c r="Q26">
        <v>120</v>
      </c>
      <c r="R26">
        <v>1</v>
      </c>
      <c r="S26">
        <v>78</v>
      </c>
      <c r="T26" s="2">
        <v>64</v>
      </c>
      <c r="U26" s="2">
        <v>128</v>
      </c>
      <c r="V26" s="2">
        <v>128</v>
      </c>
      <c r="W26" t="s">
        <v>445</v>
      </c>
      <c r="X26">
        <v>0.99253515624999999</v>
      </c>
      <c r="Y26">
        <v>1.7432293983389001E-3</v>
      </c>
      <c r="Z26">
        <v>0.55354456521739204</v>
      </c>
      <c r="AA26">
        <v>0.209635724812746</v>
      </c>
      <c r="AB26">
        <v>0.48072006030306502</v>
      </c>
      <c r="AC26">
        <v>0.48072006030306502</v>
      </c>
      <c r="AD26">
        <v>0.49942301959555102</v>
      </c>
      <c r="AE26">
        <v>0.49942301959555102</v>
      </c>
      <c r="AF26">
        <v>0.55354456521739204</v>
      </c>
      <c r="AG26">
        <v>0.55354456521739204</v>
      </c>
      <c r="AH26">
        <v>0.67500000000000004</v>
      </c>
      <c r="AI26">
        <v>7.6973542571067796E-2</v>
      </c>
      <c r="AJ26">
        <v>0.62245875787346505</v>
      </c>
      <c r="AK26">
        <v>0.62245875787346505</v>
      </c>
      <c r="AL26">
        <v>0.65001094099460099</v>
      </c>
      <c r="AM26">
        <v>0.65001094099460099</v>
      </c>
      <c r="AN26">
        <v>0.67499999999999905</v>
      </c>
      <c r="AO26">
        <v>0.67500000000000004</v>
      </c>
    </row>
    <row r="27" spans="2:41" x14ac:dyDescent="0.2">
      <c r="B27" t="s">
        <v>590</v>
      </c>
      <c r="C27">
        <v>1E-3</v>
      </c>
      <c r="D27">
        <v>0.5</v>
      </c>
      <c r="E27">
        <v>100</v>
      </c>
      <c r="F27">
        <v>100</v>
      </c>
      <c r="G27" s="2" t="b">
        <v>1</v>
      </c>
      <c r="H27">
        <v>8</v>
      </c>
      <c r="I27">
        <v>10</v>
      </c>
      <c r="J27">
        <v>64</v>
      </c>
      <c r="K27">
        <v>1000</v>
      </c>
      <c r="L27">
        <v>4</v>
      </c>
      <c r="M27">
        <v>10</v>
      </c>
      <c r="N27">
        <v>460</v>
      </c>
      <c r="O27">
        <v>12</v>
      </c>
      <c r="P27">
        <v>10</v>
      </c>
      <c r="Q27">
        <v>120</v>
      </c>
      <c r="R27">
        <v>1</v>
      </c>
      <c r="S27">
        <v>78</v>
      </c>
      <c r="T27" s="2">
        <v>64</v>
      </c>
      <c r="U27" s="2">
        <v>128</v>
      </c>
      <c r="V27" s="2">
        <v>64</v>
      </c>
      <c r="W27" t="s">
        <v>445</v>
      </c>
      <c r="X27">
        <v>0.98908203125000005</v>
      </c>
      <c r="Y27">
        <v>2.5916042525203999E-3</v>
      </c>
      <c r="Z27">
        <v>0.55105054347825999</v>
      </c>
      <c r="AA27">
        <v>0.249345712870359</v>
      </c>
      <c r="AB27">
        <v>0.49249594037209399</v>
      </c>
      <c r="AC27">
        <v>0.49249594037209399</v>
      </c>
      <c r="AD27">
        <v>0.51186635114428902</v>
      </c>
      <c r="AE27">
        <v>0.51186635114428902</v>
      </c>
      <c r="AF27">
        <v>0.55105054347825999</v>
      </c>
      <c r="AG27">
        <v>0.55105054347825999</v>
      </c>
      <c r="AH27">
        <v>0.69027777777777699</v>
      </c>
      <c r="AI27">
        <v>6.5922334790229797E-2</v>
      </c>
      <c r="AJ27">
        <v>0.63337446446203305</v>
      </c>
      <c r="AK27">
        <v>0.63337446446203305</v>
      </c>
      <c r="AL27">
        <v>0.64239713172403301</v>
      </c>
      <c r="AM27">
        <v>0.64239713172403301</v>
      </c>
      <c r="AN27">
        <v>0.69027777777777699</v>
      </c>
      <c r="AO27">
        <v>0.69027777777777699</v>
      </c>
    </row>
    <row r="28" spans="2:41" x14ac:dyDescent="0.2">
      <c r="B28" t="s">
        <v>591</v>
      </c>
      <c r="C28">
        <v>1E-3</v>
      </c>
      <c r="D28">
        <v>0.5</v>
      </c>
      <c r="E28">
        <v>100</v>
      </c>
      <c r="F28">
        <v>5000</v>
      </c>
      <c r="G28" s="2" t="b">
        <v>1</v>
      </c>
      <c r="H28">
        <v>8</v>
      </c>
      <c r="I28">
        <v>10</v>
      </c>
      <c r="J28">
        <v>460</v>
      </c>
      <c r="K28">
        <v>1000</v>
      </c>
      <c r="L28">
        <v>4</v>
      </c>
      <c r="M28">
        <v>10</v>
      </c>
      <c r="N28">
        <v>460</v>
      </c>
      <c r="O28">
        <v>12</v>
      </c>
      <c r="P28">
        <v>10</v>
      </c>
      <c r="Q28">
        <v>120</v>
      </c>
      <c r="R28">
        <v>1</v>
      </c>
      <c r="S28">
        <v>78</v>
      </c>
      <c r="T28" s="2">
        <v>128</v>
      </c>
      <c r="U28" s="2">
        <v>64</v>
      </c>
      <c r="V28" s="2">
        <v>128</v>
      </c>
      <c r="W28" t="s">
        <v>445</v>
      </c>
      <c r="X28">
        <v>0.98554260869567401</v>
      </c>
      <c r="Y28">
        <v>2.6245687628397001E-3</v>
      </c>
      <c r="Z28">
        <v>0.550096739130435</v>
      </c>
      <c r="AA28">
        <v>0.47717850112915</v>
      </c>
      <c r="AB28">
        <v>0.51695151477057499</v>
      </c>
      <c r="AC28">
        <v>0.51695151477057499</v>
      </c>
      <c r="AD28">
        <v>0.55361634680013705</v>
      </c>
      <c r="AE28">
        <v>0.55361634680013705</v>
      </c>
      <c r="AF28">
        <v>0.550096739130435</v>
      </c>
      <c r="AG28">
        <v>0.550096739130435</v>
      </c>
      <c r="AH28">
        <v>0.56458333333333299</v>
      </c>
      <c r="AI28">
        <v>0.14433415234088801</v>
      </c>
      <c r="AJ28">
        <v>0.53445998975289</v>
      </c>
      <c r="AK28">
        <v>0.53445998975289</v>
      </c>
      <c r="AL28">
        <v>0.56113107779134597</v>
      </c>
      <c r="AM28">
        <v>0.56113107779134597</v>
      </c>
      <c r="AN28">
        <v>0.56458333333333299</v>
      </c>
      <c r="AO28">
        <v>0.56458333333333299</v>
      </c>
    </row>
    <row r="29" spans="2:41" x14ac:dyDescent="0.2">
      <c r="B29" t="s">
        <v>447</v>
      </c>
      <c r="C29">
        <v>1E-3</v>
      </c>
      <c r="D29">
        <v>0.1</v>
      </c>
      <c r="E29">
        <v>100</v>
      </c>
      <c r="F29">
        <v>5000</v>
      </c>
      <c r="G29" s="2" t="b">
        <v>1</v>
      </c>
      <c r="H29">
        <v>8</v>
      </c>
      <c r="I29">
        <v>10</v>
      </c>
      <c r="J29">
        <v>460</v>
      </c>
      <c r="K29">
        <v>1000</v>
      </c>
      <c r="L29">
        <v>4</v>
      </c>
      <c r="M29">
        <v>10</v>
      </c>
      <c r="N29">
        <v>460</v>
      </c>
      <c r="O29">
        <v>12</v>
      </c>
      <c r="P29">
        <v>10</v>
      </c>
      <c r="Q29">
        <v>120</v>
      </c>
      <c r="R29">
        <v>1</v>
      </c>
      <c r="S29">
        <v>78</v>
      </c>
      <c r="T29" s="2">
        <v>64</v>
      </c>
      <c r="U29" s="2">
        <v>64</v>
      </c>
      <c r="V29" s="2">
        <v>64</v>
      </c>
      <c r="W29" t="s">
        <v>445</v>
      </c>
      <c r="X29">
        <v>0.98291701086955896</v>
      </c>
      <c r="Y29">
        <v>2.8588110904673998E-3</v>
      </c>
      <c r="Z29">
        <v>0.54977336956521605</v>
      </c>
      <c r="AA29">
        <v>0.36412055602669702</v>
      </c>
      <c r="AB29">
        <v>0.53000651148834299</v>
      </c>
      <c r="AC29">
        <v>0.53000651148834299</v>
      </c>
      <c r="AD29">
        <v>0.59317576107254399</v>
      </c>
      <c r="AE29">
        <v>0.59317576107254399</v>
      </c>
      <c r="AF29">
        <v>0.54977336956521605</v>
      </c>
      <c r="AG29">
        <v>0.54977336956521605</v>
      </c>
      <c r="AH29">
        <v>0.70486111111111105</v>
      </c>
      <c r="AI29">
        <v>0.103238128125667</v>
      </c>
      <c r="AJ29">
        <v>0.65225736217971197</v>
      </c>
      <c r="AK29">
        <v>0.65225736217971197</v>
      </c>
      <c r="AL29">
        <v>0.65457827026019899</v>
      </c>
      <c r="AM29">
        <v>0.65457827026019899</v>
      </c>
      <c r="AN29">
        <v>0.70486111111111105</v>
      </c>
      <c r="AO29">
        <v>0.70486111111111105</v>
      </c>
    </row>
    <row r="30" spans="2:41" x14ac:dyDescent="0.2">
      <c r="B30" t="s">
        <v>592</v>
      </c>
      <c r="C30">
        <v>1E-3</v>
      </c>
      <c r="D30">
        <v>0.1</v>
      </c>
      <c r="E30">
        <v>100</v>
      </c>
      <c r="F30">
        <v>100</v>
      </c>
      <c r="G30" s="2" t="b">
        <v>0</v>
      </c>
      <c r="H30">
        <v>8</v>
      </c>
      <c r="I30">
        <v>10</v>
      </c>
      <c r="J30">
        <v>64</v>
      </c>
      <c r="K30">
        <v>1000</v>
      </c>
      <c r="L30">
        <v>4</v>
      </c>
      <c r="M30">
        <v>10</v>
      </c>
      <c r="N30">
        <v>460</v>
      </c>
      <c r="O30">
        <v>12</v>
      </c>
      <c r="P30">
        <v>10</v>
      </c>
      <c r="Q30">
        <v>120</v>
      </c>
      <c r="R30">
        <v>1</v>
      </c>
      <c r="S30">
        <v>78</v>
      </c>
      <c r="T30" s="2">
        <v>64</v>
      </c>
      <c r="U30" s="2">
        <v>128</v>
      </c>
      <c r="V30" s="2">
        <v>64</v>
      </c>
      <c r="W30" t="s">
        <v>445</v>
      </c>
      <c r="X30">
        <v>0.98265625000000001</v>
      </c>
      <c r="Y30">
        <v>3.7938317912630001E-3</v>
      </c>
      <c r="Z30">
        <v>0.54670380434782495</v>
      </c>
      <c r="AA30">
        <v>0.34053950746357398</v>
      </c>
      <c r="AB30">
        <v>0.515820376725459</v>
      </c>
      <c r="AC30">
        <v>0.515820376725459</v>
      </c>
      <c r="AD30">
        <v>0.56768763994874405</v>
      </c>
      <c r="AE30">
        <v>0.56768763994874405</v>
      </c>
      <c r="AF30">
        <v>0.54670380434782495</v>
      </c>
      <c r="AG30">
        <v>0.54670380434782495</v>
      </c>
      <c r="AH30">
        <v>0.71319444444444402</v>
      </c>
      <c r="AI30">
        <v>9.4645261764526298E-2</v>
      </c>
      <c r="AJ30">
        <v>0.66896718032868197</v>
      </c>
      <c r="AK30">
        <v>0.66896718032868197</v>
      </c>
      <c r="AL30">
        <v>0.70243665490348295</v>
      </c>
      <c r="AM30">
        <v>0.70243665490348295</v>
      </c>
      <c r="AN30">
        <v>0.71319444444444402</v>
      </c>
      <c r="AO30">
        <v>0.71319444444444402</v>
      </c>
    </row>
    <row r="31" spans="2:41" x14ac:dyDescent="0.2">
      <c r="B31" t="s">
        <v>448</v>
      </c>
      <c r="C31">
        <v>1E-3</v>
      </c>
      <c r="D31">
        <v>0.1</v>
      </c>
      <c r="E31">
        <v>100</v>
      </c>
      <c r="F31">
        <v>1000</v>
      </c>
      <c r="G31" s="2" t="b">
        <v>1</v>
      </c>
      <c r="H31">
        <v>8</v>
      </c>
      <c r="I31">
        <v>10</v>
      </c>
      <c r="J31">
        <v>460</v>
      </c>
      <c r="K31">
        <v>1000</v>
      </c>
      <c r="L31">
        <v>4</v>
      </c>
      <c r="M31">
        <v>10</v>
      </c>
      <c r="N31">
        <v>460</v>
      </c>
      <c r="O31">
        <v>12</v>
      </c>
      <c r="P31">
        <v>10</v>
      </c>
      <c r="Q31">
        <v>120</v>
      </c>
      <c r="R31">
        <v>1</v>
      </c>
      <c r="S31">
        <v>78</v>
      </c>
      <c r="T31" s="2">
        <v>64</v>
      </c>
      <c r="U31" s="2">
        <v>128</v>
      </c>
      <c r="V31" s="2">
        <v>128</v>
      </c>
      <c r="W31" t="s">
        <v>445</v>
      </c>
      <c r="X31">
        <v>0.98243532608696105</v>
      </c>
      <c r="Y31">
        <v>2.8406330866272999E-3</v>
      </c>
      <c r="Z31">
        <v>0.54654347826086802</v>
      </c>
      <c r="AA31">
        <v>0.48697276797890598</v>
      </c>
      <c r="AB31">
        <v>0.49930008339850501</v>
      </c>
      <c r="AC31">
        <v>0.49930008339850501</v>
      </c>
      <c r="AD31">
        <v>0.494561510387516</v>
      </c>
      <c r="AE31">
        <v>0.494561510387516</v>
      </c>
      <c r="AF31">
        <v>0.54654347826086802</v>
      </c>
      <c r="AG31">
        <v>0.54654347826086802</v>
      </c>
      <c r="AH31">
        <v>0.74861111111111101</v>
      </c>
      <c r="AI31">
        <v>0.114590011537075</v>
      </c>
      <c r="AJ31">
        <v>0.70015189882873197</v>
      </c>
      <c r="AK31">
        <v>0.70015189882873197</v>
      </c>
      <c r="AL31">
        <v>0.69509396808079404</v>
      </c>
      <c r="AM31">
        <v>0.69509396808079404</v>
      </c>
      <c r="AN31">
        <v>0.74861111111111101</v>
      </c>
      <c r="AO31">
        <v>0.74861111111111101</v>
      </c>
    </row>
    <row r="32" spans="2:41" x14ac:dyDescent="0.2">
      <c r="B32" t="s">
        <v>593</v>
      </c>
      <c r="C32">
        <v>1E-3</v>
      </c>
      <c r="D32">
        <v>0.1</v>
      </c>
      <c r="E32">
        <v>100</v>
      </c>
      <c r="F32">
        <v>1000</v>
      </c>
      <c r="G32" s="2" t="b">
        <v>1</v>
      </c>
      <c r="H32">
        <v>8</v>
      </c>
      <c r="I32">
        <v>10</v>
      </c>
      <c r="J32">
        <v>256</v>
      </c>
      <c r="K32">
        <v>1000</v>
      </c>
      <c r="L32">
        <v>4</v>
      </c>
      <c r="M32">
        <v>10</v>
      </c>
      <c r="N32">
        <v>460</v>
      </c>
      <c r="O32">
        <v>12</v>
      </c>
      <c r="P32">
        <v>10</v>
      </c>
      <c r="Q32">
        <v>120</v>
      </c>
      <c r="R32">
        <v>1</v>
      </c>
      <c r="S32">
        <v>78</v>
      </c>
      <c r="T32" s="2">
        <v>64</v>
      </c>
      <c r="U32" s="2">
        <v>128</v>
      </c>
      <c r="V32" s="2">
        <v>128</v>
      </c>
      <c r="W32" t="s">
        <v>445</v>
      </c>
      <c r="X32">
        <v>0.98750537109375003</v>
      </c>
      <c r="Y32">
        <v>2.5419314717873001E-3</v>
      </c>
      <c r="Z32">
        <v>0.54227391304347805</v>
      </c>
      <c r="AA32">
        <v>0.28014951838552898</v>
      </c>
      <c r="AB32">
        <v>0.48531837344432599</v>
      </c>
      <c r="AC32">
        <v>0.48531837344432599</v>
      </c>
      <c r="AD32">
        <v>0.501741029657644</v>
      </c>
      <c r="AE32">
        <v>0.501741029657644</v>
      </c>
      <c r="AF32">
        <v>0.54227391304347805</v>
      </c>
      <c r="AG32">
        <v>0.54227391304347805</v>
      </c>
      <c r="AH32">
        <v>0.69930555555555496</v>
      </c>
      <c r="AI32">
        <v>7.93785080313682E-2</v>
      </c>
      <c r="AJ32">
        <v>0.67027618486468399</v>
      </c>
      <c r="AK32">
        <v>0.67027618486468399</v>
      </c>
      <c r="AL32">
        <v>0.67796473020213999</v>
      </c>
      <c r="AM32">
        <v>0.67796473020213999</v>
      </c>
      <c r="AN32">
        <v>0.69930555555555496</v>
      </c>
      <c r="AO32">
        <v>0.69930555555555496</v>
      </c>
    </row>
    <row r="33" spans="2:41" x14ac:dyDescent="0.2">
      <c r="B33" t="s">
        <v>449</v>
      </c>
      <c r="C33">
        <v>1E-3</v>
      </c>
      <c r="D33">
        <v>0.25</v>
      </c>
      <c r="E33">
        <v>100</v>
      </c>
      <c r="F33">
        <v>1000</v>
      </c>
      <c r="G33" s="2" t="b">
        <v>1</v>
      </c>
      <c r="H33">
        <v>8</v>
      </c>
      <c r="I33">
        <v>10</v>
      </c>
      <c r="J33">
        <v>460</v>
      </c>
      <c r="K33">
        <v>1000</v>
      </c>
      <c r="L33">
        <v>4</v>
      </c>
      <c r="M33">
        <v>10</v>
      </c>
      <c r="N33">
        <v>460</v>
      </c>
      <c r="O33">
        <v>12</v>
      </c>
      <c r="P33">
        <v>10</v>
      </c>
      <c r="Q33">
        <v>120</v>
      </c>
      <c r="R33">
        <v>1</v>
      </c>
      <c r="S33">
        <v>78</v>
      </c>
      <c r="T33" s="2">
        <v>64</v>
      </c>
      <c r="U33" s="2">
        <v>64</v>
      </c>
      <c r="V33" s="2">
        <v>128</v>
      </c>
      <c r="W33" t="s">
        <v>445</v>
      </c>
      <c r="X33">
        <v>0.98134103260871197</v>
      </c>
      <c r="Y33">
        <v>3.0160544277168001E-3</v>
      </c>
      <c r="Z33">
        <v>0.53756086956521698</v>
      </c>
      <c r="AA33">
        <v>0.26066241307556598</v>
      </c>
      <c r="AB33">
        <v>0.47809835366222397</v>
      </c>
      <c r="AC33">
        <v>0.47809835366222397</v>
      </c>
      <c r="AD33">
        <v>0.49320851436171198</v>
      </c>
      <c r="AE33">
        <v>0.49320851436171198</v>
      </c>
      <c r="AF33">
        <v>0.53756086956521698</v>
      </c>
      <c r="AG33">
        <v>0.53756086956521698</v>
      </c>
      <c r="AH33">
        <v>0.65138888888888802</v>
      </c>
      <c r="AI33">
        <v>8.3725020289420998E-2</v>
      </c>
      <c r="AJ33">
        <v>0.59180096134770499</v>
      </c>
      <c r="AK33">
        <v>0.59180096134770499</v>
      </c>
      <c r="AL33">
        <v>0.59946753148368503</v>
      </c>
      <c r="AM33">
        <v>0.59946753148368503</v>
      </c>
      <c r="AN33">
        <v>0.65138888888888802</v>
      </c>
      <c r="AO33">
        <v>0.65138888888888802</v>
      </c>
    </row>
    <row r="34" spans="2:41" x14ac:dyDescent="0.2">
      <c r="B34" t="s">
        <v>594</v>
      </c>
      <c r="C34">
        <v>1E-3</v>
      </c>
      <c r="D34">
        <v>0.1</v>
      </c>
      <c r="E34">
        <v>100</v>
      </c>
      <c r="F34">
        <v>1000</v>
      </c>
      <c r="G34" s="2" t="b">
        <v>1</v>
      </c>
      <c r="H34">
        <v>8</v>
      </c>
      <c r="I34">
        <v>10</v>
      </c>
      <c r="J34">
        <v>460</v>
      </c>
      <c r="K34">
        <v>1000</v>
      </c>
      <c r="L34">
        <v>4</v>
      </c>
      <c r="M34">
        <v>10</v>
      </c>
      <c r="N34">
        <v>460</v>
      </c>
      <c r="O34">
        <v>12</v>
      </c>
      <c r="P34">
        <v>10</v>
      </c>
      <c r="Q34">
        <v>120</v>
      </c>
      <c r="R34">
        <v>1</v>
      </c>
      <c r="S34">
        <v>78</v>
      </c>
      <c r="T34" s="2">
        <v>64</v>
      </c>
      <c r="U34" s="2">
        <v>64</v>
      </c>
      <c r="V34" s="2">
        <v>64</v>
      </c>
      <c r="W34" t="s">
        <v>445</v>
      </c>
      <c r="X34">
        <v>0.98707201086956198</v>
      </c>
      <c r="Y34">
        <v>2.8512384761123998E-3</v>
      </c>
      <c r="Z34">
        <v>0.53625760869565098</v>
      </c>
      <c r="AA34">
        <v>0.21278337004780701</v>
      </c>
      <c r="AB34">
        <v>0.45799141087089201</v>
      </c>
      <c r="AC34">
        <v>0.45799141087089201</v>
      </c>
      <c r="AD34">
        <v>0.46364239530890999</v>
      </c>
      <c r="AE34">
        <v>0.46364239530890999</v>
      </c>
      <c r="AF34">
        <v>0.53625760869565098</v>
      </c>
      <c r="AG34">
        <v>0.53625760869565098</v>
      </c>
      <c r="AH34">
        <v>0.563888888888888</v>
      </c>
      <c r="AI34">
        <v>6.8986870348453494E-2</v>
      </c>
      <c r="AJ34">
        <v>0.50963434667491803</v>
      </c>
      <c r="AK34">
        <v>0.50963434667491803</v>
      </c>
      <c r="AL34">
        <v>0.52981290284358395</v>
      </c>
      <c r="AM34">
        <v>0.52981290284358495</v>
      </c>
      <c r="AN34">
        <v>0.56388888888888899</v>
      </c>
      <c r="AO34">
        <v>0.563888888888888</v>
      </c>
    </row>
    <row r="35" spans="2:41" x14ac:dyDescent="0.2">
      <c r="B35" t="s">
        <v>450</v>
      </c>
      <c r="C35">
        <v>1E-3</v>
      </c>
      <c r="D35">
        <v>0.5</v>
      </c>
      <c r="E35">
        <v>100</v>
      </c>
      <c r="F35">
        <v>1000</v>
      </c>
      <c r="G35" s="2" t="b">
        <v>1</v>
      </c>
      <c r="H35">
        <v>8</v>
      </c>
      <c r="I35">
        <v>10</v>
      </c>
      <c r="J35">
        <v>460</v>
      </c>
      <c r="K35">
        <v>1000</v>
      </c>
      <c r="L35">
        <v>4</v>
      </c>
      <c r="M35">
        <v>10</v>
      </c>
      <c r="N35">
        <v>460</v>
      </c>
      <c r="O35">
        <v>12</v>
      </c>
      <c r="P35">
        <v>10</v>
      </c>
      <c r="Q35">
        <v>120</v>
      </c>
      <c r="R35">
        <v>1</v>
      </c>
      <c r="S35">
        <v>78</v>
      </c>
      <c r="T35" s="2">
        <v>64</v>
      </c>
      <c r="U35" s="2">
        <v>128</v>
      </c>
      <c r="V35" s="2">
        <v>128</v>
      </c>
      <c r="W35" t="s">
        <v>445</v>
      </c>
      <c r="X35">
        <v>0.98162255434783796</v>
      </c>
      <c r="Y35">
        <v>3.0324671338312001E-3</v>
      </c>
      <c r="Z35">
        <v>0.53387989130434699</v>
      </c>
      <c r="AA35">
        <v>0.338828184887766</v>
      </c>
      <c r="AB35">
        <v>0.46195875361407301</v>
      </c>
      <c r="AC35">
        <v>0.46195875361407301</v>
      </c>
      <c r="AD35">
        <v>0.45354539694108698</v>
      </c>
      <c r="AE35">
        <v>0.45354539694108698</v>
      </c>
      <c r="AF35">
        <v>0.53387989130434699</v>
      </c>
      <c r="AG35">
        <v>0.53387989130434699</v>
      </c>
      <c r="AH35">
        <v>0.53680555555555498</v>
      </c>
      <c r="AI35">
        <v>9.8509751260280595E-2</v>
      </c>
      <c r="AJ35">
        <v>0.51370728924956199</v>
      </c>
      <c r="AK35">
        <v>0.51370728924956199</v>
      </c>
      <c r="AL35">
        <v>0.51531050475772699</v>
      </c>
      <c r="AM35">
        <v>0.51531050475772699</v>
      </c>
      <c r="AN35">
        <v>0.53680555555555498</v>
      </c>
      <c r="AO35">
        <v>0.53680555555555498</v>
      </c>
    </row>
    <row r="36" spans="2:41" x14ac:dyDescent="0.2">
      <c r="B36" t="s">
        <v>451</v>
      </c>
      <c r="C36">
        <v>1E-3</v>
      </c>
      <c r="D36">
        <v>0.25</v>
      </c>
      <c r="E36">
        <v>100</v>
      </c>
      <c r="F36">
        <v>5000</v>
      </c>
      <c r="G36" s="2" t="b">
        <v>1</v>
      </c>
      <c r="H36">
        <v>8</v>
      </c>
      <c r="I36">
        <v>10</v>
      </c>
      <c r="J36">
        <v>460</v>
      </c>
      <c r="K36">
        <v>1000</v>
      </c>
      <c r="L36">
        <v>4</v>
      </c>
      <c r="M36">
        <v>10</v>
      </c>
      <c r="N36">
        <v>460</v>
      </c>
      <c r="O36">
        <v>12</v>
      </c>
      <c r="P36">
        <v>10</v>
      </c>
      <c r="Q36">
        <v>120</v>
      </c>
      <c r="R36">
        <v>1</v>
      </c>
      <c r="S36">
        <v>78</v>
      </c>
      <c r="T36" s="2">
        <v>64</v>
      </c>
      <c r="U36" s="2">
        <v>128</v>
      </c>
      <c r="V36" s="2">
        <v>64</v>
      </c>
      <c r="W36" t="s">
        <v>445</v>
      </c>
      <c r="X36">
        <v>0.99409608695652096</v>
      </c>
      <c r="Y36">
        <v>1.2026693081832001E-3</v>
      </c>
      <c r="Z36">
        <v>0.53362119565217303</v>
      </c>
      <c r="AA36">
        <v>0.46229704141616801</v>
      </c>
      <c r="AB36">
        <v>0.47407805810947601</v>
      </c>
      <c r="AC36">
        <v>0.47407805810947601</v>
      </c>
      <c r="AD36">
        <v>0.551523932711247</v>
      </c>
      <c r="AE36">
        <v>0.551523932711247</v>
      </c>
      <c r="AF36">
        <v>0.53362119565217303</v>
      </c>
      <c r="AG36">
        <v>0.53362119565217303</v>
      </c>
      <c r="AH36">
        <v>0.48125000000000001</v>
      </c>
      <c r="AI36">
        <v>0.18477401137351901</v>
      </c>
      <c r="AJ36">
        <v>0.48048289363386498</v>
      </c>
      <c r="AK36">
        <v>0.48048289363386498</v>
      </c>
      <c r="AL36">
        <v>0.588238939459791</v>
      </c>
      <c r="AM36">
        <v>0.588238939459791</v>
      </c>
      <c r="AN36">
        <v>0.48124999999999901</v>
      </c>
      <c r="AO36">
        <v>0.48125000000000001</v>
      </c>
    </row>
    <row r="37" spans="2:41" x14ac:dyDescent="0.2">
      <c r="B37" t="s">
        <v>595</v>
      </c>
      <c r="C37">
        <v>1E-3</v>
      </c>
      <c r="D37">
        <v>0.5</v>
      </c>
      <c r="E37">
        <v>100</v>
      </c>
      <c r="F37">
        <v>5000</v>
      </c>
      <c r="G37" s="2" t="b">
        <v>1</v>
      </c>
      <c r="H37">
        <v>8</v>
      </c>
      <c r="I37">
        <v>10</v>
      </c>
      <c r="J37">
        <v>256</v>
      </c>
      <c r="K37">
        <v>1000</v>
      </c>
      <c r="L37">
        <v>4</v>
      </c>
      <c r="M37">
        <v>10</v>
      </c>
      <c r="N37">
        <v>460</v>
      </c>
      <c r="O37">
        <v>12</v>
      </c>
      <c r="P37">
        <v>10</v>
      </c>
      <c r="Q37">
        <v>120</v>
      </c>
      <c r="R37">
        <v>1</v>
      </c>
      <c r="S37">
        <v>78</v>
      </c>
      <c r="T37" s="2">
        <v>64</v>
      </c>
      <c r="U37" s="2">
        <v>128</v>
      </c>
      <c r="V37" s="2">
        <v>128</v>
      </c>
      <c r="W37" t="s">
        <v>445</v>
      </c>
      <c r="X37">
        <v>0.98545869140624998</v>
      </c>
      <c r="Y37">
        <v>2.7905548576148999E-3</v>
      </c>
      <c r="Z37">
        <v>0.53302119565217398</v>
      </c>
      <c r="AA37">
        <v>0.24535065862536401</v>
      </c>
      <c r="AB37">
        <v>0.48735759007680102</v>
      </c>
      <c r="AC37">
        <v>0.48735759007680102</v>
      </c>
      <c r="AD37">
        <v>0.517484944987468</v>
      </c>
      <c r="AE37">
        <v>0.517484944987468</v>
      </c>
      <c r="AF37">
        <v>0.53302119565217398</v>
      </c>
      <c r="AG37">
        <v>0.53302119565217398</v>
      </c>
      <c r="AH37">
        <v>0.61319444444444404</v>
      </c>
      <c r="AI37">
        <v>7.5002692639827701E-2</v>
      </c>
      <c r="AJ37">
        <v>0.55106024514281404</v>
      </c>
      <c r="AK37">
        <v>0.55106024514281404</v>
      </c>
      <c r="AL37">
        <v>0.54700711782727995</v>
      </c>
      <c r="AM37">
        <v>0.54700711782727995</v>
      </c>
      <c r="AN37">
        <v>0.61319444444444404</v>
      </c>
      <c r="AO37">
        <v>0.61319444444444404</v>
      </c>
    </row>
    <row r="38" spans="2:41" x14ac:dyDescent="0.2">
      <c r="B38" t="s">
        <v>596</v>
      </c>
      <c r="C38">
        <v>1E-3</v>
      </c>
      <c r="D38">
        <v>0.1</v>
      </c>
      <c r="E38">
        <v>100</v>
      </c>
      <c r="F38">
        <v>1000</v>
      </c>
      <c r="G38" s="2" t="b">
        <v>1</v>
      </c>
      <c r="H38">
        <v>8</v>
      </c>
      <c r="I38">
        <v>10</v>
      </c>
      <c r="J38">
        <v>256</v>
      </c>
      <c r="K38">
        <v>1000</v>
      </c>
      <c r="L38">
        <v>4</v>
      </c>
      <c r="M38">
        <v>10</v>
      </c>
      <c r="N38">
        <v>460</v>
      </c>
      <c r="O38">
        <v>12</v>
      </c>
      <c r="P38">
        <v>10</v>
      </c>
      <c r="Q38">
        <v>120</v>
      </c>
      <c r="R38">
        <v>1</v>
      </c>
      <c r="S38">
        <v>78</v>
      </c>
      <c r="T38" s="2">
        <v>64</v>
      </c>
      <c r="U38" s="2">
        <v>128</v>
      </c>
      <c r="V38" s="2">
        <v>64</v>
      </c>
      <c r="W38" t="s">
        <v>445</v>
      </c>
      <c r="X38">
        <v>0.98602343749999999</v>
      </c>
      <c r="Y38">
        <v>3.5336880533723002E-3</v>
      </c>
      <c r="Z38">
        <v>0.53194021739130404</v>
      </c>
      <c r="AA38">
        <v>0.16309055383503401</v>
      </c>
      <c r="AB38">
        <v>0.49313112430397099</v>
      </c>
      <c r="AC38">
        <v>0.49313112430397099</v>
      </c>
      <c r="AD38">
        <v>0.61291425210727701</v>
      </c>
      <c r="AE38">
        <v>0.61291425210727701</v>
      </c>
      <c r="AF38">
        <v>0.53194021739130404</v>
      </c>
      <c r="AG38">
        <v>0.53194021739130404</v>
      </c>
      <c r="AH38">
        <v>0.55069444444444404</v>
      </c>
      <c r="AI38">
        <v>6.3125401735305703E-2</v>
      </c>
      <c r="AJ38">
        <v>0.52133101677062299</v>
      </c>
      <c r="AK38">
        <v>0.52133101677062299</v>
      </c>
      <c r="AL38">
        <v>0.55622258764325905</v>
      </c>
      <c r="AM38">
        <v>0.55622258764325905</v>
      </c>
      <c r="AN38">
        <v>0.55069444444444404</v>
      </c>
      <c r="AO38">
        <v>0.55069444444444404</v>
      </c>
    </row>
    <row r="39" spans="2:41" x14ac:dyDescent="0.2">
      <c r="B39" t="s">
        <v>597</v>
      </c>
      <c r="C39">
        <v>1E-3</v>
      </c>
      <c r="D39">
        <v>0.1</v>
      </c>
      <c r="E39">
        <v>100</v>
      </c>
      <c r="F39">
        <v>5000</v>
      </c>
      <c r="G39" s="2" t="b">
        <v>1</v>
      </c>
      <c r="H39">
        <v>8</v>
      </c>
      <c r="I39">
        <v>10</v>
      </c>
      <c r="J39">
        <v>460</v>
      </c>
      <c r="K39">
        <v>1000</v>
      </c>
      <c r="L39">
        <v>4</v>
      </c>
      <c r="M39">
        <v>10</v>
      </c>
      <c r="N39">
        <v>460</v>
      </c>
      <c r="O39">
        <v>12</v>
      </c>
      <c r="P39">
        <v>10</v>
      </c>
      <c r="Q39">
        <v>120</v>
      </c>
      <c r="R39">
        <v>1</v>
      </c>
      <c r="S39">
        <v>78</v>
      </c>
      <c r="T39" s="2">
        <v>128</v>
      </c>
      <c r="U39" s="2">
        <v>128</v>
      </c>
      <c r="V39" s="2">
        <v>128</v>
      </c>
      <c r="W39" t="s">
        <v>445</v>
      </c>
      <c r="X39">
        <v>0.98539135869565797</v>
      </c>
      <c r="Y39">
        <v>2.6325205133295999E-3</v>
      </c>
      <c r="Z39">
        <v>0.53171195652173897</v>
      </c>
      <c r="AA39">
        <v>0.235570498332381</v>
      </c>
      <c r="AB39">
        <v>0.44835181305447902</v>
      </c>
      <c r="AC39">
        <v>0.44835181305447902</v>
      </c>
      <c r="AD39">
        <v>0.46083717512507899</v>
      </c>
      <c r="AE39">
        <v>0.46083717512507899</v>
      </c>
      <c r="AF39">
        <v>0.53171195652173897</v>
      </c>
      <c r="AG39">
        <v>0.53171195652173897</v>
      </c>
      <c r="AH39">
        <v>0.44374999999999998</v>
      </c>
      <c r="AI39">
        <v>0.106749407947063</v>
      </c>
      <c r="AJ39">
        <v>0.43544396399519603</v>
      </c>
      <c r="AK39">
        <v>0.43544396399519603</v>
      </c>
      <c r="AL39">
        <v>0.49907649749490401</v>
      </c>
      <c r="AM39">
        <v>0.49907649749490401</v>
      </c>
      <c r="AN39">
        <v>0.44374999999999998</v>
      </c>
      <c r="AO39">
        <v>0.44374999999999998</v>
      </c>
    </row>
    <row r="40" spans="2:41" x14ac:dyDescent="0.2">
      <c r="B40" t="s">
        <v>598</v>
      </c>
      <c r="C40">
        <v>1E-3</v>
      </c>
      <c r="D40">
        <v>0.1</v>
      </c>
      <c r="E40">
        <v>100</v>
      </c>
      <c r="F40">
        <v>5000</v>
      </c>
      <c r="G40" s="2" t="b">
        <v>1</v>
      </c>
      <c r="H40">
        <v>8</v>
      </c>
      <c r="I40">
        <v>10</v>
      </c>
      <c r="J40">
        <v>460</v>
      </c>
      <c r="K40">
        <v>1000</v>
      </c>
      <c r="L40">
        <v>4</v>
      </c>
      <c r="M40">
        <v>10</v>
      </c>
      <c r="N40">
        <v>460</v>
      </c>
      <c r="O40">
        <v>12</v>
      </c>
      <c r="P40">
        <v>10</v>
      </c>
      <c r="Q40">
        <v>120</v>
      </c>
      <c r="R40">
        <v>1</v>
      </c>
      <c r="S40">
        <v>78</v>
      </c>
      <c r="T40" s="2">
        <v>64</v>
      </c>
      <c r="U40" s="2">
        <v>128</v>
      </c>
      <c r="V40" s="2">
        <v>64</v>
      </c>
      <c r="W40" t="s">
        <v>445</v>
      </c>
      <c r="X40">
        <v>0.98787358695651295</v>
      </c>
      <c r="Y40">
        <v>2.3070341853192E-3</v>
      </c>
      <c r="Z40">
        <v>0.52732282608695602</v>
      </c>
      <c r="AA40">
        <v>0.45942194828390998</v>
      </c>
      <c r="AB40">
        <v>0.49216557333676397</v>
      </c>
      <c r="AC40">
        <v>0.49216557333676397</v>
      </c>
      <c r="AD40">
        <v>0.51937822509183695</v>
      </c>
      <c r="AE40">
        <v>0.51937822509183695</v>
      </c>
      <c r="AF40">
        <v>0.52732282608695602</v>
      </c>
      <c r="AG40">
        <v>0.52732282608695602</v>
      </c>
      <c r="AH40">
        <v>0.47222222222222199</v>
      </c>
      <c r="AI40">
        <v>0.25803229212760898</v>
      </c>
      <c r="AJ40">
        <v>0.45673843267995701</v>
      </c>
      <c r="AK40">
        <v>0.45673843267995701</v>
      </c>
      <c r="AL40">
        <v>0.61730870057396503</v>
      </c>
      <c r="AM40">
        <v>0.61730870057396503</v>
      </c>
      <c r="AN40">
        <v>0.47222222222222199</v>
      </c>
      <c r="AO40">
        <v>0.47222222222222199</v>
      </c>
    </row>
    <row r="41" spans="2:41" x14ac:dyDescent="0.2">
      <c r="B41" t="s">
        <v>452</v>
      </c>
      <c r="C41">
        <v>1E-3</v>
      </c>
      <c r="D41">
        <v>0.1</v>
      </c>
      <c r="E41">
        <v>100</v>
      </c>
      <c r="F41">
        <v>1000</v>
      </c>
      <c r="G41" s="2" t="b">
        <v>1</v>
      </c>
      <c r="H41">
        <v>8</v>
      </c>
      <c r="I41">
        <v>10</v>
      </c>
      <c r="J41">
        <v>460</v>
      </c>
      <c r="K41">
        <v>1000</v>
      </c>
      <c r="L41">
        <v>4</v>
      </c>
      <c r="M41">
        <v>10</v>
      </c>
      <c r="N41">
        <v>460</v>
      </c>
      <c r="O41">
        <v>12</v>
      </c>
      <c r="P41">
        <v>10</v>
      </c>
      <c r="Q41">
        <v>120</v>
      </c>
      <c r="R41">
        <v>1</v>
      </c>
      <c r="S41">
        <v>78</v>
      </c>
      <c r="T41" s="2">
        <v>128</v>
      </c>
      <c r="U41" s="2">
        <v>128</v>
      </c>
      <c r="V41" s="2">
        <v>64</v>
      </c>
      <c r="W41" t="s">
        <v>445</v>
      </c>
      <c r="X41">
        <v>0.98166983695653598</v>
      </c>
      <c r="Y41">
        <v>2.7541535284835001E-3</v>
      </c>
      <c r="Z41">
        <v>0.524573913043479</v>
      </c>
      <c r="AA41">
        <v>0.249999985098838</v>
      </c>
      <c r="AB41">
        <v>0.47118287644838303</v>
      </c>
      <c r="AC41">
        <v>0.47118287644838303</v>
      </c>
      <c r="AD41">
        <v>0.495507325932107</v>
      </c>
      <c r="AE41">
        <v>0.495507325932107</v>
      </c>
      <c r="AF41">
        <v>0.524573913043479</v>
      </c>
      <c r="AG41">
        <v>0.524573913043479</v>
      </c>
      <c r="AH41">
        <v>0.53402777777777699</v>
      </c>
      <c r="AI41">
        <v>8.3333328366279602E-2</v>
      </c>
      <c r="AJ41">
        <v>0.473200305992935</v>
      </c>
      <c r="AK41">
        <v>0.473200305992935</v>
      </c>
      <c r="AL41">
        <v>0.51849326413407604</v>
      </c>
      <c r="AM41">
        <v>0.51849326413407604</v>
      </c>
      <c r="AN41">
        <v>0.53402777777777699</v>
      </c>
      <c r="AO41">
        <v>0.53402777777777699</v>
      </c>
    </row>
    <row r="42" spans="2:41" x14ac:dyDescent="0.2">
      <c r="B42" t="s">
        <v>599</v>
      </c>
      <c r="C42">
        <v>1E-3</v>
      </c>
      <c r="D42">
        <v>0.5</v>
      </c>
      <c r="E42">
        <v>100</v>
      </c>
      <c r="F42">
        <v>100</v>
      </c>
      <c r="G42" s="2" t="b">
        <v>0</v>
      </c>
      <c r="H42">
        <v>8</v>
      </c>
      <c r="I42">
        <v>10</v>
      </c>
      <c r="J42">
        <v>64</v>
      </c>
      <c r="K42">
        <v>1000</v>
      </c>
      <c r="L42">
        <v>4</v>
      </c>
      <c r="M42">
        <v>10</v>
      </c>
      <c r="N42">
        <v>460</v>
      </c>
      <c r="O42">
        <v>12</v>
      </c>
      <c r="P42">
        <v>10</v>
      </c>
      <c r="Q42">
        <v>120</v>
      </c>
      <c r="R42">
        <v>1</v>
      </c>
      <c r="S42">
        <v>78</v>
      </c>
      <c r="T42" s="2">
        <v>64</v>
      </c>
      <c r="U42" s="2">
        <v>64</v>
      </c>
      <c r="V42" s="2">
        <v>64</v>
      </c>
      <c r="W42" t="s">
        <v>445</v>
      </c>
      <c r="X42">
        <v>0.98259765624999995</v>
      </c>
      <c r="Y42">
        <v>3.5434155666735001E-3</v>
      </c>
      <c r="Z42">
        <v>0.52054076086956602</v>
      </c>
      <c r="AA42">
        <v>0.260986611068248</v>
      </c>
      <c r="AB42">
        <v>0.472088469485273</v>
      </c>
      <c r="AC42">
        <v>0.472088469485273</v>
      </c>
      <c r="AD42">
        <v>0.49888767634120301</v>
      </c>
      <c r="AE42">
        <v>0.49888767634120301</v>
      </c>
      <c r="AF42">
        <v>0.52054076086956602</v>
      </c>
      <c r="AG42">
        <v>0.52054076086956602</v>
      </c>
      <c r="AH42">
        <v>0.66527777777777697</v>
      </c>
      <c r="AI42">
        <v>9.0858362615108407E-2</v>
      </c>
      <c r="AJ42">
        <v>0.65097954659743096</v>
      </c>
      <c r="AK42">
        <v>0.65097954659743096</v>
      </c>
      <c r="AL42">
        <v>0.67192618928009895</v>
      </c>
      <c r="AM42">
        <v>0.67192618928009895</v>
      </c>
      <c r="AN42">
        <v>0.66527777777777697</v>
      </c>
      <c r="AO42">
        <v>0.66527777777777697</v>
      </c>
    </row>
    <row r="43" spans="2:41" x14ac:dyDescent="0.2">
      <c r="B43" t="s">
        <v>600</v>
      </c>
      <c r="C43">
        <v>1E-3</v>
      </c>
      <c r="D43">
        <v>0.1</v>
      </c>
      <c r="E43">
        <v>100</v>
      </c>
      <c r="F43">
        <v>5000</v>
      </c>
      <c r="G43" s="2" t="b">
        <v>1</v>
      </c>
      <c r="H43">
        <v>8</v>
      </c>
      <c r="I43">
        <v>10</v>
      </c>
      <c r="J43">
        <v>64</v>
      </c>
      <c r="K43">
        <v>1000</v>
      </c>
      <c r="L43">
        <v>4</v>
      </c>
      <c r="M43">
        <v>10</v>
      </c>
      <c r="N43">
        <v>460</v>
      </c>
      <c r="O43">
        <v>12</v>
      </c>
      <c r="P43">
        <v>10</v>
      </c>
      <c r="Q43">
        <v>120</v>
      </c>
      <c r="R43">
        <v>1</v>
      </c>
      <c r="S43">
        <v>78</v>
      </c>
      <c r="T43" s="2">
        <v>128</v>
      </c>
      <c r="U43" s="2">
        <v>64</v>
      </c>
      <c r="V43" s="2">
        <v>128</v>
      </c>
      <c r="W43" t="s">
        <v>445</v>
      </c>
      <c r="X43">
        <v>0.98830742187499998</v>
      </c>
      <c r="Y43">
        <v>2.1863976393500001E-3</v>
      </c>
      <c r="Z43">
        <v>0.51831793478260901</v>
      </c>
      <c r="AA43">
        <v>0.34549001130461598</v>
      </c>
      <c r="AB43">
        <v>0.46409380824659202</v>
      </c>
      <c r="AC43">
        <v>0.46409380824659202</v>
      </c>
      <c r="AD43">
        <v>0.52031383193355596</v>
      </c>
      <c r="AE43">
        <v>0.52031383193355596</v>
      </c>
      <c r="AF43">
        <v>0.51831793478260801</v>
      </c>
      <c r="AG43">
        <v>0.51831793478260901</v>
      </c>
      <c r="AH43">
        <v>0.58819444444444402</v>
      </c>
      <c r="AI43">
        <v>9.5537357032299E-2</v>
      </c>
      <c r="AJ43">
        <v>0.55019849772204299</v>
      </c>
      <c r="AK43">
        <v>0.55019849772204299</v>
      </c>
      <c r="AL43">
        <v>0.54477145129128102</v>
      </c>
      <c r="AM43">
        <v>0.54477145129128102</v>
      </c>
      <c r="AN43">
        <v>0.58819444444444402</v>
      </c>
      <c r="AO43">
        <v>0.58819444444444402</v>
      </c>
    </row>
    <row r="44" spans="2:41" x14ac:dyDescent="0.2">
      <c r="B44" t="s">
        <v>453</v>
      </c>
      <c r="C44">
        <v>1E-3</v>
      </c>
      <c r="D44">
        <v>0.1</v>
      </c>
      <c r="E44">
        <v>100</v>
      </c>
      <c r="F44">
        <v>1000</v>
      </c>
      <c r="G44" s="2" t="b">
        <v>1</v>
      </c>
      <c r="H44">
        <v>8</v>
      </c>
      <c r="I44">
        <v>10</v>
      </c>
      <c r="J44">
        <v>460</v>
      </c>
      <c r="K44">
        <v>1000</v>
      </c>
      <c r="L44">
        <v>4</v>
      </c>
      <c r="M44">
        <v>10</v>
      </c>
      <c r="N44">
        <v>460</v>
      </c>
      <c r="O44">
        <v>12</v>
      </c>
      <c r="P44">
        <v>10</v>
      </c>
      <c r="Q44">
        <v>120</v>
      </c>
      <c r="R44">
        <v>1</v>
      </c>
      <c r="S44">
        <v>78</v>
      </c>
      <c r="T44" s="2">
        <v>64</v>
      </c>
      <c r="U44" s="2">
        <v>64</v>
      </c>
      <c r="V44" s="2">
        <v>64</v>
      </c>
      <c r="W44" t="s">
        <v>445</v>
      </c>
      <c r="X44">
        <v>0.99515054347827803</v>
      </c>
      <c r="Y44">
        <v>9.1580426669669998E-4</v>
      </c>
      <c r="Z44">
        <v>0.51828586956521605</v>
      </c>
      <c r="AA44">
        <v>0.51594532486796296</v>
      </c>
      <c r="AB44">
        <v>0.47971574695670599</v>
      </c>
      <c r="AC44">
        <v>0.47971574695670599</v>
      </c>
      <c r="AD44">
        <v>0.51701659587630999</v>
      </c>
      <c r="AE44">
        <v>0.51701659587630999</v>
      </c>
      <c r="AF44">
        <v>0.51828586956521605</v>
      </c>
      <c r="AG44">
        <v>0.51828586956521605</v>
      </c>
      <c r="AH44">
        <v>0.51180555555555496</v>
      </c>
      <c r="AI44">
        <v>0.166460841894149</v>
      </c>
      <c r="AJ44">
        <v>0.50412264398048801</v>
      </c>
      <c r="AK44">
        <v>0.50412264398048801</v>
      </c>
      <c r="AL44">
        <v>0.62672568407253804</v>
      </c>
      <c r="AM44">
        <v>0.62672568407253804</v>
      </c>
      <c r="AN44">
        <v>0.51180555555555496</v>
      </c>
      <c r="AO44">
        <v>0.51180555555555496</v>
      </c>
    </row>
    <row r="45" spans="2:41" x14ac:dyDescent="0.2">
      <c r="B45" t="s">
        <v>601</v>
      </c>
      <c r="C45">
        <v>1E-3</v>
      </c>
      <c r="D45">
        <v>0.1</v>
      </c>
      <c r="E45">
        <v>100</v>
      </c>
      <c r="F45">
        <v>1000</v>
      </c>
      <c r="G45" s="2" t="b">
        <v>1</v>
      </c>
      <c r="H45">
        <v>8</v>
      </c>
      <c r="I45">
        <v>10</v>
      </c>
      <c r="J45">
        <v>256</v>
      </c>
      <c r="K45">
        <v>1000</v>
      </c>
      <c r="L45">
        <v>4</v>
      </c>
      <c r="M45">
        <v>10</v>
      </c>
      <c r="N45">
        <v>460</v>
      </c>
      <c r="O45">
        <v>12</v>
      </c>
      <c r="P45">
        <v>10</v>
      </c>
      <c r="Q45">
        <v>120</v>
      </c>
      <c r="R45">
        <v>1</v>
      </c>
      <c r="S45">
        <v>78</v>
      </c>
      <c r="T45" s="2">
        <v>128</v>
      </c>
      <c r="U45" s="2">
        <v>128</v>
      </c>
      <c r="V45" s="2">
        <v>128</v>
      </c>
      <c r="W45" t="s">
        <v>445</v>
      </c>
      <c r="X45">
        <v>0.98527050781250003</v>
      </c>
      <c r="Y45">
        <v>2.6897869792300998E-3</v>
      </c>
      <c r="Z45">
        <v>0.51688532608695603</v>
      </c>
      <c r="AA45">
        <v>0.23624181079864501</v>
      </c>
      <c r="AB45">
        <v>0.42766394658137502</v>
      </c>
      <c r="AC45">
        <v>0.42766394658137502</v>
      </c>
      <c r="AD45">
        <v>0.438817455748165</v>
      </c>
      <c r="AE45">
        <v>0.438817455748165</v>
      </c>
      <c r="AF45">
        <v>0.51688532608695603</v>
      </c>
      <c r="AG45">
        <v>0.51688532608695603</v>
      </c>
      <c r="AH45">
        <v>0.63263888888888797</v>
      </c>
      <c r="AI45">
        <v>6.8131580948829595E-2</v>
      </c>
      <c r="AJ45">
        <v>0.55970411933382702</v>
      </c>
      <c r="AK45">
        <v>0.55970411933382702</v>
      </c>
      <c r="AL45">
        <v>0.52929825533208097</v>
      </c>
      <c r="AM45">
        <v>0.52929825533208097</v>
      </c>
      <c r="AN45">
        <v>0.63263888888888797</v>
      </c>
      <c r="AO45">
        <v>0.63263888888888797</v>
      </c>
    </row>
    <row r="46" spans="2:41" x14ac:dyDescent="0.2">
      <c r="B46" t="s">
        <v>602</v>
      </c>
      <c r="C46">
        <v>1E-3</v>
      </c>
      <c r="D46">
        <v>0.5</v>
      </c>
      <c r="E46">
        <v>100</v>
      </c>
      <c r="F46">
        <v>1000</v>
      </c>
      <c r="G46" s="2" t="b">
        <v>1</v>
      </c>
      <c r="H46">
        <v>8</v>
      </c>
      <c r="I46">
        <v>10</v>
      </c>
      <c r="J46">
        <v>64</v>
      </c>
      <c r="K46">
        <v>1000</v>
      </c>
      <c r="L46">
        <v>4</v>
      </c>
      <c r="M46">
        <v>10</v>
      </c>
      <c r="N46">
        <v>460</v>
      </c>
      <c r="O46">
        <v>12</v>
      </c>
      <c r="P46">
        <v>10</v>
      </c>
      <c r="Q46">
        <v>120</v>
      </c>
      <c r="R46">
        <v>1</v>
      </c>
      <c r="S46">
        <v>78</v>
      </c>
      <c r="T46" s="2">
        <v>128</v>
      </c>
      <c r="U46" s="2">
        <v>128</v>
      </c>
      <c r="V46" s="2">
        <v>128</v>
      </c>
      <c r="W46" t="s">
        <v>445</v>
      </c>
      <c r="X46">
        <v>0.98857812499999997</v>
      </c>
      <c r="Y46">
        <v>2.6343427400570001E-3</v>
      </c>
      <c r="Z46">
        <v>0.51673260869565096</v>
      </c>
      <c r="AA46">
        <v>0.31631268467008999</v>
      </c>
      <c r="AB46">
        <v>0.44990797075163702</v>
      </c>
      <c r="AC46">
        <v>0.44990797075163702</v>
      </c>
      <c r="AD46">
        <v>0.49374820158758198</v>
      </c>
      <c r="AE46">
        <v>0.49374820158758198</v>
      </c>
      <c r="AF46">
        <v>0.51673260869565096</v>
      </c>
      <c r="AG46">
        <v>0.51673260869565096</v>
      </c>
      <c r="AH46">
        <v>0.63402777777777697</v>
      </c>
      <c r="AI46">
        <v>9.20917093753814E-2</v>
      </c>
      <c r="AJ46">
        <v>0.58598687962968399</v>
      </c>
      <c r="AK46">
        <v>0.58598687962968399</v>
      </c>
      <c r="AL46">
        <v>0.57956639274255795</v>
      </c>
      <c r="AM46">
        <v>0.57956639274255795</v>
      </c>
      <c r="AN46">
        <v>0.63402777777777697</v>
      </c>
      <c r="AO46">
        <v>0.63402777777777697</v>
      </c>
    </row>
    <row r="47" spans="2:41" x14ac:dyDescent="0.2">
      <c r="B47" t="s">
        <v>603</v>
      </c>
      <c r="C47">
        <v>1E-3</v>
      </c>
      <c r="D47">
        <v>0.5</v>
      </c>
      <c r="E47">
        <v>100</v>
      </c>
      <c r="F47">
        <v>1000</v>
      </c>
      <c r="G47" s="2" t="b">
        <v>1</v>
      </c>
      <c r="H47">
        <v>8</v>
      </c>
      <c r="I47">
        <v>10</v>
      </c>
      <c r="J47">
        <v>256</v>
      </c>
      <c r="K47">
        <v>1000</v>
      </c>
      <c r="L47">
        <v>4</v>
      </c>
      <c r="M47">
        <v>10</v>
      </c>
      <c r="N47">
        <v>460</v>
      </c>
      <c r="O47">
        <v>12</v>
      </c>
      <c r="P47">
        <v>10</v>
      </c>
      <c r="Q47">
        <v>120</v>
      </c>
      <c r="R47">
        <v>1</v>
      </c>
      <c r="S47">
        <v>78</v>
      </c>
      <c r="T47" s="2">
        <v>64</v>
      </c>
      <c r="U47" s="2">
        <v>128</v>
      </c>
      <c r="V47" s="2">
        <v>128</v>
      </c>
      <c r="W47" t="s">
        <v>445</v>
      </c>
      <c r="X47">
        <v>0.98681054687500003</v>
      </c>
      <c r="Y47">
        <v>2.8119437239365001E-3</v>
      </c>
      <c r="Z47">
        <v>0.51558423913043405</v>
      </c>
      <c r="AA47">
        <v>0.36094279325008299</v>
      </c>
      <c r="AB47">
        <v>0.453340564031397</v>
      </c>
      <c r="AC47">
        <v>0.453340564031397</v>
      </c>
      <c r="AD47">
        <v>0.47468420929182897</v>
      </c>
      <c r="AE47">
        <v>0.47468420929182897</v>
      </c>
      <c r="AF47">
        <v>0.51558423913043405</v>
      </c>
      <c r="AG47">
        <v>0.51558423913043405</v>
      </c>
      <c r="AH47">
        <v>0.53888888888888797</v>
      </c>
      <c r="AI47">
        <v>8.8013440370559595E-2</v>
      </c>
      <c r="AJ47">
        <v>0.50219522877044198</v>
      </c>
      <c r="AK47">
        <v>0.50219522877044198</v>
      </c>
      <c r="AL47">
        <v>0.57198702588696404</v>
      </c>
      <c r="AM47">
        <v>0.57198702588696304</v>
      </c>
      <c r="AN47">
        <v>0.53888888888888797</v>
      </c>
      <c r="AO47">
        <v>0.53888888888888797</v>
      </c>
    </row>
    <row r="48" spans="2:41" x14ac:dyDescent="0.2">
      <c r="B48" t="s">
        <v>454</v>
      </c>
      <c r="C48">
        <v>1E-3</v>
      </c>
      <c r="D48">
        <v>0.1</v>
      </c>
      <c r="E48">
        <v>100</v>
      </c>
      <c r="F48">
        <v>1000</v>
      </c>
      <c r="G48" s="2" t="b">
        <v>1</v>
      </c>
      <c r="H48">
        <v>8</v>
      </c>
      <c r="I48">
        <v>10</v>
      </c>
      <c r="J48">
        <v>460</v>
      </c>
      <c r="K48">
        <v>1000</v>
      </c>
      <c r="L48">
        <v>4</v>
      </c>
      <c r="M48">
        <v>10</v>
      </c>
      <c r="N48">
        <v>460</v>
      </c>
      <c r="O48">
        <v>12</v>
      </c>
      <c r="P48">
        <v>10</v>
      </c>
      <c r="Q48">
        <v>120</v>
      </c>
      <c r="R48">
        <v>1</v>
      </c>
      <c r="S48">
        <v>78</v>
      </c>
      <c r="T48" s="2">
        <v>128</v>
      </c>
      <c r="U48" s="2">
        <v>64</v>
      </c>
      <c r="V48" s="2">
        <v>64</v>
      </c>
      <c r="W48" t="s">
        <v>445</v>
      </c>
      <c r="X48">
        <v>0.99342228260868404</v>
      </c>
      <c r="Y48">
        <v>1.3922293600626E-3</v>
      </c>
      <c r="Z48">
        <v>0.51551032608695502</v>
      </c>
      <c r="AA48">
        <v>0.34550469198822897</v>
      </c>
      <c r="AB48">
        <v>0.42296309386622699</v>
      </c>
      <c r="AC48">
        <v>0.42296309386622699</v>
      </c>
      <c r="AD48">
        <v>0.43634801433402998</v>
      </c>
      <c r="AE48">
        <v>0.43634801433402998</v>
      </c>
      <c r="AF48">
        <v>0.51551032608695502</v>
      </c>
      <c r="AG48">
        <v>0.51551032608695502</v>
      </c>
      <c r="AH48">
        <v>0.49861111111111101</v>
      </c>
      <c r="AI48">
        <v>9.7794100642204201E-2</v>
      </c>
      <c r="AJ48">
        <v>0.45812043962130899</v>
      </c>
      <c r="AK48">
        <v>0.45812043962130899</v>
      </c>
      <c r="AL48">
        <v>0.535360139499518</v>
      </c>
      <c r="AM48">
        <v>0.535360139499518</v>
      </c>
      <c r="AN48">
        <v>0.49861111111111101</v>
      </c>
      <c r="AO48">
        <v>0.49861111111111101</v>
      </c>
    </row>
    <row r="49" spans="2:41" x14ac:dyDescent="0.2">
      <c r="B49" t="s">
        <v>604</v>
      </c>
      <c r="C49">
        <v>1E-3</v>
      </c>
      <c r="D49">
        <v>0.1</v>
      </c>
      <c r="E49">
        <v>100</v>
      </c>
      <c r="F49">
        <v>5000</v>
      </c>
      <c r="G49" s="2" t="b">
        <v>1</v>
      </c>
      <c r="H49">
        <v>8</v>
      </c>
      <c r="I49">
        <v>10</v>
      </c>
      <c r="J49">
        <v>460</v>
      </c>
      <c r="K49">
        <v>1000</v>
      </c>
      <c r="L49">
        <v>4</v>
      </c>
      <c r="M49">
        <v>10</v>
      </c>
      <c r="N49">
        <v>460</v>
      </c>
      <c r="O49">
        <v>12</v>
      </c>
      <c r="P49">
        <v>10</v>
      </c>
      <c r="Q49">
        <v>120</v>
      </c>
      <c r="R49">
        <v>1</v>
      </c>
      <c r="S49">
        <v>78</v>
      </c>
      <c r="T49" s="2">
        <v>64</v>
      </c>
      <c r="U49" s="2">
        <v>64</v>
      </c>
      <c r="V49" s="2">
        <v>128</v>
      </c>
      <c r="W49" t="s">
        <v>445</v>
      </c>
      <c r="X49">
        <v>0.98221635869560797</v>
      </c>
      <c r="Y49">
        <v>2.8649125155527002E-3</v>
      </c>
      <c r="Z49">
        <v>0.51213097826086895</v>
      </c>
      <c r="AA49">
        <v>0.43683937191963101</v>
      </c>
      <c r="AB49">
        <v>0.458260758618664</v>
      </c>
      <c r="AC49">
        <v>0.458260758618664</v>
      </c>
      <c r="AD49">
        <v>0.46758207030170501</v>
      </c>
      <c r="AE49">
        <v>0.46758207030170501</v>
      </c>
      <c r="AF49">
        <v>0.51213097826086895</v>
      </c>
      <c r="AG49">
        <v>0.51213097826086895</v>
      </c>
      <c r="AH49">
        <v>0.63263888888888797</v>
      </c>
      <c r="AI49">
        <v>0.104219205677509</v>
      </c>
      <c r="AJ49">
        <v>0.54929193347315197</v>
      </c>
      <c r="AK49">
        <v>0.54929193347315197</v>
      </c>
      <c r="AL49">
        <v>0.50721747259755801</v>
      </c>
      <c r="AM49">
        <v>0.50721747259755801</v>
      </c>
      <c r="AN49">
        <v>0.63263888888888797</v>
      </c>
      <c r="AO49">
        <v>0.63263888888888797</v>
      </c>
    </row>
    <row r="50" spans="2:41" x14ac:dyDescent="0.2">
      <c r="B50" t="s">
        <v>605</v>
      </c>
      <c r="C50">
        <v>1E-3</v>
      </c>
      <c r="D50">
        <v>0.5</v>
      </c>
      <c r="E50">
        <v>100</v>
      </c>
      <c r="F50">
        <v>100</v>
      </c>
      <c r="G50" s="2" t="b">
        <v>0</v>
      </c>
      <c r="H50">
        <v>8</v>
      </c>
      <c r="I50">
        <v>10</v>
      </c>
      <c r="J50">
        <v>256</v>
      </c>
      <c r="K50">
        <v>1000</v>
      </c>
      <c r="L50">
        <v>4</v>
      </c>
      <c r="M50">
        <v>10</v>
      </c>
      <c r="N50">
        <v>460</v>
      </c>
      <c r="O50">
        <v>12</v>
      </c>
      <c r="P50">
        <v>10</v>
      </c>
      <c r="Q50">
        <v>120</v>
      </c>
      <c r="R50">
        <v>1</v>
      </c>
      <c r="S50">
        <v>78</v>
      </c>
      <c r="T50" s="2">
        <v>64</v>
      </c>
      <c r="U50" s="2">
        <v>128</v>
      </c>
      <c r="V50" s="2">
        <v>128</v>
      </c>
      <c r="W50" t="s">
        <v>445</v>
      </c>
      <c r="X50">
        <v>0.98111816406249996</v>
      </c>
      <c r="Y50">
        <v>3.0234926822594998E-3</v>
      </c>
      <c r="Z50">
        <v>0.51078423913043502</v>
      </c>
      <c r="AA50">
        <v>0.36059394425153701</v>
      </c>
      <c r="AB50">
        <v>0.44959284563093399</v>
      </c>
      <c r="AC50">
        <v>0.44959284563093399</v>
      </c>
      <c r="AD50">
        <v>0.46558935863692702</v>
      </c>
      <c r="AE50">
        <v>0.46558935863692702</v>
      </c>
      <c r="AF50">
        <v>0.51078423913043502</v>
      </c>
      <c r="AG50">
        <v>0.51078423913043502</v>
      </c>
      <c r="AH50">
        <v>0.66458333333333297</v>
      </c>
      <c r="AI50">
        <v>9.5546640455722795E-2</v>
      </c>
      <c r="AJ50">
        <v>0.60015296657710404</v>
      </c>
      <c r="AK50">
        <v>0.60015296657710404</v>
      </c>
      <c r="AL50">
        <v>0.55922172323895103</v>
      </c>
      <c r="AM50">
        <v>0.55922172323895103</v>
      </c>
      <c r="AN50">
        <v>0.66458333333333297</v>
      </c>
      <c r="AO50">
        <v>0.66458333333333297</v>
      </c>
    </row>
    <row r="51" spans="2:41" x14ac:dyDescent="0.2">
      <c r="B51" t="s">
        <v>606</v>
      </c>
      <c r="C51">
        <v>1E-3</v>
      </c>
      <c r="D51">
        <v>0.1</v>
      </c>
      <c r="E51">
        <v>100</v>
      </c>
      <c r="F51">
        <v>100</v>
      </c>
      <c r="G51" s="2" t="b">
        <v>1</v>
      </c>
      <c r="H51">
        <v>8</v>
      </c>
      <c r="I51">
        <v>10</v>
      </c>
      <c r="J51">
        <v>256</v>
      </c>
      <c r="K51">
        <v>1000</v>
      </c>
      <c r="L51">
        <v>4</v>
      </c>
      <c r="M51">
        <v>10</v>
      </c>
      <c r="N51">
        <v>460</v>
      </c>
      <c r="O51">
        <v>12</v>
      </c>
      <c r="P51">
        <v>10</v>
      </c>
      <c r="Q51">
        <v>120</v>
      </c>
      <c r="R51">
        <v>1</v>
      </c>
      <c r="S51">
        <v>78</v>
      </c>
      <c r="T51" s="2">
        <v>64</v>
      </c>
      <c r="U51" s="2">
        <v>64</v>
      </c>
      <c r="V51" s="2">
        <v>64</v>
      </c>
      <c r="W51" t="s">
        <v>445</v>
      </c>
      <c r="X51">
        <v>0.97990234374999996</v>
      </c>
      <c r="Y51">
        <v>4.5285685057750999E-3</v>
      </c>
      <c r="Z51">
        <v>0.51072173913043395</v>
      </c>
      <c r="AA51">
        <v>0.21563028654456101</v>
      </c>
      <c r="AB51">
        <v>0.45926669189362701</v>
      </c>
      <c r="AC51">
        <v>0.45926669189362701</v>
      </c>
      <c r="AD51">
        <v>0.48119318818786899</v>
      </c>
      <c r="AE51">
        <v>0.48119318818786899</v>
      </c>
      <c r="AF51">
        <v>0.51072173913043395</v>
      </c>
      <c r="AG51">
        <v>0.51072173913043395</v>
      </c>
      <c r="AH51">
        <v>0.61388888888888804</v>
      </c>
      <c r="AI51">
        <v>7.8218653798103305E-2</v>
      </c>
      <c r="AJ51">
        <v>0.55905063206245798</v>
      </c>
      <c r="AK51">
        <v>0.55905063206245798</v>
      </c>
      <c r="AL51">
        <v>0.57515739756481599</v>
      </c>
      <c r="AM51">
        <v>0.57515739756481599</v>
      </c>
      <c r="AN51">
        <v>0.61388888888888804</v>
      </c>
      <c r="AO51">
        <v>0.61388888888888804</v>
      </c>
    </row>
    <row r="52" spans="2:41" x14ac:dyDescent="0.2">
      <c r="B52" t="s">
        <v>607</v>
      </c>
      <c r="C52">
        <v>1E-3</v>
      </c>
      <c r="D52">
        <v>0.5</v>
      </c>
      <c r="E52">
        <v>100</v>
      </c>
      <c r="F52">
        <v>5000</v>
      </c>
      <c r="G52" s="2" t="b">
        <v>1</v>
      </c>
      <c r="H52">
        <v>8</v>
      </c>
      <c r="I52">
        <v>10</v>
      </c>
      <c r="J52">
        <v>460</v>
      </c>
      <c r="K52">
        <v>1000</v>
      </c>
      <c r="L52">
        <v>4</v>
      </c>
      <c r="M52">
        <v>10</v>
      </c>
      <c r="N52">
        <v>460</v>
      </c>
      <c r="O52">
        <v>12</v>
      </c>
      <c r="P52">
        <v>10</v>
      </c>
      <c r="Q52">
        <v>120</v>
      </c>
      <c r="R52">
        <v>1</v>
      </c>
      <c r="S52">
        <v>78</v>
      </c>
      <c r="T52" s="2">
        <v>128</v>
      </c>
      <c r="U52" s="2">
        <v>128</v>
      </c>
      <c r="V52" s="2">
        <v>128</v>
      </c>
      <c r="W52" t="s">
        <v>445</v>
      </c>
      <c r="X52">
        <v>0.98743499999998896</v>
      </c>
      <c r="Y52">
        <v>2.1864835175336001E-3</v>
      </c>
      <c r="Z52">
        <v>0.51055652173913002</v>
      </c>
      <c r="AA52">
        <v>0.28721855866909002</v>
      </c>
      <c r="AB52">
        <v>0.42572274175756297</v>
      </c>
      <c r="AC52">
        <v>0.42572274175756297</v>
      </c>
      <c r="AD52">
        <v>0.471424654538874</v>
      </c>
      <c r="AE52">
        <v>0.471424654538874</v>
      </c>
      <c r="AF52">
        <v>0.51055652173913002</v>
      </c>
      <c r="AG52">
        <v>0.51055652173913002</v>
      </c>
      <c r="AH52">
        <v>0.64097222222222205</v>
      </c>
      <c r="AI52">
        <v>8.2674063742160797E-2</v>
      </c>
      <c r="AJ52">
        <v>0.57977221452841399</v>
      </c>
      <c r="AK52">
        <v>0.57977221452841399</v>
      </c>
      <c r="AL52">
        <v>0.53939000067500398</v>
      </c>
      <c r="AM52">
        <v>0.53939000067500398</v>
      </c>
      <c r="AN52">
        <v>0.64097222222222205</v>
      </c>
      <c r="AO52">
        <v>0.64097222222222205</v>
      </c>
    </row>
    <row r="53" spans="2:41" x14ac:dyDescent="0.2">
      <c r="B53" t="s">
        <v>608</v>
      </c>
      <c r="C53">
        <v>1E-3</v>
      </c>
      <c r="D53">
        <v>0.1</v>
      </c>
      <c r="E53">
        <v>100</v>
      </c>
      <c r="F53">
        <v>5000</v>
      </c>
      <c r="G53" s="2" t="b">
        <v>1</v>
      </c>
      <c r="H53">
        <v>8</v>
      </c>
      <c r="I53">
        <v>10</v>
      </c>
      <c r="J53">
        <v>256</v>
      </c>
      <c r="K53">
        <v>1000</v>
      </c>
      <c r="L53">
        <v>4</v>
      </c>
      <c r="M53">
        <v>10</v>
      </c>
      <c r="N53">
        <v>460</v>
      </c>
      <c r="O53">
        <v>12</v>
      </c>
      <c r="P53">
        <v>10</v>
      </c>
      <c r="Q53">
        <v>120</v>
      </c>
      <c r="R53">
        <v>1</v>
      </c>
      <c r="S53">
        <v>78</v>
      </c>
      <c r="T53" s="2">
        <v>128</v>
      </c>
      <c r="U53" s="2">
        <v>128</v>
      </c>
      <c r="V53" s="2">
        <v>128</v>
      </c>
      <c r="W53" t="s">
        <v>445</v>
      </c>
      <c r="X53">
        <v>0.98850410156250001</v>
      </c>
      <c r="Y53">
        <v>2.1854602469596998E-3</v>
      </c>
      <c r="Z53">
        <v>0.51036739130434705</v>
      </c>
      <c r="AA53">
        <v>0.30237044771015598</v>
      </c>
      <c r="AB53">
        <v>0.43474720320125898</v>
      </c>
      <c r="AC53">
        <v>0.43474720320125898</v>
      </c>
      <c r="AD53">
        <v>0.43617102259680401</v>
      </c>
      <c r="AE53">
        <v>0.43617102259680401</v>
      </c>
      <c r="AF53">
        <v>0.51036739130434705</v>
      </c>
      <c r="AG53">
        <v>0.51036739130434705</v>
      </c>
      <c r="AH53">
        <v>0.65902777777777699</v>
      </c>
      <c r="AI53">
        <v>8.4383673965930897E-2</v>
      </c>
      <c r="AJ53">
        <v>0.62182236968968596</v>
      </c>
      <c r="AK53">
        <v>0.62182236968968596</v>
      </c>
      <c r="AL53">
        <v>0.59856635183296503</v>
      </c>
      <c r="AM53">
        <v>0.59856635183296503</v>
      </c>
      <c r="AN53">
        <v>0.65902777777777699</v>
      </c>
      <c r="AO53">
        <v>0.65902777777777699</v>
      </c>
    </row>
    <row r="54" spans="2:41" x14ac:dyDescent="0.2">
      <c r="B54" t="s">
        <v>609</v>
      </c>
      <c r="C54">
        <v>1E-3</v>
      </c>
      <c r="D54">
        <v>0.1</v>
      </c>
      <c r="E54">
        <v>100</v>
      </c>
      <c r="F54">
        <v>5000</v>
      </c>
      <c r="G54" s="2" t="b">
        <v>1</v>
      </c>
      <c r="H54">
        <v>8</v>
      </c>
      <c r="I54">
        <v>10</v>
      </c>
      <c r="J54">
        <v>64</v>
      </c>
      <c r="K54">
        <v>1000</v>
      </c>
      <c r="L54">
        <v>4</v>
      </c>
      <c r="M54">
        <v>10</v>
      </c>
      <c r="N54">
        <v>460</v>
      </c>
      <c r="O54">
        <v>12</v>
      </c>
      <c r="P54">
        <v>10</v>
      </c>
      <c r="Q54">
        <v>120</v>
      </c>
      <c r="R54">
        <v>1</v>
      </c>
      <c r="S54">
        <v>78</v>
      </c>
      <c r="T54" s="2">
        <v>64</v>
      </c>
      <c r="U54" s="2">
        <v>64</v>
      </c>
      <c r="V54" s="2">
        <v>128</v>
      </c>
      <c r="W54" t="s">
        <v>445</v>
      </c>
      <c r="X54">
        <v>0.99201874999999995</v>
      </c>
      <c r="Y54">
        <v>1.7878178985784E-3</v>
      </c>
      <c r="Z54">
        <v>0.50961413043478199</v>
      </c>
      <c r="AA54">
        <v>0.20820004968345099</v>
      </c>
      <c r="AB54">
        <v>0.43935957526701702</v>
      </c>
      <c r="AC54">
        <v>0.43935957526701702</v>
      </c>
      <c r="AD54">
        <v>0.452024339166962</v>
      </c>
      <c r="AE54">
        <v>0.452024339166962</v>
      </c>
      <c r="AF54">
        <v>0.50961413043478199</v>
      </c>
      <c r="AG54">
        <v>0.50961413043478199</v>
      </c>
      <c r="AH54">
        <v>0.67500000000000004</v>
      </c>
      <c r="AI54">
        <v>6.7572951316833496E-2</v>
      </c>
      <c r="AJ54">
        <v>0.62679625303889397</v>
      </c>
      <c r="AK54">
        <v>0.62679625303889397</v>
      </c>
      <c r="AL54">
        <v>0.65564060377879996</v>
      </c>
      <c r="AM54">
        <v>0.65564060377879996</v>
      </c>
      <c r="AN54">
        <v>0.67500000000000004</v>
      </c>
      <c r="AO54">
        <v>0.67500000000000004</v>
      </c>
    </row>
    <row r="55" spans="2:41" x14ac:dyDescent="0.2">
      <c r="B55" t="s">
        <v>610</v>
      </c>
      <c r="C55">
        <v>1E-3</v>
      </c>
      <c r="D55">
        <v>0.1</v>
      </c>
      <c r="E55">
        <v>100</v>
      </c>
      <c r="F55">
        <v>100</v>
      </c>
      <c r="G55" s="2" t="b">
        <v>0</v>
      </c>
      <c r="H55">
        <v>8</v>
      </c>
      <c r="I55">
        <v>10</v>
      </c>
      <c r="J55">
        <v>64</v>
      </c>
      <c r="K55">
        <v>1000</v>
      </c>
      <c r="L55">
        <v>4</v>
      </c>
      <c r="M55">
        <v>10</v>
      </c>
      <c r="N55">
        <v>460</v>
      </c>
      <c r="O55">
        <v>12</v>
      </c>
      <c r="P55">
        <v>10</v>
      </c>
      <c r="Q55">
        <v>120</v>
      </c>
      <c r="R55">
        <v>1</v>
      </c>
      <c r="S55">
        <v>78</v>
      </c>
      <c r="T55" s="2">
        <v>128</v>
      </c>
      <c r="U55" s="2">
        <v>128</v>
      </c>
      <c r="V55" s="2">
        <v>128</v>
      </c>
      <c r="W55" t="s">
        <v>445</v>
      </c>
      <c r="X55">
        <v>0.97925781249999999</v>
      </c>
      <c r="Y55">
        <v>4.3877281644380999E-3</v>
      </c>
      <c r="Z55">
        <v>0.50381956521739102</v>
      </c>
      <c r="AA55">
        <v>0.224651492550969</v>
      </c>
      <c r="AB55">
        <v>0.43177961284957</v>
      </c>
      <c r="AC55">
        <v>0.43177961284957</v>
      </c>
      <c r="AD55">
        <v>0.479051812793297</v>
      </c>
      <c r="AE55">
        <v>0.479051812793297</v>
      </c>
      <c r="AF55">
        <v>0.50381956521739102</v>
      </c>
      <c r="AG55">
        <v>0.50381956521739102</v>
      </c>
      <c r="AH55">
        <v>0.70555555555555505</v>
      </c>
      <c r="AI55">
        <v>6.8696863949298803E-2</v>
      </c>
      <c r="AJ55">
        <v>0.63591403233854804</v>
      </c>
      <c r="AK55">
        <v>0.63591403233854804</v>
      </c>
      <c r="AL55">
        <v>0.63337299253407597</v>
      </c>
      <c r="AM55">
        <v>0.63337299253407597</v>
      </c>
      <c r="AN55">
        <v>0.70555555555555505</v>
      </c>
      <c r="AO55">
        <v>0.70555555555555505</v>
      </c>
    </row>
    <row r="56" spans="2:41" x14ac:dyDescent="0.2">
      <c r="B56" t="s">
        <v>455</v>
      </c>
      <c r="C56">
        <v>1E-3</v>
      </c>
      <c r="D56">
        <v>0.1</v>
      </c>
      <c r="E56">
        <v>100</v>
      </c>
      <c r="F56">
        <v>1000</v>
      </c>
      <c r="G56" s="2" t="b">
        <v>1</v>
      </c>
      <c r="H56">
        <v>8</v>
      </c>
      <c r="I56">
        <v>10</v>
      </c>
      <c r="J56">
        <v>460</v>
      </c>
      <c r="K56">
        <v>1000</v>
      </c>
      <c r="L56">
        <v>4</v>
      </c>
      <c r="M56">
        <v>10</v>
      </c>
      <c r="N56">
        <v>460</v>
      </c>
      <c r="O56">
        <v>12</v>
      </c>
      <c r="P56">
        <v>10</v>
      </c>
      <c r="Q56">
        <v>120</v>
      </c>
      <c r="R56">
        <v>1</v>
      </c>
      <c r="S56">
        <v>78</v>
      </c>
      <c r="T56" s="2">
        <v>128</v>
      </c>
      <c r="U56" s="2">
        <v>64</v>
      </c>
      <c r="V56" s="2">
        <v>128</v>
      </c>
      <c r="W56" t="s">
        <v>445</v>
      </c>
      <c r="X56">
        <v>0.98221467391305295</v>
      </c>
      <c r="Y56">
        <v>2.6281228519509999E-3</v>
      </c>
      <c r="Z56">
        <v>0.50277934782608602</v>
      </c>
      <c r="AA56">
        <v>0.404248682111501</v>
      </c>
      <c r="AB56">
        <v>0.45484210073229703</v>
      </c>
      <c r="AC56">
        <v>0.45484210073229703</v>
      </c>
      <c r="AD56">
        <v>0.47177932651097998</v>
      </c>
      <c r="AE56">
        <v>0.47177932651097998</v>
      </c>
      <c r="AF56">
        <v>0.50277934782608602</v>
      </c>
      <c r="AG56">
        <v>0.50277934782608602</v>
      </c>
      <c r="AH56">
        <v>0.60138888888888797</v>
      </c>
      <c r="AI56">
        <v>9.6229128539562198E-2</v>
      </c>
      <c r="AJ56">
        <v>0.56452624947479901</v>
      </c>
      <c r="AK56">
        <v>0.56452624947479901</v>
      </c>
      <c r="AL56">
        <v>0.56483879183991603</v>
      </c>
      <c r="AM56">
        <v>0.56483879183991603</v>
      </c>
      <c r="AN56">
        <v>0.60138888888888797</v>
      </c>
      <c r="AO56">
        <v>0.60138888888888797</v>
      </c>
    </row>
    <row r="57" spans="2:41" x14ac:dyDescent="0.2">
      <c r="B57" t="s">
        <v>456</v>
      </c>
      <c r="C57">
        <v>1E-3</v>
      </c>
      <c r="D57">
        <v>0.25</v>
      </c>
      <c r="E57">
        <v>100</v>
      </c>
      <c r="F57">
        <v>1000</v>
      </c>
      <c r="G57" s="2" t="b">
        <v>1</v>
      </c>
      <c r="H57">
        <v>8</v>
      </c>
      <c r="I57">
        <v>10</v>
      </c>
      <c r="J57">
        <v>460</v>
      </c>
      <c r="K57">
        <v>1000</v>
      </c>
      <c r="L57">
        <v>4</v>
      </c>
      <c r="M57">
        <v>10</v>
      </c>
      <c r="N57">
        <v>460</v>
      </c>
      <c r="O57">
        <v>12</v>
      </c>
      <c r="P57">
        <v>10</v>
      </c>
      <c r="Q57">
        <v>120</v>
      </c>
      <c r="R57">
        <v>1</v>
      </c>
      <c r="S57">
        <v>78</v>
      </c>
      <c r="T57" s="2">
        <v>128</v>
      </c>
      <c r="U57" s="2">
        <v>128</v>
      </c>
      <c r="V57" s="2">
        <v>128</v>
      </c>
      <c r="W57" t="s">
        <v>445</v>
      </c>
      <c r="X57">
        <v>0.99351983695651003</v>
      </c>
      <c r="Y57">
        <v>1.384356396622E-3</v>
      </c>
      <c r="Z57">
        <v>0.50275217391304305</v>
      </c>
      <c r="AA57">
        <v>0.28776105147600101</v>
      </c>
      <c r="AB57">
        <v>0.467283772767007</v>
      </c>
      <c r="AC57">
        <v>0.467283772767007</v>
      </c>
      <c r="AD57">
        <v>0.58578913853839598</v>
      </c>
      <c r="AE57">
        <v>0.58578913853839598</v>
      </c>
      <c r="AF57">
        <v>0.50275217391304305</v>
      </c>
      <c r="AG57">
        <v>0.50275217391304305</v>
      </c>
      <c r="AH57">
        <v>0.57291666666666596</v>
      </c>
      <c r="AI57">
        <v>0.118986196815967</v>
      </c>
      <c r="AJ57">
        <v>0.53879631602363298</v>
      </c>
      <c r="AK57">
        <v>0.53879631602363298</v>
      </c>
      <c r="AL57">
        <v>0.61236529216745905</v>
      </c>
      <c r="AM57">
        <v>0.61236529216745905</v>
      </c>
      <c r="AN57">
        <v>0.57291666666666596</v>
      </c>
      <c r="AO57">
        <v>0.57291666666666596</v>
      </c>
    </row>
    <row r="58" spans="2:41" x14ac:dyDescent="0.2">
      <c r="B58" t="s">
        <v>611</v>
      </c>
      <c r="C58">
        <v>1E-3</v>
      </c>
      <c r="D58">
        <v>0.1</v>
      </c>
      <c r="E58">
        <v>100</v>
      </c>
      <c r="F58">
        <v>100</v>
      </c>
      <c r="G58" s="2" t="b">
        <v>1</v>
      </c>
      <c r="H58">
        <v>8</v>
      </c>
      <c r="I58">
        <v>10</v>
      </c>
      <c r="J58">
        <v>460</v>
      </c>
      <c r="K58">
        <v>1000</v>
      </c>
      <c r="L58">
        <v>4</v>
      </c>
      <c r="M58">
        <v>10</v>
      </c>
      <c r="N58">
        <v>460</v>
      </c>
      <c r="O58">
        <v>12</v>
      </c>
      <c r="P58">
        <v>10</v>
      </c>
      <c r="Q58">
        <v>120</v>
      </c>
      <c r="R58">
        <v>1</v>
      </c>
      <c r="S58">
        <v>78</v>
      </c>
      <c r="T58" s="2">
        <v>64</v>
      </c>
      <c r="U58" s="2">
        <v>128</v>
      </c>
      <c r="V58" s="2">
        <v>64</v>
      </c>
      <c r="W58" t="s">
        <v>445</v>
      </c>
      <c r="X58">
        <v>0.98642391304347798</v>
      </c>
      <c r="Y58">
        <v>2.9555979976429998E-3</v>
      </c>
      <c r="Z58">
        <v>0.50229782608695595</v>
      </c>
      <c r="AA58">
        <v>0.19848097890615399</v>
      </c>
      <c r="AB58">
        <v>0.42179260587654099</v>
      </c>
      <c r="AC58">
        <v>0.42179260587654099</v>
      </c>
      <c r="AD58">
        <v>0.41723483896598701</v>
      </c>
      <c r="AE58">
        <v>0.41723483896598701</v>
      </c>
      <c r="AF58">
        <v>0.50229782608695595</v>
      </c>
      <c r="AG58">
        <v>0.50229782608695595</v>
      </c>
      <c r="AH58">
        <v>0.56666666666666599</v>
      </c>
      <c r="AI58">
        <v>7.6300889253616305E-2</v>
      </c>
      <c r="AJ58">
        <v>0.53304291827347305</v>
      </c>
      <c r="AK58">
        <v>0.53304291827347305</v>
      </c>
      <c r="AL58">
        <v>0.59374382236261802</v>
      </c>
      <c r="AM58">
        <v>0.59374382236261802</v>
      </c>
      <c r="AN58">
        <v>0.56666666666666599</v>
      </c>
      <c r="AO58">
        <v>0.56666666666666599</v>
      </c>
    </row>
    <row r="59" spans="2:41" x14ac:dyDescent="0.2">
      <c r="B59" t="s">
        <v>612</v>
      </c>
      <c r="C59">
        <v>1E-3</v>
      </c>
      <c r="D59">
        <v>0.5</v>
      </c>
      <c r="E59">
        <v>100</v>
      </c>
      <c r="F59">
        <v>5000</v>
      </c>
      <c r="G59" s="2" t="b">
        <v>1</v>
      </c>
      <c r="H59">
        <v>8</v>
      </c>
      <c r="I59">
        <v>10</v>
      </c>
      <c r="J59">
        <v>64</v>
      </c>
      <c r="K59">
        <v>1000</v>
      </c>
      <c r="L59">
        <v>4</v>
      </c>
      <c r="M59">
        <v>10</v>
      </c>
      <c r="N59">
        <v>460</v>
      </c>
      <c r="O59">
        <v>12</v>
      </c>
      <c r="P59">
        <v>10</v>
      </c>
      <c r="Q59">
        <v>120</v>
      </c>
      <c r="R59">
        <v>1</v>
      </c>
      <c r="S59">
        <v>78</v>
      </c>
      <c r="T59" s="2">
        <v>64</v>
      </c>
      <c r="U59" s="2">
        <v>64</v>
      </c>
      <c r="V59" s="2">
        <v>64</v>
      </c>
      <c r="W59" t="s">
        <v>445</v>
      </c>
      <c r="X59">
        <v>0.99296367187500001</v>
      </c>
      <c r="Y59">
        <v>1.5291074537467E-3</v>
      </c>
      <c r="Z59">
        <v>0.50178369565217396</v>
      </c>
      <c r="AA59">
        <v>0.40934074813127502</v>
      </c>
      <c r="AB59">
        <v>0.44021470516971301</v>
      </c>
      <c r="AC59">
        <v>0.44021470516971301</v>
      </c>
      <c r="AD59">
        <v>0.57940378128373604</v>
      </c>
      <c r="AE59">
        <v>0.57940378128373604</v>
      </c>
      <c r="AF59">
        <v>0.50178369565217396</v>
      </c>
      <c r="AG59">
        <v>0.50178369565217396</v>
      </c>
      <c r="AH59">
        <v>0.64861111111111103</v>
      </c>
      <c r="AI59">
        <v>0.12372884154319699</v>
      </c>
      <c r="AJ59">
        <v>0.61483694466465999</v>
      </c>
      <c r="AK59">
        <v>0.61483694466465999</v>
      </c>
      <c r="AL59">
        <v>0.65922191798353102</v>
      </c>
      <c r="AM59">
        <v>0.65922191798353102</v>
      </c>
      <c r="AN59">
        <v>0.64861111111111103</v>
      </c>
      <c r="AO59">
        <v>0.64861111111111103</v>
      </c>
    </row>
    <row r="60" spans="2:41" x14ac:dyDescent="0.2">
      <c r="B60" t="s">
        <v>613</v>
      </c>
      <c r="C60">
        <v>1E-3</v>
      </c>
      <c r="D60">
        <v>0.1</v>
      </c>
      <c r="E60">
        <v>100</v>
      </c>
      <c r="F60">
        <v>5000</v>
      </c>
      <c r="G60" s="2" t="b">
        <v>1</v>
      </c>
      <c r="H60">
        <v>8</v>
      </c>
      <c r="I60">
        <v>10</v>
      </c>
      <c r="J60">
        <v>256</v>
      </c>
      <c r="K60">
        <v>1000</v>
      </c>
      <c r="L60">
        <v>4</v>
      </c>
      <c r="M60">
        <v>10</v>
      </c>
      <c r="N60">
        <v>460</v>
      </c>
      <c r="O60">
        <v>12</v>
      </c>
      <c r="P60">
        <v>10</v>
      </c>
      <c r="Q60">
        <v>120</v>
      </c>
      <c r="R60">
        <v>1</v>
      </c>
      <c r="S60">
        <v>78</v>
      </c>
      <c r="T60" s="2">
        <v>128</v>
      </c>
      <c r="U60" s="2">
        <v>128</v>
      </c>
      <c r="V60" s="2">
        <v>64</v>
      </c>
      <c r="W60" t="s">
        <v>445</v>
      </c>
      <c r="X60">
        <v>0.98681083984374995</v>
      </c>
      <c r="Y60">
        <v>2.1930306039168001E-3</v>
      </c>
      <c r="Z60">
        <v>0.499398913043478</v>
      </c>
      <c r="AA60">
        <v>0.24604473651945499</v>
      </c>
      <c r="AB60">
        <v>0.42797013567375702</v>
      </c>
      <c r="AC60">
        <v>0.42797013567375702</v>
      </c>
      <c r="AD60">
        <v>0.47820634083958602</v>
      </c>
      <c r="AE60">
        <v>0.47820634083958602</v>
      </c>
      <c r="AF60">
        <v>0.499398913043478</v>
      </c>
      <c r="AG60">
        <v>0.499398913043478</v>
      </c>
      <c r="AH60">
        <v>0.62013888888888802</v>
      </c>
      <c r="AI60">
        <v>7.7622406184673295E-2</v>
      </c>
      <c r="AJ60">
        <v>0.57812244296015203</v>
      </c>
      <c r="AK60">
        <v>0.57812244296015203</v>
      </c>
      <c r="AL60">
        <v>0.59830809589689904</v>
      </c>
      <c r="AM60">
        <v>0.59830809589689904</v>
      </c>
      <c r="AN60">
        <v>0.62013888888888802</v>
      </c>
      <c r="AO60">
        <v>0.62013888888888802</v>
      </c>
    </row>
    <row r="61" spans="2:41" x14ac:dyDescent="0.2">
      <c r="B61" t="s">
        <v>614</v>
      </c>
      <c r="C61">
        <v>1E-3</v>
      </c>
      <c r="D61">
        <v>0.5</v>
      </c>
      <c r="E61">
        <v>100</v>
      </c>
      <c r="F61">
        <v>100</v>
      </c>
      <c r="G61" s="2" t="b">
        <v>1</v>
      </c>
      <c r="H61">
        <v>8</v>
      </c>
      <c r="I61">
        <v>10</v>
      </c>
      <c r="J61">
        <v>256</v>
      </c>
      <c r="K61">
        <v>1000</v>
      </c>
      <c r="L61">
        <v>4</v>
      </c>
      <c r="M61">
        <v>10</v>
      </c>
      <c r="N61">
        <v>460</v>
      </c>
      <c r="O61">
        <v>12</v>
      </c>
      <c r="P61">
        <v>10</v>
      </c>
      <c r="Q61">
        <v>120</v>
      </c>
      <c r="R61">
        <v>1</v>
      </c>
      <c r="S61">
        <v>78</v>
      </c>
      <c r="T61" s="2">
        <v>64</v>
      </c>
      <c r="U61" s="2">
        <v>64</v>
      </c>
      <c r="V61" s="2">
        <v>64</v>
      </c>
      <c r="W61" t="s">
        <v>445</v>
      </c>
      <c r="X61">
        <v>0.97987792968749998</v>
      </c>
      <c r="Y61">
        <v>4.3848341912962E-3</v>
      </c>
      <c r="Z61">
        <v>0.49890543478260702</v>
      </c>
      <c r="AA61">
        <v>0.220445917427539</v>
      </c>
      <c r="AB61">
        <v>0.44422833261688599</v>
      </c>
      <c r="AC61">
        <v>0.44422833261688599</v>
      </c>
      <c r="AD61">
        <v>0.43161400564675001</v>
      </c>
      <c r="AE61">
        <v>0.43161400564675001</v>
      </c>
      <c r="AF61">
        <v>0.49890543478260702</v>
      </c>
      <c r="AG61">
        <v>0.49890543478260702</v>
      </c>
      <c r="AH61">
        <v>0.71597222222222201</v>
      </c>
      <c r="AI61">
        <v>6.6931739449500996E-2</v>
      </c>
      <c r="AJ61">
        <v>0.665454468998113</v>
      </c>
      <c r="AK61">
        <v>0.665454468998113</v>
      </c>
      <c r="AL61">
        <v>0.63407719283256703</v>
      </c>
      <c r="AM61">
        <v>0.63407719283256703</v>
      </c>
      <c r="AN61">
        <v>0.71597222222222201</v>
      </c>
      <c r="AO61">
        <v>0.71597222222222201</v>
      </c>
    </row>
    <row r="62" spans="2:41" x14ac:dyDescent="0.2">
      <c r="B62" t="s">
        <v>615</v>
      </c>
      <c r="C62">
        <v>1E-3</v>
      </c>
      <c r="D62">
        <v>0.5</v>
      </c>
      <c r="E62">
        <v>100</v>
      </c>
      <c r="F62">
        <v>5000</v>
      </c>
      <c r="G62" s="2" t="b">
        <v>1</v>
      </c>
      <c r="H62">
        <v>8</v>
      </c>
      <c r="I62">
        <v>10</v>
      </c>
      <c r="J62">
        <v>64</v>
      </c>
      <c r="K62">
        <v>1000</v>
      </c>
      <c r="L62">
        <v>4</v>
      </c>
      <c r="M62">
        <v>10</v>
      </c>
      <c r="N62">
        <v>460</v>
      </c>
      <c r="O62">
        <v>12</v>
      </c>
      <c r="P62">
        <v>10</v>
      </c>
      <c r="Q62">
        <v>120</v>
      </c>
      <c r="R62">
        <v>1</v>
      </c>
      <c r="S62">
        <v>78</v>
      </c>
      <c r="T62" s="2">
        <v>64</v>
      </c>
      <c r="U62" s="2">
        <v>128</v>
      </c>
      <c r="V62" s="2">
        <v>64</v>
      </c>
      <c r="W62" t="s">
        <v>445</v>
      </c>
      <c r="X62">
        <v>0.98995820312500005</v>
      </c>
      <c r="Y62">
        <v>2.0383411288746999E-3</v>
      </c>
      <c r="Z62">
        <v>0.49853804347825997</v>
      </c>
      <c r="AA62">
        <v>0.23781409558653799</v>
      </c>
      <c r="AB62">
        <v>0.44524583272413198</v>
      </c>
      <c r="AC62">
        <v>0.44524583272413198</v>
      </c>
      <c r="AD62">
        <v>0.49387242769558598</v>
      </c>
      <c r="AE62">
        <v>0.49387242769558498</v>
      </c>
      <c r="AF62">
        <v>0.49853804347825997</v>
      </c>
      <c r="AG62">
        <v>0.49853804347825997</v>
      </c>
      <c r="AH62">
        <v>0.55902777777777701</v>
      </c>
      <c r="AI62">
        <v>5.4628066718578297E-2</v>
      </c>
      <c r="AJ62">
        <v>0.51713905638736501</v>
      </c>
      <c r="AK62">
        <v>0.51713905638736501</v>
      </c>
      <c r="AL62">
        <v>0.53602830505715804</v>
      </c>
      <c r="AM62">
        <v>0.53602830505715804</v>
      </c>
      <c r="AN62">
        <v>0.55902777777777701</v>
      </c>
      <c r="AO62">
        <v>0.55902777777777701</v>
      </c>
    </row>
    <row r="63" spans="2:41" x14ac:dyDescent="0.2">
      <c r="B63" t="s">
        <v>616</v>
      </c>
      <c r="C63">
        <v>1E-3</v>
      </c>
      <c r="D63">
        <v>0.1</v>
      </c>
      <c r="E63">
        <v>100</v>
      </c>
      <c r="F63">
        <v>1000</v>
      </c>
      <c r="G63" s="2" t="b">
        <v>1</v>
      </c>
      <c r="H63">
        <v>8</v>
      </c>
      <c r="I63">
        <v>10</v>
      </c>
      <c r="J63">
        <v>256</v>
      </c>
      <c r="K63">
        <v>1000</v>
      </c>
      <c r="L63">
        <v>4</v>
      </c>
      <c r="M63">
        <v>10</v>
      </c>
      <c r="N63">
        <v>460</v>
      </c>
      <c r="O63">
        <v>12</v>
      </c>
      <c r="P63">
        <v>10</v>
      </c>
      <c r="Q63">
        <v>120</v>
      </c>
      <c r="R63">
        <v>1</v>
      </c>
      <c r="S63">
        <v>78</v>
      </c>
      <c r="T63" s="2">
        <v>128</v>
      </c>
      <c r="U63" s="2">
        <v>64</v>
      </c>
      <c r="V63" s="2">
        <v>128</v>
      </c>
      <c r="W63" t="s">
        <v>445</v>
      </c>
      <c r="X63">
        <v>0.98552197265624997</v>
      </c>
      <c r="Y63">
        <v>3.0697569154435E-3</v>
      </c>
      <c r="Z63">
        <v>0.49797228260869503</v>
      </c>
      <c r="AA63">
        <v>0.19534300176799199</v>
      </c>
      <c r="AB63">
        <v>0.39138628420511801</v>
      </c>
      <c r="AC63">
        <v>0.39138628420511801</v>
      </c>
      <c r="AD63">
        <v>0.36174647716955899</v>
      </c>
      <c r="AE63">
        <v>0.36174647716955899</v>
      </c>
      <c r="AF63">
        <v>0.49797228260869503</v>
      </c>
      <c r="AG63">
        <v>0.49797228260869503</v>
      </c>
      <c r="AH63">
        <v>0.55000000000000004</v>
      </c>
      <c r="AI63">
        <v>8.1873580813407898E-2</v>
      </c>
      <c r="AJ63">
        <v>0.51051013160024805</v>
      </c>
      <c r="AK63">
        <v>0.51051013160024805</v>
      </c>
      <c r="AL63">
        <v>0.55007794941482702</v>
      </c>
      <c r="AM63">
        <v>0.55007794941482702</v>
      </c>
      <c r="AN63">
        <v>0.54999999999999905</v>
      </c>
      <c r="AO63">
        <v>0.55000000000000004</v>
      </c>
    </row>
    <row r="64" spans="2:41" x14ac:dyDescent="0.2">
      <c r="B64" t="s">
        <v>457</v>
      </c>
      <c r="C64">
        <v>1E-3</v>
      </c>
      <c r="D64">
        <v>0.5</v>
      </c>
      <c r="E64">
        <v>100</v>
      </c>
      <c r="F64">
        <v>1000</v>
      </c>
      <c r="G64" s="2" t="b">
        <v>1</v>
      </c>
      <c r="H64">
        <v>8</v>
      </c>
      <c r="I64">
        <v>10</v>
      </c>
      <c r="J64">
        <v>460</v>
      </c>
      <c r="K64">
        <v>1000</v>
      </c>
      <c r="L64">
        <v>4</v>
      </c>
      <c r="M64">
        <v>10</v>
      </c>
      <c r="N64">
        <v>460</v>
      </c>
      <c r="O64">
        <v>12</v>
      </c>
      <c r="P64">
        <v>10</v>
      </c>
      <c r="Q64">
        <v>120</v>
      </c>
      <c r="R64">
        <v>1</v>
      </c>
      <c r="S64">
        <v>78</v>
      </c>
      <c r="T64" s="2">
        <v>128</v>
      </c>
      <c r="U64" s="2">
        <v>64</v>
      </c>
      <c r="V64" s="2">
        <v>64</v>
      </c>
      <c r="W64" t="s">
        <v>445</v>
      </c>
      <c r="X64">
        <v>0.98438777173913306</v>
      </c>
      <c r="Y64">
        <v>2.7355877708178E-3</v>
      </c>
      <c r="Z64">
        <v>0.497414673913042</v>
      </c>
      <c r="AA64">
        <v>0.40559707510471299</v>
      </c>
      <c r="AB64">
        <v>0.44987159700352702</v>
      </c>
      <c r="AC64">
        <v>0.44987159700352702</v>
      </c>
      <c r="AD64">
        <v>0.47952651448205003</v>
      </c>
      <c r="AE64">
        <v>0.47952651448205003</v>
      </c>
      <c r="AF64">
        <v>0.497414673913042</v>
      </c>
      <c r="AG64">
        <v>0.497414673913042</v>
      </c>
      <c r="AH64">
        <v>0.56041666666666601</v>
      </c>
      <c r="AI64">
        <v>0.136126309633255</v>
      </c>
      <c r="AJ64">
        <v>0.54075795477546496</v>
      </c>
      <c r="AK64">
        <v>0.54075795477546496</v>
      </c>
      <c r="AL64">
        <v>0.54093284299169997</v>
      </c>
      <c r="AM64">
        <v>0.54093284299169997</v>
      </c>
      <c r="AN64">
        <v>0.56041666666666601</v>
      </c>
      <c r="AO64">
        <v>0.56041666666666601</v>
      </c>
    </row>
    <row r="65" spans="2:41" x14ac:dyDescent="0.2">
      <c r="B65" t="s">
        <v>617</v>
      </c>
      <c r="C65">
        <v>1E-3</v>
      </c>
      <c r="D65">
        <v>0.1</v>
      </c>
      <c r="E65">
        <v>100</v>
      </c>
      <c r="F65">
        <v>5000</v>
      </c>
      <c r="G65" s="2" t="b">
        <v>1</v>
      </c>
      <c r="H65">
        <v>8</v>
      </c>
      <c r="I65">
        <v>10</v>
      </c>
      <c r="J65">
        <v>256</v>
      </c>
      <c r="K65">
        <v>1000</v>
      </c>
      <c r="L65">
        <v>4</v>
      </c>
      <c r="M65">
        <v>10</v>
      </c>
      <c r="N65">
        <v>460</v>
      </c>
      <c r="O65">
        <v>12</v>
      </c>
      <c r="P65">
        <v>10</v>
      </c>
      <c r="Q65">
        <v>120</v>
      </c>
      <c r="R65">
        <v>1</v>
      </c>
      <c r="S65">
        <v>78</v>
      </c>
      <c r="T65" s="2">
        <v>64</v>
      </c>
      <c r="U65" s="2">
        <v>64</v>
      </c>
      <c r="V65" s="2">
        <v>64</v>
      </c>
      <c r="W65" t="s">
        <v>445</v>
      </c>
      <c r="X65">
        <v>0.98726376953124995</v>
      </c>
      <c r="Y65">
        <v>2.2732580298790001E-3</v>
      </c>
      <c r="Z65">
        <v>0.496626086956521</v>
      </c>
      <c r="AA65">
        <v>0.196940999522805</v>
      </c>
      <c r="AB65">
        <v>0.40006574692777902</v>
      </c>
      <c r="AC65">
        <v>0.40006574692777902</v>
      </c>
      <c r="AD65">
        <v>0.45383999900747801</v>
      </c>
      <c r="AE65">
        <v>0.45383999900747801</v>
      </c>
      <c r="AF65">
        <v>0.496626086956521</v>
      </c>
      <c r="AG65">
        <v>0.496626086956521</v>
      </c>
      <c r="AH65">
        <v>0.53541666666666599</v>
      </c>
      <c r="AI65">
        <v>7.9427830874919794E-2</v>
      </c>
      <c r="AJ65">
        <v>0.52339925435313694</v>
      </c>
      <c r="AK65">
        <v>0.52339925435313694</v>
      </c>
      <c r="AL65">
        <v>0.58637021332806905</v>
      </c>
      <c r="AM65">
        <v>0.58637021332806905</v>
      </c>
      <c r="AN65">
        <v>0.53541666666666599</v>
      </c>
      <c r="AO65">
        <v>0.53541666666666599</v>
      </c>
    </row>
    <row r="66" spans="2:41" x14ac:dyDescent="0.2">
      <c r="B66" t="s">
        <v>618</v>
      </c>
      <c r="C66">
        <v>1E-3</v>
      </c>
      <c r="D66">
        <v>0.5</v>
      </c>
      <c r="E66">
        <v>100</v>
      </c>
      <c r="F66">
        <v>5000</v>
      </c>
      <c r="G66" s="2" t="b">
        <v>1</v>
      </c>
      <c r="H66">
        <v>8</v>
      </c>
      <c r="I66">
        <v>10</v>
      </c>
      <c r="J66">
        <v>460</v>
      </c>
      <c r="K66">
        <v>1000</v>
      </c>
      <c r="L66">
        <v>4</v>
      </c>
      <c r="M66">
        <v>10</v>
      </c>
      <c r="N66">
        <v>460</v>
      </c>
      <c r="O66">
        <v>12</v>
      </c>
      <c r="P66">
        <v>10</v>
      </c>
      <c r="Q66">
        <v>120</v>
      </c>
      <c r="R66">
        <v>1</v>
      </c>
      <c r="S66">
        <v>78</v>
      </c>
      <c r="T66" s="2">
        <v>64</v>
      </c>
      <c r="U66" s="2">
        <v>128</v>
      </c>
      <c r="V66" s="2">
        <v>64</v>
      </c>
      <c r="W66" t="s">
        <v>445</v>
      </c>
      <c r="X66">
        <v>0.98337586956524603</v>
      </c>
      <c r="Y66">
        <v>2.6769357705023001E-3</v>
      </c>
      <c r="Z66">
        <v>0.496308695652174</v>
      </c>
      <c r="AA66">
        <v>0.29332844068109898</v>
      </c>
      <c r="AB66">
        <v>0.44404745903753401</v>
      </c>
      <c r="AC66">
        <v>0.44404745903753401</v>
      </c>
      <c r="AD66">
        <v>0.45070290519096701</v>
      </c>
      <c r="AE66">
        <v>0.45070290519096701</v>
      </c>
      <c r="AF66">
        <v>0.496308695652174</v>
      </c>
      <c r="AG66">
        <v>0.496308695652174</v>
      </c>
      <c r="AH66">
        <v>0.69513888888888797</v>
      </c>
      <c r="AI66">
        <v>7.8645721077919006E-2</v>
      </c>
      <c r="AJ66">
        <v>0.65968347713300202</v>
      </c>
      <c r="AK66">
        <v>0.65968347713300202</v>
      </c>
      <c r="AL66">
        <v>0.66303058085927002</v>
      </c>
      <c r="AM66">
        <v>0.66303058085927002</v>
      </c>
      <c r="AN66">
        <v>0.69513888888888797</v>
      </c>
      <c r="AO66">
        <v>0.69513888888888797</v>
      </c>
    </row>
    <row r="67" spans="2:41" x14ac:dyDescent="0.2">
      <c r="B67" t="s">
        <v>619</v>
      </c>
      <c r="C67">
        <v>1E-3</v>
      </c>
      <c r="D67">
        <v>0.5</v>
      </c>
      <c r="E67">
        <v>100</v>
      </c>
      <c r="F67">
        <v>100</v>
      </c>
      <c r="G67" s="2" t="b">
        <v>0</v>
      </c>
      <c r="H67">
        <v>8</v>
      </c>
      <c r="I67">
        <v>10</v>
      </c>
      <c r="J67">
        <v>64</v>
      </c>
      <c r="K67">
        <v>1000</v>
      </c>
      <c r="L67">
        <v>4</v>
      </c>
      <c r="M67">
        <v>10</v>
      </c>
      <c r="N67">
        <v>460</v>
      </c>
      <c r="O67">
        <v>12</v>
      </c>
      <c r="P67">
        <v>10</v>
      </c>
      <c r="Q67">
        <v>120</v>
      </c>
      <c r="R67">
        <v>1</v>
      </c>
      <c r="S67">
        <v>78</v>
      </c>
      <c r="T67" s="2">
        <v>128</v>
      </c>
      <c r="U67" s="2">
        <v>128</v>
      </c>
      <c r="V67" s="2">
        <v>64</v>
      </c>
      <c r="W67" t="s">
        <v>445</v>
      </c>
      <c r="X67">
        <v>0.97710937499999995</v>
      </c>
      <c r="Y67">
        <v>4.6977355587295997E-3</v>
      </c>
      <c r="Z67">
        <v>0.49592826086956499</v>
      </c>
      <c r="AA67">
        <v>0.19831047965586099</v>
      </c>
      <c r="AB67">
        <v>0.43520527116534002</v>
      </c>
      <c r="AC67">
        <v>0.43520527116534002</v>
      </c>
      <c r="AD67">
        <v>0.46046019920919701</v>
      </c>
      <c r="AE67">
        <v>0.46046019920919701</v>
      </c>
      <c r="AF67">
        <v>0.49592826086956499</v>
      </c>
      <c r="AG67">
        <v>0.49592826086956499</v>
      </c>
      <c r="AH67">
        <v>0.63958333333333295</v>
      </c>
      <c r="AI67">
        <v>6.2552772462367998E-2</v>
      </c>
      <c r="AJ67">
        <v>0.57926655069635002</v>
      </c>
      <c r="AK67">
        <v>0.57926655069635002</v>
      </c>
      <c r="AL67">
        <v>0.628688443800833</v>
      </c>
      <c r="AM67">
        <v>0.628688443800833</v>
      </c>
      <c r="AN67">
        <v>0.63958333333333295</v>
      </c>
      <c r="AO67">
        <v>0.63958333333333295</v>
      </c>
    </row>
    <row r="68" spans="2:41" x14ac:dyDescent="0.2">
      <c r="B68" t="s">
        <v>620</v>
      </c>
      <c r="C68">
        <v>1E-3</v>
      </c>
      <c r="D68">
        <v>0.5</v>
      </c>
      <c r="E68">
        <v>100</v>
      </c>
      <c r="F68">
        <v>100</v>
      </c>
      <c r="G68" s="2" t="b">
        <v>0</v>
      </c>
      <c r="H68">
        <v>8</v>
      </c>
      <c r="I68">
        <v>10</v>
      </c>
      <c r="J68">
        <v>64</v>
      </c>
      <c r="K68">
        <v>1000</v>
      </c>
      <c r="L68">
        <v>4</v>
      </c>
      <c r="M68">
        <v>10</v>
      </c>
      <c r="N68">
        <v>460</v>
      </c>
      <c r="O68">
        <v>12</v>
      </c>
      <c r="P68">
        <v>10</v>
      </c>
      <c r="Q68">
        <v>120</v>
      </c>
      <c r="R68">
        <v>1</v>
      </c>
      <c r="S68">
        <v>78</v>
      </c>
      <c r="T68" s="2">
        <v>128</v>
      </c>
      <c r="U68" s="2">
        <v>64</v>
      </c>
      <c r="V68" s="2">
        <v>128</v>
      </c>
      <c r="W68" t="s">
        <v>445</v>
      </c>
      <c r="X68">
        <v>0.9755859375</v>
      </c>
      <c r="Y68">
        <v>5.0395633815786996E-3</v>
      </c>
      <c r="Z68">
        <v>0.49517826086956501</v>
      </c>
      <c r="AA68">
        <v>0.283981097161769</v>
      </c>
      <c r="AB68">
        <v>0.45793768871066398</v>
      </c>
      <c r="AC68">
        <v>0.45793768871066398</v>
      </c>
      <c r="AD68">
        <v>0.52164541477469595</v>
      </c>
      <c r="AE68">
        <v>0.52164541477469595</v>
      </c>
      <c r="AF68">
        <v>0.49517826086956501</v>
      </c>
      <c r="AG68">
        <v>0.49517826086956501</v>
      </c>
      <c r="AH68">
        <v>0.64652777777777704</v>
      </c>
      <c r="AI68">
        <v>6.7511938512325204E-2</v>
      </c>
      <c r="AJ68">
        <v>0.56471291068229601</v>
      </c>
      <c r="AK68">
        <v>0.56471291068229601</v>
      </c>
      <c r="AL68">
        <v>0.63059483977048203</v>
      </c>
      <c r="AM68">
        <v>0.63059483977048203</v>
      </c>
      <c r="AN68">
        <v>0.64652777777777704</v>
      </c>
      <c r="AO68">
        <v>0.64652777777777704</v>
      </c>
    </row>
    <row r="69" spans="2:41" x14ac:dyDescent="0.2">
      <c r="B69" t="s">
        <v>621</v>
      </c>
      <c r="C69">
        <v>1E-3</v>
      </c>
      <c r="D69">
        <v>0.5</v>
      </c>
      <c r="E69">
        <v>100</v>
      </c>
      <c r="F69">
        <v>5000</v>
      </c>
      <c r="G69" s="2" t="b">
        <v>1</v>
      </c>
      <c r="H69">
        <v>8</v>
      </c>
      <c r="I69">
        <v>10</v>
      </c>
      <c r="J69">
        <v>460</v>
      </c>
      <c r="K69">
        <v>1000</v>
      </c>
      <c r="L69">
        <v>4</v>
      </c>
      <c r="M69">
        <v>10</v>
      </c>
      <c r="N69">
        <v>460</v>
      </c>
      <c r="O69">
        <v>12</v>
      </c>
      <c r="P69">
        <v>10</v>
      </c>
      <c r="Q69">
        <v>120</v>
      </c>
      <c r="R69">
        <v>1</v>
      </c>
      <c r="S69">
        <v>78</v>
      </c>
      <c r="T69" s="2">
        <v>128</v>
      </c>
      <c r="U69" s="2">
        <v>64</v>
      </c>
      <c r="V69" s="2">
        <v>128</v>
      </c>
      <c r="W69" t="s">
        <v>445</v>
      </c>
      <c r="X69">
        <v>0.98092565217391003</v>
      </c>
      <c r="Y69">
        <v>3.0081304795107999E-3</v>
      </c>
      <c r="Z69">
        <v>0.49268532608695598</v>
      </c>
      <c r="AA69">
        <v>0.33303602051734899</v>
      </c>
      <c r="AB69">
        <v>0.45342964843970002</v>
      </c>
      <c r="AC69">
        <v>0.45342964843970002</v>
      </c>
      <c r="AD69">
        <v>0.47313021410363099</v>
      </c>
      <c r="AE69">
        <v>0.47313021410363099</v>
      </c>
      <c r="AF69">
        <v>0.49268532608695598</v>
      </c>
      <c r="AG69">
        <v>0.49268532608695598</v>
      </c>
      <c r="AH69">
        <v>0.66388888888888797</v>
      </c>
      <c r="AI69">
        <v>8.7005212903022697E-2</v>
      </c>
      <c r="AJ69">
        <v>0.621431733732554</v>
      </c>
      <c r="AK69">
        <v>0.621431733732554</v>
      </c>
      <c r="AL69">
        <v>0.68160810014902495</v>
      </c>
      <c r="AM69">
        <v>0.68160810014902495</v>
      </c>
      <c r="AN69">
        <v>0.66388888888888897</v>
      </c>
      <c r="AO69">
        <v>0.66388888888888797</v>
      </c>
    </row>
    <row r="70" spans="2:41" x14ac:dyDescent="0.2">
      <c r="B70" t="s">
        <v>622</v>
      </c>
      <c r="C70">
        <v>1E-3</v>
      </c>
      <c r="D70">
        <v>0.5</v>
      </c>
      <c r="E70">
        <v>100</v>
      </c>
      <c r="F70">
        <v>5000</v>
      </c>
      <c r="G70" s="2" t="b">
        <v>1</v>
      </c>
      <c r="H70">
        <v>8</v>
      </c>
      <c r="I70">
        <v>10</v>
      </c>
      <c r="J70">
        <v>460</v>
      </c>
      <c r="K70">
        <v>1000</v>
      </c>
      <c r="L70">
        <v>4</v>
      </c>
      <c r="M70">
        <v>10</v>
      </c>
      <c r="N70">
        <v>460</v>
      </c>
      <c r="O70">
        <v>12</v>
      </c>
      <c r="P70">
        <v>10</v>
      </c>
      <c r="Q70">
        <v>120</v>
      </c>
      <c r="R70">
        <v>1</v>
      </c>
      <c r="S70">
        <v>78</v>
      </c>
      <c r="T70" s="2">
        <v>64</v>
      </c>
      <c r="U70" s="2">
        <v>128</v>
      </c>
      <c r="V70" s="2">
        <v>64</v>
      </c>
      <c r="W70" t="s">
        <v>445</v>
      </c>
      <c r="X70">
        <v>0.987168641304352</v>
      </c>
      <c r="Y70">
        <v>2.4113263467326002E-3</v>
      </c>
      <c r="Z70">
        <v>0.49099673913043501</v>
      </c>
      <c r="AA70">
        <v>0.35505004668235701</v>
      </c>
      <c r="AB70">
        <v>0.42884187149726</v>
      </c>
      <c r="AC70">
        <v>0.42884187149726</v>
      </c>
      <c r="AD70">
        <v>0.46567716975560902</v>
      </c>
      <c r="AE70">
        <v>0.46567716975560902</v>
      </c>
      <c r="AF70">
        <v>0.49099673913043501</v>
      </c>
      <c r="AG70">
        <v>0.49099673913043501</v>
      </c>
      <c r="AH70">
        <v>0.68194444444444402</v>
      </c>
      <c r="AI70">
        <v>9.1113366186618805E-2</v>
      </c>
      <c r="AJ70">
        <v>0.62621887360225204</v>
      </c>
      <c r="AK70">
        <v>0.62621887360225204</v>
      </c>
      <c r="AL70">
        <v>0.594984459000229</v>
      </c>
      <c r="AM70">
        <v>0.594984459000229</v>
      </c>
      <c r="AN70">
        <v>0.68194444444444402</v>
      </c>
      <c r="AO70">
        <v>0.68194444444444402</v>
      </c>
    </row>
    <row r="71" spans="2:41" x14ac:dyDescent="0.2">
      <c r="B71" t="s">
        <v>623</v>
      </c>
      <c r="C71">
        <v>1E-3</v>
      </c>
      <c r="D71">
        <v>0.1</v>
      </c>
      <c r="E71">
        <v>100</v>
      </c>
      <c r="F71">
        <v>5000</v>
      </c>
      <c r="G71" s="2" t="b">
        <v>1</v>
      </c>
      <c r="H71">
        <v>8</v>
      </c>
      <c r="I71">
        <v>10</v>
      </c>
      <c r="J71">
        <v>460</v>
      </c>
      <c r="K71">
        <v>1000</v>
      </c>
      <c r="L71">
        <v>4</v>
      </c>
      <c r="M71">
        <v>10</v>
      </c>
      <c r="N71">
        <v>460</v>
      </c>
      <c r="O71">
        <v>12</v>
      </c>
      <c r="P71">
        <v>10</v>
      </c>
      <c r="Q71">
        <v>120</v>
      </c>
      <c r="R71">
        <v>1</v>
      </c>
      <c r="S71">
        <v>78</v>
      </c>
      <c r="T71" s="2">
        <v>64</v>
      </c>
      <c r="U71" s="2">
        <v>64</v>
      </c>
      <c r="V71" s="2">
        <v>64</v>
      </c>
      <c r="W71" t="s">
        <v>445</v>
      </c>
      <c r="X71">
        <v>0.991489021739135</v>
      </c>
      <c r="Y71">
        <v>1.6358609157148E-3</v>
      </c>
      <c r="Z71">
        <v>0.49055271739130402</v>
      </c>
      <c r="AA71">
        <v>0.37291492193937298</v>
      </c>
      <c r="AB71">
        <v>0.37836073889722299</v>
      </c>
      <c r="AC71">
        <v>0.37836073889722299</v>
      </c>
      <c r="AD71">
        <v>0.37506006554747101</v>
      </c>
      <c r="AE71">
        <v>0.37506006554747101</v>
      </c>
      <c r="AF71">
        <v>0.49055271739130402</v>
      </c>
      <c r="AG71">
        <v>0.49055271739130402</v>
      </c>
      <c r="AH71">
        <v>0.6875</v>
      </c>
      <c r="AI71">
        <v>9.1858692467212594E-2</v>
      </c>
      <c r="AJ71">
        <v>0.63983089422994899</v>
      </c>
      <c r="AK71">
        <v>0.63983089422994899</v>
      </c>
      <c r="AL71">
        <v>0.62217936542538099</v>
      </c>
      <c r="AM71">
        <v>0.62217936542538099</v>
      </c>
      <c r="AN71">
        <v>0.6875</v>
      </c>
      <c r="AO71">
        <v>0.6875</v>
      </c>
    </row>
    <row r="72" spans="2:41" x14ac:dyDescent="0.2">
      <c r="B72" t="s">
        <v>624</v>
      </c>
      <c r="C72">
        <v>1E-3</v>
      </c>
      <c r="D72">
        <v>0.5</v>
      </c>
      <c r="E72">
        <v>100</v>
      </c>
      <c r="F72">
        <v>5000</v>
      </c>
      <c r="G72" s="2" t="b">
        <v>1</v>
      </c>
      <c r="H72">
        <v>8</v>
      </c>
      <c r="I72">
        <v>10</v>
      </c>
      <c r="J72">
        <v>460</v>
      </c>
      <c r="K72">
        <v>1000</v>
      </c>
      <c r="L72">
        <v>4</v>
      </c>
      <c r="M72">
        <v>10</v>
      </c>
      <c r="N72">
        <v>460</v>
      </c>
      <c r="O72">
        <v>12</v>
      </c>
      <c r="P72">
        <v>10</v>
      </c>
      <c r="Q72">
        <v>120</v>
      </c>
      <c r="R72">
        <v>1</v>
      </c>
      <c r="S72">
        <v>78</v>
      </c>
      <c r="T72" s="2">
        <v>128</v>
      </c>
      <c r="U72" s="2">
        <v>128</v>
      </c>
      <c r="V72" s="2">
        <v>128</v>
      </c>
      <c r="W72" t="s">
        <v>445</v>
      </c>
      <c r="X72">
        <v>0.99297809782608004</v>
      </c>
      <c r="Y72">
        <v>1.4046273006008999E-3</v>
      </c>
      <c r="Z72">
        <v>0.489920108695652</v>
      </c>
      <c r="AA72">
        <v>0.22380802224576399</v>
      </c>
      <c r="AB72">
        <v>0.41985172188384701</v>
      </c>
      <c r="AC72">
        <v>0.41985172188384701</v>
      </c>
      <c r="AD72">
        <v>0.45633022437840798</v>
      </c>
      <c r="AE72">
        <v>0.45633022437840798</v>
      </c>
      <c r="AF72">
        <v>0.489920108695652</v>
      </c>
      <c r="AG72">
        <v>0.489920108695652</v>
      </c>
      <c r="AH72">
        <v>0.46458333333333302</v>
      </c>
      <c r="AI72">
        <v>8.6265750229358604E-2</v>
      </c>
      <c r="AJ72">
        <v>0.38971015469182801</v>
      </c>
      <c r="AK72">
        <v>0.38971015469182801</v>
      </c>
      <c r="AL72">
        <v>0.50229191791698502</v>
      </c>
      <c r="AM72">
        <v>0.50229191791698502</v>
      </c>
      <c r="AN72">
        <v>0.46458333333333302</v>
      </c>
      <c r="AO72">
        <v>0.46458333333333302</v>
      </c>
    </row>
    <row r="73" spans="2:41" x14ac:dyDescent="0.2">
      <c r="B73" t="s">
        <v>625</v>
      </c>
      <c r="C73">
        <v>1E-3</v>
      </c>
      <c r="D73">
        <v>0.5</v>
      </c>
      <c r="E73">
        <v>100</v>
      </c>
      <c r="F73">
        <v>100</v>
      </c>
      <c r="G73" s="2" t="b">
        <v>1</v>
      </c>
      <c r="H73">
        <v>8</v>
      </c>
      <c r="I73">
        <v>10</v>
      </c>
      <c r="J73">
        <v>256</v>
      </c>
      <c r="K73">
        <v>1000</v>
      </c>
      <c r="L73">
        <v>4</v>
      </c>
      <c r="M73">
        <v>10</v>
      </c>
      <c r="N73">
        <v>460</v>
      </c>
      <c r="O73">
        <v>12</v>
      </c>
      <c r="P73">
        <v>10</v>
      </c>
      <c r="Q73">
        <v>120</v>
      </c>
      <c r="R73">
        <v>1</v>
      </c>
      <c r="S73">
        <v>78</v>
      </c>
      <c r="T73" s="2">
        <v>64</v>
      </c>
      <c r="U73" s="2">
        <v>64</v>
      </c>
      <c r="V73" s="2">
        <v>128</v>
      </c>
      <c r="W73" t="s">
        <v>445</v>
      </c>
      <c r="X73">
        <v>0.98574218749999998</v>
      </c>
      <c r="Y73">
        <v>3.1447325274348002E-3</v>
      </c>
      <c r="Z73">
        <v>0.48955543478260799</v>
      </c>
      <c r="AA73">
        <v>0.193431806057691</v>
      </c>
      <c r="AB73">
        <v>0.44253899027577298</v>
      </c>
      <c r="AC73">
        <v>0.44253899027577298</v>
      </c>
      <c r="AD73">
        <v>0.49513485045105299</v>
      </c>
      <c r="AE73">
        <v>0.49513485045105299</v>
      </c>
      <c r="AF73">
        <v>0.48955543478260799</v>
      </c>
      <c r="AG73">
        <v>0.48955543478260799</v>
      </c>
      <c r="AH73">
        <v>0.62361111111111101</v>
      </c>
      <c r="AI73">
        <v>5.8387052267789799E-2</v>
      </c>
      <c r="AJ73">
        <v>0.585073091151881</v>
      </c>
      <c r="AK73">
        <v>0.585073091151881</v>
      </c>
      <c r="AL73">
        <v>0.74787986520808902</v>
      </c>
      <c r="AM73">
        <v>0.74787986520808902</v>
      </c>
      <c r="AN73">
        <v>0.62361111111111101</v>
      </c>
      <c r="AO73">
        <v>0.62361111111111101</v>
      </c>
    </row>
    <row r="74" spans="2:41" x14ac:dyDescent="0.2">
      <c r="B74" t="s">
        <v>626</v>
      </c>
      <c r="C74">
        <v>1E-3</v>
      </c>
      <c r="D74">
        <v>0.5</v>
      </c>
      <c r="E74">
        <v>100</v>
      </c>
      <c r="F74">
        <v>1000</v>
      </c>
      <c r="G74" s="2" t="b">
        <v>1</v>
      </c>
      <c r="H74">
        <v>8</v>
      </c>
      <c r="I74">
        <v>10</v>
      </c>
      <c r="J74">
        <v>64</v>
      </c>
      <c r="K74">
        <v>1000</v>
      </c>
      <c r="L74">
        <v>4</v>
      </c>
      <c r="M74">
        <v>10</v>
      </c>
      <c r="N74">
        <v>460</v>
      </c>
      <c r="O74">
        <v>12</v>
      </c>
      <c r="P74">
        <v>10</v>
      </c>
      <c r="Q74">
        <v>120</v>
      </c>
      <c r="R74">
        <v>1</v>
      </c>
      <c r="S74">
        <v>78</v>
      </c>
      <c r="T74" s="2">
        <v>64</v>
      </c>
      <c r="U74" s="2">
        <v>128</v>
      </c>
      <c r="V74" s="2">
        <v>64</v>
      </c>
      <c r="W74" t="s">
        <v>445</v>
      </c>
      <c r="X74">
        <v>0.98650390624999995</v>
      </c>
      <c r="Y74">
        <v>3.3994139288551998E-3</v>
      </c>
      <c r="Z74">
        <v>0.48850217391304301</v>
      </c>
      <c r="AA74">
        <v>0.35622494955360801</v>
      </c>
      <c r="AB74">
        <v>0.43602425917040299</v>
      </c>
      <c r="AC74">
        <v>0.436024259170402</v>
      </c>
      <c r="AD74">
        <v>0.47230112983434003</v>
      </c>
      <c r="AE74">
        <v>0.47230112983434003</v>
      </c>
      <c r="AF74">
        <v>0.48850217391304301</v>
      </c>
      <c r="AG74">
        <v>0.48850217391304301</v>
      </c>
      <c r="AH74">
        <v>0.655555555555555</v>
      </c>
      <c r="AI74">
        <v>9.3535289168357794E-2</v>
      </c>
      <c r="AJ74">
        <v>0.62293936382848802</v>
      </c>
      <c r="AK74">
        <v>0.62293936382848802</v>
      </c>
      <c r="AL74">
        <v>0.65584765196082895</v>
      </c>
      <c r="AM74">
        <v>0.65584765196082895</v>
      </c>
      <c r="AN74">
        <v>0.655555555555555</v>
      </c>
      <c r="AO74">
        <v>0.655555555555555</v>
      </c>
    </row>
    <row r="75" spans="2:41" x14ac:dyDescent="0.2">
      <c r="B75" t="s">
        <v>627</v>
      </c>
      <c r="C75">
        <v>1E-3</v>
      </c>
      <c r="D75">
        <v>0.1</v>
      </c>
      <c r="E75">
        <v>100</v>
      </c>
      <c r="F75">
        <v>100</v>
      </c>
      <c r="G75" s="2" t="b">
        <v>1</v>
      </c>
      <c r="H75">
        <v>8</v>
      </c>
      <c r="I75">
        <v>10</v>
      </c>
      <c r="J75">
        <v>256</v>
      </c>
      <c r="K75">
        <v>1000</v>
      </c>
      <c r="L75">
        <v>4</v>
      </c>
      <c r="M75">
        <v>10</v>
      </c>
      <c r="N75">
        <v>460</v>
      </c>
      <c r="O75">
        <v>12</v>
      </c>
      <c r="P75">
        <v>10</v>
      </c>
      <c r="Q75">
        <v>120</v>
      </c>
      <c r="R75">
        <v>1</v>
      </c>
      <c r="S75">
        <v>78</v>
      </c>
      <c r="T75" s="2">
        <v>128</v>
      </c>
      <c r="U75" s="2">
        <v>128</v>
      </c>
      <c r="V75" s="2">
        <v>64</v>
      </c>
      <c r="W75" t="s">
        <v>445</v>
      </c>
      <c r="X75">
        <v>0.98690429687500003</v>
      </c>
      <c r="Y75">
        <v>3.0898491665720001E-3</v>
      </c>
      <c r="Z75">
        <v>0.48578152173912997</v>
      </c>
      <c r="AA75">
        <v>0.24640065446496001</v>
      </c>
      <c r="AB75">
        <v>0.39786357968164099</v>
      </c>
      <c r="AC75">
        <v>0.39786357968164099</v>
      </c>
      <c r="AD75">
        <v>0.42095595961826399</v>
      </c>
      <c r="AE75">
        <v>0.42095595961826399</v>
      </c>
      <c r="AF75">
        <v>0.48578152173912997</v>
      </c>
      <c r="AG75">
        <v>0.48578152173912997</v>
      </c>
      <c r="AH75">
        <v>0.55000000000000004</v>
      </c>
      <c r="AI75">
        <v>7.45075643062591E-2</v>
      </c>
      <c r="AJ75">
        <v>0.52841249255342304</v>
      </c>
      <c r="AK75">
        <v>0.52841249255342304</v>
      </c>
      <c r="AL75">
        <v>0.57655789004661495</v>
      </c>
      <c r="AM75">
        <v>0.57655789004661495</v>
      </c>
      <c r="AN75">
        <v>0.54999999999999905</v>
      </c>
      <c r="AO75">
        <v>0.55000000000000004</v>
      </c>
    </row>
    <row r="76" spans="2:41" x14ac:dyDescent="0.2">
      <c r="B76" t="s">
        <v>628</v>
      </c>
      <c r="C76">
        <v>1E-3</v>
      </c>
      <c r="D76">
        <v>0.1</v>
      </c>
      <c r="E76">
        <v>100</v>
      </c>
      <c r="F76">
        <v>5000</v>
      </c>
      <c r="G76" s="2" t="b">
        <v>1</v>
      </c>
      <c r="H76">
        <v>8</v>
      </c>
      <c r="I76">
        <v>10</v>
      </c>
      <c r="J76">
        <v>64</v>
      </c>
      <c r="K76">
        <v>1000</v>
      </c>
      <c r="L76">
        <v>4</v>
      </c>
      <c r="M76">
        <v>10</v>
      </c>
      <c r="N76">
        <v>460</v>
      </c>
      <c r="O76">
        <v>12</v>
      </c>
      <c r="P76">
        <v>10</v>
      </c>
      <c r="Q76">
        <v>120</v>
      </c>
      <c r="R76">
        <v>1</v>
      </c>
      <c r="S76">
        <v>78</v>
      </c>
      <c r="T76" s="2">
        <v>128</v>
      </c>
      <c r="U76" s="2">
        <v>128</v>
      </c>
      <c r="V76" s="2">
        <v>64</v>
      </c>
      <c r="W76" t="s">
        <v>445</v>
      </c>
      <c r="X76">
        <v>0.98881796875000005</v>
      </c>
      <c r="Y76">
        <v>2.2489595656424999E-3</v>
      </c>
      <c r="Z76">
        <v>0.48548967391304299</v>
      </c>
      <c r="AA76">
        <v>0.34961183741688701</v>
      </c>
      <c r="AB76">
        <v>0.38804394061153802</v>
      </c>
      <c r="AC76">
        <v>0.38804394061153802</v>
      </c>
      <c r="AD76">
        <v>0.45196813135122099</v>
      </c>
      <c r="AE76">
        <v>0.45196813135122099</v>
      </c>
      <c r="AF76">
        <v>0.48548967391304299</v>
      </c>
      <c r="AG76">
        <v>0.48548967391304299</v>
      </c>
      <c r="AH76">
        <v>0.69583333333333297</v>
      </c>
      <c r="AI76">
        <v>0.10520882159471499</v>
      </c>
      <c r="AJ76">
        <v>0.653718376998355</v>
      </c>
      <c r="AK76">
        <v>0.653718376998355</v>
      </c>
      <c r="AL76">
        <v>0.64947271499899795</v>
      </c>
      <c r="AM76">
        <v>0.64947271499899695</v>
      </c>
      <c r="AN76">
        <v>0.69583333333333297</v>
      </c>
      <c r="AO76">
        <v>0.69583333333333297</v>
      </c>
    </row>
    <row r="77" spans="2:41" x14ac:dyDescent="0.2">
      <c r="B77" t="s">
        <v>629</v>
      </c>
      <c r="C77">
        <v>1E-3</v>
      </c>
      <c r="D77">
        <v>0.5</v>
      </c>
      <c r="E77">
        <v>100</v>
      </c>
      <c r="F77">
        <v>100</v>
      </c>
      <c r="G77" s="2" t="b">
        <v>1</v>
      </c>
      <c r="H77">
        <v>8</v>
      </c>
      <c r="I77">
        <v>10</v>
      </c>
      <c r="J77">
        <v>64</v>
      </c>
      <c r="K77">
        <v>1000</v>
      </c>
      <c r="L77">
        <v>4</v>
      </c>
      <c r="M77">
        <v>10</v>
      </c>
      <c r="N77">
        <v>460</v>
      </c>
      <c r="O77">
        <v>12</v>
      </c>
      <c r="P77">
        <v>10</v>
      </c>
      <c r="Q77">
        <v>120</v>
      </c>
      <c r="R77">
        <v>1</v>
      </c>
      <c r="S77">
        <v>78</v>
      </c>
      <c r="T77" s="2">
        <v>128</v>
      </c>
      <c r="U77" s="2">
        <v>128</v>
      </c>
      <c r="V77" s="2">
        <v>128</v>
      </c>
      <c r="W77" t="s">
        <v>445</v>
      </c>
      <c r="X77">
        <v>0.98542968750000004</v>
      </c>
      <c r="Y77">
        <v>3.3352577546611E-3</v>
      </c>
      <c r="Z77">
        <v>0.48490217391304302</v>
      </c>
      <c r="AA77">
        <v>0.30315038152038998</v>
      </c>
      <c r="AB77">
        <v>0.42524801699148501</v>
      </c>
      <c r="AC77">
        <v>0.42524801699148501</v>
      </c>
      <c r="AD77">
        <v>0.436227039927643</v>
      </c>
      <c r="AE77">
        <v>0.436227039927643</v>
      </c>
      <c r="AF77">
        <v>0.48490217391304302</v>
      </c>
      <c r="AG77">
        <v>0.48490217391304302</v>
      </c>
      <c r="AH77">
        <v>0.61250000000000004</v>
      </c>
      <c r="AI77">
        <v>9.41279456019401E-2</v>
      </c>
      <c r="AJ77">
        <v>0.62282012712519297</v>
      </c>
      <c r="AK77">
        <v>0.62282012712519297</v>
      </c>
      <c r="AL77">
        <v>0.67270774137551603</v>
      </c>
      <c r="AM77">
        <v>0.67270774137551603</v>
      </c>
      <c r="AN77">
        <v>0.61249999999999905</v>
      </c>
      <c r="AO77">
        <v>0.61250000000000004</v>
      </c>
    </row>
    <row r="78" spans="2:41" x14ac:dyDescent="0.2">
      <c r="B78" t="s">
        <v>630</v>
      </c>
      <c r="C78">
        <v>1E-3</v>
      </c>
      <c r="D78">
        <v>0.5</v>
      </c>
      <c r="E78">
        <v>100</v>
      </c>
      <c r="F78">
        <v>1000</v>
      </c>
      <c r="G78" s="2" t="b">
        <v>1</v>
      </c>
      <c r="H78">
        <v>8</v>
      </c>
      <c r="I78">
        <v>10</v>
      </c>
      <c r="J78">
        <v>460</v>
      </c>
      <c r="K78">
        <v>1000</v>
      </c>
      <c r="L78">
        <v>4</v>
      </c>
      <c r="M78">
        <v>10</v>
      </c>
      <c r="N78">
        <v>460</v>
      </c>
      <c r="O78">
        <v>12</v>
      </c>
      <c r="P78">
        <v>10</v>
      </c>
      <c r="Q78">
        <v>120</v>
      </c>
      <c r="R78">
        <v>1</v>
      </c>
      <c r="S78">
        <v>78</v>
      </c>
      <c r="T78" s="2">
        <v>128</v>
      </c>
      <c r="U78" s="2">
        <v>128</v>
      </c>
      <c r="V78" s="2">
        <v>64</v>
      </c>
      <c r="W78" t="s">
        <v>445</v>
      </c>
      <c r="X78">
        <v>0.98999592391303803</v>
      </c>
      <c r="Y78">
        <v>2.0645654445979001E-3</v>
      </c>
      <c r="Z78">
        <v>0.48389130434782501</v>
      </c>
      <c r="AA78">
        <v>0.33345098999142597</v>
      </c>
      <c r="AB78">
        <v>0.41005895160403699</v>
      </c>
      <c r="AC78">
        <v>0.41005895160403699</v>
      </c>
      <c r="AD78">
        <v>0.43970035780578698</v>
      </c>
      <c r="AE78">
        <v>0.43970035780578698</v>
      </c>
      <c r="AF78">
        <v>0.48389130434782501</v>
      </c>
      <c r="AG78">
        <v>0.48389130434782501</v>
      </c>
      <c r="AH78">
        <v>0.6875</v>
      </c>
      <c r="AI78">
        <v>8.8517732918262398E-2</v>
      </c>
      <c r="AJ78">
        <v>0.62167280189255603</v>
      </c>
      <c r="AK78">
        <v>0.62167280189255603</v>
      </c>
      <c r="AL78">
        <v>0.66138392276622504</v>
      </c>
      <c r="AM78">
        <v>0.66138392276622504</v>
      </c>
      <c r="AN78">
        <v>0.6875</v>
      </c>
      <c r="AO78">
        <v>0.6875</v>
      </c>
    </row>
    <row r="79" spans="2:41" x14ac:dyDescent="0.2">
      <c r="B79" t="s">
        <v>631</v>
      </c>
      <c r="C79">
        <v>1E-3</v>
      </c>
      <c r="D79">
        <v>0.1</v>
      </c>
      <c r="E79">
        <v>100</v>
      </c>
      <c r="F79">
        <v>100</v>
      </c>
      <c r="G79" s="2" t="b">
        <v>1</v>
      </c>
      <c r="H79">
        <v>8</v>
      </c>
      <c r="I79">
        <v>10</v>
      </c>
      <c r="J79">
        <v>460</v>
      </c>
      <c r="K79">
        <v>1000</v>
      </c>
      <c r="L79">
        <v>4</v>
      </c>
      <c r="M79">
        <v>10</v>
      </c>
      <c r="N79">
        <v>460</v>
      </c>
      <c r="O79">
        <v>12</v>
      </c>
      <c r="P79">
        <v>10</v>
      </c>
      <c r="Q79">
        <v>120</v>
      </c>
      <c r="R79">
        <v>1</v>
      </c>
      <c r="S79">
        <v>78</v>
      </c>
      <c r="T79" s="2">
        <v>64</v>
      </c>
      <c r="U79" s="2">
        <v>64</v>
      </c>
      <c r="V79" s="2">
        <v>64</v>
      </c>
      <c r="W79" t="s">
        <v>445</v>
      </c>
      <c r="X79">
        <v>0.98581249999999998</v>
      </c>
      <c r="Y79">
        <v>3.0901646311394001E-3</v>
      </c>
      <c r="Z79">
        <v>0.48256413043478202</v>
      </c>
      <c r="AA79">
        <v>0.26530259441584297</v>
      </c>
      <c r="AB79">
        <v>0.38448411904487501</v>
      </c>
      <c r="AC79">
        <v>0.38448411904487501</v>
      </c>
      <c r="AD79">
        <v>0.387899653733834</v>
      </c>
      <c r="AE79">
        <v>0.387899653733834</v>
      </c>
      <c r="AF79">
        <v>0.48256413043478202</v>
      </c>
      <c r="AG79">
        <v>0.48256413043478202</v>
      </c>
      <c r="AH79">
        <v>0.55486111111111103</v>
      </c>
      <c r="AI79">
        <v>0.11044641584157899</v>
      </c>
      <c r="AJ79">
        <v>0.51747256536366704</v>
      </c>
      <c r="AK79">
        <v>0.51747256536366704</v>
      </c>
      <c r="AL79">
        <v>0.59130003209774795</v>
      </c>
      <c r="AM79">
        <v>0.59130003209774795</v>
      </c>
      <c r="AN79">
        <v>0.55486111111111103</v>
      </c>
      <c r="AO79">
        <v>0.55486111111111103</v>
      </c>
    </row>
    <row r="80" spans="2:41" x14ac:dyDescent="0.2">
      <c r="B80" t="s">
        <v>632</v>
      </c>
      <c r="C80">
        <v>1E-3</v>
      </c>
      <c r="D80">
        <v>0.5</v>
      </c>
      <c r="E80">
        <v>100</v>
      </c>
      <c r="F80">
        <v>5000</v>
      </c>
      <c r="G80" s="2" t="b">
        <v>1</v>
      </c>
      <c r="H80">
        <v>8</v>
      </c>
      <c r="I80">
        <v>10</v>
      </c>
      <c r="J80">
        <v>64</v>
      </c>
      <c r="K80">
        <v>1000</v>
      </c>
      <c r="L80">
        <v>4</v>
      </c>
      <c r="M80">
        <v>10</v>
      </c>
      <c r="N80">
        <v>460</v>
      </c>
      <c r="O80">
        <v>12</v>
      </c>
      <c r="P80">
        <v>10</v>
      </c>
      <c r="Q80">
        <v>120</v>
      </c>
      <c r="R80">
        <v>1</v>
      </c>
      <c r="S80">
        <v>78</v>
      </c>
      <c r="T80" s="2">
        <v>128</v>
      </c>
      <c r="U80" s="2">
        <v>64</v>
      </c>
      <c r="V80" s="2">
        <v>128</v>
      </c>
      <c r="W80" t="s">
        <v>445</v>
      </c>
      <c r="X80">
        <v>0.98871015625000003</v>
      </c>
      <c r="Y80">
        <v>2.1117895047937998E-3</v>
      </c>
      <c r="Z80">
        <v>0.4785625</v>
      </c>
      <c r="AA80">
        <v>0.33651355600357002</v>
      </c>
      <c r="AB80">
        <v>0.37739643472555301</v>
      </c>
      <c r="AC80">
        <v>0.37739643472555301</v>
      </c>
      <c r="AD80">
        <v>0.39240791754326199</v>
      </c>
      <c r="AE80">
        <v>0.39240791754326199</v>
      </c>
      <c r="AF80">
        <v>0.4785625</v>
      </c>
      <c r="AG80">
        <v>0.4785625</v>
      </c>
      <c r="AH80">
        <v>0.66597222222222197</v>
      </c>
      <c r="AI80">
        <v>0.106166437268257</v>
      </c>
      <c r="AJ80">
        <v>0.621603912907155</v>
      </c>
      <c r="AK80">
        <v>0.621603912907155</v>
      </c>
      <c r="AL80">
        <v>0.65848290014495903</v>
      </c>
      <c r="AM80">
        <v>0.65848290014495903</v>
      </c>
      <c r="AN80">
        <v>0.66597222222222197</v>
      </c>
      <c r="AO80">
        <v>0.66597222222222197</v>
      </c>
    </row>
    <row r="81" spans="2:41" x14ac:dyDescent="0.2">
      <c r="B81" t="s">
        <v>633</v>
      </c>
      <c r="C81">
        <v>1E-3</v>
      </c>
      <c r="D81">
        <v>0.5</v>
      </c>
      <c r="E81">
        <v>100</v>
      </c>
      <c r="F81">
        <v>1000</v>
      </c>
      <c r="G81" s="2" t="b">
        <v>1</v>
      </c>
      <c r="H81">
        <v>8</v>
      </c>
      <c r="I81">
        <v>10</v>
      </c>
      <c r="J81">
        <v>460</v>
      </c>
      <c r="K81">
        <v>1000</v>
      </c>
      <c r="L81">
        <v>4</v>
      </c>
      <c r="M81">
        <v>10</v>
      </c>
      <c r="N81">
        <v>460</v>
      </c>
      <c r="O81">
        <v>12</v>
      </c>
      <c r="P81">
        <v>10</v>
      </c>
      <c r="Q81">
        <v>120</v>
      </c>
      <c r="R81">
        <v>1</v>
      </c>
      <c r="S81">
        <v>78</v>
      </c>
      <c r="T81" s="2">
        <v>64</v>
      </c>
      <c r="U81" s="2">
        <v>64</v>
      </c>
      <c r="V81" s="2">
        <v>128</v>
      </c>
      <c r="W81" t="s">
        <v>445</v>
      </c>
      <c r="X81">
        <v>0.98892010869563696</v>
      </c>
      <c r="Y81">
        <v>2.2640225508947999E-3</v>
      </c>
      <c r="Z81">
        <v>0.47839728260869502</v>
      </c>
      <c r="AA81">
        <v>0.25905997462570601</v>
      </c>
      <c r="AB81">
        <v>0.39883859913099701</v>
      </c>
      <c r="AC81">
        <v>0.39883859913099701</v>
      </c>
      <c r="AD81">
        <v>0.43541994871621698</v>
      </c>
      <c r="AE81">
        <v>0.43541994871621698</v>
      </c>
      <c r="AF81">
        <v>0.47839728260869502</v>
      </c>
      <c r="AG81">
        <v>0.47839728260869502</v>
      </c>
      <c r="AH81">
        <v>0.61319444444444404</v>
      </c>
      <c r="AI81">
        <v>8.0585069954395294E-2</v>
      </c>
      <c r="AJ81">
        <v>0.56361298777152902</v>
      </c>
      <c r="AK81">
        <v>0.56361298777152902</v>
      </c>
      <c r="AL81">
        <v>0.59599435057344796</v>
      </c>
      <c r="AM81">
        <v>0.59599435057344796</v>
      </c>
      <c r="AN81">
        <v>0.61319444444444404</v>
      </c>
      <c r="AO81">
        <v>0.61319444444444404</v>
      </c>
    </row>
    <row r="82" spans="2:41" x14ac:dyDescent="0.2">
      <c r="B82" t="s">
        <v>458</v>
      </c>
      <c r="C82">
        <v>1E-3</v>
      </c>
      <c r="D82">
        <v>0.5</v>
      </c>
      <c r="E82">
        <v>100</v>
      </c>
      <c r="F82">
        <v>1000</v>
      </c>
      <c r="G82" s="2" t="b">
        <v>1</v>
      </c>
      <c r="H82">
        <v>8</v>
      </c>
      <c r="I82">
        <v>10</v>
      </c>
      <c r="J82">
        <v>460</v>
      </c>
      <c r="K82">
        <v>1000</v>
      </c>
      <c r="L82">
        <v>4</v>
      </c>
      <c r="M82">
        <v>10</v>
      </c>
      <c r="N82">
        <v>460</v>
      </c>
      <c r="O82">
        <v>12</v>
      </c>
      <c r="P82">
        <v>10</v>
      </c>
      <c r="Q82">
        <v>120</v>
      </c>
      <c r="R82">
        <v>1</v>
      </c>
      <c r="S82">
        <v>78</v>
      </c>
      <c r="T82" s="2">
        <v>64</v>
      </c>
      <c r="U82" s="2">
        <v>64</v>
      </c>
      <c r="V82" s="2">
        <v>64</v>
      </c>
      <c r="W82" t="s">
        <v>445</v>
      </c>
      <c r="X82">
        <v>0.98371277173911797</v>
      </c>
      <c r="Y82">
        <v>2.5676639133598001E-3</v>
      </c>
      <c r="Z82">
        <v>0.478229347826086</v>
      </c>
      <c r="AA82">
        <v>0.30028347195684901</v>
      </c>
      <c r="AB82">
        <v>0.44225216622326802</v>
      </c>
      <c r="AC82">
        <v>0.44225216622326802</v>
      </c>
      <c r="AD82">
        <v>0.47536904895451498</v>
      </c>
      <c r="AE82">
        <v>0.47536904895451498</v>
      </c>
      <c r="AF82">
        <v>0.478229347826086</v>
      </c>
      <c r="AG82">
        <v>0.478229347826086</v>
      </c>
      <c r="AH82">
        <v>0.72847222222222197</v>
      </c>
      <c r="AI82">
        <v>8.4359526634216295E-2</v>
      </c>
      <c r="AJ82">
        <v>0.69615430817204604</v>
      </c>
      <c r="AK82">
        <v>0.69615430817204604</v>
      </c>
      <c r="AL82">
        <v>0.75711775421373295</v>
      </c>
      <c r="AM82">
        <v>0.75711775421373295</v>
      </c>
      <c r="AN82">
        <v>0.72847222222222197</v>
      </c>
      <c r="AO82">
        <v>0.72847222222222197</v>
      </c>
    </row>
    <row r="83" spans="2:41" x14ac:dyDescent="0.2">
      <c r="B83" t="s">
        <v>634</v>
      </c>
      <c r="C83">
        <v>1E-3</v>
      </c>
      <c r="D83">
        <v>0.1</v>
      </c>
      <c r="E83">
        <v>100</v>
      </c>
      <c r="F83">
        <v>1000</v>
      </c>
      <c r="G83" s="2" t="b">
        <v>1</v>
      </c>
      <c r="H83">
        <v>8</v>
      </c>
      <c r="I83">
        <v>10</v>
      </c>
      <c r="J83">
        <v>460</v>
      </c>
      <c r="K83">
        <v>1000</v>
      </c>
      <c r="L83">
        <v>4</v>
      </c>
      <c r="M83">
        <v>10</v>
      </c>
      <c r="N83">
        <v>460</v>
      </c>
      <c r="O83">
        <v>12</v>
      </c>
      <c r="P83">
        <v>10</v>
      </c>
      <c r="Q83">
        <v>120</v>
      </c>
      <c r="R83">
        <v>1</v>
      </c>
      <c r="S83">
        <v>78</v>
      </c>
      <c r="T83" s="2">
        <v>64</v>
      </c>
      <c r="U83" s="2">
        <v>128</v>
      </c>
      <c r="V83" s="2">
        <v>64</v>
      </c>
      <c r="W83" t="s">
        <v>445</v>
      </c>
      <c r="X83">
        <v>0.98312826086955496</v>
      </c>
      <c r="Y83">
        <v>2.6584878342691002E-3</v>
      </c>
      <c r="Z83">
        <v>0.47490923913043398</v>
      </c>
      <c r="AA83">
        <v>0.265042755514383</v>
      </c>
      <c r="AB83">
        <v>0.41498139132197198</v>
      </c>
      <c r="AC83">
        <v>0.41498139132197198</v>
      </c>
      <c r="AD83">
        <v>0.463710452980298</v>
      </c>
      <c r="AE83">
        <v>0.463710452980298</v>
      </c>
      <c r="AF83">
        <v>0.47490923913043398</v>
      </c>
      <c r="AG83">
        <v>0.47490923913043398</v>
      </c>
      <c r="AH83">
        <v>0.46458333333333302</v>
      </c>
      <c r="AI83">
        <v>0.11429160833358699</v>
      </c>
      <c r="AJ83">
        <v>0.455714501406563</v>
      </c>
      <c r="AK83">
        <v>0.455714501406563</v>
      </c>
      <c r="AL83">
        <v>0.50874963166604803</v>
      </c>
      <c r="AM83">
        <v>0.50874963166604803</v>
      </c>
      <c r="AN83">
        <v>0.46458333333333302</v>
      </c>
      <c r="AO83">
        <v>0.46458333333333302</v>
      </c>
    </row>
    <row r="84" spans="2:41" x14ac:dyDescent="0.2">
      <c r="B84" t="s">
        <v>635</v>
      </c>
      <c r="C84">
        <v>1E-3</v>
      </c>
      <c r="D84">
        <v>0.5</v>
      </c>
      <c r="E84">
        <v>100</v>
      </c>
      <c r="F84">
        <v>5000</v>
      </c>
      <c r="G84" s="2" t="b">
        <v>1</v>
      </c>
      <c r="H84">
        <v>8</v>
      </c>
      <c r="I84">
        <v>10</v>
      </c>
      <c r="J84">
        <v>460</v>
      </c>
      <c r="K84">
        <v>1000</v>
      </c>
      <c r="L84">
        <v>4</v>
      </c>
      <c r="M84">
        <v>10</v>
      </c>
      <c r="N84">
        <v>460</v>
      </c>
      <c r="O84">
        <v>12</v>
      </c>
      <c r="P84">
        <v>10</v>
      </c>
      <c r="Q84">
        <v>120</v>
      </c>
      <c r="R84">
        <v>1</v>
      </c>
      <c r="S84">
        <v>78</v>
      </c>
      <c r="T84" s="2">
        <v>64</v>
      </c>
      <c r="U84" s="2">
        <v>64</v>
      </c>
      <c r="V84" s="2">
        <v>128</v>
      </c>
      <c r="W84" t="s">
        <v>445</v>
      </c>
      <c r="X84">
        <v>0.985557934782617</v>
      </c>
      <c r="Y84">
        <v>2.2380123825743001E-3</v>
      </c>
      <c r="Z84">
        <v>0.47332989130434699</v>
      </c>
      <c r="AA84">
        <v>0.28455496780574302</v>
      </c>
      <c r="AB84">
        <v>0.411015251141094</v>
      </c>
      <c r="AC84">
        <v>0.411015251141094</v>
      </c>
      <c r="AD84">
        <v>0.40147133075032898</v>
      </c>
      <c r="AE84">
        <v>0.40147133075032898</v>
      </c>
      <c r="AF84">
        <v>0.47332989130434699</v>
      </c>
      <c r="AG84">
        <v>0.47332989130434699</v>
      </c>
      <c r="AH84">
        <v>0.66527777777777697</v>
      </c>
      <c r="AI84">
        <v>7.7217906713485704E-2</v>
      </c>
      <c r="AJ84">
        <v>0.59341589776297798</v>
      </c>
      <c r="AK84">
        <v>0.59341589776297798</v>
      </c>
      <c r="AL84">
        <v>0.55530943132765997</v>
      </c>
      <c r="AM84">
        <v>0.55530943132765997</v>
      </c>
      <c r="AN84">
        <v>0.66527777777777697</v>
      </c>
      <c r="AO84">
        <v>0.66527777777777697</v>
      </c>
    </row>
    <row r="85" spans="2:41" x14ac:dyDescent="0.2">
      <c r="B85" t="s">
        <v>636</v>
      </c>
      <c r="C85">
        <v>1E-3</v>
      </c>
      <c r="D85">
        <v>0.5</v>
      </c>
      <c r="E85">
        <v>100</v>
      </c>
      <c r="F85">
        <v>100</v>
      </c>
      <c r="G85" s="2" t="b">
        <v>1</v>
      </c>
      <c r="H85">
        <v>8</v>
      </c>
      <c r="I85">
        <v>10</v>
      </c>
      <c r="J85">
        <v>460</v>
      </c>
      <c r="K85">
        <v>1000</v>
      </c>
      <c r="L85">
        <v>4</v>
      </c>
      <c r="M85">
        <v>10</v>
      </c>
      <c r="N85">
        <v>460</v>
      </c>
      <c r="O85">
        <v>12</v>
      </c>
      <c r="P85">
        <v>10</v>
      </c>
      <c r="Q85">
        <v>120</v>
      </c>
      <c r="R85">
        <v>1</v>
      </c>
      <c r="S85">
        <v>78</v>
      </c>
      <c r="T85" s="2">
        <v>64</v>
      </c>
      <c r="U85" s="2">
        <v>128</v>
      </c>
      <c r="V85" s="2">
        <v>64</v>
      </c>
      <c r="W85" t="s">
        <v>445</v>
      </c>
      <c r="X85">
        <v>0.98610869565217396</v>
      </c>
      <c r="Y85">
        <v>3.1039700936526002E-3</v>
      </c>
      <c r="Z85">
        <v>0.47024565217391201</v>
      </c>
      <c r="AA85">
        <v>0.27205882954597399</v>
      </c>
      <c r="AB85">
        <v>0.343456967130432</v>
      </c>
      <c r="AC85">
        <v>0.343456967130432</v>
      </c>
      <c r="AD85">
        <v>0.33384760970750998</v>
      </c>
      <c r="AE85">
        <v>0.33384760970750998</v>
      </c>
      <c r="AF85">
        <v>0.47024565217391201</v>
      </c>
      <c r="AG85">
        <v>0.47024565217391201</v>
      </c>
      <c r="AH85">
        <v>0.500694444444444</v>
      </c>
      <c r="AI85">
        <v>9.2983625829219804E-2</v>
      </c>
      <c r="AJ85">
        <v>0.473544979398419</v>
      </c>
      <c r="AK85">
        <v>0.473544979398419</v>
      </c>
      <c r="AL85">
        <v>0.50614622691684297</v>
      </c>
      <c r="AM85">
        <v>0.50614622691684297</v>
      </c>
      <c r="AN85">
        <v>0.500694444444444</v>
      </c>
      <c r="AO85">
        <v>0.500694444444444</v>
      </c>
    </row>
    <row r="86" spans="2:41" x14ac:dyDescent="0.2">
      <c r="B86" t="s">
        <v>637</v>
      </c>
      <c r="C86">
        <v>1E-3</v>
      </c>
      <c r="D86">
        <v>0.1</v>
      </c>
      <c r="E86">
        <v>100</v>
      </c>
      <c r="F86">
        <v>5000</v>
      </c>
      <c r="G86" s="2" t="b">
        <v>1</v>
      </c>
      <c r="H86">
        <v>8</v>
      </c>
      <c r="I86">
        <v>10</v>
      </c>
      <c r="J86">
        <v>460</v>
      </c>
      <c r="K86">
        <v>1000</v>
      </c>
      <c r="L86">
        <v>4</v>
      </c>
      <c r="M86">
        <v>10</v>
      </c>
      <c r="N86">
        <v>460</v>
      </c>
      <c r="O86">
        <v>12</v>
      </c>
      <c r="P86">
        <v>10</v>
      </c>
      <c r="Q86">
        <v>120</v>
      </c>
      <c r="R86">
        <v>1</v>
      </c>
      <c r="S86">
        <v>78</v>
      </c>
      <c r="T86" s="2">
        <v>64</v>
      </c>
      <c r="U86" s="2">
        <v>128</v>
      </c>
      <c r="V86" s="2">
        <v>128</v>
      </c>
      <c r="W86" t="s">
        <v>445</v>
      </c>
      <c r="X86">
        <v>0.98205869565214698</v>
      </c>
      <c r="Y86">
        <v>2.9258017727639002E-3</v>
      </c>
      <c r="Z86">
        <v>0.46820271739130398</v>
      </c>
      <c r="AA86">
        <v>0.34721778908371898</v>
      </c>
      <c r="AB86">
        <v>0.37033791001344202</v>
      </c>
      <c r="AC86">
        <v>0.37033791001344202</v>
      </c>
      <c r="AD86">
        <v>0.421574800479465</v>
      </c>
      <c r="AE86">
        <v>0.421574800479465</v>
      </c>
      <c r="AF86">
        <v>0.46820271739130398</v>
      </c>
      <c r="AG86">
        <v>0.46820271739130398</v>
      </c>
      <c r="AH86">
        <v>0.63680555555555496</v>
      </c>
      <c r="AI86">
        <v>9.5856390893459306E-2</v>
      </c>
      <c r="AJ86">
        <v>0.56826605018079301</v>
      </c>
      <c r="AK86">
        <v>0.56826605018079301</v>
      </c>
      <c r="AL86">
        <v>0.54240626274648096</v>
      </c>
      <c r="AM86">
        <v>0.54240626274648196</v>
      </c>
      <c r="AN86">
        <v>0.63680555555555496</v>
      </c>
      <c r="AO86">
        <v>0.63680555555555496</v>
      </c>
    </row>
    <row r="87" spans="2:41" x14ac:dyDescent="0.2">
      <c r="B87" t="s">
        <v>459</v>
      </c>
      <c r="C87">
        <v>1E-3</v>
      </c>
      <c r="D87">
        <v>0.1</v>
      </c>
      <c r="E87">
        <v>100</v>
      </c>
      <c r="F87">
        <v>1000</v>
      </c>
      <c r="G87" s="2" t="b">
        <v>1</v>
      </c>
      <c r="H87">
        <v>8</v>
      </c>
      <c r="I87">
        <v>10</v>
      </c>
      <c r="J87">
        <v>460</v>
      </c>
      <c r="K87">
        <v>1000</v>
      </c>
      <c r="L87">
        <v>4</v>
      </c>
      <c r="M87">
        <v>10</v>
      </c>
      <c r="N87">
        <v>460</v>
      </c>
      <c r="O87">
        <v>12</v>
      </c>
      <c r="P87">
        <v>10</v>
      </c>
      <c r="Q87">
        <v>120</v>
      </c>
      <c r="R87">
        <v>1</v>
      </c>
      <c r="S87">
        <v>78</v>
      </c>
      <c r="T87" s="2">
        <v>128</v>
      </c>
      <c r="U87" s="2">
        <v>128</v>
      </c>
      <c r="V87" s="2">
        <v>128</v>
      </c>
      <c r="W87" t="s">
        <v>445</v>
      </c>
      <c r="X87">
        <v>0.99345054347825101</v>
      </c>
      <c r="Y87">
        <v>1.3971847568171999E-3</v>
      </c>
      <c r="Z87">
        <v>0.466866304347826</v>
      </c>
      <c r="AA87">
        <v>0.42608272415399501</v>
      </c>
      <c r="AB87">
        <v>0.39031416793603602</v>
      </c>
      <c r="AC87">
        <v>0.39031416793603602</v>
      </c>
      <c r="AD87">
        <v>0.387650926070438</v>
      </c>
      <c r="AE87">
        <v>0.387650926070438</v>
      </c>
      <c r="AF87">
        <v>0.466866304347826</v>
      </c>
      <c r="AG87">
        <v>0.466866304347826</v>
      </c>
      <c r="AH87">
        <v>0.63472222222222197</v>
      </c>
      <c r="AI87">
        <v>0.11006142944097499</v>
      </c>
      <c r="AJ87">
        <v>0.56618717137091401</v>
      </c>
      <c r="AK87">
        <v>0.56618717137091401</v>
      </c>
      <c r="AL87">
        <v>0.562591771678848</v>
      </c>
      <c r="AM87">
        <v>0.562591771678848</v>
      </c>
      <c r="AN87">
        <v>0.63472222222222197</v>
      </c>
      <c r="AO87">
        <v>0.63472222222222197</v>
      </c>
    </row>
    <row r="88" spans="2:41" x14ac:dyDescent="0.2">
      <c r="B88" t="s">
        <v>460</v>
      </c>
      <c r="C88">
        <v>1E-3</v>
      </c>
      <c r="D88">
        <v>0.1</v>
      </c>
      <c r="E88">
        <v>100</v>
      </c>
      <c r="F88">
        <v>5000</v>
      </c>
      <c r="G88" s="2" t="b">
        <v>1</v>
      </c>
      <c r="H88">
        <v>8</v>
      </c>
      <c r="I88">
        <v>10</v>
      </c>
      <c r="J88">
        <v>460</v>
      </c>
      <c r="K88">
        <v>1000</v>
      </c>
      <c r="L88">
        <v>4</v>
      </c>
      <c r="M88">
        <v>10</v>
      </c>
      <c r="N88">
        <v>460</v>
      </c>
      <c r="O88">
        <v>12</v>
      </c>
      <c r="P88">
        <v>10</v>
      </c>
      <c r="Q88">
        <v>120</v>
      </c>
      <c r="R88">
        <v>1</v>
      </c>
      <c r="S88">
        <v>78</v>
      </c>
      <c r="T88" s="2">
        <v>64</v>
      </c>
      <c r="U88" s="2">
        <v>64</v>
      </c>
      <c r="V88" s="2">
        <v>128</v>
      </c>
      <c r="W88" t="s">
        <v>445</v>
      </c>
      <c r="X88">
        <v>0.98398777173914198</v>
      </c>
      <c r="Y88">
        <v>2.5315845373085999E-3</v>
      </c>
      <c r="Z88">
        <v>0.46608804347825999</v>
      </c>
      <c r="AA88">
        <v>0.23220056764781399</v>
      </c>
      <c r="AB88">
        <v>0.39004258861300201</v>
      </c>
      <c r="AC88">
        <v>0.39004258861300201</v>
      </c>
      <c r="AD88">
        <v>0.452979641346057</v>
      </c>
      <c r="AE88">
        <v>0.452979641346057</v>
      </c>
      <c r="AF88">
        <v>0.46608804347825999</v>
      </c>
      <c r="AG88">
        <v>0.46608804347825999</v>
      </c>
      <c r="AH88">
        <v>0.39722222222222198</v>
      </c>
      <c r="AI88">
        <v>0.12500126659870101</v>
      </c>
      <c r="AJ88">
        <v>0.40457196292516601</v>
      </c>
      <c r="AK88">
        <v>0.40457196292516601</v>
      </c>
      <c r="AL88">
        <v>0.49645299585038</v>
      </c>
      <c r="AM88">
        <v>0.49645299585038</v>
      </c>
      <c r="AN88">
        <v>0.39722222222222198</v>
      </c>
      <c r="AO88">
        <v>0.39722222222222198</v>
      </c>
    </row>
    <row r="89" spans="2:41" x14ac:dyDescent="0.2">
      <c r="B89" t="s">
        <v>461</v>
      </c>
      <c r="C89">
        <v>1E-3</v>
      </c>
      <c r="D89">
        <v>0.5</v>
      </c>
      <c r="E89">
        <v>100</v>
      </c>
      <c r="F89">
        <v>1000</v>
      </c>
      <c r="G89" s="2" t="b">
        <v>1</v>
      </c>
      <c r="H89">
        <v>8</v>
      </c>
      <c r="I89">
        <v>10</v>
      </c>
      <c r="J89">
        <v>460</v>
      </c>
      <c r="K89">
        <v>1000</v>
      </c>
      <c r="L89">
        <v>4</v>
      </c>
      <c r="M89">
        <v>10</v>
      </c>
      <c r="N89">
        <v>460</v>
      </c>
      <c r="O89">
        <v>12</v>
      </c>
      <c r="P89">
        <v>10</v>
      </c>
      <c r="Q89">
        <v>120</v>
      </c>
      <c r="R89">
        <v>1</v>
      </c>
      <c r="S89">
        <v>78</v>
      </c>
      <c r="T89" s="2">
        <v>128</v>
      </c>
      <c r="U89" s="2">
        <v>128</v>
      </c>
      <c r="V89" s="2">
        <v>64</v>
      </c>
      <c r="W89" t="s">
        <v>445</v>
      </c>
      <c r="X89">
        <v>0.98439266304346695</v>
      </c>
      <c r="Y89">
        <v>2.5729227839036998E-3</v>
      </c>
      <c r="Z89">
        <v>0.46580434782608598</v>
      </c>
      <c r="AA89">
        <v>0.23828983414173099</v>
      </c>
      <c r="AB89">
        <v>0.41008036535069597</v>
      </c>
      <c r="AC89">
        <v>0.41008036535069597</v>
      </c>
      <c r="AD89">
        <v>0.41550623289088001</v>
      </c>
      <c r="AE89">
        <v>0.41550623289088001</v>
      </c>
      <c r="AF89">
        <v>0.46580434782608598</v>
      </c>
      <c r="AG89">
        <v>0.46580434782608598</v>
      </c>
      <c r="AH89">
        <v>0.64027777777777695</v>
      </c>
      <c r="AI89">
        <v>7.8587308526039096E-2</v>
      </c>
      <c r="AJ89">
        <v>0.60943067589465005</v>
      </c>
      <c r="AK89">
        <v>0.60943067589465005</v>
      </c>
      <c r="AL89">
        <v>0.62266128629905004</v>
      </c>
      <c r="AM89">
        <v>0.62266128629905004</v>
      </c>
      <c r="AN89">
        <v>0.64027777777777695</v>
      </c>
      <c r="AO89">
        <v>0.64027777777777695</v>
      </c>
    </row>
    <row r="90" spans="2:41" x14ac:dyDescent="0.2">
      <c r="B90" t="s">
        <v>638</v>
      </c>
      <c r="C90">
        <v>1E-3</v>
      </c>
      <c r="D90">
        <v>0.1</v>
      </c>
      <c r="E90">
        <v>100</v>
      </c>
      <c r="F90">
        <v>5000</v>
      </c>
      <c r="G90" s="2" t="b">
        <v>1</v>
      </c>
      <c r="H90">
        <v>8</v>
      </c>
      <c r="I90">
        <v>10</v>
      </c>
      <c r="J90">
        <v>64</v>
      </c>
      <c r="K90">
        <v>1000</v>
      </c>
      <c r="L90">
        <v>4</v>
      </c>
      <c r="M90">
        <v>10</v>
      </c>
      <c r="N90">
        <v>460</v>
      </c>
      <c r="O90">
        <v>12</v>
      </c>
      <c r="P90">
        <v>10</v>
      </c>
      <c r="Q90">
        <v>120</v>
      </c>
      <c r="R90">
        <v>1</v>
      </c>
      <c r="S90">
        <v>78</v>
      </c>
      <c r="T90" s="2">
        <v>64</v>
      </c>
      <c r="U90" s="2">
        <v>128</v>
      </c>
      <c r="V90" s="2">
        <v>128</v>
      </c>
      <c r="W90" t="s">
        <v>445</v>
      </c>
      <c r="X90">
        <v>0.99208476562500003</v>
      </c>
      <c r="Y90">
        <v>1.6950418241054E-3</v>
      </c>
      <c r="Z90">
        <v>0.465477173913043</v>
      </c>
      <c r="AA90">
        <v>0.402132525041699</v>
      </c>
      <c r="AB90">
        <v>0.38778112359108102</v>
      </c>
      <c r="AC90">
        <v>0.38778112359108102</v>
      </c>
      <c r="AD90">
        <v>0.39190572068327301</v>
      </c>
      <c r="AE90">
        <v>0.39190572068327301</v>
      </c>
      <c r="AF90">
        <v>0.465477173913043</v>
      </c>
      <c r="AG90">
        <v>0.465477173913043</v>
      </c>
      <c r="AH90">
        <v>0.60624999999999996</v>
      </c>
      <c r="AI90">
        <v>0.10730379819869899</v>
      </c>
      <c r="AJ90">
        <v>0.53216508937798701</v>
      </c>
      <c r="AK90">
        <v>0.53216508937798701</v>
      </c>
      <c r="AL90">
        <v>0.51803988022668701</v>
      </c>
      <c r="AM90">
        <v>0.51803988022668701</v>
      </c>
      <c r="AN90">
        <v>0.60624999999999996</v>
      </c>
      <c r="AO90">
        <v>0.60624999999999996</v>
      </c>
    </row>
    <row r="91" spans="2:41" x14ac:dyDescent="0.2">
      <c r="B91" t="s">
        <v>639</v>
      </c>
      <c r="C91">
        <v>1E-3</v>
      </c>
      <c r="D91">
        <v>0.1</v>
      </c>
      <c r="E91">
        <v>100</v>
      </c>
      <c r="F91">
        <v>1000</v>
      </c>
      <c r="G91" s="2" t="b">
        <v>1</v>
      </c>
      <c r="H91">
        <v>8</v>
      </c>
      <c r="I91">
        <v>10</v>
      </c>
      <c r="J91">
        <v>64</v>
      </c>
      <c r="K91">
        <v>1000</v>
      </c>
      <c r="L91">
        <v>4</v>
      </c>
      <c r="M91">
        <v>10</v>
      </c>
      <c r="N91">
        <v>460</v>
      </c>
      <c r="O91">
        <v>12</v>
      </c>
      <c r="P91">
        <v>10</v>
      </c>
      <c r="Q91">
        <v>120</v>
      </c>
      <c r="R91">
        <v>1</v>
      </c>
      <c r="S91">
        <v>78</v>
      </c>
      <c r="T91" s="2">
        <v>128</v>
      </c>
      <c r="U91" s="2">
        <v>128</v>
      </c>
      <c r="V91" s="2">
        <v>128</v>
      </c>
      <c r="W91" t="s">
        <v>445</v>
      </c>
      <c r="X91">
        <v>0.98669726562500004</v>
      </c>
      <c r="Y91">
        <v>2.9408641548943001E-3</v>
      </c>
      <c r="Z91">
        <v>0.465093478260869</v>
      </c>
      <c r="AA91">
        <v>0.381559015035629</v>
      </c>
      <c r="AB91">
        <v>0.40834089363186199</v>
      </c>
      <c r="AC91">
        <v>0.40834089363186199</v>
      </c>
      <c r="AD91">
        <v>0.430013685831591</v>
      </c>
      <c r="AE91">
        <v>0.430013685831591</v>
      </c>
      <c r="AF91">
        <v>0.465093478260869</v>
      </c>
      <c r="AG91">
        <v>0.465093478260869</v>
      </c>
      <c r="AH91">
        <v>0.63541666666666596</v>
      </c>
      <c r="AI91">
        <v>0.10280664265155701</v>
      </c>
      <c r="AJ91">
        <v>0.60349014094758302</v>
      </c>
      <c r="AK91">
        <v>0.60349014094758302</v>
      </c>
      <c r="AL91">
        <v>0.60115755920743497</v>
      </c>
      <c r="AM91">
        <v>0.60115755920743497</v>
      </c>
      <c r="AN91">
        <v>0.63541666666666596</v>
      </c>
      <c r="AO91">
        <v>0.63541666666666596</v>
      </c>
    </row>
    <row r="92" spans="2:41" x14ac:dyDescent="0.2">
      <c r="B92" t="s">
        <v>640</v>
      </c>
      <c r="C92">
        <v>1E-3</v>
      </c>
      <c r="D92">
        <v>0.5</v>
      </c>
      <c r="E92">
        <v>100</v>
      </c>
      <c r="F92">
        <v>5000</v>
      </c>
      <c r="G92" s="2" t="b">
        <v>1</v>
      </c>
      <c r="H92">
        <v>8</v>
      </c>
      <c r="I92">
        <v>10</v>
      </c>
      <c r="J92">
        <v>460</v>
      </c>
      <c r="K92">
        <v>1000</v>
      </c>
      <c r="L92">
        <v>4</v>
      </c>
      <c r="M92">
        <v>10</v>
      </c>
      <c r="N92">
        <v>460</v>
      </c>
      <c r="O92">
        <v>12</v>
      </c>
      <c r="P92">
        <v>10</v>
      </c>
      <c r="Q92">
        <v>120</v>
      </c>
      <c r="R92">
        <v>1</v>
      </c>
      <c r="S92">
        <v>78</v>
      </c>
      <c r="T92" s="2">
        <v>64</v>
      </c>
      <c r="U92" s="2">
        <v>64</v>
      </c>
      <c r="V92" s="2">
        <v>64</v>
      </c>
      <c r="W92" t="s">
        <v>445</v>
      </c>
      <c r="X92">
        <v>0.98048173913045</v>
      </c>
      <c r="Y92">
        <v>3.1047831787727001E-3</v>
      </c>
      <c r="Z92">
        <v>0.46463043478261001</v>
      </c>
      <c r="AA92">
        <v>0.25382416749000503</v>
      </c>
      <c r="AB92">
        <v>0.33662160046665202</v>
      </c>
      <c r="AC92">
        <v>0.33662160046665202</v>
      </c>
      <c r="AD92">
        <v>0.32459464708652902</v>
      </c>
      <c r="AE92">
        <v>0.32459464708652902</v>
      </c>
      <c r="AF92">
        <v>0.46463043478261001</v>
      </c>
      <c r="AG92">
        <v>0.46463043478261001</v>
      </c>
      <c r="AH92">
        <v>0.64097222222222205</v>
      </c>
      <c r="AI92">
        <v>7.8474000096321106E-2</v>
      </c>
      <c r="AJ92">
        <v>0.58166033059634803</v>
      </c>
      <c r="AK92">
        <v>0.58166033059634803</v>
      </c>
      <c r="AL92">
        <v>0.57262659931943305</v>
      </c>
      <c r="AM92">
        <v>0.57262659931943305</v>
      </c>
      <c r="AN92">
        <v>0.64097222222222205</v>
      </c>
      <c r="AO92">
        <v>0.64097222222222205</v>
      </c>
    </row>
    <row r="93" spans="2:41" x14ac:dyDescent="0.2">
      <c r="B93" t="s">
        <v>641</v>
      </c>
      <c r="C93">
        <v>1E-3</v>
      </c>
      <c r="D93">
        <v>0.1</v>
      </c>
      <c r="E93">
        <v>100</v>
      </c>
      <c r="F93">
        <v>1000</v>
      </c>
      <c r="G93" s="2" t="b">
        <v>1</v>
      </c>
      <c r="H93">
        <v>8</v>
      </c>
      <c r="I93">
        <v>10</v>
      </c>
      <c r="J93">
        <v>256</v>
      </c>
      <c r="K93">
        <v>1000</v>
      </c>
      <c r="L93">
        <v>4</v>
      </c>
      <c r="M93">
        <v>10</v>
      </c>
      <c r="N93">
        <v>460</v>
      </c>
      <c r="O93">
        <v>12</v>
      </c>
      <c r="P93">
        <v>10</v>
      </c>
      <c r="Q93">
        <v>120</v>
      </c>
      <c r="R93">
        <v>1</v>
      </c>
      <c r="S93">
        <v>78</v>
      </c>
      <c r="T93" s="2">
        <v>128</v>
      </c>
      <c r="U93" s="2">
        <v>128</v>
      </c>
      <c r="V93" s="2">
        <v>64</v>
      </c>
      <c r="W93" t="s">
        <v>445</v>
      </c>
      <c r="X93">
        <v>0.98813671874999998</v>
      </c>
      <c r="Y93">
        <v>2.2890194125356998E-3</v>
      </c>
      <c r="Z93">
        <v>0.46107608695652103</v>
      </c>
      <c r="AA93">
        <v>0.22076541729271401</v>
      </c>
      <c r="AB93">
        <v>0.32238569667021699</v>
      </c>
      <c r="AC93">
        <v>0.32238569667021699</v>
      </c>
      <c r="AD93">
        <v>0.268582537990043</v>
      </c>
      <c r="AE93">
        <v>0.268582537990043</v>
      </c>
      <c r="AF93">
        <v>0.46107608695652103</v>
      </c>
      <c r="AG93">
        <v>0.46107608695652103</v>
      </c>
      <c r="AH93">
        <v>0.61041666666666605</v>
      </c>
      <c r="AI93">
        <v>7.8988283872604301E-2</v>
      </c>
      <c r="AJ93">
        <v>0.55557547334420898</v>
      </c>
      <c r="AK93">
        <v>0.55557547334420898</v>
      </c>
      <c r="AL93">
        <v>0.55067829590746897</v>
      </c>
      <c r="AM93">
        <v>0.55067829590746897</v>
      </c>
      <c r="AN93">
        <v>0.61041666666666605</v>
      </c>
      <c r="AO93">
        <v>0.61041666666666605</v>
      </c>
    </row>
    <row r="94" spans="2:41" x14ac:dyDescent="0.2">
      <c r="B94" t="s">
        <v>642</v>
      </c>
      <c r="C94">
        <v>1E-3</v>
      </c>
      <c r="D94">
        <v>0.5</v>
      </c>
      <c r="E94">
        <v>100</v>
      </c>
      <c r="F94">
        <v>5000</v>
      </c>
      <c r="G94" s="2" t="b">
        <v>1</v>
      </c>
      <c r="H94">
        <v>8</v>
      </c>
      <c r="I94">
        <v>10</v>
      </c>
      <c r="J94">
        <v>64</v>
      </c>
      <c r="K94">
        <v>1000</v>
      </c>
      <c r="L94">
        <v>4</v>
      </c>
      <c r="M94">
        <v>10</v>
      </c>
      <c r="N94">
        <v>460</v>
      </c>
      <c r="O94">
        <v>12</v>
      </c>
      <c r="P94">
        <v>10</v>
      </c>
      <c r="Q94">
        <v>120</v>
      </c>
      <c r="R94">
        <v>1</v>
      </c>
      <c r="S94">
        <v>78</v>
      </c>
      <c r="T94" s="2">
        <v>128</v>
      </c>
      <c r="U94" s="2">
        <v>64</v>
      </c>
      <c r="V94" s="2">
        <v>64</v>
      </c>
      <c r="W94" t="s">
        <v>445</v>
      </c>
      <c r="X94">
        <v>0.99107070312500001</v>
      </c>
      <c r="Y94">
        <v>1.8616571788684999E-3</v>
      </c>
      <c r="Z94">
        <v>0.46103586956521703</v>
      </c>
      <c r="AA94">
        <v>0.33840518699586303</v>
      </c>
      <c r="AB94">
        <v>0.391939774308113</v>
      </c>
      <c r="AC94">
        <v>0.391939774308113</v>
      </c>
      <c r="AD94">
        <v>0.43048885036981599</v>
      </c>
      <c r="AE94">
        <v>0.43048885036981599</v>
      </c>
      <c r="AF94">
        <v>0.46103586956521703</v>
      </c>
      <c r="AG94">
        <v>0.46103586956521703</v>
      </c>
      <c r="AH94">
        <v>0.56527777777777699</v>
      </c>
      <c r="AI94">
        <v>0.108546108007431</v>
      </c>
      <c r="AJ94">
        <v>0.532369087242474</v>
      </c>
      <c r="AK94">
        <v>0.532369087242474</v>
      </c>
      <c r="AL94">
        <v>0.609710466170169</v>
      </c>
      <c r="AM94">
        <v>0.609710466170169</v>
      </c>
      <c r="AN94">
        <v>0.56527777777777699</v>
      </c>
      <c r="AO94">
        <v>0.56527777777777699</v>
      </c>
    </row>
    <row r="95" spans="2:41" x14ac:dyDescent="0.2">
      <c r="B95" t="s">
        <v>643</v>
      </c>
      <c r="C95">
        <v>1E-3</v>
      </c>
      <c r="D95">
        <v>0.1</v>
      </c>
      <c r="E95">
        <v>100</v>
      </c>
      <c r="F95">
        <v>100</v>
      </c>
      <c r="G95" s="2" t="b">
        <v>1</v>
      </c>
      <c r="H95">
        <v>8</v>
      </c>
      <c r="I95">
        <v>10</v>
      </c>
      <c r="J95">
        <v>460</v>
      </c>
      <c r="K95">
        <v>1000</v>
      </c>
      <c r="L95">
        <v>4</v>
      </c>
      <c r="M95">
        <v>10</v>
      </c>
      <c r="N95">
        <v>460</v>
      </c>
      <c r="O95">
        <v>12</v>
      </c>
      <c r="P95">
        <v>10</v>
      </c>
      <c r="Q95">
        <v>120</v>
      </c>
      <c r="R95">
        <v>1</v>
      </c>
      <c r="S95">
        <v>78</v>
      </c>
      <c r="T95" s="2">
        <v>128</v>
      </c>
      <c r="U95" s="2">
        <v>64</v>
      </c>
      <c r="V95" s="2">
        <v>128</v>
      </c>
      <c r="W95" t="s">
        <v>445</v>
      </c>
      <c r="X95">
        <v>0.98320923913043401</v>
      </c>
      <c r="Y95">
        <v>3.3529978524893E-3</v>
      </c>
      <c r="Z95">
        <v>0.46092826086956501</v>
      </c>
      <c r="AA95">
        <v>0.21554284211993199</v>
      </c>
      <c r="AB95">
        <v>0.41957146101513099</v>
      </c>
      <c r="AC95">
        <v>0.41957146101513099</v>
      </c>
      <c r="AD95">
        <v>0.44368333418702199</v>
      </c>
      <c r="AE95">
        <v>0.44368333418702199</v>
      </c>
      <c r="AF95">
        <v>0.46092826086956501</v>
      </c>
      <c r="AG95">
        <v>0.46092826086956501</v>
      </c>
      <c r="AH95">
        <v>0.61388888888888804</v>
      </c>
      <c r="AI95">
        <v>6.2839843332767403E-2</v>
      </c>
      <c r="AJ95">
        <v>0.54430129530282101</v>
      </c>
      <c r="AK95">
        <v>0.54430129530282101</v>
      </c>
      <c r="AL95">
        <v>0.56176079917586996</v>
      </c>
      <c r="AM95">
        <v>0.56176079917586996</v>
      </c>
      <c r="AN95">
        <v>0.61388888888888804</v>
      </c>
      <c r="AO95">
        <v>0.61388888888888804</v>
      </c>
    </row>
    <row r="96" spans="2:41" x14ac:dyDescent="0.2">
      <c r="B96" t="s">
        <v>644</v>
      </c>
      <c r="C96">
        <v>1E-3</v>
      </c>
      <c r="D96">
        <v>0.1</v>
      </c>
      <c r="E96">
        <v>100</v>
      </c>
      <c r="F96">
        <v>1000</v>
      </c>
      <c r="G96" s="2" t="b">
        <v>1</v>
      </c>
      <c r="H96">
        <v>8</v>
      </c>
      <c r="I96">
        <v>10</v>
      </c>
      <c r="J96">
        <v>460</v>
      </c>
      <c r="K96">
        <v>1000</v>
      </c>
      <c r="L96">
        <v>4</v>
      </c>
      <c r="M96">
        <v>10</v>
      </c>
      <c r="N96">
        <v>460</v>
      </c>
      <c r="O96">
        <v>12</v>
      </c>
      <c r="P96">
        <v>10</v>
      </c>
      <c r="Q96">
        <v>120</v>
      </c>
      <c r="R96">
        <v>1</v>
      </c>
      <c r="S96">
        <v>78</v>
      </c>
      <c r="T96" s="2">
        <v>64</v>
      </c>
      <c r="U96" s="2">
        <v>128</v>
      </c>
      <c r="V96" s="2">
        <v>128</v>
      </c>
      <c r="W96" t="s">
        <v>445</v>
      </c>
      <c r="X96">
        <v>0.98560788043477598</v>
      </c>
      <c r="Y96">
        <v>2.7192630883072998E-3</v>
      </c>
      <c r="Z96">
        <v>0.46040923913043402</v>
      </c>
      <c r="AA96">
        <v>0.34894523692131002</v>
      </c>
      <c r="AB96">
        <v>0.40016963736354</v>
      </c>
      <c r="AC96">
        <v>0.40016963736354</v>
      </c>
      <c r="AD96">
        <v>0.47182425977654502</v>
      </c>
      <c r="AE96">
        <v>0.47182425977654502</v>
      </c>
      <c r="AF96">
        <v>0.46040923913043402</v>
      </c>
      <c r="AG96">
        <v>0.46040923913043402</v>
      </c>
      <c r="AH96">
        <v>0.47152777777777699</v>
      </c>
      <c r="AI96">
        <v>0.17594040930271099</v>
      </c>
      <c r="AJ96">
        <v>0.42632143048823001</v>
      </c>
      <c r="AK96">
        <v>0.42632143048823001</v>
      </c>
      <c r="AL96">
        <v>0.56389595367214995</v>
      </c>
      <c r="AM96">
        <v>0.56389595367214995</v>
      </c>
      <c r="AN96">
        <v>0.47152777777777699</v>
      </c>
      <c r="AO96">
        <v>0.47152777777777699</v>
      </c>
    </row>
    <row r="97" spans="2:41" x14ac:dyDescent="0.2">
      <c r="B97" t="s">
        <v>462</v>
      </c>
      <c r="C97">
        <v>1E-3</v>
      </c>
      <c r="D97">
        <v>0.25</v>
      </c>
      <c r="E97">
        <v>100</v>
      </c>
      <c r="F97">
        <v>5000</v>
      </c>
      <c r="G97" s="2" t="b">
        <v>1</v>
      </c>
      <c r="H97">
        <v>8</v>
      </c>
      <c r="I97">
        <v>10</v>
      </c>
      <c r="J97">
        <v>460</v>
      </c>
      <c r="K97">
        <v>1000</v>
      </c>
      <c r="L97">
        <v>4</v>
      </c>
      <c r="M97">
        <v>10</v>
      </c>
      <c r="N97">
        <v>460</v>
      </c>
      <c r="O97">
        <v>12</v>
      </c>
      <c r="P97">
        <v>10</v>
      </c>
      <c r="Q97">
        <v>120</v>
      </c>
      <c r="R97">
        <v>1</v>
      </c>
      <c r="S97">
        <v>78</v>
      </c>
      <c r="T97" s="2">
        <v>64</v>
      </c>
      <c r="U97" s="2">
        <v>64</v>
      </c>
      <c r="V97" s="2">
        <v>128</v>
      </c>
      <c r="W97" t="s">
        <v>445</v>
      </c>
      <c r="X97">
        <v>0.98108989130436097</v>
      </c>
      <c r="Y97">
        <v>2.9840667300391E-3</v>
      </c>
      <c r="Z97">
        <v>0.459993478260869</v>
      </c>
      <c r="AA97">
        <v>0.326492521271109</v>
      </c>
      <c r="AB97">
        <v>0.40188920636463499</v>
      </c>
      <c r="AC97">
        <v>0.40188920636463499</v>
      </c>
      <c r="AD97">
        <v>0.42811573889832</v>
      </c>
      <c r="AE97">
        <v>0.42811573889832</v>
      </c>
      <c r="AF97">
        <v>0.459993478260869</v>
      </c>
      <c r="AG97">
        <v>0.459993478260869</v>
      </c>
      <c r="AH97">
        <v>0.65347222222222201</v>
      </c>
      <c r="AI97">
        <v>9.2162221670150701E-2</v>
      </c>
      <c r="AJ97">
        <v>0.60795337937173499</v>
      </c>
      <c r="AK97">
        <v>0.60795337937173499</v>
      </c>
      <c r="AL97">
        <v>0.58927575443500202</v>
      </c>
      <c r="AM97">
        <v>0.58927575443500202</v>
      </c>
      <c r="AN97">
        <v>0.65347222222222201</v>
      </c>
      <c r="AO97">
        <v>0.65347222222222201</v>
      </c>
    </row>
    <row r="98" spans="2:41" x14ac:dyDescent="0.2">
      <c r="B98" t="s">
        <v>645</v>
      </c>
      <c r="C98">
        <v>1E-3</v>
      </c>
      <c r="D98">
        <v>0.1</v>
      </c>
      <c r="E98">
        <v>100</v>
      </c>
      <c r="F98">
        <v>100</v>
      </c>
      <c r="G98" s="2" t="b">
        <v>1</v>
      </c>
      <c r="H98">
        <v>8</v>
      </c>
      <c r="I98">
        <v>10</v>
      </c>
      <c r="J98">
        <v>256</v>
      </c>
      <c r="K98">
        <v>1000</v>
      </c>
      <c r="L98">
        <v>4</v>
      </c>
      <c r="M98">
        <v>10</v>
      </c>
      <c r="N98">
        <v>460</v>
      </c>
      <c r="O98">
        <v>12</v>
      </c>
      <c r="P98">
        <v>10</v>
      </c>
      <c r="Q98">
        <v>120</v>
      </c>
      <c r="R98">
        <v>1</v>
      </c>
      <c r="S98">
        <v>78</v>
      </c>
      <c r="T98" s="2">
        <v>128</v>
      </c>
      <c r="U98" s="2">
        <v>64</v>
      </c>
      <c r="V98" s="2">
        <v>64</v>
      </c>
      <c r="W98" t="s">
        <v>445</v>
      </c>
      <c r="X98">
        <v>0.97842285156249997</v>
      </c>
      <c r="Y98">
        <v>4.6750388341024003E-3</v>
      </c>
      <c r="Z98">
        <v>0.45886902173913002</v>
      </c>
      <c r="AA98">
        <v>0.261164253681898</v>
      </c>
      <c r="AB98">
        <v>0.39974804843428702</v>
      </c>
      <c r="AC98">
        <v>0.39974804843428702</v>
      </c>
      <c r="AD98">
        <v>0.40483366406395899</v>
      </c>
      <c r="AE98">
        <v>0.40483366406395899</v>
      </c>
      <c r="AF98">
        <v>0.45886902173913002</v>
      </c>
      <c r="AG98">
        <v>0.45886902173913002</v>
      </c>
      <c r="AH98">
        <v>0.58263888888888804</v>
      </c>
      <c r="AI98">
        <v>9.4540797173976898E-2</v>
      </c>
      <c r="AJ98">
        <v>0.52132067741486499</v>
      </c>
      <c r="AK98">
        <v>0.52132067741486499</v>
      </c>
      <c r="AL98">
        <v>0.51690232787425805</v>
      </c>
      <c r="AM98">
        <v>0.51690232787425805</v>
      </c>
      <c r="AN98">
        <v>0.58263888888888804</v>
      </c>
      <c r="AO98">
        <v>0.58263888888888804</v>
      </c>
    </row>
    <row r="99" spans="2:41" x14ac:dyDescent="0.2">
      <c r="B99" t="s">
        <v>646</v>
      </c>
      <c r="C99">
        <v>1E-3</v>
      </c>
      <c r="D99">
        <v>0.1</v>
      </c>
      <c r="E99">
        <v>100</v>
      </c>
      <c r="F99">
        <v>100</v>
      </c>
      <c r="G99" s="2" t="b">
        <v>0</v>
      </c>
      <c r="H99">
        <v>8</v>
      </c>
      <c r="I99">
        <v>10</v>
      </c>
      <c r="J99">
        <v>64</v>
      </c>
      <c r="K99">
        <v>1000</v>
      </c>
      <c r="L99">
        <v>4</v>
      </c>
      <c r="M99">
        <v>10</v>
      </c>
      <c r="N99">
        <v>460</v>
      </c>
      <c r="O99">
        <v>12</v>
      </c>
      <c r="P99">
        <v>10</v>
      </c>
      <c r="Q99">
        <v>120</v>
      </c>
      <c r="R99">
        <v>1</v>
      </c>
      <c r="S99">
        <v>78</v>
      </c>
      <c r="T99" s="2">
        <v>128</v>
      </c>
      <c r="U99" s="2">
        <v>64</v>
      </c>
      <c r="V99" s="2">
        <v>64</v>
      </c>
      <c r="W99" t="s">
        <v>445</v>
      </c>
      <c r="X99">
        <v>0.97941406249999996</v>
      </c>
      <c r="Y99">
        <v>4.4489311473444003E-3</v>
      </c>
      <c r="Z99">
        <v>0.45857771739130399</v>
      </c>
      <c r="AA99">
        <v>0.188773799702525</v>
      </c>
      <c r="AB99">
        <v>0.35449430336438997</v>
      </c>
      <c r="AC99">
        <v>0.35449430336438997</v>
      </c>
      <c r="AD99">
        <v>0.34897561911966102</v>
      </c>
      <c r="AE99">
        <v>0.34897561911966102</v>
      </c>
      <c r="AF99">
        <v>0.45857771739130399</v>
      </c>
      <c r="AG99">
        <v>0.45857771739130399</v>
      </c>
      <c r="AH99">
        <v>0.624305555555555</v>
      </c>
      <c r="AI99">
        <v>6.9123528897762299E-2</v>
      </c>
      <c r="AJ99">
        <v>0.59453144884775899</v>
      </c>
      <c r="AK99">
        <v>0.59453144884775899</v>
      </c>
      <c r="AL99">
        <v>0.60677997097203096</v>
      </c>
      <c r="AM99">
        <v>0.60677997097203096</v>
      </c>
      <c r="AN99">
        <v>0.624305555555555</v>
      </c>
      <c r="AO99">
        <v>0.624305555555555</v>
      </c>
    </row>
    <row r="100" spans="2:41" x14ac:dyDescent="0.2">
      <c r="B100" t="s">
        <v>463</v>
      </c>
      <c r="C100">
        <v>1E-3</v>
      </c>
      <c r="D100">
        <v>0.25</v>
      </c>
      <c r="E100">
        <v>100</v>
      </c>
      <c r="F100">
        <v>1000</v>
      </c>
      <c r="G100" s="2" t="b">
        <v>1</v>
      </c>
      <c r="H100">
        <v>8</v>
      </c>
      <c r="I100">
        <v>10</v>
      </c>
      <c r="J100">
        <v>460</v>
      </c>
      <c r="K100">
        <v>1000</v>
      </c>
      <c r="L100">
        <v>4</v>
      </c>
      <c r="M100">
        <v>10</v>
      </c>
      <c r="N100">
        <v>460</v>
      </c>
      <c r="O100">
        <v>12</v>
      </c>
      <c r="P100">
        <v>10</v>
      </c>
      <c r="Q100">
        <v>120</v>
      </c>
      <c r="R100">
        <v>1</v>
      </c>
      <c r="S100">
        <v>78</v>
      </c>
      <c r="T100" s="2">
        <v>64</v>
      </c>
      <c r="U100" s="2">
        <v>128</v>
      </c>
      <c r="V100" s="2">
        <v>128</v>
      </c>
      <c r="W100" t="s">
        <v>445</v>
      </c>
      <c r="X100">
        <v>0.98385543478259596</v>
      </c>
      <c r="Y100">
        <v>2.4658961922394999E-3</v>
      </c>
      <c r="Z100">
        <v>0.45690108695652198</v>
      </c>
      <c r="AA100">
        <v>0.26747363395988899</v>
      </c>
      <c r="AB100">
        <v>0.327173996629329</v>
      </c>
      <c r="AC100">
        <v>0.327173996629329</v>
      </c>
      <c r="AD100">
        <v>0.26967216792371002</v>
      </c>
      <c r="AE100">
        <v>0.26967216792371002</v>
      </c>
      <c r="AF100">
        <v>0.45690108695652198</v>
      </c>
      <c r="AG100">
        <v>0.45690108695652198</v>
      </c>
      <c r="AH100">
        <v>0.65069444444444402</v>
      </c>
      <c r="AI100">
        <v>8.2543551921844399E-2</v>
      </c>
      <c r="AJ100">
        <v>0.58685642495928703</v>
      </c>
      <c r="AK100">
        <v>0.58685642495928703</v>
      </c>
      <c r="AL100">
        <v>0.58902050076936396</v>
      </c>
      <c r="AM100">
        <v>0.58902050076936396</v>
      </c>
      <c r="AN100">
        <v>0.65069444444444402</v>
      </c>
      <c r="AO100">
        <v>0.65069444444444402</v>
      </c>
    </row>
    <row r="101" spans="2:41" x14ac:dyDescent="0.2">
      <c r="B101" t="s">
        <v>647</v>
      </c>
      <c r="C101">
        <v>1E-3</v>
      </c>
      <c r="D101">
        <v>0.5</v>
      </c>
      <c r="E101">
        <v>100</v>
      </c>
      <c r="F101">
        <v>5000</v>
      </c>
      <c r="G101" s="2" t="b">
        <v>1</v>
      </c>
      <c r="H101">
        <v>8</v>
      </c>
      <c r="I101">
        <v>10</v>
      </c>
      <c r="J101">
        <v>460</v>
      </c>
      <c r="K101">
        <v>1000</v>
      </c>
      <c r="L101">
        <v>4</v>
      </c>
      <c r="M101">
        <v>10</v>
      </c>
      <c r="N101">
        <v>460</v>
      </c>
      <c r="O101">
        <v>12</v>
      </c>
      <c r="P101">
        <v>10</v>
      </c>
      <c r="Q101">
        <v>120</v>
      </c>
      <c r="R101">
        <v>1</v>
      </c>
      <c r="S101">
        <v>78</v>
      </c>
      <c r="T101" s="2">
        <v>64</v>
      </c>
      <c r="U101" s="2">
        <v>128</v>
      </c>
      <c r="V101" s="2">
        <v>128</v>
      </c>
      <c r="W101" t="s">
        <v>445</v>
      </c>
      <c r="X101">
        <v>0.98236657608691802</v>
      </c>
      <c r="Y101">
        <v>2.9297668636775998E-3</v>
      </c>
      <c r="Z101">
        <v>0.45647119565217298</v>
      </c>
      <c r="AA101">
        <v>0.439931010305881</v>
      </c>
      <c r="AB101">
        <v>0.34619666549068601</v>
      </c>
      <c r="AC101">
        <v>0.34619666549068601</v>
      </c>
      <c r="AD101">
        <v>0.37480431803894898</v>
      </c>
      <c r="AE101">
        <v>0.37480431803894898</v>
      </c>
      <c r="AF101">
        <v>0.45647119565217298</v>
      </c>
      <c r="AG101">
        <v>0.45647119565217298</v>
      </c>
      <c r="AH101">
        <v>0.34097222222222201</v>
      </c>
      <c r="AI101">
        <v>0.34872317314147899</v>
      </c>
      <c r="AJ101">
        <v>0.27701878429187898</v>
      </c>
      <c r="AK101">
        <v>0.27701878429187898</v>
      </c>
      <c r="AL101">
        <v>0.31373678524903398</v>
      </c>
      <c r="AM101">
        <v>0.31373678524903398</v>
      </c>
      <c r="AN101">
        <v>0.34097222222222201</v>
      </c>
      <c r="AO101">
        <v>0.34097222222222201</v>
      </c>
    </row>
    <row r="102" spans="2:41" x14ac:dyDescent="0.2">
      <c r="B102" t="s">
        <v>648</v>
      </c>
      <c r="C102">
        <v>1E-3</v>
      </c>
      <c r="D102">
        <v>0.1</v>
      </c>
      <c r="E102">
        <v>100</v>
      </c>
      <c r="F102">
        <v>100</v>
      </c>
      <c r="G102" s="2" t="b">
        <v>1</v>
      </c>
      <c r="H102">
        <v>8</v>
      </c>
      <c r="I102">
        <v>10</v>
      </c>
      <c r="J102">
        <v>256</v>
      </c>
      <c r="K102">
        <v>1000</v>
      </c>
      <c r="L102">
        <v>4</v>
      </c>
      <c r="M102">
        <v>10</v>
      </c>
      <c r="N102">
        <v>460</v>
      </c>
      <c r="O102">
        <v>12</v>
      </c>
      <c r="P102">
        <v>10</v>
      </c>
      <c r="Q102">
        <v>120</v>
      </c>
      <c r="R102">
        <v>1</v>
      </c>
      <c r="S102">
        <v>78</v>
      </c>
      <c r="T102" s="2">
        <v>64</v>
      </c>
      <c r="U102" s="2">
        <v>128</v>
      </c>
      <c r="V102" s="2">
        <v>64</v>
      </c>
      <c r="W102" t="s">
        <v>445</v>
      </c>
      <c r="X102">
        <v>0.98585937499999998</v>
      </c>
      <c r="Y102">
        <v>3.22356503224E-3</v>
      </c>
      <c r="Z102">
        <v>0.45590923913043402</v>
      </c>
      <c r="AA102">
        <v>0.29058630603551799</v>
      </c>
      <c r="AB102">
        <v>0.40457611072496802</v>
      </c>
      <c r="AC102">
        <v>0.40457611072496802</v>
      </c>
      <c r="AD102">
        <v>0.44858951586680001</v>
      </c>
      <c r="AE102">
        <v>0.44858951586680001</v>
      </c>
      <c r="AF102">
        <v>0.45590923913043402</v>
      </c>
      <c r="AG102">
        <v>0.45590923913043402</v>
      </c>
      <c r="AH102">
        <v>0.624305555555555</v>
      </c>
      <c r="AI102">
        <v>9.2634648084640503E-2</v>
      </c>
      <c r="AJ102">
        <v>0.56574651872960302</v>
      </c>
      <c r="AK102">
        <v>0.56574651872960302</v>
      </c>
      <c r="AL102">
        <v>0.53164036924136304</v>
      </c>
      <c r="AM102">
        <v>0.53164036924136304</v>
      </c>
      <c r="AN102">
        <v>0.624305555555555</v>
      </c>
      <c r="AO102">
        <v>0.624305555555555</v>
      </c>
    </row>
    <row r="103" spans="2:41" x14ac:dyDescent="0.2">
      <c r="B103" t="s">
        <v>649</v>
      </c>
      <c r="C103">
        <v>1E-3</v>
      </c>
      <c r="D103">
        <v>0.1</v>
      </c>
      <c r="E103">
        <v>100</v>
      </c>
      <c r="F103">
        <v>1000</v>
      </c>
      <c r="G103" s="2" t="b">
        <v>1</v>
      </c>
      <c r="H103">
        <v>8</v>
      </c>
      <c r="I103">
        <v>10</v>
      </c>
      <c r="J103">
        <v>64</v>
      </c>
      <c r="K103">
        <v>1000</v>
      </c>
      <c r="L103">
        <v>4</v>
      </c>
      <c r="M103">
        <v>10</v>
      </c>
      <c r="N103">
        <v>460</v>
      </c>
      <c r="O103">
        <v>12</v>
      </c>
      <c r="P103">
        <v>10</v>
      </c>
      <c r="Q103">
        <v>120</v>
      </c>
      <c r="R103">
        <v>1</v>
      </c>
      <c r="S103">
        <v>78</v>
      </c>
      <c r="T103" s="2">
        <v>64</v>
      </c>
      <c r="U103" s="2">
        <v>64</v>
      </c>
      <c r="V103" s="2">
        <v>64</v>
      </c>
      <c r="W103" t="s">
        <v>445</v>
      </c>
      <c r="X103">
        <v>0.98534374999999996</v>
      </c>
      <c r="Y103">
        <v>3.2942924299277001E-3</v>
      </c>
      <c r="Z103">
        <v>0.45290978260869502</v>
      </c>
      <c r="AA103">
        <v>0.211886911392211</v>
      </c>
      <c r="AB103">
        <v>0.41204665576371402</v>
      </c>
      <c r="AC103">
        <v>0.41204665576371402</v>
      </c>
      <c r="AD103">
        <v>0.44406444766372399</v>
      </c>
      <c r="AE103">
        <v>0.44406444766372499</v>
      </c>
      <c r="AF103">
        <v>0.45290978260869602</v>
      </c>
      <c r="AG103">
        <v>0.45290978260869602</v>
      </c>
      <c r="AH103">
        <v>0.6</v>
      </c>
      <c r="AI103">
        <v>6.6899567842483507E-2</v>
      </c>
      <c r="AJ103">
        <v>0.54679907694165897</v>
      </c>
      <c r="AK103">
        <v>0.54679907694165997</v>
      </c>
      <c r="AL103">
        <v>0.52434549735108504</v>
      </c>
      <c r="AM103">
        <v>0.52434549735108504</v>
      </c>
      <c r="AN103">
        <v>0.6</v>
      </c>
      <c r="AO103">
        <v>0.6</v>
      </c>
    </row>
    <row r="104" spans="2:41" x14ac:dyDescent="0.2">
      <c r="B104" t="s">
        <v>464</v>
      </c>
      <c r="C104">
        <v>1E-3</v>
      </c>
      <c r="D104">
        <v>0.25</v>
      </c>
      <c r="E104">
        <v>100</v>
      </c>
      <c r="F104">
        <v>1000</v>
      </c>
      <c r="G104" s="2" t="b">
        <v>1</v>
      </c>
      <c r="H104">
        <v>8</v>
      </c>
      <c r="I104">
        <v>10</v>
      </c>
      <c r="J104">
        <v>460</v>
      </c>
      <c r="K104">
        <v>1000</v>
      </c>
      <c r="L104">
        <v>4</v>
      </c>
      <c r="M104">
        <v>10</v>
      </c>
      <c r="N104">
        <v>460</v>
      </c>
      <c r="O104">
        <v>12</v>
      </c>
      <c r="P104">
        <v>10</v>
      </c>
      <c r="Q104">
        <v>120</v>
      </c>
      <c r="R104">
        <v>1</v>
      </c>
      <c r="S104">
        <v>78</v>
      </c>
      <c r="T104" s="2">
        <v>128</v>
      </c>
      <c r="U104" s="2">
        <v>128</v>
      </c>
      <c r="V104" s="2">
        <v>64</v>
      </c>
      <c r="W104" t="s">
        <v>445</v>
      </c>
      <c r="X104">
        <v>0.98182201086958398</v>
      </c>
      <c r="Y104">
        <v>2.7350808805786E-3</v>
      </c>
      <c r="Z104">
        <v>0.45193043478260803</v>
      </c>
      <c r="AA104">
        <v>0.24360675896704101</v>
      </c>
      <c r="AB104">
        <v>0.38136412170023298</v>
      </c>
      <c r="AC104">
        <v>0.38136412170023298</v>
      </c>
      <c r="AD104">
        <v>0.52396281302911396</v>
      </c>
      <c r="AE104">
        <v>0.52396281302911396</v>
      </c>
      <c r="AF104">
        <v>0.45193043478260803</v>
      </c>
      <c r="AG104">
        <v>0.45193043478260803</v>
      </c>
      <c r="AH104">
        <v>0.50833333333333297</v>
      </c>
      <c r="AI104">
        <v>0.11210021376609799</v>
      </c>
      <c r="AJ104">
        <v>0.46655579915808099</v>
      </c>
      <c r="AK104">
        <v>0.46655579915808099</v>
      </c>
      <c r="AL104">
        <v>0.67324942578720703</v>
      </c>
      <c r="AM104">
        <v>0.67324942578720703</v>
      </c>
      <c r="AN104">
        <v>0.50833333333333297</v>
      </c>
      <c r="AO104">
        <v>0.50833333333333297</v>
      </c>
    </row>
    <row r="105" spans="2:41" x14ac:dyDescent="0.2">
      <c r="B105" t="s">
        <v>465</v>
      </c>
      <c r="C105">
        <v>1E-3</v>
      </c>
      <c r="D105">
        <v>0.5</v>
      </c>
      <c r="E105">
        <v>100</v>
      </c>
      <c r="F105">
        <v>5000</v>
      </c>
      <c r="G105" s="2" t="b">
        <v>1</v>
      </c>
      <c r="H105">
        <v>8</v>
      </c>
      <c r="I105">
        <v>10</v>
      </c>
      <c r="J105">
        <v>460</v>
      </c>
      <c r="K105">
        <v>1000</v>
      </c>
      <c r="L105">
        <v>4</v>
      </c>
      <c r="M105">
        <v>10</v>
      </c>
      <c r="N105">
        <v>460</v>
      </c>
      <c r="O105">
        <v>12</v>
      </c>
      <c r="P105">
        <v>10</v>
      </c>
      <c r="Q105">
        <v>120</v>
      </c>
      <c r="R105">
        <v>1</v>
      </c>
      <c r="S105">
        <v>78</v>
      </c>
      <c r="T105" s="2">
        <v>64</v>
      </c>
      <c r="U105" s="2">
        <v>64</v>
      </c>
      <c r="V105" s="2">
        <v>128</v>
      </c>
      <c r="W105" t="s">
        <v>445</v>
      </c>
      <c r="X105">
        <v>0.99114239130432502</v>
      </c>
      <c r="Y105">
        <v>1.6217895117354999E-3</v>
      </c>
      <c r="Z105">
        <v>0.45112934782608699</v>
      </c>
      <c r="AA105">
        <v>0.23522802305221499</v>
      </c>
      <c r="AB105">
        <v>0.333363203342596</v>
      </c>
      <c r="AC105">
        <v>0.333363203342596</v>
      </c>
      <c r="AD105">
        <v>0.27999790398390001</v>
      </c>
      <c r="AE105">
        <v>0.27999790398390001</v>
      </c>
      <c r="AF105">
        <v>0.45112934782608699</v>
      </c>
      <c r="AG105">
        <v>0.45112934782608699</v>
      </c>
      <c r="AH105">
        <v>0.56805555555555498</v>
      </c>
      <c r="AI105">
        <v>7.76347815990448E-2</v>
      </c>
      <c r="AJ105">
        <v>0.51802897180405805</v>
      </c>
      <c r="AK105">
        <v>0.51802897180405805</v>
      </c>
      <c r="AL105">
        <v>0.54193981014002801</v>
      </c>
      <c r="AM105">
        <v>0.54193981014002801</v>
      </c>
      <c r="AN105">
        <v>0.56805555555555498</v>
      </c>
      <c r="AO105">
        <v>0.56805555555555498</v>
      </c>
    </row>
    <row r="106" spans="2:41" x14ac:dyDescent="0.2">
      <c r="B106" t="s">
        <v>650</v>
      </c>
      <c r="C106">
        <v>1E-3</v>
      </c>
      <c r="D106">
        <v>0.1</v>
      </c>
      <c r="E106">
        <v>100</v>
      </c>
      <c r="F106">
        <v>100</v>
      </c>
      <c r="G106" s="2" t="b">
        <v>1</v>
      </c>
      <c r="H106">
        <v>8</v>
      </c>
      <c r="I106">
        <v>10</v>
      </c>
      <c r="J106">
        <v>256</v>
      </c>
      <c r="K106">
        <v>1000</v>
      </c>
      <c r="L106">
        <v>4</v>
      </c>
      <c r="M106">
        <v>10</v>
      </c>
      <c r="N106">
        <v>460</v>
      </c>
      <c r="O106">
        <v>12</v>
      </c>
      <c r="P106">
        <v>10</v>
      </c>
      <c r="Q106">
        <v>120</v>
      </c>
      <c r="R106">
        <v>1</v>
      </c>
      <c r="S106">
        <v>78</v>
      </c>
      <c r="T106" s="2">
        <v>64</v>
      </c>
      <c r="U106" s="2">
        <v>64</v>
      </c>
      <c r="V106" s="2">
        <v>128</v>
      </c>
      <c r="W106" t="s">
        <v>445</v>
      </c>
      <c r="X106">
        <v>0.98176269531250004</v>
      </c>
      <c r="Y106">
        <v>3.3639021473936001E-3</v>
      </c>
      <c r="Z106">
        <v>0.44961793478260897</v>
      </c>
      <c r="AA106">
        <v>0.26604362814128402</v>
      </c>
      <c r="AB106">
        <v>0.38268792534701501</v>
      </c>
      <c r="AC106">
        <v>0.38268792534701501</v>
      </c>
      <c r="AD106">
        <v>0.42419175544584298</v>
      </c>
      <c r="AE106">
        <v>0.42419175544584298</v>
      </c>
      <c r="AF106">
        <v>0.44961793478260897</v>
      </c>
      <c r="AG106">
        <v>0.44961793478260897</v>
      </c>
      <c r="AH106">
        <v>0.49375000000000002</v>
      </c>
      <c r="AI106">
        <v>9.1363191604614202E-2</v>
      </c>
      <c r="AJ106">
        <v>0.44489374536785298</v>
      </c>
      <c r="AK106">
        <v>0.44489374536785298</v>
      </c>
      <c r="AL106">
        <v>0.53139054006365305</v>
      </c>
      <c r="AM106">
        <v>0.53139054006365305</v>
      </c>
      <c r="AN106">
        <v>0.49374999999999902</v>
      </c>
      <c r="AO106">
        <v>0.49375000000000002</v>
      </c>
    </row>
    <row r="107" spans="2:41" x14ac:dyDescent="0.2">
      <c r="B107" t="s">
        <v>651</v>
      </c>
      <c r="C107">
        <v>1E-3</v>
      </c>
      <c r="D107">
        <v>0.5</v>
      </c>
      <c r="E107">
        <v>100</v>
      </c>
      <c r="F107">
        <v>100</v>
      </c>
      <c r="G107" s="2" t="b">
        <v>0</v>
      </c>
      <c r="H107">
        <v>8</v>
      </c>
      <c r="I107">
        <v>10</v>
      </c>
      <c r="J107">
        <v>256</v>
      </c>
      <c r="K107">
        <v>1000</v>
      </c>
      <c r="L107">
        <v>4</v>
      </c>
      <c r="M107">
        <v>10</v>
      </c>
      <c r="N107">
        <v>460</v>
      </c>
      <c r="O107">
        <v>12</v>
      </c>
      <c r="P107">
        <v>10</v>
      </c>
      <c r="Q107">
        <v>120</v>
      </c>
      <c r="R107">
        <v>1</v>
      </c>
      <c r="S107">
        <v>78</v>
      </c>
      <c r="T107" s="2">
        <v>64</v>
      </c>
      <c r="U107" s="2">
        <v>128</v>
      </c>
      <c r="V107" s="2">
        <v>64</v>
      </c>
      <c r="W107" t="s">
        <v>445</v>
      </c>
      <c r="X107">
        <v>0.97455078125000005</v>
      </c>
      <c r="Y107">
        <v>3.9423308358527004E-3</v>
      </c>
      <c r="Z107">
        <v>0.447999456521739</v>
      </c>
      <c r="AA107">
        <v>0.349517471149563</v>
      </c>
      <c r="AB107">
        <v>0.38827484768469001</v>
      </c>
      <c r="AC107">
        <v>0.38827484768469001</v>
      </c>
      <c r="AD107">
        <v>0.41087990163784899</v>
      </c>
      <c r="AE107">
        <v>0.41087990163784899</v>
      </c>
      <c r="AF107">
        <v>0.447999456521739</v>
      </c>
      <c r="AG107">
        <v>0.447999456521739</v>
      </c>
      <c r="AH107">
        <v>0.64930555555555503</v>
      </c>
      <c r="AI107">
        <v>8.47153440117836E-2</v>
      </c>
      <c r="AJ107">
        <v>0.57809251433312503</v>
      </c>
      <c r="AK107">
        <v>0.57809251433312503</v>
      </c>
      <c r="AL107">
        <v>0.58845080329845101</v>
      </c>
      <c r="AM107">
        <v>0.58845080329845101</v>
      </c>
      <c r="AN107">
        <v>0.64930555555555503</v>
      </c>
      <c r="AO107">
        <v>0.64930555555555503</v>
      </c>
    </row>
    <row r="108" spans="2:41" x14ac:dyDescent="0.2">
      <c r="B108" t="s">
        <v>652</v>
      </c>
      <c r="C108">
        <v>1E-3</v>
      </c>
      <c r="D108">
        <v>0.5</v>
      </c>
      <c r="E108">
        <v>100</v>
      </c>
      <c r="F108">
        <v>1000</v>
      </c>
      <c r="G108" s="2" t="b">
        <v>1</v>
      </c>
      <c r="H108">
        <v>8</v>
      </c>
      <c r="I108">
        <v>10</v>
      </c>
      <c r="J108">
        <v>256</v>
      </c>
      <c r="K108">
        <v>1000</v>
      </c>
      <c r="L108">
        <v>4</v>
      </c>
      <c r="M108">
        <v>10</v>
      </c>
      <c r="N108">
        <v>460</v>
      </c>
      <c r="O108">
        <v>12</v>
      </c>
      <c r="P108">
        <v>10</v>
      </c>
      <c r="Q108">
        <v>120</v>
      </c>
      <c r="R108">
        <v>1</v>
      </c>
      <c r="S108">
        <v>78</v>
      </c>
      <c r="T108" s="2">
        <v>128</v>
      </c>
      <c r="U108" s="2">
        <v>128</v>
      </c>
      <c r="V108" s="2">
        <v>64</v>
      </c>
      <c r="W108" t="s">
        <v>445</v>
      </c>
      <c r="X108">
        <v>0.98904150390625001</v>
      </c>
      <c r="Y108">
        <v>2.4589439131085999E-3</v>
      </c>
      <c r="Z108">
        <v>0.44795217391304298</v>
      </c>
      <c r="AA108">
        <v>0.23623252595961</v>
      </c>
      <c r="AB108">
        <v>0.37271796657202599</v>
      </c>
      <c r="AC108">
        <v>0.37271796657202599</v>
      </c>
      <c r="AD108">
        <v>0.40064389407930701</v>
      </c>
      <c r="AE108">
        <v>0.40064389407930701</v>
      </c>
      <c r="AF108">
        <v>0.44795217391304298</v>
      </c>
      <c r="AG108">
        <v>0.44795217391304298</v>
      </c>
      <c r="AH108">
        <v>0.51875000000000004</v>
      </c>
      <c r="AI108">
        <v>7.4392117559909807E-2</v>
      </c>
      <c r="AJ108">
        <v>0.485266695138237</v>
      </c>
      <c r="AK108">
        <v>0.485266695138237</v>
      </c>
      <c r="AL108">
        <v>0.514032295137132</v>
      </c>
      <c r="AM108">
        <v>0.514032295137132</v>
      </c>
      <c r="AN108">
        <v>0.51874999999999905</v>
      </c>
      <c r="AO108">
        <v>0.51875000000000004</v>
      </c>
    </row>
    <row r="109" spans="2:41" x14ac:dyDescent="0.2">
      <c r="B109" t="s">
        <v>653</v>
      </c>
      <c r="C109">
        <v>1E-3</v>
      </c>
      <c r="D109">
        <v>0.1</v>
      </c>
      <c r="E109">
        <v>100</v>
      </c>
      <c r="F109">
        <v>1000</v>
      </c>
      <c r="G109" s="2" t="b">
        <v>1</v>
      </c>
      <c r="H109">
        <v>8</v>
      </c>
      <c r="I109">
        <v>10</v>
      </c>
      <c r="J109">
        <v>460</v>
      </c>
      <c r="K109">
        <v>1000</v>
      </c>
      <c r="L109">
        <v>4</v>
      </c>
      <c r="M109">
        <v>10</v>
      </c>
      <c r="N109">
        <v>460</v>
      </c>
      <c r="O109">
        <v>12</v>
      </c>
      <c r="P109">
        <v>10</v>
      </c>
      <c r="Q109">
        <v>120</v>
      </c>
      <c r="R109">
        <v>1</v>
      </c>
      <c r="S109">
        <v>78</v>
      </c>
      <c r="T109" s="2">
        <v>128</v>
      </c>
      <c r="U109" s="2">
        <v>128</v>
      </c>
      <c r="V109" s="2">
        <v>64</v>
      </c>
      <c r="W109" t="s">
        <v>445</v>
      </c>
      <c r="X109">
        <v>0.98195842391305699</v>
      </c>
      <c r="Y109">
        <v>2.9151811508927E-3</v>
      </c>
      <c r="Z109">
        <v>0.44659293478260897</v>
      </c>
      <c r="AA109">
        <v>0.39449515494704201</v>
      </c>
      <c r="AB109">
        <v>0.39719311817276998</v>
      </c>
      <c r="AC109">
        <v>0.39719311817276998</v>
      </c>
      <c r="AD109">
        <v>0.44526228666963302</v>
      </c>
      <c r="AE109">
        <v>0.44526228666963302</v>
      </c>
      <c r="AF109">
        <v>0.44659293478260897</v>
      </c>
      <c r="AG109">
        <v>0.44659293478260897</v>
      </c>
      <c r="AH109">
        <v>0.688888888888888</v>
      </c>
      <c r="AI109">
        <v>9.6460945904254899E-2</v>
      </c>
      <c r="AJ109">
        <v>0.62446475149478997</v>
      </c>
      <c r="AK109">
        <v>0.62446475149478997</v>
      </c>
      <c r="AL109">
        <v>0.61680601550615499</v>
      </c>
      <c r="AM109">
        <v>0.61680601550615499</v>
      </c>
      <c r="AN109">
        <v>0.68888888888888899</v>
      </c>
      <c r="AO109">
        <v>0.688888888888888</v>
      </c>
    </row>
    <row r="110" spans="2:41" x14ac:dyDescent="0.2">
      <c r="B110" t="s">
        <v>654</v>
      </c>
      <c r="C110">
        <v>1E-3</v>
      </c>
      <c r="D110">
        <v>0.1</v>
      </c>
      <c r="E110">
        <v>100</v>
      </c>
      <c r="F110">
        <v>5000</v>
      </c>
      <c r="G110" s="2" t="b">
        <v>1</v>
      </c>
      <c r="H110">
        <v>8</v>
      </c>
      <c r="I110">
        <v>10</v>
      </c>
      <c r="J110">
        <v>256</v>
      </c>
      <c r="K110">
        <v>1000</v>
      </c>
      <c r="L110">
        <v>4</v>
      </c>
      <c r="M110">
        <v>10</v>
      </c>
      <c r="N110">
        <v>460</v>
      </c>
      <c r="O110">
        <v>12</v>
      </c>
      <c r="P110">
        <v>10</v>
      </c>
      <c r="Q110">
        <v>120</v>
      </c>
      <c r="R110">
        <v>1</v>
      </c>
      <c r="S110">
        <v>78</v>
      </c>
      <c r="T110" s="2">
        <v>64</v>
      </c>
      <c r="U110" s="2">
        <v>64</v>
      </c>
      <c r="V110" s="2">
        <v>128</v>
      </c>
      <c r="W110" t="s">
        <v>445</v>
      </c>
      <c r="X110">
        <v>0.98753349609374996</v>
      </c>
      <c r="Y110">
        <v>2.1771322404964999E-3</v>
      </c>
      <c r="Z110">
        <v>0.444857608695651</v>
      </c>
      <c r="AA110">
        <v>0.30945773048698899</v>
      </c>
      <c r="AB110">
        <v>0.33940640354353302</v>
      </c>
      <c r="AC110">
        <v>0.33940640354353302</v>
      </c>
      <c r="AD110">
        <v>0.34298770682567198</v>
      </c>
      <c r="AE110">
        <v>0.34298770682567198</v>
      </c>
      <c r="AF110">
        <v>0.444857608695651</v>
      </c>
      <c r="AG110">
        <v>0.444857608695651</v>
      </c>
      <c r="AH110">
        <v>0.594444444444444</v>
      </c>
      <c r="AI110">
        <v>8.3174459636211395E-2</v>
      </c>
      <c r="AJ110">
        <v>0.57679043453049095</v>
      </c>
      <c r="AK110">
        <v>0.57679043453049095</v>
      </c>
      <c r="AL110">
        <v>0.60603432640351496</v>
      </c>
      <c r="AM110">
        <v>0.60603432640351496</v>
      </c>
      <c r="AN110">
        <v>0.594444444444444</v>
      </c>
      <c r="AO110">
        <v>0.594444444444444</v>
      </c>
    </row>
    <row r="111" spans="2:41" x14ac:dyDescent="0.2">
      <c r="B111" t="s">
        <v>655</v>
      </c>
      <c r="C111">
        <v>1E-3</v>
      </c>
      <c r="D111">
        <v>0.5</v>
      </c>
      <c r="E111">
        <v>100</v>
      </c>
      <c r="F111">
        <v>100</v>
      </c>
      <c r="G111" s="2" t="b">
        <v>0</v>
      </c>
      <c r="H111">
        <v>8</v>
      </c>
      <c r="I111">
        <v>10</v>
      </c>
      <c r="J111">
        <v>256</v>
      </c>
      <c r="K111">
        <v>1000</v>
      </c>
      <c r="L111">
        <v>4</v>
      </c>
      <c r="M111">
        <v>10</v>
      </c>
      <c r="N111">
        <v>460</v>
      </c>
      <c r="O111">
        <v>12</v>
      </c>
      <c r="P111">
        <v>10</v>
      </c>
      <c r="Q111">
        <v>120</v>
      </c>
      <c r="R111">
        <v>1</v>
      </c>
      <c r="S111">
        <v>78</v>
      </c>
      <c r="T111" s="2">
        <v>128</v>
      </c>
      <c r="U111" s="2">
        <v>64</v>
      </c>
      <c r="V111" s="2">
        <v>128</v>
      </c>
      <c r="W111" t="s">
        <v>445</v>
      </c>
      <c r="X111">
        <v>0.98185058593749996</v>
      </c>
      <c r="Y111">
        <v>3.8323398935608002E-3</v>
      </c>
      <c r="Z111">
        <v>0.44220380434782502</v>
      </c>
      <c r="AA111">
        <v>0.35589482714235698</v>
      </c>
      <c r="AB111">
        <v>0.40121616476025201</v>
      </c>
      <c r="AC111">
        <v>0.40121616476025201</v>
      </c>
      <c r="AD111">
        <v>0.51413592153807697</v>
      </c>
      <c r="AE111">
        <v>0.51413592153807697</v>
      </c>
      <c r="AF111">
        <v>0.44220380434782502</v>
      </c>
      <c r="AG111">
        <v>0.44220380434782502</v>
      </c>
      <c r="AH111">
        <v>0.59027777777777701</v>
      </c>
      <c r="AI111">
        <v>9.8442189395427704E-2</v>
      </c>
      <c r="AJ111">
        <v>0.56245489256470504</v>
      </c>
      <c r="AK111">
        <v>0.56245489256470504</v>
      </c>
      <c r="AL111">
        <v>0.59499710147189999</v>
      </c>
      <c r="AM111">
        <v>0.59499710147189999</v>
      </c>
      <c r="AN111">
        <v>0.59027777777777701</v>
      </c>
      <c r="AO111">
        <v>0.59027777777777701</v>
      </c>
    </row>
    <row r="112" spans="2:41" x14ac:dyDescent="0.2">
      <c r="B112" t="s">
        <v>656</v>
      </c>
      <c r="C112">
        <v>1E-3</v>
      </c>
      <c r="D112">
        <v>0.5</v>
      </c>
      <c r="E112">
        <v>100</v>
      </c>
      <c r="F112">
        <v>5000</v>
      </c>
      <c r="G112" s="2" t="b">
        <v>1</v>
      </c>
      <c r="H112">
        <v>8</v>
      </c>
      <c r="I112">
        <v>10</v>
      </c>
      <c r="J112">
        <v>64</v>
      </c>
      <c r="K112">
        <v>1000</v>
      </c>
      <c r="L112">
        <v>4</v>
      </c>
      <c r="M112">
        <v>10</v>
      </c>
      <c r="N112">
        <v>460</v>
      </c>
      <c r="O112">
        <v>12</v>
      </c>
      <c r="P112">
        <v>10</v>
      </c>
      <c r="Q112">
        <v>120</v>
      </c>
      <c r="R112">
        <v>1</v>
      </c>
      <c r="S112">
        <v>78</v>
      </c>
      <c r="T112" s="2">
        <v>128</v>
      </c>
      <c r="U112" s="2">
        <v>128</v>
      </c>
      <c r="V112" s="2">
        <v>64</v>
      </c>
      <c r="W112" t="s">
        <v>445</v>
      </c>
      <c r="X112">
        <v>0.99083242187499998</v>
      </c>
      <c r="Y112">
        <v>1.7746079029398001E-3</v>
      </c>
      <c r="Z112">
        <v>0.44041141304347797</v>
      </c>
      <c r="AA112">
        <v>0.23005679760873299</v>
      </c>
      <c r="AB112">
        <v>0.40021744004703602</v>
      </c>
      <c r="AC112">
        <v>0.40021744004703602</v>
      </c>
      <c r="AD112">
        <v>0.48422114459045101</v>
      </c>
      <c r="AE112">
        <v>0.48422114459045101</v>
      </c>
      <c r="AF112">
        <v>0.44041141304347797</v>
      </c>
      <c r="AG112">
        <v>0.44041141304347797</v>
      </c>
      <c r="AH112">
        <v>0.64027777777777695</v>
      </c>
      <c r="AI112">
        <v>6.6911585628986303E-2</v>
      </c>
      <c r="AJ112">
        <v>0.59900524052064597</v>
      </c>
      <c r="AK112">
        <v>0.59900524052064597</v>
      </c>
      <c r="AL112">
        <v>0.63226676021394301</v>
      </c>
      <c r="AM112">
        <v>0.63226676021394301</v>
      </c>
      <c r="AN112">
        <v>0.64027777777777695</v>
      </c>
      <c r="AO112">
        <v>0.64027777777777695</v>
      </c>
    </row>
    <row r="113" spans="2:41" x14ac:dyDescent="0.2">
      <c r="B113" t="s">
        <v>657</v>
      </c>
      <c r="C113">
        <v>1E-3</v>
      </c>
      <c r="D113">
        <v>0.1</v>
      </c>
      <c r="E113">
        <v>100</v>
      </c>
      <c r="F113">
        <v>5000</v>
      </c>
      <c r="G113" s="2" t="b">
        <v>1</v>
      </c>
      <c r="H113">
        <v>8</v>
      </c>
      <c r="I113">
        <v>10</v>
      </c>
      <c r="J113">
        <v>460</v>
      </c>
      <c r="K113">
        <v>1000</v>
      </c>
      <c r="L113">
        <v>4</v>
      </c>
      <c r="M113">
        <v>10</v>
      </c>
      <c r="N113">
        <v>460</v>
      </c>
      <c r="O113">
        <v>12</v>
      </c>
      <c r="P113">
        <v>10</v>
      </c>
      <c r="Q113">
        <v>120</v>
      </c>
      <c r="R113">
        <v>1</v>
      </c>
      <c r="S113">
        <v>78</v>
      </c>
      <c r="T113" s="2">
        <v>128</v>
      </c>
      <c r="U113" s="2">
        <v>128</v>
      </c>
      <c r="V113" s="2">
        <v>64</v>
      </c>
      <c r="W113" t="s">
        <v>445</v>
      </c>
      <c r="X113">
        <v>0.98572168478260302</v>
      </c>
      <c r="Y113">
        <v>2.4556582625023999E-3</v>
      </c>
      <c r="Z113">
        <v>0.44037608695652097</v>
      </c>
      <c r="AA113">
        <v>0.27890716694295398</v>
      </c>
      <c r="AB113">
        <v>0.33975888501486101</v>
      </c>
      <c r="AC113">
        <v>0.33975888501486101</v>
      </c>
      <c r="AD113">
        <v>0.33394430378290402</v>
      </c>
      <c r="AE113">
        <v>0.33394430378290402</v>
      </c>
      <c r="AF113">
        <v>0.44037608695652097</v>
      </c>
      <c r="AG113">
        <v>0.44037608695652097</v>
      </c>
      <c r="AH113">
        <v>0.53958333333333297</v>
      </c>
      <c r="AI113">
        <v>7.0642240345478002E-2</v>
      </c>
      <c r="AJ113">
        <v>0.48168630128978501</v>
      </c>
      <c r="AK113">
        <v>0.48168630128978501</v>
      </c>
      <c r="AL113">
        <v>0.50048755040680803</v>
      </c>
      <c r="AM113">
        <v>0.50048755040680803</v>
      </c>
      <c r="AN113">
        <v>0.53958333333333297</v>
      </c>
      <c r="AO113">
        <v>0.53958333333333297</v>
      </c>
    </row>
    <row r="114" spans="2:41" x14ac:dyDescent="0.2">
      <c r="B114" t="s">
        <v>658</v>
      </c>
      <c r="C114">
        <v>1E-3</v>
      </c>
      <c r="D114">
        <v>0.5</v>
      </c>
      <c r="E114">
        <v>100</v>
      </c>
      <c r="F114">
        <v>100</v>
      </c>
      <c r="G114" s="2" t="b">
        <v>0</v>
      </c>
      <c r="H114">
        <v>8</v>
      </c>
      <c r="I114">
        <v>10</v>
      </c>
      <c r="J114">
        <v>64</v>
      </c>
      <c r="K114">
        <v>1000</v>
      </c>
      <c r="L114">
        <v>4</v>
      </c>
      <c r="M114">
        <v>10</v>
      </c>
      <c r="N114">
        <v>460</v>
      </c>
      <c r="O114">
        <v>12</v>
      </c>
      <c r="P114">
        <v>10</v>
      </c>
      <c r="Q114">
        <v>120</v>
      </c>
      <c r="R114">
        <v>1</v>
      </c>
      <c r="S114">
        <v>78</v>
      </c>
      <c r="T114" s="2">
        <v>128</v>
      </c>
      <c r="U114" s="2">
        <v>64</v>
      </c>
      <c r="V114" s="2">
        <v>64</v>
      </c>
      <c r="W114" t="s">
        <v>445</v>
      </c>
      <c r="X114">
        <v>0.97683593749999997</v>
      </c>
      <c r="Y114">
        <v>4.6867603226563997E-3</v>
      </c>
      <c r="Z114">
        <v>0.43777880434782601</v>
      </c>
      <c r="AA114">
        <v>0.38269690485298602</v>
      </c>
      <c r="AB114">
        <v>0.38483582310008502</v>
      </c>
      <c r="AC114">
        <v>0.38483582310008502</v>
      </c>
      <c r="AD114">
        <v>0.46213919851166801</v>
      </c>
      <c r="AE114">
        <v>0.46213919851166801</v>
      </c>
      <c r="AF114">
        <v>0.43777880434782601</v>
      </c>
      <c r="AG114">
        <v>0.43777880434782601</v>
      </c>
      <c r="AH114">
        <v>0.61319444444444404</v>
      </c>
      <c r="AI114">
        <v>0.10407761484384501</v>
      </c>
      <c r="AJ114">
        <v>0.56279400565300597</v>
      </c>
      <c r="AK114">
        <v>0.56279400565300597</v>
      </c>
      <c r="AL114">
        <v>0.56069976459898596</v>
      </c>
      <c r="AM114">
        <v>0.56069976459898596</v>
      </c>
      <c r="AN114">
        <v>0.61319444444444404</v>
      </c>
      <c r="AO114">
        <v>0.61319444444444404</v>
      </c>
    </row>
    <row r="115" spans="2:41" x14ac:dyDescent="0.2">
      <c r="B115" t="s">
        <v>659</v>
      </c>
      <c r="C115">
        <v>1E-3</v>
      </c>
      <c r="D115">
        <v>0.5</v>
      </c>
      <c r="E115">
        <v>100</v>
      </c>
      <c r="F115">
        <v>1000</v>
      </c>
      <c r="G115" s="2" t="b">
        <v>1</v>
      </c>
      <c r="H115">
        <v>8</v>
      </c>
      <c r="I115">
        <v>10</v>
      </c>
      <c r="J115">
        <v>64</v>
      </c>
      <c r="K115">
        <v>1000</v>
      </c>
      <c r="L115">
        <v>4</v>
      </c>
      <c r="M115">
        <v>10</v>
      </c>
      <c r="N115">
        <v>460</v>
      </c>
      <c r="O115">
        <v>12</v>
      </c>
      <c r="P115">
        <v>10</v>
      </c>
      <c r="Q115">
        <v>120</v>
      </c>
      <c r="R115">
        <v>1</v>
      </c>
      <c r="S115">
        <v>78</v>
      </c>
      <c r="T115" s="2">
        <v>64</v>
      </c>
      <c r="U115" s="2">
        <v>64</v>
      </c>
      <c r="V115" s="2">
        <v>64</v>
      </c>
      <c r="W115" t="s">
        <v>445</v>
      </c>
      <c r="X115">
        <v>0.9863515625</v>
      </c>
      <c r="Y115">
        <v>2.958324349689E-3</v>
      </c>
      <c r="Z115">
        <v>0.43772499999999898</v>
      </c>
      <c r="AA115">
        <v>0.36672217810153901</v>
      </c>
      <c r="AB115">
        <v>0.39860317245439802</v>
      </c>
      <c r="AC115">
        <v>0.39860317245439802</v>
      </c>
      <c r="AD115">
        <v>0.45673480750774198</v>
      </c>
      <c r="AE115">
        <v>0.45673480750774198</v>
      </c>
      <c r="AF115">
        <v>0.43772499999999898</v>
      </c>
      <c r="AG115">
        <v>0.43772499999999898</v>
      </c>
      <c r="AH115">
        <v>0.65277777777777701</v>
      </c>
      <c r="AI115">
        <v>9.1218449175357805E-2</v>
      </c>
      <c r="AJ115">
        <v>0.59908961332134703</v>
      </c>
      <c r="AK115">
        <v>0.59908961332134703</v>
      </c>
      <c r="AL115">
        <v>0.60948113220378597</v>
      </c>
      <c r="AM115">
        <v>0.60948113220378597</v>
      </c>
      <c r="AN115">
        <v>0.65277777777777701</v>
      </c>
      <c r="AO115">
        <v>0.65277777777777701</v>
      </c>
    </row>
    <row r="116" spans="2:41" x14ac:dyDescent="0.2">
      <c r="B116" t="s">
        <v>466</v>
      </c>
      <c r="C116">
        <v>1E-3</v>
      </c>
      <c r="D116">
        <v>0.1</v>
      </c>
      <c r="E116">
        <v>100</v>
      </c>
      <c r="F116">
        <v>1000</v>
      </c>
      <c r="G116" s="2" t="b">
        <v>1</v>
      </c>
      <c r="H116">
        <v>8</v>
      </c>
      <c r="I116">
        <v>10</v>
      </c>
      <c r="J116">
        <v>460</v>
      </c>
      <c r="K116">
        <v>1000</v>
      </c>
      <c r="L116">
        <v>4</v>
      </c>
      <c r="M116">
        <v>10</v>
      </c>
      <c r="N116">
        <v>460</v>
      </c>
      <c r="O116">
        <v>12</v>
      </c>
      <c r="P116">
        <v>10</v>
      </c>
      <c r="Q116">
        <v>120</v>
      </c>
      <c r="R116">
        <v>1</v>
      </c>
      <c r="S116">
        <v>78</v>
      </c>
      <c r="T116" s="2">
        <v>64</v>
      </c>
      <c r="U116" s="2">
        <v>128</v>
      </c>
      <c r="V116" s="2">
        <v>64</v>
      </c>
      <c r="W116" t="s">
        <v>445</v>
      </c>
      <c r="X116">
        <v>0.98446250000001501</v>
      </c>
      <c r="Y116">
        <v>2.6450328060890998E-3</v>
      </c>
      <c r="Z116">
        <v>0.43670869565217302</v>
      </c>
      <c r="AA116">
        <v>0.32734514741599502</v>
      </c>
      <c r="AB116">
        <v>0.35056471600403599</v>
      </c>
      <c r="AC116">
        <v>0.35056471600403599</v>
      </c>
      <c r="AD116">
        <v>0.42842715075535498</v>
      </c>
      <c r="AE116">
        <v>0.42842715075535498</v>
      </c>
      <c r="AF116">
        <v>0.43670869565217302</v>
      </c>
      <c r="AG116">
        <v>0.43670869565217302</v>
      </c>
      <c r="AH116">
        <v>0.63472222222222197</v>
      </c>
      <c r="AI116">
        <v>9.1645456850528703E-2</v>
      </c>
      <c r="AJ116">
        <v>0.58356839199300903</v>
      </c>
      <c r="AK116">
        <v>0.58356839199300903</v>
      </c>
      <c r="AL116">
        <v>0.56542379907998397</v>
      </c>
      <c r="AM116">
        <v>0.56542379907998297</v>
      </c>
      <c r="AN116">
        <v>0.63472222222222197</v>
      </c>
      <c r="AO116">
        <v>0.63472222222222197</v>
      </c>
    </row>
    <row r="117" spans="2:41" x14ac:dyDescent="0.2">
      <c r="B117" t="s">
        <v>660</v>
      </c>
      <c r="C117">
        <v>1E-3</v>
      </c>
      <c r="D117">
        <v>0.1</v>
      </c>
      <c r="E117">
        <v>100</v>
      </c>
      <c r="F117">
        <v>100</v>
      </c>
      <c r="G117" s="2" t="b">
        <v>1</v>
      </c>
      <c r="H117">
        <v>8</v>
      </c>
      <c r="I117">
        <v>10</v>
      </c>
      <c r="J117">
        <v>256</v>
      </c>
      <c r="K117">
        <v>1000</v>
      </c>
      <c r="L117">
        <v>4</v>
      </c>
      <c r="M117">
        <v>10</v>
      </c>
      <c r="N117">
        <v>460</v>
      </c>
      <c r="O117">
        <v>12</v>
      </c>
      <c r="P117">
        <v>10</v>
      </c>
      <c r="Q117">
        <v>120</v>
      </c>
      <c r="R117">
        <v>1</v>
      </c>
      <c r="S117">
        <v>78</v>
      </c>
      <c r="T117" s="2">
        <v>64</v>
      </c>
      <c r="U117" s="2">
        <v>128</v>
      </c>
      <c r="V117" s="2">
        <v>128</v>
      </c>
      <c r="W117" t="s">
        <v>445</v>
      </c>
      <c r="X117">
        <v>0.98555664062500004</v>
      </c>
      <c r="Y117">
        <v>3.1449327827431E-3</v>
      </c>
      <c r="Z117">
        <v>0.43663152173913</v>
      </c>
      <c r="AA117">
        <v>0.32080361345410302</v>
      </c>
      <c r="AB117">
        <v>0.33335528702443201</v>
      </c>
      <c r="AC117">
        <v>0.33335528702443201</v>
      </c>
      <c r="AD117">
        <v>0.33536066394022801</v>
      </c>
      <c r="AE117">
        <v>0.33536066394022801</v>
      </c>
      <c r="AF117">
        <v>0.43663152173913</v>
      </c>
      <c r="AG117">
        <v>0.43663152173913</v>
      </c>
      <c r="AH117">
        <v>0.46111111111111103</v>
      </c>
      <c r="AI117">
        <v>0.148470073938369</v>
      </c>
      <c r="AJ117">
        <v>0.46275696574893699</v>
      </c>
      <c r="AK117">
        <v>0.46275696574893699</v>
      </c>
      <c r="AL117">
        <v>0.60074281670076501</v>
      </c>
      <c r="AM117">
        <v>0.60074281670076501</v>
      </c>
      <c r="AN117">
        <v>0.46111111111111103</v>
      </c>
      <c r="AO117">
        <v>0.46111111111111103</v>
      </c>
    </row>
    <row r="118" spans="2:41" x14ac:dyDescent="0.2">
      <c r="B118" t="s">
        <v>661</v>
      </c>
      <c r="C118">
        <v>1E-3</v>
      </c>
      <c r="D118">
        <v>0.5</v>
      </c>
      <c r="E118">
        <v>100</v>
      </c>
      <c r="F118">
        <v>1000</v>
      </c>
      <c r="G118" s="2" t="b">
        <v>1</v>
      </c>
      <c r="H118">
        <v>8</v>
      </c>
      <c r="I118">
        <v>10</v>
      </c>
      <c r="J118">
        <v>64</v>
      </c>
      <c r="K118">
        <v>1000</v>
      </c>
      <c r="L118">
        <v>4</v>
      </c>
      <c r="M118">
        <v>10</v>
      </c>
      <c r="N118">
        <v>460</v>
      </c>
      <c r="O118">
        <v>12</v>
      </c>
      <c r="P118">
        <v>10</v>
      </c>
      <c r="Q118">
        <v>120</v>
      </c>
      <c r="R118">
        <v>1</v>
      </c>
      <c r="S118">
        <v>78</v>
      </c>
      <c r="T118" s="2">
        <v>64</v>
      </c>
      <c r="U118" s="2">
        <v>128</v>
      </c>
      <c r="V118" s="2">
        <v>128</v>
      </c>
      <c r="W118" t="s">
        <v>445</v>
      </c>
      <c r="X118">
        <v>0.98545898437500001</v>
      </c>
      <c r="Y118">
        <v>3.1636724171693999E-3</v>
      </c>
      <c r="Z118">
        <v>0.43629999999999902</v>
      </c>
      <c r="AA118">
        <v>0.411051335334777</v>
      </c>
      <c r="AB118">
        <v>0.38410486048908499</v>
      </c>
      <c r="AC118">
        <v>0.38410486048908499</v>
      </c>
      <c r="AD118">
        <v>0.44953521470246599</v>
      </c>
      <c r="AE118">
        <v>0.44953521470246599</v>
      </c>
      <c r="AF118">
        <v>0.43629999999999902</v>
      </c>
      <c r="AG118">
        <v>0.43629999999999902</v>
      </c>
      <c r="AH118">
        <v>0.62916666666666599</v>
      </c>
      <c r="AI118">
        <v>0.123036406934261</v>
      </c>
      <c r="AJ118">
        <v>0.59884259588461997</v>
      </c>
      <c r="AK118">
        <v>0.59884259588461997</v>
      </c>
      <c r="AL118">
        <v>0.60311894764264895</v>
      </c>
      <c r="AM118">
        <v>0.60311894764264895</v>
      </c>
      <c r="AN118">
        <v>0.62916666666666599</v>
      </c>
      <c r="AO118">
        <v>0.62916666666666599</v>
      </c>
    </row>
    <row r="119" spans="2:41" x14ac:dyDescent="0.2">
      <c r="B119" t="s">
        <v>662</v>
      </c>
      <c r="C119">
        <v>1E-3</v>
      </c>
      <c r="D119">
        <v>0.1</v>
      </c>
      <c r="E119">
        <v>100</v>
      </c>
      <c r="F119">
        <v>100</v>
      </c>
      <c r="G119" s="2" t="b">
        <v>1</v>
      </c>
      <c r="H119">
        <v>8</v>
      </c>
      <c r="I119">
        <v>10</v>
      </c>
      <c r="J119">
        <v>64</v>
      </c>
      <c r="K119">
        <v>1000</v>
      </c>
      <c r="L119">
        <v>4</v>
      </c>
      <c r="M119">
        <v>10</v>
      </c>
      <c r="N119">
        <v>460</v>
      </c>
      <c r="O119">
        <v>12</v>
      </c>
      <c r="P119">
        <v>10</v>
      </c>
      <c r="Q119">
        <v>120</v>
      </c>
      <c r="R119">
        <v>1</v>
      </c>
      <c r="S119">
        <v>78</v>
      </c>
      <c r="T119" s="2">
        <v>64</v>
      </c>
      <c r="U119" s="2">
        <v>64</v>
      </c>
      <c r="V119" s="2">
        <v>64</v>
      </c>
      <c r="W119" t="s">
        <v>445</v>
      </c>
      <c r="X119">
        <v>0.98708984374999997</v>
      </c>
      <c r="Y119">
        <v>2.9623185627859999E-3</v>
      </c>
      <c r="Z119">
        <v>0.43570380434782602</v>
      </c>
      <c r="AA119">
        <v>0.35933050902187802</v>
      </c>
      <c r="AB119">
        <v>0.31685651927304698</v>
      </c>
      <c r="AC119">
        <v>0.31685651927304698</v>
      </c>
      <c r="AD119">
        <v>0.284540304114208</v>
      </c>
      <c r="AE119">
        <v>0.284540304114208</v>
      </c>
      <c r="AF119">
        <v>0.43570380434782602</v>
      </c>
      <c r="AG119">
        <v>0.43570380434782602</v>
      </c>
      <c r="AH119">
        <v>0.530555555555555</v>
      </c>
      <c r="AI119">
        <v>0.160069465637207</v>
      </c>
      <c r="AJ119">
        <v>0.50618300176567499</v>
      </c>
      <c r="AK119">
        <v>0.50618300176567499</v>
      </c>
      <c r="AL119">
        <v>0.58606441643788998</v>
      </c>
      <c r="AM119">
        <v>0.58606441643789098</v>
      </c>
      <c r="AN119">
        <v>0.530555555555555</v>
      </c>
      <c r="AO119">
        <v>0.530555555555555</v>
      </c>
    </row>
    <row r="120" spans="2:41" x14ac:dyDescent="0.2">
      <c r="B120" t="s">
        <v>663</v>
      </c>
      <c r="C120">
        <v>1E-3</v>
      </c>
      <c r="D120">
        <v>0.5</v>
      </c>
      <c r="E120">
        <v>100</v>
      </c>
      <c r="F120">
        <v>1000</v>
      </c>
      <c r="G120" s="2" t="b">
        <v>1</v>
      </c>
      <c r="H120">
        <v>8</v>
      </c>
      <c r="I120">
        <v>10</v>
      </c>
      <c r="J120">
        <v>460</v>
      </c>
      <c r="K120">
        <v>1000</v>
      </c>
      <c r="L120">
        <v>4</v>
      </c>
      <c r="M120">
        <v>10</v>
      </c>
      <c r="N120">
        <v>460</v>
      </c>
      <c r="O120">
        <v>12</v>
      </c>
      <c r="P120">
        <v>10</v>
      </c>
      <c r="Q120">
        <v>120</v>
      </c>
      <c r="R120">
        <v>1</v>
      </c>
      <c r="S120">
        <v>78</v>
      </c>
      <c r="T120" s="2">
        <v>128</v>
      </c>
      <c r="U120" s="2">
        <v>128</v>
      </c>
      <c r="V120" s="2">
        <v>128</v>
      </c>
      <c r="W120" t="s">
        <v>445</v>
      </c>
      <c r="X120">
        <v>0.985556521739129</v>
      </c>
      <c r="Y120">
        <v>3.0002356106415E-3</v>
      </c>
      <c r="Z120">
        <v>0.43562717391304301</v>
      </c>
      <c r="AA120">
        <v>0.30771243453025798</v>
      </c>
      <c r="AB120">
        <v>0.34975168793157102</v>
      </c>
      <c r="AC120">
        <v>0.34975168793157102</v>
      </c>
      <c r="AD120">
        <v>0.337906285253602</v>
      </c>
      <c r="AE120">
        <v>0.337906285253602</v>
      </c>
      <c r="AF120">
        <v>0.43562717391304301</v>
      </c>
      <c r="AG120">
        <v>0.43562717391304401</v>
      </c>
      <c r="AH120">
        <v>0.65833333333333299</v>
      </c>
      <c r="AI120">
        <v>8.1769756972789695E-2</v>
      </c>
      <c r="AJ120">
        <v>0.58724466352676197</v>
      </c>
      <c r="AK120">
        <v>0.58724466352676197</v>
      </c>
      <c r="AL120">
        <v>0.64307293445777103</v>
      </c>
      <c r="AM120">
        <v>0.64307293445777103</v>
      </c>
      <c r="AN120">
        <v>0.65833333333333299</v>
      </c>
      <c r="AO120">
        <v>0.65833333333333299</v>
      </c>
    </row>
    <row r="121" spans="2:41" x14ac:dyDescent="0.2">
      <c r="B121" t="s">
        <v>664</v>
      </c>
      <c r="C121">
        <v>1E-3</v>
      </c>
      <c r="D121">
        <v>0.5</v>
      </c>
      <c r="E121">
        <v>100</v>
      </c>
      <c r="F121">
        <v>1000</v>
      </c>
      <c r="G121" s="2" t="b">
        <v>1</v>
      </c>
      <c r="H121">
        <v>8</v>
      </c>
      <c r="I121">
        <v>10</v>
      </c>
      <c r="J121">
        <v>256</v>
      </c>
      <c r="K121">
        <v>1000</v>
      </c>
      <c r="L121">
        <v>4</v>
      </c>
      <c r="M121">
        <v>10</v>
      </c>
      <c r="N121">
        <v>460</v>
      </c>
      <c r="O121">
        <v>12</v>
      </c>
      <c r="P121">
        <v>10</v>
      </c>
      <c r="Q121">
        <v>120</v>
      </c>
      <c r="R121">
        <v>1</v>
      </c>
      <c r="S121">
        <v>78</v>
      </c>
      <c r="T121" s="2">
        <v>64</v>
      </c>
      <c r="U121" s="2">
        <v>64</v>
      </c>
      <c r="V121" s="2">
        <v>128</v>
      </c>
      <c r="W121" t="s">
        <v>445</v>
      </c>
      <c r="X121">
        <v>0.98897460937500004</v>
      </c>
      <c r="Y121">
        <v>3.4899605233222001E-3</v>
      </c>
      <c r="Z121">
        <v>0.43545760869565198</v>
      </c>
      <c r="AA121">
        <v>0.23505480158329001</v>
      </c>
      <c r="AB121">
        <v>0.34743553172554398</v>
      </c>
      <c r="AC121">
        <v>0.34743553172554398</v>
      </c>
      <c r="AD121">
        <v>0.39704410561249398</v>
      </c>
      <c r="AE121">
        <v>0.39704410561249398</v>
      </c>
      <c r="AF121">
        <v>0.43545760869565198</v>
      </c>
      <c r="AG121">
        <v>0.43545760869565198</v>
      </c>
      <c r="AH121">
        <v>0.23958333333333301</v>
      </c>
      <c r="AI121">
        <v>0.102460071444511</v>
      </c>
      <c r="AJ121">
        <v>0.15225093662523001</v>
      </c>
      <c r="AK121">
        <v>0.15225093662523001</v>
      </c>
      <c r="AL121">
        <v>0.159410149557456</v>
      </c>
      <c r="AM121">
        <v>0.159410149557456</v>
      </c>
      <c r="AN121">
        <v>0.23958333333333301</v>
      </c>
      <c r="AO121">
        <v>0.23958333333333301</v>
      </c>
    </row>
    <row r="122" spans="2:41" x14ac:dyDescent="0.2">
      <c r="B122" t="s">
        <v>467</v>
      </c>
      <c r="C122">
        <v>1E-3</v>
      </c>
      <c r="D122">
        <v>0.25</v>
      </c>
      <c r="E122">
        <v>100</v>
      </c>
      <c r="F122">
        <v>1000</v>
      </c>
      <c r="G122" s="2" t="b">
        <v>1</v>
      </c>
      <c r="H122">
        <v>8</v>
      </c>
      <c r="I122">
        <v>10</v>
      </c>
      <c r="J122">
        <v>460</v>
      </c>
      <c r="K122">
        <v>1000</v>
      </c>
      <c r="L122">
        <v>4</v>
      </c>
      <c r="M122">
        <v>10</v>
      </c>
      <c r="N122">
        <v>460</v>
      </c>
      <c r="O122">
        <v>12</v>
      </c>
      <c r="P122">
        <v>10</v>
      </c>
      <c r="Q122">
        <v>120</v>
      </c>
      <c r="R122">
        <v>1</v>
      </c>
      <c r="S122">
        <v>78</v>
      </c>
      <c r="T122" s="2">
        <v>64</v>
      </c>
      <c r="U122" s="2">
        <v>128</v>
      </c>
      <c r="V122" s="2">
        <v>64</v>
      </c>
      <c r="W122" t="s">
        <v>445</v>
      </c>
      <c r="X122">
        <v>0.98152690217392502</v>
      </c>
      <c r="Y122">
        <v>2.9034814350305999E-3</v>
      </c>
      <c r="Z122">
        <v>0.43368097826086799</v>
      </c>
      <c r="AA122">
        <v>0.25522108609974298</v>
      </c>
      <c r="AB122">
        <v>0.33925014573507101</v>
      </c>
      <c r="AC122">
        <v>0.33925014573507101</v>
      </c>
      <c r="AD122">
        <v>0.32337923007586</v>
      </c>
      <c r="AE122">
        <v>0.32337923007586</v>
      </c>
      <c r="AF122">
        <v>0.43368097826086799</v>
      </c>
      <c r="AG122">
        <v>0.43368097826086799</v>
      </c>
      <c r="AH122">
        <v>0.61180555555555505</v>
      </c>
      <c r="AI122">
        <v>8.1453599035739899E-2</v>
      </c>
      <c r="AJ122">
        <v>0.55136188833201705</v>
      </c>
      <c r="AK122">
        <v>0.55136188833201705</v>
      </c>
      <c r="AL122">
        <v>0.51816689164333496</v>
      </c>
      <c r="AM122">
        <v>0.51816689164333496</v>
      </c>
      <c r="AN122">
        <v>0.61180555555555505</v>
      </c>
      <c r="AO122">
        <v>0.61180555555555505</v>
      </c>
    </row>
    <row r="123" spans="2:41" x14ac:dyDescent="0.2">
      <c r="B123" t="s">
        <v>665</v>
      </c>
      <c r="C123">
        <v>1E-3</v>
      </c>
      <c r="D123">
        <v>0.1</v>
      </c>
      <c r="E123">
        <v>100</v>
      </c>
      <c r="F123">
        <v>5000</v>
      </c>
      <c r="G123" s="2" t="b">
        <v>1</v>
      </c>
      <c r="H123">
        <v>8</v>
      </c>
      <c r="I123">
        <v>10</v>
      </c>
      <c r="J123">
        <v>460</v>
      </c>
      <c r="K123">
        <v>1000</v>
      </c>
      <c r="L123">
        <v>4</v>
      </c>
      <c r="M123">
        <v>10</v>
      </c>
      <c r="N123">
        <v>460</v>
      </c>
      <c r="O123">
        <v>12</v>
      </c>
      <c r="P123">
        <v>10</v>
      </c>
      <c r="Q123">
        <v>120</v>
      </c>
      <c r="R123">
        <v>1</v>
      </c>
      <c r="S123">
        <v>78</v>
      </c>
      <c r="T123" s="2">
        <v>128</v>
      </c>
      <c r="U123" s="2">
        <v>128</v>
      </c>
      <c r="V123" s="2">
        <v>128</v>
      </c>
      <c r="W123" t="s">
        <v>445</v>
      </c>
      <c r="X123">
        <v>0.98877021739126103</v>
      </c>
      <c r="Y123">
        <v>2.2807697301031999E-3</v>
      </c>
      <c r="Z123">
        <v>0.43300760869565202</v>
      </c>
      <c r="AA123">
        <v>0.28385400906205099</v>
      </c>
      <c r="AB123">
        <v>0.344092371660078</v>
      </c>
      <c r="AC123">
        <v>0.344092371660078</v>
      </c>
      <c r="AD123">
        <v>0.350125834113586</v>
      </c>
      <c r="AE123">
        <v>0.350125834113586</v>
      </c>
      <c r="AF123">
        <v>0.43300760869565202</v>
      </c>
      <c r="AG123">
        <v>0.43300760869565202</v>
      </c>
      <c r="AH123">
        <v>0.55833333333333302</v>
      </c>
      <c r="AI123">
        <v>9.6226230263709994E-2</v>
      </c>
      <c r="AJ123">
        <v>0.524495034086919</v>
      </c>
      <c r="AK123">
        <v>0.524495034086919</v>
      </c>
      <c r="AL123">
        <v>0.54456079851061701</v>
      </c>
      <c r="AM123">
        <v>0.54456079851061701</v>
      </c>
      <c r="AN123">
        <v>0.55833333333333302</v>
      </c>
      <c r="AO123">
        <v>0.55833333333333302</v>
      </c>
    </row>
    <row r="124" spans="2:41" x14ac:dyDescent="0.2">
      <c r="B124" t="s">
        <v>666</v>
      </c>
      <c r="C124">
        <v>1E-3</v>
      </c>
      <c r="D124">
        <v>0.5</v>
      </c>
      <c r="E124">
        <v>100</v>
      </c>
      <c r="F124">
        <v>5000</v>
      </c>
      <c r="G124" s="2" t="b">
        <v>1</v>
      </c>
      <c r="H124">
        <v>8</v>
      </c>
      <c r="I124">
        <v>10</v>
      </c>
      <c r="J124">
        <v>460</v>
      </c>
      <c r="K124">
        <v>1000</v>
      </c>
      <c r="L124">
        <v>4</v>
      </c>
      <c r="M124">
        <v>10</v>
      </c>
      <c r="N124">
        <v>460</v>
      </c>
      <c r="O124">
        <v>12</v>
      </c>
      <c r="P124">
        <v>10</v>
      </c>
      <c r="Q124">
        <v>120</v>
      </c>
      <c r="R124">
        <v>1</v>
      </c>
      <c r="S124">
        <v>78</v>
      </c>
      <c r="T124" s="2">
        <v>128</v>
      </c>
      <c r="U124" s="2">
        <v>64</v>
      </c>
      <c r="V124" s="2">
        <v>64</v>
      </c>
      <c r="W124" t="s">
        <v>445</v>
      </c>
      <c r="X124">
        <v>0.98183668478258701</v>
      </c>
      <c r="Y124">
        <v>2.8692344259935998E-3</v>
      </c>
      <c r="Z124">
        <v>0.43082608695652103</v>
      </c>
      <c r="AA124">
        <v>0.27601321732997802</v>
      </c>
      <c r="AB124">
        <v>0.295589830640277</v>
      </c>
      <c r="AC124">
        <v>0.295589830640277</v>
      </c>
      <c r="AD124">
        <v>0.26838441920543898</v>
      </c>
      <c r="AE124">
        <v>0.26838441920543898</v>
      </c>
      <c r="AF124">
        <v>0.43082608695652103</v>
      </c>
      <c r="AG124">
        <v>0.43082608695652103</v>
      </c>
      <c r="AH124">
        <v>0.35555555555555501</v>
      </c>
      <c r="AI124">
        <v>0.249230951070785</v>
      </c>
      <c r="AJ124">
        <v>0.321763301675558</v>
      </c>
      <c r="AK124">
        <v>0.321763301675558</v>
      </c>
      <c r="AL124">
        <v>0.41383176294524698</v>
      </c>
      <c r="AM124">
        <v>0.41383176294524698</v>
      </c>
      <c r="AN124">
        <v>0.35555555555555501</v>
      </c>
      <c r="AO124">
        <v>0.35555555555555501</v>
      </c>
    </row>
    <row r="125" spans="2:41" x14ac:dyDescent="0.2">
      <c r="B125" t="s">
        <v>468</v>
      </c>
      <c r="C125">
        <v>1E-3</v>
      </c>
      <c r="D125">
        <v>0.5</v>
      </c>
      <c r="E125">
        <v>100</v>
      </c>
      <c r="F125">
        <v>1000</v>
      </c>
      <c r="G125" s="2" t="b">
        <v>1</v>
      </c>
      <c r="H125">
        <v>8</v>
      </c>
      <c r="I125">
        <v>10</v>
      </c>
      <c r="J125">
        <v>460</v>
      </c>
      <c r="K125">
        <v>1000</v>
      </c>
      <c r="L125">
        <v>4</v>
      </c>
      <c r="M125">
        <v>10</v>
      </c>
      <c r="N125">
        <v>460</v>
      </c>
      <c r="O125">
        <v>12</v>
      </c>
      <c r="P125">
        <v>10</v>
      </c>
      <c r="Q125">
        <v>120</v>
      </c>
      <c r="R125">
        <v>1</v>
      </c>
      <c r="S125">
        <v>78</v>
      </c>
      <c r="T125" s="2">
        <v>64</v>
      </c>
      <c r="U125" s="2">
        <v>128</v>
      </c>
      <c r="V125" s="2">
        <v>64</v>
      </c>
      <c r="W125" t="s">
        <v>445</v>
      </c>
      <c r="X125">
        <v>0.98112010869566801</v>
      </c>
      <c r="Y125">
        <v>3.0308942906557999E-3</v>
      </c>
      <c r="Z125">
        <v>0.42983695652173898</v>
      </c>
      <c r="AA125">
        <v>0.29766394114494299</v>
      </c>
      <c r="AB125">
        <v>0.340174706943772</v>
      </c>
      <c r="AC125">
        <v>0.340174706943772</v>
      </c>
      <c r="AD125">
        <v>0.33923763674749102</v>
      </c>
      <c r="AE125">
        <v>0.33923763674749102</v>
      </c>
      <c r="AF125">
        <v>0.42983695652173898</v>
      </c>
      <c r="AG125">
        <v>0.42983695652173898</v>
      </c>
      <c r="AH125">
        <v>0.59722222222222199</v>
      </c>
      <c r="AI125">
        <v>8.2522429525852203E-2</v>
      </c>
      <c r="AJ125">
        <v>0.55685087693890301</v>
      </c>
      <c r="AK125">
        <v>0.55685087693890301</v>
      </c>
      <c r="AL125">
        <v>0.55630655084888303</v>
      </c>
      <c r="AM125">
        <v>0.55630655084888303</v>
      </c>
      <c r="AN125">
        <v>0.59722222222222199</v>
      </c>
      <c r="AO125">
        <v>0.59722222222222199</v>
      </c>
    </row>
    <row r="126" spans="2:41" x14ac:dyDescent="0.2">
      <c r="B126" t="s">
        <v>667</v>
      </c>
      <c r="C126">
        <v>1E-3</v>
      </c>
      <c r="D126">
        <v>0.1</v>
      </c>
      <c r="E126">
        <v>100</v>
      </c>
      <c r="F126">
        <v>100</v>
      </c>
      <c r="G126" s="2" t="b">
        <v>1</v>
      </c>
      <c r="H126">
        <v>8</v>
      </c>
      <c r="I126">
        <v>10</v>
      </c>
      <c r="J126">
        <v>460</v>
      </c>
      <c r="K126">
        <v>1000</v>
      </c>
      <c r="L126">
        <v>4</v>
      </c>
      <c r="M126">
        <v>10</v>
      </c>
      <c r="N126">
        <v>460</v>
      </c>
      <c r="O126">
        <v>12</v>
      </c>
      <c r="P126">
        <v>10</v>
      </c>
      <c r="Q126">
        <v>120</v>
      </c>
      <c r="R126">
        <v>1</v>
      </c>
      <c r="S126">
        <v>78</v>
      </c>
      <c r="T126" s="2">
        <v>64</v>
      </c>
      <c r="U126" s="2">
        <v>128</v>
      </c>
      <c r="V126" s="2">
        <v>128</v>
      </c>
      <c r="W126" t="s">
        <v>445</v>
      </c>
      <c r="X126">
        <v>0.97972010869565196</v>
      </c>
      <c r="Y126">
        <v>4.4367509102448003E-3</v>
      </c>
      <c r="Z126">
        <v>0.42923586956521698</v>
      </c>
      <c r="AA126">
        <v>0.24989828234910899</v>
      </c>
      <c r="AB126">
        <v>0.30826353005982599</v>
      </c>
      <c r="AC126">
        <v>0.30826353005982599</v>
      </c>
      <c r="AD126">
        <v>0.26085255373509197</v>
      </c>
      <c r="AE126">
        <v>0.26085255373509197</v>
      </c>
      <c r="AF126">
        <v>0.42923586956521698</v>
      </c>
      <c r="AG126">
        <v>0.42923586956521698</v>
      </c>
      <c r="AH126">
        <v>0.63472222222222197</v>
      </c>
      <c r="AI126">
        <v>6.2521710991859394E-2</v>
      </c>
      <c r="AJ126">
        <v>0.563197869746768</v>
      </c>
      <c r="AK126">
        <v>0.563197869746767</v>
      </c>
      <c r="AL126">
        <v>0.52065701678059595</v>
      </c>
      <c r="AM126">
        <v>0.52065701678059595</v>
      </c>
      <c r="AN126">
        <v>0.63472222222222197</v>
      </c>
      <c r="AO126">
        <v>0.63472222222222197</v>
      </c>
    </row>
    <row r="127" spans="2:41" x14ac:dyDescent="0.2">
      <c r="B127" t="s">
        <v>668</v>
      </c>
      <c r="C127">
        <v>1E-3</v>
      </c>
      <c r="D127">
        <v>0.1</v>
      </c>
      <c r="E127">
        <v>100</v>
      </c>
      <c r="F127">
        <v>5000</v>
      </c>
      <c r="G127" s="2" t="b">
        <v>1</v>
      </c>
      <c r="H127">
        <v>8</v>
      </c>
      <c r="I127">
        <v>10</v>
      </c>
      <c r="J127">
        <v>256</v>
      </c>
      <c r="K127">
        <v>1000</v>
      </c>
      <c r="L127">
        <v>4</v>
      </c>
      <c r="M127">
        <v>10</v>
      </c>
      <c r="N127">
        <v>460</v>
      </c>
      <c r="O127">
        <v>12</v>
      </c>
      <c r="P127">
        <v>10</v>
      </c>
      <c r="Q127">
        <v>120</v>
      </c>
      <c r="R127">
        <v>1</v>
      </c>
      <c r="S127">
        <v>78</v>
      </c>
      <c r="T127" s="2">
        <v>64</v>
      </c>
      <c r="U127" s="2">
        <v>128</v>
      </c>
      <c r="V127" s="2">
        <v>128</v>
      </c>
      <c r="W127" t="s">
        <v>445</v>
      </c>
      <c r="X127">
        <v>0.99149238281249996</v>
      </c>
      <c r="Y127">
        <v>1.7429415328311E-3</v>
      </c>
      <c r="Z127">
        <v>0.429127173913043</v>
      </c>
      <c r="AA127">
        <v>0.32557587897777501</v>
      </c>
      <c r="AB127">
        <v>0.38037887937702503</v>
      </c>
      <c r="AC127">
        <v>0.38037887937702503</v>
      </c>
      <c r="AD127">
        <v>0.495774659536794</v>
      </c>
      <c r="AE127">
        <v>0.495774659536794</v>
      </c>
      <c r="AF127">
        <v>0.429127173913043</v>
      </c>
      <c r="AG127">
        <v>0.429127173913043</v>
      </c>
      <c r="AH127">
        <v>0.60694444444444395</v>
      </c>
      <c r="AI127">
        <v>0.11910705268383</v>
      </c>
      <c r="AJ127">
        <v>0.61996003240365605</v>
      </c>
      <c r="AK127">
        <v>0.61996003240365605</v>
      </c>
      <c r="AL127">
        <v>0.70429531879562801</v>
      </c>
      <c r="AM127">
        <v>0.70429531879562801</v>
      </c>
      <c r="AN127">
        <v>0.60694444444444395</v>
      </c>
      <c r="AO127">
        <v>0.60694444444444395</v>
      </c>
    </row>
    <row r="128" spans="2:41" x14ac:dyDescent="0.2">
      <c r="B128" t="s">
        <v>669</v>
      </c>
      <c r="C128">
        <v>1E-3</v>
      </c>
      <c r="D128">
        <v>0.1</v>
      </c>
      <c r="E128">
        <v>100</v>
      </c>
      <c r="F128">
        <v>100</v>
      </c>
      <c r="G128" s="2" t="b">
        <v>0</v>
      </c>
      <c r="H128">
        <v>8</v>
      </c>
      <c r="I128">
        <v>10</v>
      </c>
      <c r="J128">
        <v>256</v>
      </c>
      <c r="K128">
        <v>1000</v>
      </c>
      <c r="L128">
        <v>4</v>
      </c>
      <c r="M128">
        <v>10</v>
      </c>
      <c r="N128">
        <v>460</v>
      </c>
      <c r="O128">
        <v>12</v>
      </c>
      <c r="P128">
        <v>10</v>
      </c>
      <c r="Q128">
        <v>120</v>
      </c>
      <c r="R128">
        <v>1</v>
      </c>
      <c r="S128">
        <v>78</v>
      </c>
      <c r="T128" s="2">
        <v>128</v>
      </c>
      <c r="U128" s="2">
        <v>128</v>
      </c>
      <c r="V128" s="2">
        <v>128</v>
      </c>
      <c r="W128" t="s">
        <v>445</v>
      </c>
      <c r="X128">
        <v>0.980830078125</v>
      </c>
      <c r="Y128">
        <v>3.3751283586024999E-3</v>
      </c>
      <c r="Z128">
        <v>0.429000543478261</v>
      </c>
      <c r="AA128">
        <v>0.18499687922000799</v>
      </c>
      <c r="AB128">
        <v>0.32168064370444099</v>
      </c>
      <c r="AC128">
        <v>0.32168064370444099</v>
      </c>
      <c r="AD128">
        <v>0.33944745884267102</v>
      </c>
      <c r="AE128">
        <v>0.33944745884267102</v>
      </c>
      <c r="AF128">
        <v>0.429000543478261</v>
      </c>
      <c r="AG128">
        <v>0.429000543478261</v>
      </c>
      <c r="AH128">
        <v>0.499305555555555</v>
      </c>
      <c r="AI128">
        <v>7.2247549891471793E-2</v>
      </c>
      <c r="AJ128">
        <v>0.50172562393476094</v>
      </c>
      <c r="AK128">
        <v>0.50172562393476094</v>
      </c>
      <c r="AL128">
        <v>0.58160231455149702</v>
      </c>
      <c r="AM128">
        <v>0.58160231455149702</v>
      </c>
      <c r="AN128">
        <v>0.499305555555555</v>
      </c>
      <c r="AO128">
        <v>0.499305555555555</v>
      </c>
    </row>
    <row r="129" spans="2:41" x14ac:dyDescent="0.2">
      <c r="B129" t="s">
        <v>670</v>
      </c>
      <c r="C129">
        <v>1E-3</v>
      </c>
      <c r="D129">
        <v>0.5</v>
      </c>
      <c r="E129">
        <v>100</v>
      </c>
      <c r="F129">
        <v>5000</v>
      </c>
      <c r="G129" s="2" t="b">
        <v>1</v>
      </c>
      <c r="H129">
        <v>8</v>
      </c>
      <c r="I129">
        <v>10</v>
      </c>
      <c r="J129">
        <v>256</v>
      </c>
      <c r="K129">
        <v>1000</v>
      </c>
      <c r="L129">
        <v>4</v>
      </c>
      <c r="M129">
        <v>10</v>
      </c>
      <c r="N129">
        <v>460</v>
      </c>
      <c r="O129">
        <v>12</v>
      </c>
      <c r="P129">
        <v>10</v>
      </c>
      <c r="Q129">
        <v>120</v>
      </c>
      <c r="R129">
        <v>1</v>
      </c>
      <c r="S129">
        <v>78</v>
      </c>
      <c r="T129" s="2">
        <v>128</v>
      </c>
      <c r="U129" s="2">
        <v>128</v>
      </c>
      <c r="V129" s="2">
        <v>128</v>
      </c>
      <c r="W129" t="s">
        <v>445</v>
      </c>
      <c r="X129">
        <v>0.98808066406249995</v>
      </c>
      <c r="Y129">
        <v>2.3541240302962E-3</v>
      </c>
      <c r="Z129">
        <v>0.42887826086956399</v>
      </c>
      <c r="AA129">
        <v>0.355006063476204</v>
      </c>
      <c r="AB129">
        <v>0.317976186919946</v>
      </c>
      <c r="AC129">
        <v>0.317976186919946</v>
      </c>
      <c r="AD129">
        <v>0.287447584283338</v>
      </c>
      <c r="AE129">
        <v>0.287447584283338</v>
      </c>
      <c r="AF129">
        <v>0.42887826086956399</v>
      </c>
      <c r="AG129">
        <v>0.42887826086956399</v>
      </c>
      <c r="AH129">
        <v>0.60208333333333297</v>
      </c>
      <c r="AI129">
        <v>9.23311412334442E-2</v>
      </c>
      <c r="AJ129">
        <v>0.531112570640218</v>
      </c>
      <c r="AK129">
        <v>0.531112570640218</v>
      </c>
      <c r="AL129">
        <v>0.51670392958939004</v>
      </c>
      <c r="AM129">
        <v>0.51670392958939004</v>
      </c>
      <c r="AN129">
        <v>0.60208333333333297</v>
      </c>
      <c r="AO129">
        <v>0.60208333333333297</v>
      </c>
    </row>
    <row r="130" spans="2:41" x14ac:dyDescent="0.2">
      <c r="B130" t="s">
        <v>671</v>
      </c>
      <c r="C130">
        <v>1E-3</v>
      </c>
      <c r="D130">
        <v>0.5</v>
      </c>
      <c r="E130">
        <v>100</v>
      </c>
      <c r="F130">
        <v>1000</v>
      </c>
      <c r="G130" s="2" t="b">
        <v>1</v>
      </c>
      <c r="H130">
        <v>8</v>
      </c>
      <c r="I130">
        <v>10</v>
      </c>
      <c r="J130">
        <v>64</v>
      </c>
      <c r="K130">
        <v>1000</v>
      </c>
      <c r="L130">
        <v>4</v>
      </c>
      <c r="M130">
        <v>10</v>
      </c>
      <c r="N130">
        <v>460</v>
      </c>
      <c r="O130">
        <v>12</v>
      </c>
      <c r="P130">
        <v>10</v>
      </c>
      <c r="Q130">
        <v>120</v>
      </c>
      <c r="R130">
        <v>1</v>
      </c>
      <c r="S130">
        <v>78</v>
      </c>
      <c r="T130" s="2">
        <v>128</v>
      </c>
      <c r="U130" s="2">
        <v>128</v>
      </c>
      <c r="V130" s="2">
        <v>64</v>
      </c>
      <c r="W130" t="s">
        <v>445</v>
      </c>
      <c r="X130">
        <v>0.98526367187499997</v>
      </c>
      <c r="Y130">
        <v>3.1115948008955002E-3</v>
      </c>
      <c r="Z130">
        <v>0.42880652173912998</v>
      </c>
      <c r="AA130">
        <v>0.36704542246460897</v>
      </c>
      <c r="AB130">
        <v>0.38047969479499</v>
      </c>
      <c r="AC130">
        <v>0.38047969479499</v>
      </c>
      <c r="AD130">
        <v>0.46289075510681998</v>
      </c>
      <c r="AE130">
        <v>0.46289075510681998</v>
      </c>
      <c r="AF130">
        <v>0.42880652173912998</v>
      </c>
      <c r="AG130">
        <v>0.42880652173912998</v>
      </c>
      <c r="AH130">
        <v>0.52847222222222201</v>
      </c>
      <c r="AI130">
        <v>0.126855388283729</v>
      </c>
      <c r="AJ130">
        <v>0.51875640361362796</v>
      </c>
      <c r="AK130">
        <v>0.51875640361362796</v>
      </c>
      <c r="AL130">
        <v>0.586703217938354</v>
      </c>
      <c r="AM130">
        <v>0.586703217938354</v>
      </c>
      <c r="AN130">
        <v>0.52847222222222201</v>
      </c>
      <c r="AO130">
        <v>0.52847222222222201</v>
      </c>
    </row>
    <row r="131" spans="2:41" x14ac:dyDescent="0.2">
      <c r="B131" t="s">
        <v>672</v>
      </c>
      <c r="C131">
        <v>1E-3</v>
      </c>
      <c r="D131">
        <v>0.1</v>
      </c>
      <c r="E131">
        <v>100</v>
      </c>
      <c r="F131">
        <v>1000</v>
      </c>
      <c r="G131" s="2" t="b">
        <v>1</v>
      </c>
      <c r="H131">
        <v>8</v>
      </c>
      <c r="I131">
        <v>10</v>
      </c>
      <c r="J131">
        <v>64</v>
      </c>
      <c r="K131">
        <v>1000</v>
      </c>
      <c r="L131">
        <v>4</v>
      </c>
      <c r="M131">
        <v>10</v>
      </c>
      <c r="N131">
        <v>460</v>
      </c>
      <c r="O131">
        <v>12</v>
      </c>
      <c r="P131">
        <v>10</v>
      </c>
      <c r="Q131">
        <v>120</v>
      </c>
      <c r="R131">
        <v>1</v>
      </c>
      <c r="S131">
        <v>78</v>
      </c>
      <c r="T131" s="2">
        <v>128</v>
      </c>
      <c r="U131" s="2">
        <v>64</v>
      </c>
      <c r="V131" s="2">
        <v>128</v>
      </c>
      <c r="W131" t="s">
        <v>445</v>
      </c>
      <c r="X131">
        <v>0.98593945312499998</v>
      </c>
      <c r="Y131">
        <v>3.0155813749442998E-3</v>
      </c>
      <c r="Z131">
        <v>0.42869510869565203</v>
      </c>
      <c r="AA131">
        <v>0.30210125425457901</v>
      </c>
      <c r="AB131">
        <v>0.34904384885934697</v>
      </c>
      <c r="AC131">
        <v>0.34904384885934697</v>
      </c>
      <c r="AD131">
        <v>0.355343785954845</v>
      </c>
      <c r="AE131">
        <v>0.355343785954845</v>
      </c>
      <c r="AF131">
        <v>0.42869510869565203</v>
      </c>
      <c r="AG131">
        <v>0.42869510869565203</v>
      </c>
      <c r="AH131">
        <v>0.55277777777777704</v>
      </c>
      <c r="AI131">
        <v>0.102538779377937</v>
      </c>
      <c r="AJ131">
        <v>0.51359158689958995</v>
      </c>
      <c r="AK131">
        <v>0.51359158689958995</v>
      </c>
      <c r="AL131">
        <v>0.51287291813802804</v>
      </c>
      <c r="AM131">
        <v>0.51287291813802804</v>
      </c>
      <c r="AN131">
        <v>0.55277777777777704</v>
      </c>
      <c r="AO131">
        <v>0.55277777777777704</v>
      </c>
    </row>
    <row r="132" spans="2:41" x14ac:dyDescent="0.2">
      <c r="B132" t="s">
        <v>673</v>
      </c>
      <c r="C132">
        <v>1E-3</v>
      </c>
      <c r="D132">
        <v>0.5</v>
      </c>
      <c r="E132">
        <v>100</v>
      </c>
      <c r="F132">
        <v>5000</v>
      </c>
      <c r="G132" s="2" t="b">
        <v>1</v>
      </c>
      <c r="H132">
        <v>8</v>
      </c>
      <c r="I132">
        <v>10</v>
      </c>
      <c r="J132">
        <v>256</v>
      </c>
      <c r="K132">
        <v>1000</v>
      </c>
      <c r="L132">
        <v>4</v>
      </c>
      <c r="M132">
        <v>10</v>
      </c>
      <c r="N132">
        <v>460</v>
      </c>
      <c r="O132">
        <v>12</v>
      </c>
      <c r="P132">
        <v>10</v>
      </c>
      <c r="Q132">
        <v>120</v>
      </c>
      <c r="R132">
        <v>1</v>
      </c>
      <c r="S132">
        <v>78</v>
      </c>
      <c r="T132" s="2">
        <v>128</v>
      </c>
      <c r="U132" s="2">
        <v>64</v>
      </c>
      <c r="V132" s="2">
        <v>128</v>
      </c>
      <c r="W132" t="s">
        <v>445</v>
      </c>
      <c r="X132">
        <v>0.982191015625</v>
      </c>
      <c r="Y132">
        <v>2.6654348213923998E-3</v>
      </c>
      <c r="Z132">
        <v>0.42714456521739103</v>
      </c>
      <c r="AA132">
        <v>0.33960123693943001</v>
      </c>
      <c r="AB132">
        <v>0.35612260661560802</v>
      </c>
      <c r="AC132">
        <v>0.35612260661560802</v>
      </c>
      <c r="AD132">
        <v>0.38194183118481301</v>
      </c>
      <c r="AE132">
        <v>0.38194183118481301</v>
      </c>
      <c r="AF132">
        <v>0.42714456521739103</v>
      </c>
      <c r="AG132">
        <v>0.42714456521739103</v>
      </c>
      <c r="AH132">
        <v>0.51111111111111096</v>
      </c>
      <c r="AI132">
        <v>0.13463771343231201</v>
      </c>
      <c r="AJ132">
        <v>0.48383352228419202</v>
      </c>
      <c r="AK132">
        <v>0.48383352228419202</v>
      </c>
      <c r="AL132">
        <v>0.602489665882875</v>
      </c>
      <c r="AM132">
        <v>0.602489665882875</v>
      </c>
      <c r="AN132">
        <v>0.51111111111111096</v>
      </c>
      <c r="AO132">
        <v>0.51111111111111096</v>
      </c>
    </row>
    <row r="133" spans="2:41" x14ac:dyDescent="0.2">
      <c r="B133" t="s">
        <v>674</v>
      </c>
      <c r="C133">
        <v>1E-3</v>
      </c>
      <c r="D133">
        <v>0.25</v>
      </c>
      <c r="E133">
        <v>100</v>
      </c>
      <c r="F133">
        <v>5000</v>
      </c>
      <c r="G133" s="2" t="b">
        <v>1</v>
      </c>
      <c r="H133">
        <v>8</v>
      </c>
      <c r="I133">
        <v>10</v>
      </c>
      <c r="J133">
        <v>460</v>
      </c>
      <c r="K133">
        <v>1000</v>
      </c>
      <c r="L133">
        <v>4</v>
      </c>
      <c r="M133">
        <v>10</v>
      </c>
      <c r="N133">
        <v>460</v>
      </c>
      <c r="O133">
        <v>12</v>
      </c>
      <c r="P133">
        <v>10</v>
      </c>
      <c r="Q133">
        <v>120</v>
      </c>
      <c r="R133">
        <v>1</v>
      </c>
      <c r="S133">
        <v>78</v>
      </c>
      <c r="T133" s="2">
        <v>128</v>
      </c>
      <c r="U133" s="2">
        <v>128</v>
      </c>
      <c r="V133" s="2">
        <v>128</v>
      </c>
      <c r="W133" t="s">
        <v>445</v>
      </c>
      <c r="X133">
        <v>0.98198440217388205</v>
      </c>
      <c r="Y133">
        <v>2.903229235718E-3</v>
      </c>
      <c r="Z133">
        <v>0.427121739130435</v>
      </c>
      <c r="AA133">
        <v>0.44878291153907701</v>
      </c>
      <c r="AB133">
        <v>0.339897392084753</v>
      </c>
      <c r="AC133">
        <v>0.339897392084753</v>
      </c>
      <c r="AD133">
        <v>0.43362728938992801</v>
      </c>
      <c r="AE133">
        <v>0.43362728938992801</v>
      </c>
      <c r="AF133">
        <v>0.427121739130435</v>
      </c>
      <c r="AG133">
        <v>0.427121739130435</v>
      </c>
      <c r="AH133">
        <v>0.483333333333333</v>
      </c>
      <c r="AI133">
        <v>0.14899122714996299</v>
      </c>
      <c r="AJ133">
        <v>0.45683873317494</v>
      </c>
      <c r="AK133">
        <v>0.45683873317494</v>
      </c>
      <c r="AL133">
        <v>0.56501688458937405</v>
      </c>
      <c r="AM133">
        <v>0.56501688458937405</v>
      </c>
      <c r="AN133">
        <v>0.483333333333333</v>
      </c>
      <c r="AO133">
        <v>0.483333333333333</v>
      </c>
    </row>
    <row r="134" spans="2:41" x14ac:dyDescent="0.2">
      <c r="B134" t="s">
        <v>675</v>
      </c>
      <c r="C134">
        <v>1E-3</v>
      </c>
      <c r="D134">
        <v>0.1</v>
      </c>
      <c r="E134">
        <v>100</v>
      </c>
      <c r="F134">
        <v>1000</v>
      </c>
      <c r="G134" s="2" t="b">
        <v>1</v>
      </c>
      <c r="H134">
        <v>8</v>
      </c>
      <c r="I134">
        <v>10</v>
      </c>
      <c r="J134">
        <v>64</v>
      </c>
      <c r="K134">
        <v>1000</v>
      </c>
      <c r="L134">
        <v>4</v>
      </c>
      <c r="M134">
        <v>10</v>
      </c>
      <c r="N134">
        <v>460</v>
      </c>
      <c r="O134">
        <v>12</v>
      </c>
      <c r="P134">
        <v>10</v>
      </c>
      <c r="Q134">
        <v>120</v>
      </c>
      <c r="R134">
        <v>1</v>
      </c>
      <c r="S134">
        <v>78</v>
      </c>
      <c r="T134" s="2">
        <v>64</v>
      </c>
      <c r="U134" s="2">
        <v>128</v>
      </c>
      <c r="V134" s="2">
        <v>64</v>
      </c>
      <c r="W134" t="s">
        <v>445</v>
      </c>
      <c r="X134">
        <v>0.98565625000000001</v>
      </c>
      <c r="Y134">
        <v>3.3398568546981E-3</v>
      </c>
      <c r="Z134">
        <v>0.42636358695652099</v>
      </c>
      <c r="AA134">
        <v>0.206237137854099</v>
      </c>
      <c r="AB134">
        <v>0.337414763352122</v>
      </c>
      <c r="AC134">
        <v>0.337414763352122</v>
      </c>
      <c r="AD134">
        <v>0.33680823969969398</v>
      </c>
      <c r="AE134">
        <v>0.33680823969969398</v>
      </c>
      <c r="AF134">
        <v>0.42636358695652099</v>
      </c>
      <c r="AG134">
        <v>0.42636358695652099</v>
      </c>
      <c r="AH134">
        <v>0.64861111111111103</v>
      </c>
      <c r="AI134">
        <v>5.8458767831325503E-2</v>
      </c>
      <c r="AJ134">
        <v>0.596971040429219</v>
      </c>
      <c r="AK134">
        <v>0.596971040429219</v>
      </c>
      <c r="AL134">
        <v>0.60933804128926805</v>
      </c>
      <c r="AM134">
        <v>0.60933804128926805</v>
      </c>
      <c r="AN134">
        <v>0.64861111111111103</v>
      </c>
      <c r="AO134">
        <v>0.64861111111111103</v>
      </c>
    </row>
    <row r="135" spans="2:41" x14ac:dyDescent="0.2">
      <c r="B135" t="s">
        <v>469</v>
      </c>
      <c r="C135">
        <v>1E-3</v>
      </c>
      <c r="D135">
        <v>0.25</v>
      </c>
      <c r="E135">
        <v>100</v>
      </c>
      <c r="F135">
        <v>5000</v>
      </c>
      <c r="G135" s="2" t="b">
        <v>1</v>
      </c>
      <c r="H135">
        <v>8</v>
      </c>
      <c r="I135">
        <v>10</v>
      </c>
      <c r="J135">
        <v>460</v>
      </c>
      <c r="K135">
        <v>1000</v>
      </c>
      <c r="L135">
        <v>4</v>
      </c>
      <c r="M135">
        <v>10</v>
      </c>
      <c r="N135">
        <v>460</v>
      </c>
      <c r="O135">
        <v>12</v>
      </c>
      <c r="P135">
        <v>10</v>
      </c>
      <c r="Q135">
        <v>120</v>
      </c>
      <c r="R135">
        <v>1</v>
      </c>
      <c r="S135">
        <v>78</v>
      </c>
      <c r="T135" s="2">
        <v>64</v>
      </c>
      <c r="U135" s="2">
        <v>64</v>
      </c>
      <c r="V135" s="2">
        <v>64</v>
      </c>
      <c r="W135" t="s">
        <v>445</v>
      </c>
      <c r="X135">
        <v>0.99462179347825497</v>
      </c>
      <c r="Y135">
        <v>1.1327434407547E-3</v>
      </c>
      <c r="Z135">
        <v>0.42588260869565098</v>
      </c>
      <c r="AA135">
        <v>0.231620921164751</v>
      </c>
      <c r="AB135">
        <v>0.32774761693981902</v>
      </c>
      <c r="AC135">
        <v>0.32774761693981902</v>
      </c>
      <c r="AD135">
        <v>0.30390607912252499</v>
      </c>
      <c r="AE135">
        <v>0.30390607912252499</v>
      </c>
      <c r="AF135">
        <v>0.42588260869565098</v>
      </c>
      <c r="AG135">
        <v>0.42588260869565098</v>
      </c>
      <c r="AH135">
        <v>0.29861111111111099</v>
      </c>
      <c r="AI135">
        <v>0.10293531417846601</v>
      </c>
      <c r="AJ135">
        <v>0.25129692810318699</v>
      </c>
      <c r="AK135">
        <v>0.25129692810318699</v>
      </c>
      <c r="AL135">
        <v>0.372269321466839</v>
      </c>
      <c r="AM135">
        <v>0.372269321466839</v>
      </c>
      <c r="AN135">
        <v>0.29861111111111099</v>
      </c>
      <c r="AO135">
        <v>0.29861111111111099</v>
      </c>
    </row>
    <row r="136" spans="2:41" x14ac:dyDescent="0.2">
      <c r="B136" t="s">
        <v>676</v>
      </c>
      <c r="C136">
        <v>1E-3</v>
      </c>
      <c r="D136">
        <v>0.1</v>
      </c>
      <c r="E136">
        <v>100</v>
      </c>
      <c r="F136">
        <v>5000</v>
      </c>
      <c r="G136" s="2" t="b">
        <v>1</v>
      </c>
      <c r="H136">
        <v>8</v>
      </c>
      <c r="I136">
        <v>10</v>
      </c>
      <c r="J136">
        <v>460</v>
      </c>
      <c r="K136">
        <v>1000</v>
      </c>
      <c r="L136">
        <v>4</v>
      </c>
      <c r="M136">
        <v>10</v>
      </c>
      <c r="N136">
        <v>460</v>
      </c>
      <c r="O136">
        <v>12</v>
      </c>
      <c r="P136">
        <v>10</v>
      </c>
      <c r="Q136">
        <v>120</v>
      </c>
      <c r="R136">
        <v>1</v>
      </c>
      <c r="S136">
        <v>78</v>
      </c>
      <c r="T136" s="2">
        <v>128</v>
      </c>
      <c r="U136" s="2">
        <v>64</v>
      </c>
      <c r="V136" s="2">
        <v>64</v>
      </c>
      <c r="W136" t="s">
        <v>445</v>
      </c>
      <c r="X136">
        <v>0.98685788043479294</v>
      </c>
      <c r="Y136">
        <v>2.3174771324730998E-3</v>
      </c>
      <c r="Z136">
        <v>0.42531086956521702</v>
      </c>
      <c r="AA136">
        <v>0.22259273825585801</v>
      </c>
      <c r="AB136">
        <v>0.34886409890140802</v>
      </c>
      <c r="AC136">
        <v>0.34886409890140802</v>
      </c>
      <c r="AD136">
        <v>0.33989501940406602</v>
      </c>
      <c r="AE136">
        <v>0.33989501940406602</v>
      </c>
      <c r="AF136">
        <v>0.42531086956521702</v>
      </c>
      <c r="AG136">
        <v>0.42531086956521702</v>
      </c>
      <c r="AH136">
        <v>0.58263888888888804</v>
      </c>
      <c r="AI136">
        <v>6.5574206411838504E-2</v>
      </c>
      <c r="AJ136">
        <v>0.54698716446348195</v>
      </c>
      <c r="AK136">
        <v>0.54698716446348195</v>
      </c>
      <c r="AL136">
        <v>0.54549475041772499</v>
      </c>
      <c r="AM136">
        <v>0.54549475041772499</v>
      </c>
      <c r="AN136">
        <v>0.58263888888888804</v>
      </c>
      <c r="AO136">
        <v>0.58263888888888804</v>
      </c>
    </row>
    <row r="137" spans="2:41" x14ac:dyDescent="0.2">
      <c r="B137" t="s">
        <v>677</v>
      </c>
      <c r="C137">
        <v>1E-3</v>
      </c>
      <c r="D137">
        <v>0.5</v>
      </c>
      <c r="E137">
        <v>100</v>
      </c>
      <c r="F137">
        <v>5000</v>
      </c>
      <c r="G137" s="2" t="b">
        <v>1</v>
      </c>
      <c r="H137">
        <v>8</v>
      </c>
      <c r="I137">
        <v>10</v>
      </c>
      <c r="J137">
        <v>460</v>
      </c>
      <c r="K137">
        <v>1000</v>
      </c>
      <c r="L137">
        <v>4</v>
      </c>
      <c r="M137">
        <v>10</v>
      </c>
      <c r="N137">
        <v>460</v>
      </c>
      <c r="O137">
        <v>12</v>
      </c>
      <c r="P137">
        <v>10</v>
      </c>
      <c r="Q137">
        <v>120</v>
      </c>
      <c r="R137">
        <v>1</v>
      </c>
      <c r="S137">
        <v>78</v>
      </c>
      <c r="T137" s="2">
        <v>128</v>
      </c>
      <c r="U137" s="2">
        <v>128</v>
      </c>
      <c r="V137" s="2">
        <v>64</v>
      </c>
      <c r="W137" t="s">
        <v>445</v>
      </c>
      <c r="X137">
        <v>0.98574619565214205</v>
      </c>
      <c r="Y137">
        <v>2.851318641263E-3</v>
      </c>
      <c r="Z137">
        <v>0.42351304347826102</v>
      </c>
      <c r="AA137">
        <v>0.288550168097019</v>
      </c>
      <c r="AB137">
        <v>0.31134044528810201</v>
      </c>
      <c r="AC137">
        <v>0.31134044528810201</v>
      </c>
      <c r="AD137">
        <v>0.28638692511297797</v>
      </c>
      <c r="AE137">
        <v>0.28638692511297797</v>
      </c>
      <c r="AF137">
        <v>0.42351304347826102</v>
      </c>
      <c r="AG137">
        <v>0.42351304347826102</v>
      </c>
      <c r="AH137">
        <v>0.58888888888888802</v>
      </c>
      <c r="AI137">
        <v>7.7893301844596793E-2</v>
      </c>
      <c r="AJ137">
        <v>0.55424165893087896</v>
      </c>
      <c r="AK137">
        <v>0.55424165893087896</v>
      </c>
      <c r="AL137">
        <v>0.53653036307380597</v>
      </c>
      <c r="AM137">
        <v>0.53653036307380597</v>
      </c>
      <c r="AN137">
        <v>0.58888888888888802</v>
      </c>
      <c r="AO137">
        <v>0.58888888888888802</v>
      </c>
    </row>
    <row r="138" spans="2:41" x14ac:dyDescent="0.2">
      <c r="B138" t="s">
        <v>678</v>
      </c>
      <c r="C138">
        <v>1E-3</v>
      </c>
      <c r="D138">
        <v>0.5</v>
      </c>
      <c r="E138">
        <v>100</v>
      </c>
      <c r="F138">
        <v>100</v>
      </c>
      <c r="G138" s="2" t="b">
        <v>0</v>
      </c>
      <c r="H138">
        <v>8</v>
      </c>
      <c r="I138">
        <v>10</v>
      </c>
      <c r="J138">
        <v>460</v>
      </c>
      <c r="K138">
        <v>1000</v>
      </c>
      <c r="L138">
        <v>4</v>
      </c>
      <c r="M138">
        <v>10</v>
      </c>
      <c r="N138">
        <v>460</v>
      </c>
      <c r="O138">
        <v>12</v>
      </c>
      <c r="P138">
        <v>10</v>
      </c>
      <c r="Q138">
        <v>120</v>
      </c>
      <c r="R138">
        <v>1</v>
      </c>
      <c r="S138">
        <v>78</v>
      </c>
      <c r="T138" s="2">
        <v>128</v>
      </c>
      <c r="U138" s="2">
        <v>128</v>
      </c>
      <c r="V138" s="2">
        <v>128</v>
      </c>
      <c r="W138" t="s">
        <v>445</v>
      </c>
      <c r="X138">
        <v>0.981339673913043</v>
      </c>
      <c r="Y138">
        <v>3.9230114896780998E-3</v>
      </c>
      <c r="Z138">
        <v>0.422864673913043</v>
      </c>
      <c r="AA138">
        <v>0.254435609608888</v>
      </c>
      <c r="AB138">
        <v>0.31585946517086</v>
      </c>
      <c r="AC138">
        <v>0.31585946517086</v>
      </c>
      <c r="AD138">
        <v>0.27847233719707698</v>
      </c>
      <c r="AE138">
        <v>0.27847233719707698</v>
      </c>
      <c r="AF138">
        <v>0.422864673913043</v>
      </c>
      <c r="AG138">
        <v>0.422864673913043</v>
      </c>
      <c r="AH138">
        <v>0.66319444444444398</v>
      </c>
      <c r="AI138">
        <v>7.8381314873695304E-2</v>
      </c>
      <c r="AJ138">
        <v>0.60321610959141503</v>
      </c>
      <c r="AK138">
        <v>0.60321610959141503</v>
      </c>
      <c r="AL138">
        <v>0.607017457825068</v>
      </c>
      <c r="AM138">
        <v>0.607017457825068</v>
      </c>
      <c r="AN138">
        <v>0.66319444444444398</v>
      </c>
      <c r="AO138">
        <v>0.66319444444444398</v>
      </c>
    </row>
    <row r="139" spans="2:41" x14ac:dyDescent="0.2">
      <c r="B139" t="s">
        <v>679</v>
      </c>
      <c r="C139">
        <v>1E-3</v>
      </c>
      <c r="D139">
        <v>0.1</v>
      </c>
      <c r="E139">
        <v>100</v>
      </c>
      <c r="F139">
        <v>5000</v>
      </c>
      <c r="G139" s="2" t="b">
        <v>1</v>
      </c>
      <c r="H139">
        <v>8</v>
      </c>
      <c r="I139">
        <v>10</v>
      </c>
      <c r="J139">
        <v>460</v>
      </c>
      <c r="K139">
        <v>1000</v>
      </c>
      <c r="L139">
        <v>4</v>
      </c>
      <c r="M139">
        <v>10</v>
      </c>
      <c r="N139">
        <v>460</v>
      </c>
      <c r="O139">
        <v>12</v>
      </c>
      <c r="P139">
        <v>10</v>
      </c>
      <c r="Q139">
        <v>120</v>
      </c>
      <c r="R139">
        <v>1</v>
      </c>
      <c r="S139">
        <v>78</v>
      </c>
      <c r="T139" s="2">
        <v>128</v>
      </c>
      <c r="U139" s="2">
        <v>64</v>
      </c>
      <c r="V139" s="2">
        <v>128</v>
      </c>
      <c r="W139" t="s">
        <v>445</v>
      </c>
      <c r="X139">
        <v>0.99073163043477996</v>
      </c>
      <c r="Y139">
        <v>1.8277844915631999E-3</v>
      </c>
      <c r="Z139">
        <v>0.422289130434781</v>
      </c>
      <c r="AA139">
        <v>0.32733981579542099</v>
      </c>
      <c r="AB139">
        <v>0.32378264498919401</v>
      </c>
      <c r="AC139">
        <v>0.32378264498919401</v>
      </c>
      <c r="AD139">
        <v>0.36812537663547001</v>
      </c>
      <c r="AE139">
        <v>0.36812537663547001</v>
      </c>
      <c r="AF139">
        <v>0.422289130434781</v>
      </c>
      <c r="AG139">
        <v>0.422289130434781</v>
      </c>
      <c r="AH139">
        <v>0.62291666666666601</v>
      </c>
      <c r="AI139">
        <v>0.114296212792396</v>
      </c>
      <c r="AJ139">
        <v>0.58668312144268997</v>
      </c>
      <c r="AK139">
        <v>0.58668312144268997</v>
      </c>
      <c r="AL139">
        <v>0.60201136588026405</v>
      </c>
      <c r="AM139">
        <v>0.60201136588026405</v>
      </c>
      <c r="AN139">
        <v>0.62291666666666601</v>
      </c>
      <c r="AO139">
        <v>0.62291666666666601</v>
      </c>
    </row>
    <row r="140" spans="2:41" x14ac:dyDescent="0.2">
      <c r="B140" t="s">
        <v>470</v>
      </c>
      <c r="C140">
        <v>1E-3</v>
      </c>
      <c r="D140">
        <v>0.25</v>
      </c>
      <c r="E140">
        <v>100</v>
      </c>
      <c r="F140">
        <v>1000</v>
      </c>
      <c r="G140" s="2" t="b">
        <v>1</v>
      </c>
      <c r="H140">
        <v>8</v>
      </c>
      <c r="I140">
        <v>10</v>
      </c>
      <c r="J140">
        <v>460</v>
      </c>
      <c r="K140">
        <v>1000</v>
      </c>
      <c r="L140">
        <v>4</v>
      </c>
      <c r="M140">
        <v>10</v>
      </c>
      <c r="N140">
        <v>460</v>
      </c>
      <c r="O140">
        <v>12</v>
      </c>
      <c r="P140">
        <v>10</v>
      </c>
      <c r="Q140">
        <v>120</v>
      </c>
      <c r="R140">
        <v>1</v>
      </c>
      <c r="S140">
        <v>78</v>
      </c>
      <c r="T140" s="2">
        <v>128</v>
      </c>
      <c r="U140" s="2">
        <v>64</v>
      </c>
      <c r="V140" s="2">
        <v>64</v>
      </c>
      <c r="W140" t="s">
        <v>445</v>
      </c>
      <c r="X140">
        <v>0.99232282608695399</v>
      </c>
      <c r="Y140">
        <v>1.6890269882278001E-3</v>
      </c>
      <c r="Z140">
        <v>0.42177554347826102</v>
      </c>
      <c r="AA140">
        <v>0.23730646757781501</v>
      </c>
      <c r="AB140">
        <v>0.33392649843767203</v>
      </c>
      <c r="AC140">
        <v>0.33392649843767203</v>
      </c>
      <c r="AD140">
        <v>0.42632580706691597</v>
      </c>
      <c r="AE140">
        <v>0.42632580706691597</v>
      </c>
      <c r="AF140">
        <v>0.42177554347826102</v>
      </c>
      <c r="AG140">
        <v>0.42177554347826102</v>
      </c>
      <c r="AH140">
        <v>0.438888888888888</v>
      </c>
      <c r="AI140">
        <v>7.5609050691127694E-2</v>
      </c>
      <c r="AJ140">
        <v>0.40881021403822398</v>
      </c>
      <c r="AK140">
        <v>0.40881021403822398</v>
      </c>
      <c r="AL140">
        <v>0.45254566660315199</v>
      </c>
      <c r="AM140">
        <v>0.45254566660315199</v>
      </c>
      <c r="AN140">
        <v>0.438888888888888</v>
      </c>
      <c r="AO140">
        <v>0.438888888888888</v>
      </c>
    </row>
    <row r="141" spans="2:41" x14ac:dyDescent="0.2">
      <c r="B141" t="s">
        <v>680</v>
      </c>
      <c r="C141">
        <v>1E-3</v>
      </c>
      <c r="D141">
        <v>0.5</v>
      </c>
      <c r="E141">
        <v>100</v>
      </c>
      <c r="F141">
        <v>1000</v>
      </c>
      <c r="G141" s="2" t="b">
        <v>1</v>
      </c>
      <c r="H141">
        <v>8</v>
      </c>
      <c r="I141">
        <v>10</v>
      </c>
      <c r="J141">
        <v>460</v>
      </c>
      <c r="K141">
        <v>1000</v>
      </c>
      <c r="L141">
        <v>4</v>
      </c>
      <c r="M141">
        <v>10</v>
      </c>
      <c r="N141">
        <v>460</v>
      </c>
      <c r="O141">
        <v>12</v>
      </c>
      <c r="P141">
        <v>10</v>
      </c>
      <c r="Q141">
        <v>120</v>
      </c>
      <c r="R141">
        <v>1</v>
      </c>
      <c r="S141">
        <v>78</v>
      </c>
      <c r="T141" s="2">
        <v>128</v>
      </c>
      <c r="U141" s="2">
        <v>64</v>
      </c>
      <c r="V141" s="2">
        <v>64</v>
      </c>
      <c r="W141" t="s">
        <v>445</v>
      </c>
      <c r="X141">
        <v>0.98512038043479599</v>
      </c>
      <c r="Y141">
        <v>2.5970322303472998E-3</v>
      </c>
      <c r="Z141">
        <v>0.41866467391304402</v>
      </c>
      <c r="AA141">
        <v>0.57997584626078602</v>
      </c>
      <c r="AB141">
        <v>0.322258354154772</v>
      </c>
      <c r="AC141">
        <v>0.322258354154772</v>
      </c>
      <c r="AD141">
        <v>0.35483660753454399</v>
      </c>
      <c r="AE141">
        <v>0.35483660753454399</v>
      </c>
      <c r="AF141">
        <v>0.41866467391304402</v>
      </c>
      <c r="AG141">
        <v>0.41866467391304402</v>
      </c>
      <c r="AH141">
        <v>0.41111111111111098</v>
      </c>
      <c r="AI141">
        <v>0.38409090042114202</v>
      </c>
      <c r="AJ141">
        <v>0.33683666606398999</v>
      </c>
      <c r="AK141">
        <v>0.33683666606398999</v>
      </c>
      <c r="AL141">
        <v>0.40038413097507197</v>
      </c>
      <c r="AM141">
        <v>0.40038413097507197</v>
      </c>
      <c r="AN141">
        <v>0.41111111111111098</v>
      </c>
      <c r="AO141">
        <v>0.41111111111111098</v>
      </c>
    </row>
    <row r="142" spans="2:41" x14ac:dyDescent="0.2">
      <c r="B142" t="s">
        <v>471</v>
      </c>
      <c r="C142">
        <v>1E-3</v>
      </c>
      <c r="D142">
        <v>0.25</v>
      </c>
      <c r="E142">
        <v>100</v>
      </c>
      <c r="F142">
        <v>1000</v>
      </c>
      <c r="G142" s="2" t="b">
        <v>1</v>
      </c>
      <c r="H142">
        <v>8</v>
      </c>
      <c r="I142">
        <v>10</v>
      </c>
      <c r="J142">
        <v>460</v>
      </c>
      <c r="K142">
        <v>1000</v>
      </c>
      <c r="L142">
        <v>4</v>
      </c>
      <c r="M142">
        <v>10</v>
      </c>
      <c r="N142">
        <v>460</v>
      </c>
      <c r="O142">
        <v>12</v>
      </c>
      <c r="P142">
        <v>10</v>
      </c>
      <c r="Q142">
        <v>120</v>
      </c>
      <c r="R142">
        <v>1</v>
      </c>
      <c r="S142">
        <v>78</v>
      </c>
      <c r="T142" s="2">
        <v>128</v>
      </c>
      <c r="U142" s="2">
        <v>64</v>
      </c>
      <c r="V142" s="2">
        <v>128</v>
      </c>
      <c r="W142" t="s">
        <v>445</v>
      </c>
      <c r="X142">
        <v>0.98083804347827397</v>
      </c>
      <c r="Y142">
        <v>3.1554716953542E-3</v>
      </c>
      <c r="Z142">
        <v>0.41757445652173902</v>
      </c>
      <c r="AA142">
        <v>0.28707635384798003</v>
      </c>
      <c r="AB142">
        <v>0.32559966078254099</v>
      </c>
      <c r="AC142">
        <v>0.32559966078254099</v>
      </c>
      <c r="AD142">
        <v>0.31347348595967101</v>
      </c>
      <c r="AE142">
        <v>0.31347348595967101</v>
      </c>
      <c r="AF142">
        <v>0.41757445652174002</v>
      </c>
      <c r="AG142">
        <v>0.41757445652174002</v>
      </c>
      <c r="AH142">
        <v>0.62777777777777699</v>
      </c>
      <c r="AI142">
        <v>8.2334317266941001E-2</v>
      </c>
      <c r="AJ142">
        <v>0.56654108352513199</v>
      </c>
      <c r="AK142">
        <v>0.56654108352513199</v>
      </c>
      <c r="AL142">
        <v>0.58716847083216395</v>
      </c>
      <c r="AM142">
        <v>0.58716847083216395</v>
      </c>
      <c r="AN142">
        <v>0.62777777777777699</v>
      </c>
      <c r="AO142">
        <v>0.62777777777777699</v>
      </c>
    </row>
    <row r="143" spans="2:41" x14ac:dyDescent="0.2">
      <c r="B143" t="s">
        <v>681</v>
      </c>
      <c r="C143">
        <v>1E-3</v>
      </c>
      <c r="D143">
        <v>0.5</v>
      </c>
      <c r="E143">
        <v>100</v>
      </c>
      <c r="F143">
        <v>1000</v>
      </c>
      <c r="G143" s="2" t="b">
        <v>1</v>
      </c>
      <c r="H143">
        <v>8</v>
      </c>
      <c r="I143">
        <v>10</v>
      </c>
      <c r="J143">
        <v>256</v>
      </c>
      <c r="K143">
        <v>1000</v>
      </c>
      <c r="L143">
        <v>4</v>
      </c>
      <c r="M143">
        <v>10</v>
      </c>
      <c r="N143">
        <v>460</v>
      </c>
      <c r="O143">
        <v>12</v>
      </c>
      <c r="P143">
        <v>10</v>
      </c>
      <c r="Q143">
        <v>120</v>
      </c>
      <c r="R143">
        <v>1</v>
      </c>
      <c r="S143">
        <v>78</v>
      </c>
      <c r="T143" s="2">
        <v>128</v>
      </c>
      <c r="U143" s="2">
        <v>128</v>
      </c>
      <c r="V143" s="2">
        <v>128</v>
      </c>
      <c r="W143" t="s">
        <v>445</v>
      </c>
      <c r="X143">
        <v>0.98817529296874995</v>
      </c>
      <c r="Y143">
        <v>2.4981037257239E-3</v>
      </c>
      <c r="Z143">
        <v>0.417092391304348</v>
      </c>
      <c r="AA143">
        <v>0.39906744429469099</v>
      </c>
      <c r="AB143">
        <v>0.35595128084438399</v>
      </c>
      <c r="AC143">
        <v>0.35595128084438399</v>
      </c>
      <c r="AD143">
        <v>0.35186325985197198</v>
      </c>
      <c r="AE143">
        <v>0.35186325985197098</v>
      </c>
      <c r="AF143">
        <v>0.417092391304348</v>
      </c>
      <c r="AG143">
        <v>0.417092391304348</v>
      </c>
      <c r="AH143">
        <v>0.56874999999999998</v>
      </c>
      <c r="AI143">
        <v>0.113446243107318</v>
      </c>
      <c r="AJ143">
        <v>0.53019674865106803</v>
      </c>
      <c r="AK143">
        <v>0.53019674865106803</v>
      </c>
      <c r="AL143">
        <v>0.54591425479326205</v>
      </c>
      <c r="AM143">
        <v>0.54591425479326205</v>
      </c>
      <c r="AN143">
        <v>0.56874999999999998</v>
      </c>
      <c r="AO143">
        <v>0.56874999999999998</v>
      </c>
    </row>
    <row r="144" spans="2:41" x14ac:dyDescent="0.2">
      <c r="B144" t="s">
        <v>472</v>
      </c>
      <c r="C144">
        <v>1E-3</v>
      </c>
      <c r="D144">
        <v>0.5</v>
      </c>
      <c r="E144">
        <v>100</v>
      </c>
      <c r="F144">
        <v>1000</v>
      </c>
      <c r="G144" s="2" t="b">
        <v>1</v>
      </c>
      <c r="H144">
        <v>8</v>
      </c>
      <c r="I144">
        <v>10</v>
      </c>
      <c r="J144">
        <v>460</v>
      </c>
      <c r="K144">
        <v>1000</v>
      </c>
      <c r="L144">
        <v>4</v>
      </c>
      <c r="M144">
        <v>10</v>
      </c>
      <c r="N144">
        <v>460</v>
      </c>
      <c r="O144">
        <v>12</v>
      </c>
      <c r="P144">
        <v>10</v>
      </c>
      <c r="Q144">
        <v>120</v>
      </c>
      <c r="R144">
        <v>1</v>
      </c>
      <c r="S144">
        <v>78</v>
      </c>
      <c r="T144" s="2">
        <v>128</v>
      </c>
      <c r="U144" s="2">
        <v>64</v>
      </c>
      <c r="V144" s="2">
        <v>128</v>
      </c>
      <c r="W144" t="s">
        <v>445</v>
      </c>
      <c r="X144">
        <v>0.98202934782610096</v>
      </c>
      <c r="Y144">
        <v>2.7876422910484999E-3</v>
      </c>
      <c r="Z144">
        <v>0.416815217391304</v>
      </c>
      <c r="AA144">
        <v>0.26916323180496599</v>
      </c>
      <c r="AB144">
        <v>0.30311523465552898</v>
      </c>
      <c r="AC144">
        <v>0.30311523465552898</v>
      </c>
      <c r="AD144">
        <v>0.27701054782157702</v>
      </c>
      <c r="AE144">
        <v>0.27701054782157702</v>
      </c>
      <c r="AF144">
        <v>0.416815217391304</v>
      </c>
      <c r="AG144">
        <v>0.416815217391304</v>
      </c>
      <c r="AH144">
        <v>0.59791666666666599</v>
      </c>
      <c r="AI144">
        <v>0.10880109667778</v>
      </c>
      <c r="AJ144">
        <v>0.544400622150644</v>
      </c>
      <c r="AK144">
        <v>0.544400622150644</v>
      </c>
      <c r="AL144">
        <v>0.53777331630909098</v>
      </c>
      <c r="AM144">
        <v>0.53777331630909098</v>
      </c>
      <c r="AN144">
        <v>0.59791666666666599</v>
      </c>
      <c r="AO144">
        <v>0.59791666666666599</v>
      </c>
    </row>
    <row r="145" spans="2:41" x14ac:dyDescent="0.2">
      <c r="B145" t="s">
        <v>682</v>
      </c>
      <c r="C145">
        <v>1E-3</v>
      </c>
      <c r="D145">
        <v>0.1</v>
      </c>
      <c r="E145">
        <v>100</v>
      </c>
      <c r="F145">
        <v>1000</v>
      </c>
      <c r="G145" s="2" t="b">
        <v>1</v>
      </c>
      <c r="H145">
        <v>8</v>
      </c>
      <c r="I145">
        <v>10</v>
      </c>
      <c r="J145">
        <v>64</v>
      </c>
      <c r="K145">
        <v>1000</v>
      </c>
      <c r="L145">
        <v>4</v>
      </c>
      <c r="M145">
        <v>10</v>
      </c>
      <c r="N145">
        <v>460</v>
      </c>
      <c r="O145">
        <v>12</v>
      </c>
      <c r="P145">
        <v>10</v>
      </c>
      <c r="Q145">
        <v>120</v>
      </c>
      <c r="R145">
        <v>1</v>
      </c>
      <c r="S145">
        <v>78</v>
      </c>
      <c r="T145" s="2">
        <v>64</v>
      </c>
      <c r="U145" s="2">
        <v>64</v>
      </c>
      <c r="V145" s="2">
        <v>128</v>
      </c>
      <c r="W145" t="s">
        <v>445</v>
      </c>
      <c r="X145">
        <v>0.98648046874999995</v>
      </c>
      <c r="Y145">
        <v>2.8325166766444E-3</v>
      </c>
      <c r="Z145">
        <v>0.41650108695652099</v>
      </c>
      <c r="AA145">
        <v>0.224144748568534</v>
      </c>
      <c r="AB145">
        <v>0.34768609971953801</v>
      </c>
      <c r="AC145">
        <v>0.34768609971953801</v>
      </c>
      <c r="AD145">
        <v>0.385371978527976</v>
      </c>
      <c r="AE145">
        <v>0.385371978527976</v>
      </c>
      <c r="AF145">
        <v>0.41650108695652099</v>
      </c>
      <c r="AG145">
        <v>0.41650108695652099</v>
      </c>
      <c r="AH145">
        <v>0.70208333333333295</v>
      </c>
      <c r="AI145">
        <v>6.5173700451850794E-2</v>
      </c>
      <c r="AJ145">
        <v>0.64400445434007403</v>
      </c>
      <c r="AK145">
        <v>0.64400445434007403</v>
      </c>
      <c r="AL145">
        <v>0.61984258927420399</v>
      </c>
      <c r="AM145">
        <v>0.61984258927420399</v>
      </c>
      <c r="AN145">
        <v>0.70208333333333295</v>
      </c>
      <c r="AO145">
        <v>0.70208333333333295</v>
      </c>
    </row>
    <row r="146" spans="2:41" x14ac:dyDescent="0.2">
      <c r="B146" t="s">
        <v>683</v>
      </c>
      <c r="C146">
        <v>1E-3</v>
      </c>
      <c r="D146">
        <v>0.5</v>
      </c>
      <c r="E146">
        <v>100</v>
      </c>
      <c r="F146">
        <v>1000</v>
      </c>
      <c r="G146" s="2" t="b">
        <v>1</v>
      </c>
      <c r="H146">
        <v>8</v>
      </c>
      <c r="I146">
        <v>10</v>
      </c>
      <c r="J146">
        <v>256</v>
      </c>
      <c r="K146">
        <v>1000</v>
      </c>
      <c r="L146">
        <v>4</v>
      </c>
      <c r="M146">
        <v>10</v>
      </c>
      <c r="N146">
        <v>460</v>
      </c>
      <c r="O146">
        <v>12</v>
      </c>
      <c r="P146">
        <v>10</v>
      </c>
      <c r="Q146">
        <v>120</v>
      </c>
      <c r="R146">
        <v>1</v>
      </c>
      <c r="S146">
        <v>78</v>
      </c>
      <c r="T146" s="2">
        <v>64</v>
      </c>
      <c r="U146" s="2">
        <v>64</v>
      </c>
      <c r="V146" s="2">
        <v>64</v>
      </c>
      <c r="W146" t="s">
        <v>445</v>
      </c>
      <c r="X146">
        <v>0.98579003906249996</v>
      </c>
      <c r="Y146">
        <v>2.975135365501E-3</v>
      </c>
      <c r="Z146">
        <v>0.41649945652173898</v>
      </c>
      <c r="AA146">
        <v>0.29510785295069197</v>
      </c>
      <c r="AB146">
        <v>0.32161456057096399</v>
      </c>
      <c r="AC146">
        <v>0.32161456057096399</v>
      </c>
      <c r="AD146">
        <v>0.32067000988943201</v>
      </c>
      <c r="AE146">
        <v>0.32067000988943201</v>
      </c>
      <c r="AF146">
        <v>0.41649945652173898</v>
      </c>
      <c r="AG146">
        <v>0.41649945652173898</v>
      </c>
      <c r="AH146">
        <v>0.49166666666666597</v>
      </c>
      <c r="AI146">
        <v>8.6109980940818703E-2</v>
      </c>
      <c r="AJ146">
        <v>0.47311592192333302</v>
      </c>
      <c r="AK146">
        <v>0.47311592192333302</v>
      </c>
      <c r="AL146">
        <v>0.52027321203296595</v>
      </c>
      <c r="AM146">
        <v>0.52027321203296595</v>
      </c>
      <c r="AN146">
        <v>0.49166666666666597</v>
      </c>
      <c r="AO146">
        <v>0.49166666666666597</v>
      </c>
    </row>
    <row r="147" spans="2:41" x14ac:dyDescent="0.2">
      <c r="B147" t="s">
        <v>684</v>
      </c>
      <c r="C147">
        <v>1E-3</v>
      </c>
      <c r="D147">
        <v>0.1</v>
      </c>
      <c r="E147">
        <v>100</v>
      </c>
      <c r="F147">
        <v>1000</v>
      </c>
      <c r="G147" s="2" t="b">
        <v>1</v>
      </c>
      <c r="H147">
        <v>8</v>
      </c>
      <c r="I147">
        <v>10</v>
      </c>
      <c r="J147">
        <v>256</v>
      </c>
      <c r="K147">
        <v>1000</v>
      </c>
      <c r="L147">
        <v>4</v>
      </c>
      <c r="M147">
        <v>10</v>
      </c>
      <c r="N147">
        <v>460</v>
      </c>
      <c r="O147">
        <v>12</v>
      </c>
      <c r="P147">
        <v>10</v>
      </c>
      <c r="Q147">
        <v>120</v>
      </c>
      <c r="R147">
        <v>1</v>
      </c>
      <c r="S147">
        <v>78</v>
      </c>
      <c r="T147" s="2">
        <v>128</v>
      </c>
      <c r="U147" s="2">
        <v>64</v>
      </c>
      <c r="V147" s="2">
        <v>64</v>
      </c>
      <c r="W147" t="s">
        <v>445</v>
      </c>
      <c r="X147">
        <v>0.99263476562499997</v>
      </c>
      <c r="Y147">
        <v>1.4593236539512E-3</v>
      </c>
      <c r="Z147">
        <v>0.41441684782608601</v>
      </c>
      <c r="AA147">
        <v>0.26091687420010501</v>
      </c>
      <c r="AB147">
        <v>0.30471443957821398</v>
      </c>
      <c r="AC147">
        <v>0.30471443957821398</v>
      </c>
      <c r="AD147">
        <v>0.32102967246868203</v>
      </c>
      <c r="AE147">
        <v>0.32102967246868203</v>
      </c>
      <c r="AF147">
        <v>0.41441684782608601</v>
      </c>
      <c r="AG147">
        <v>0.41441684782608601</v>
      </c>
      <c r="AH147">
        <v>0.60138888888888797</v>
      </c>
      <c r="AI147">
        <v>9.9827669560909202E-2</v>
      </c>
      <c r="AJ147">
        <v>0.57571118613554495</v>
      </c>
      <c r="AK147">
        <v>0.57571118613554495</v>
      </c>
      <c r="AL147">
        <v>0.61417886124201304</v>
      </c>
      <c r="AM147">
        <v>0.61417886124201304</v>
      </c>
      <c r="AN147">
        <v>0.60138888888888797</v>
      </c>
      <c r="AO147">
        <v>0.60138888888888797</v>
      </c>
    </row>
    <row r="148" spans="2:41" x14ac:dyDescent="0.2">
      <c r="B148" t="s">
        <v>685</v>
      </c>
      <c r="C148">
        <v>1E-3</v>
      </c>
      <c r="D148">
        <v>0.1</v>
      </c>
      <c r="E148">
        <v>100</v>
      </c>
      <c r="F148">
        <v>100</v>
      </c>
      <c r="G148" s="2" t="b">
        <v>1</v>
      </c>
      <c r="H148">
        <v>8</v>
      </c>
      <c r="I148">
        <v>10</v>
      </c>
      <c r="J148">
        <v>460</v>
      </c>
      <c r="K148">
        <v>1000</v>
      </c>
      <c r="L148">
        <v>4</v>
      </c>
      <c r="M148">
        <v>10</v>
      </c>
      <c r="N148">
        <v>460</v>
      </c>
      <c r="O148">
        <v>12</v>
      </c>
      <c r="P148">
        <v>10</v>
      </c>
      <c r="Q148">
        <v>120</v>
      </c>
      <c r="R148">
        <v>1</v>
      </c>
      <c r="S148">
        <v>78</v>
      </c>
      <c r="T148" s="2">
        <v>128</v>
      </c>
      <c r="U148" s="2">
        <v>64</v>
      </c>
      <c r="V148" s="2">
        <v>64</v>
      </c>
      <c r="W148" t="s">
        <v>445</v>
      </c>
      <c r="X148">
        <v>0.987304347826086</v>
      </c>
      <c r="Y148">
        <v>3.0559779424219999E-3</v>
      </c>
      <c r="Z148">
        <v>0.413163586956522</v>
      </c>
      <c r="AA148">
        <v>0.36400927799940103</v>
      </c>
      <c r="AB148">
        <v>0.339375417065514</v>
      </c>
      <c r="AC148">
        <v>0.339375417065514</v>
      </c>
      <c r="AD148">
        <v>0.34145216792649602</v>
      </c>
      <c r="AE148">
        <v>0.34145216792649602</v>
      </c>
      <c r="AF148">
        <v>0.413163586956522</v>
      </c>
      <c r="AG148">
        <v>0.413163586956522</v>
      </c>
      <c r="AH148">
        <v>0.70833333333333304</v>
      </c>
      <c r="AI148">
        <v>8.7782084941864E-2</v>
      </c>
      <c r="AJ148">
        <v>0.66712830352225005</v>
      </c>
      <c r="AK148">
        <v>0.66712830352225005</v>
      </c>
      <c r="AL148">
        <v>0.69332956266517198</v>
      </c>
      <c r="AM148">
        <v>0.69332956266517198</v>
      </c>
      <c r="AN148">
        <v>0.70833333333333304</v>
      </c>
      <c r="AO148">
        <v>0.70833333333333304</v>
      </c>
    </row>
    <row r="149" spans="2:41" x14ac:dyDescent="0.2">
      <c r="B149" t="s">
        <v>686</v>
      </c>
      <c r="C149">
        <v>1E-3</v>
      </c>
      <c r="D149">
        <v>0.1</v>
      </c>
      <c r="E149">
        <v>100</v>
      </c>
      <c r="F149">
        <v>1000</v>
      </c>
      <c r="G149" s="2" t="b">
        <v>1</v>
      </c>
      <c r="H149">
        <v>8</v>
      </c>
      <c r="I149">
        <v>10</v>
      </c>
      <c r="J149">
        <v>460</v>
      </c>
      <c r="K149">
        <v>1000</v>
      </c>
      <c r="L149">
        <v>4</v>
      </c>
      <c r="M149">
        <v>10</v>
      </c>
      <c r="N149">
        <v>460</v>
      </c>
      <c r="O149">
        <v>12</v>
      </c>
      <c r="P149">
        <v>10</v>
      </c>
      <c r="Q149">
        <v>120</v>
      </c>
      <c r="R149">
        <v>1</v>
      </c>
      <c r="S149">
        <v>78</v>
      </c>
      <c r="T149" s="2">
        <v>128</v>
      </c>
      <c r="U149" s="2">
        <v>64</v>
      </c>
      <c r="V149" s="2">
        <v>128</v>
      </c>
      <c r="W149" t="s">
        <v>445</v>
      </c>
      <c r="X149">
        <v>0.98600869565217497</v>
      </c>
      <c r="Y149">
        <v>2.9916362215299001E-3</v>
      </c>
      <c r="Z149">
        <v>0.41288206521739101</v>
      </c>
      <c r="AA149">
        <v>0.22161279797554001</v>
      </c>
      <c r="AB149">
        <v>0.30375398388932201</v>
      </c>
      <c r="AC149">
        <v>0.30375398388932201</v>
      </c>
      <c r="AD149">
        <v>0.27211030005024101</v>
      </c>
      <c r="AE149">
        <v>0.27211030005024101</v>
      </c>
      <c r="AF149">
        <v>0.41288206521739101</v>
      </c>
      <c r="AG149">
        <v>0.41288206521739101</v>
      </c>
      <c r="AH149">
        <v>0.41249999999999998</v>
      </c>
      <c r="AI149">
        <v>7.0727087557315799E-2</v>
      </c>
      <c r="AJ149">
        <v>0.35809785107427</v>
      </c>
      <c r="AK149">
        <v>0.35809785107427</v>
      </c>
      <c r="AL149">
        <v>0.36202091258386399</v>
      </c>
      <c r="AM149">
        <v>0.36202091258386399</v>
      </c>
      <c r="AN149">
        <v>0.41249999999999898</v>
      </c>
      <c r="AO149">
        <v>0.41249999999999998</v>
      </c>
    </row>
    <row r="150" spans="2:41" x14ac:dyDescent="0.2">
      <c r="B150" t="s">
        <v>687</v>
      </c>
      <c r="C150">
        <v>1E-3</v>
      </c>
      <c r="D150">
        <v>0.5</v>
      </c>
      <c r="E150">
        <v>100</v>
      </c>
      <c r="F150">
        <v>5000</v>
      </c>
      <c r="G150" s="2" t="b">
        <v>1</v>
      </c>
      <c r="H150">
        <v>8</v>
      </c>
      <c r="I150">
        <v>10</v>
      </c>
      <c r="J150">
        <v>256</v>
      </c>
      <c r="K150">
        <v>1000</v>
      </c>
      <c r="L150">
        <v>4</v>
      </c>
      <c r="M150">
        <v>10</v>
      </c>
      <c r="N150">
        <v>460</v>
      </c>
      <c r="O150">
        <v>12</v>
      </c>
      <c r="P150">
        <v>10</v>
      </c>
      <c r="Q150">
        <v>120</v>
      </c>
      <c r="R150">
        <v>1</v>
      </c>
      <c r="S150">
        <v>78</v>
      </c>
      <c r="T150" s="2">
        <v>128</v>
      </c>
      <c r="U150" s="2">
        <v>128</v>
      </c>
      <c r="V150" s="2">
        <v>64</v>
      </c>
      <c r="W150" t="s">
        <v>445</v>
      </c>
      <c r="X150">
        <v>0.98522587890625002</v>
      </c>
      <c r="Y150">
        <v>2.4508194832013998E-3</v>
      </c>
      <c r="Z150">
        <v>0.41269565217391202</v>
      </c>
      <c r="AA150">
        <v>0.35516091635823199</v>
      </c>
      <c r="AB150">
        <v>0.342513797772383</v>
      </c>
      <c r="AC150">
        <v>0.342513797772383</v>
      </c>
      <c r="AD150">
        <v>0.45788813525684102</v>
      </c>
      <c r="AE150">
        <v>0.45788813525684102</v>
      </c>
      <c r="AF150">
        <v>0.41269565217391202</v>
      </c>
      <c r="AG150">
        <v>0.41269565217391202</v>
      </c>
      <c r="AH150">
        <v>0.44652777777777702</v>
      </c>
      <c r="AI150">
        <v>0.13143180310726099</v>
      </c>
      <c r="AJ150">
        <v>0.413709235515687</v>
      </c>
      <c r="AK150">
        <v>0.413709235515687</v>
      </c>
      <c r="AL150">
        <v>0.42920074502621303</v>
      </c>
      <c r="AM150">
        <v>0.42920074502621303</v>
      </c>
      <c r="AN150">
        <v>0.44652777777777702</v>
      </c>
      <c r="AO150">
        <v>0.44652777777777702</v>
      </c>
    </row>
    <row r="151" spans="2:41" x14ac:dyDescent="0.2">
      <c r="B151" t="s">
        <v>688</v>
      </c>
      <c r="C151">
        <v>1E-3</v>
      </c>
      <c r="D151">
        <v>0.1</v>
      </c>
      <c r="E151">
        <v>100</v>
      </c>
      <c r="F151">
        <v>5000</v>
      </c>
      <c r="G151" s="2" t="b">
        <v>1</v>
      </c>
      <c r="H151">
        <v>8</v>
      </c>
      <c r="I151">
        <v>10</v>
      </c>
      <c r="J151">
        <v>460</v>
      </c>
      <c r="K151">
        <v>1000</v>
      </c>
      <c r="L151">
        <v>4</v>
      </c>
      <c r="M151">
        <v>10</v>
      </c>
      <c r="N151">
        <v>460</v>
      </c>
      <c r="O151">
        <v>12</v>
      </c>
      <c r="P151">
        <v>10</v>
      </c>
      <c r="Q151">
        <v>120</v>
      </c>
      <c r="R151">
        <v>1</v>
      </c>
      <c r="S151">
        <v>78</v>
      </c>
      <c r="T151" s="2">
        <v>128</v>
      </c>
      <c r="U151" s="2">
        <v>128</v>
      </c>
      <c r="V151" s="2">
        <v>64</v>
      </c>
      <c r="W151" t="s">
        <v>445</v>
      </c>
      <c r="X151">
        <v>0.98253456521735405</v>
      </c>
      <c r="Y151">
        <v>3.1828508409670999E-3</v>
      </c>
      <c r="Z151">
        <v>0.40703206521739099</v>
      </c>
      <c r="AA151">
        <v>0.37206610104441601</v>
      </c>
      <c r="AB151">
        <v>0.32594383755948803</v>
      </c>
      <c r="AC151">
        <v>0.32594383755948803</v>
      </c>
      <c r="AD151">
        <v>0.33307452814733302</v>
      </c>
      <c r="AE151">
        <v>0.33307452814733302</v>
      </c>
      <c r="AF151">
        <v>0.40703206521739099</v>
      </c>
      <c r="AG151">
        <v>0.40703206521739099</v>
      </c>
      <c r="AH151">
        <v>0.64166666666666605</v>
      </c>
      <c r="AI151">
        <v>9.9024333059787695E-2</v>
      </c>
      <c r="AJ151">
        <v>0.58406743019072305</v>
      </c>
      <c r="AK151">
        <v>0.58406743019072305</v>
      </c>
      <c r="AL151">
        <v>0.55946890041867903</v>
      </c>
      <c r="AM151">
        <v>0.55946890041867903</v>
      </c>
      <c r="AN151">
        <v>0.64166666666666605</v>
      </c>
      <c r="AO151">
        <v>0.64166666666666605</v>
      </c>
    </row>
    <row r="152" spans="2:41" x14ac:dyDescent="0.2">
      <c r="B152" t="s">
        <v>689</v>
      </c>
      <c r="C152">
        <v>1E-3</v>
      </c>
      <c r="D152">
        <v>0.1</v>
      </c>
      <c r="E152">
        <v>100</v>
      </c>
      <c r="F152">
        <v>5000</v>
      </c>
      <c r="G152" s="2" t="b">
        <v>1</v>
      </c>
      <c r="H152">
        <v>8</v>
      </c>
      <c r="I152">
        <v>10</v>
      </c>
      <c r="J152">
        <v>460</v>
      </c>
      <c r="K152">
        <v>1000</v>
      </c>
      <c r="L152">
        <v>4</v>
      </c>
      <c r="M152">
        <v>10</v>
      </c>
      <c r="N152">
        <v>460</v>
      </c>
      <c r="O152">
        <v>12</v>
      </c>
      <c r="P152">
        <v>10</v>
      </c>
      <c r="Q152">
        <v>120</v>
      </c>
      <c r="R152">
        <v>1</v>
      </c>
      <c r="S152">
        <v>78</v>
      </c>
      <c r="T152" s="2">
        <v>128</v>
      </c>
      <c r="U152" s="2">
        <v>64</v>
      </c>
      <c r="V152" s="2">
        <v>64</v>
      </c>
      <c r="W152" t="s">
        <v>445</v>
      </c>
      <c r="X152">
        <v>0.98556603260869002</v>
      </c>
      <c r="Y152">
        <v>2.8196006150682999E-3</v>
      </c>
      <c r="Z152">
        <v>0.40676684782608702</v>
      </c>
      <c r="AA152">
        <v>0.41020642760395998</v>
      </c>
      <c r="AB152">
        <v>0.35092421558500098</v>
      </c>
      <c r="AC152">
        <v>0.35092421558500098</v>
      </c>
      <c r="AD152">
        <v>0.406146916287486</v>
      </c>
      <c r="AE152">
        <v>0.406146916287486</v>
      </c>
      <c r="AF152">
        <v>0.40676684782608702</v>
      </c>
      <c r="AG152">
        <v>0.40676684782608702</v>
      </c>
      <c r="AH152">
        <v>0.57222222222222197</v>
      </c>
      <c r="AI152">
        <v>0.13057796657085399</v>
      </c>
      <c r="AJ152">
        <v>0.533615112442411</v>
      </c>
      <c r="AK152">
        <v>0.533615112442412</v>
      </c>
      <c r="AL152">
        <v>0.58979290141928298</v>
      </c>
      <c r="AM152">
        <v>0.58979290141928298</v>
      </c>
      <c r="AN152">
        <v>0.57222222222222197</v>
      </c>
      <c r="AO152">
        <v>0.57222222222222197</v>
      </c>
    </row>
    <row r="153" spans="2:41" x14ac:dyDescent="0.2">
      <c r="B153" t="s">
        <v>690</v>
      </c>
      <c r="C153">
        <v>1E-3</v>
      </c>
      <c r="D153">
        <v>0.5</v>
      </c>
      <c r="E153">
        <v>100</v>
      </c>
      <c r="F153">
        <v>1000</v>
      </c>
      <c r="G153" s="2" t="b">
        <v>1</v>
      </c>
      <c r="H153">
        <v>8</v>
      </c>
      <c r="I153">
        <v>10</v>
      </c>
      <c r="J153">
        <v>460</v>
      </c>
      <c r="K153">
        <v>1000</v>
      </c>
      <c r="L153">
        <v>4</v>
      </c>
      <c r="M153">
        <v>10</v>
      </c>
      <c r="N153">
        <v>460</v>
      </c>
      <c r="O153">
        <v>12</v>
      </c>
      <c r="P153">
        <v>10</v>
      </c>
      <c r="Q153">
        <v>120</v>
      </c>
      <c r="R153">
        <v>1</v>
      </c>
      <c r="S153">
        <v>78</v>
      </c>
      <c r="T153" s="2">
        <v>64</v>
      </c>
      <c r="U153" s="2">
        <v>128</v>
      </c>
      <c r="V153" s="2">
        <v>128</v>
      </c>
      <c r="W153" t="s">
        <v>445</v>
      </c>
      <c r="X153">
        <v>0.98178342391305296</v>
      </c>
      <c r="Y153">
        <v>2.8239218022207998E-3</v>
      </c>
      <c r="Z153">
        <v>0.405477173913043</v>
      </c>
      <c r="AA153">
        <v>0.338422711834311</v>
      </c>
      <c r="AB153">
        <v>0.32210302593331602</v>
      </c>
      <c r="AC153">
        <v>0.32210302593331602</v>
      </c>
      <c r="AD153">
        <v>0.34424798678299701</v>
      </c>
      <c r="AE153">
        <v>0.34424798678299701</v>
      </c>
      <c r="AF153">
        <v>0.405477173913043</v>
      </c>
      <c r="AG153">
        <v>0.405477173913043</v>
      </c>
      <c r="AH153">
        <v>0.59027777777777701</v>
      </c>
      <c r="AI153">
        <v>9.9892690777778598E-2</v>
      </c>
      <c r="AJ153">
        <v>0.53013409840624803</v>
      </c>
      <c r="AK153">
        <v>0.53013409840624803</v>
      </c>
      <c r="AL153">
        <v>0.531734248839282</v>
      </c>
      <c r="AM153">
        <v>0.531734248839282</v>
      </c>
      <c r="AN153">
        <v>0.59027777777777701</v>
      </c>
      <c r="AO153">
        <v>0.59027777777777701</v>
      </c>
    </row>
    <row r="154" spans="2:41" x14ac:dyDescent="0.2">
      <c r="B154" t="s">
        <v>691</v>
      </c>
      <c r="C154">
        <v>1E-3</v>
      </c>
      <c r="D154">
        <v>0.5</v>
      </c>
      <c r="E154">
        <v>100</v>
      </c>
      <c r="F154">
        <v>5000</v>
      </c>
      <c r="G154" s="2" t="b">
        <v>1</v>
      </c>
      <c r="H154">
        <v>8</v>
      </c>
      <c r="I154">
        <v>10</v>
      </c>
      <c r="J154">
        <v>460</v>
      </c>
      <c r="K154">
        <v>1000</v>
      </c>
      <c r="L154">
        <v>4</v>
      </c>
      <c r="M154">
        <v>10</v>
      </c>
      <c r="N154">
        <v>460</v>
      </c>
      <c r="O154">
        <v>12</v>
      </c>
      <c r="P154">
        <v>10</v>
      </c>
      <c r="Q154">
        <v>120</v>
      </c>
      <c r="R154">
        <v>1</v>
      </c>
      <c r="S154">
        <v>78</v>
      </c>
      <c r="T154" s="2">
        <v>64</v>
      </c>
      <c r="U154" s="2">
        <v>128</v>
      </c>
      <c r="V154" s="2">
        <v>128</v>
      </c>
      <c r="W154" t="s">
        <v>445</v>
      </c>
      <c r="X154">
        <v>0.98168847826083605</v>
      </c>
      <c r="Y154">
        <v>2.8105223985387998E-3</v>
      </c>
      <c r="Z154">
        <v>0.40369456521739</v>
      </c>
      <c r="AA154">
        <v>0.28919856233894797</v>
      </c>
      <c r="AB154">
        <v>0.30196135962633802</v>
      </c>
      <c r="AC154">
        <v>0.30196135962633802</v>
      </c>
      <c r="AD154">
        <v>0.27455499945542</v>
      </c>
      <c r="AE154">
        <v>0.27455499945542</v>
      </c>
      <c r="AF154">
        <v>0.40369456521739</v>
      </c>
      <c r="AG154">
        <v>0.40369456521739</v>
      </c>
      <c r="AH154">
        <v>0.53819444444444398</v>
      </c>
      <c r="AI154">
        <v>9.1788403689861298E-2</v>
      </c>
      <c r="AJ154">
        <v>0.48321631641701601</v>
      </c>
      <c r="AK154">
        <v>0.48321631641701601</v>
      </c>
      <c r="AL154">
        <v>0.49918488092205598</v>
      </c>
      <c r="AM154">
        <v>0.49918488092205598</v>
      </c>
      <c r="AN154">
        <v>0.53819444444444398</v>
      </c>
      <c r="AO154">
        <v>0.53819444444444398</v>
      </c>
    </row>
    <row r="155" spans="2:41" x14ac:dyDescent="0.2">
      <c r="B155" t="s">
        <v>692</v>
      </c>
      <c r="C155">
        <v>1E-3</v>
      </c>
      <c r="D155">
        <v>0.5</v>
      </c>
      <c r="E155">
        <v>100</v>
      </c>
      <c r="F155">
        <v>5000</v>
      </c>
      <c r="G155" s="2" t="b">
        <v>1</v>
      </c>
      <c r="H155">
        <v>8</v>
      </c>
      <c r="I155">
        <v>10</v>
      </c>
      <c r="J155">
        <v>256</v>
      </c>
      <c r="K155">
        <v>1000</v>
      </c>
      <c r="L155">
        <v>4</v>
      </c>
      <c r="M155">
        <v>10</v>
      </c>
      <c r="N155">
        <v>460</v>
      </c>
      <c r="O155">
        <v>12</v>
      </c>
      <c r="P155">
        <v>10</v>
      </c>
      <c r="Q155">
        <v>120</v>
      </c>
      <c r="R155">
        <v>1</v>
      </c>
      <c r="S155">
        <v>78</v>
      </c>
      <c r="T155" s="2">
        <v>64</v>
      </c>
      <c r="U155" s="2">
        <v>64</v>
      </c>
      <c r="V155" s="2">
        <v>128</v>
      </c>
      <c r="W155" t="s">
        <v>445</v>
      </c>
      <c r="X155">
        <v>0.98822021484375</v>
      </c>
      <c r="Y155">
        <v>2.2394995006965001E-3</v>
      </c>
      <c r="Z155">
        <v>0.40358967391304301</v>
      </c>
      <c r="AA155">
        <v>0.305117103412747</v>
      </c>
      <c r="AB155">
        <v>0.30047968389560997</v>
      </c>
      <c r="AC155">
        <v>0.30047968389561103</v>
      </c>
      <c r="AD155">
        <v>0.26132862353803699</v>
      </c>
      <c r="AE155">
        <v>0.26132862353803699</v>
      </c>
      <c r="AF155">
        <v>0.40358967391304301</v>
      </c>
      <c r="AG155">
        <v>0.40358967391304301</v>
      </c>
      <c r="AH155">
        <v>0.47152777777777699</v>
      </c>
      <c r="AI155">
        <v>0.12342503666877699</v>
      </c>
      <c r="AJ155">
        <v>0.447878118599427</v>
      </c>
      <c r="AK155">
        <v>0.447878118599427</v>
      </c>
      <c r="AL155">
        <v>0.51575738230734003</v>
      </c>
      <c r="AM155">
        <v>0.51575738230734003</v>
      </c>
      <c r="AN155">
        <v>0.47152777777777699</v>
      </c>
      <c r="AO155">
        <v>0.47152777777777699</v>
      </c>
    </row>
    <row r="156" spans="2:41" x14ac:dyDescent="0.2">
      <c r="B156" t="s">
        <v>693</v>
      </c>
      <c r="C156">
        <v>1E-3</v>
      </c>
      <c r="D156">
        <v>0.5</v>
      </c>
      <c r="E156">
        <v>100</v>
      </c>
      <c r="F156">
        <v>1000</v>
      </c>
      <c r="G156" s="2" t="b">
        <v>1</v>
      </c>
      <c r="H156">
        <v>8</v>
      </c>
      <c r="I156">
        <v>10</v>
      </c>
      <c r="J156">
        <v>64</v>
      </c>
      <c r="K156">
        <v>1000</v>
      </c>
      <c r="L156">
        <v>4</v>
      </c>
      <c r="M156">
        <v>10</v>
      </c>
      <c r="N156">
        <v>460</v>
      </c>
      <c r="O156">
        <v>12</v>
      </c>
      <c r="P156">
        <v>10</v>
      </c>
      <c r="Q156">
        <v>120</v>
      </c>
      <c r="R156">
        <v>1</v>
      </c>
      <c r="S156">
        <v>78</v>
      </c>
      <c r="T156" s="2">
        <v>64</v>
      </c>
      <c r="U156" s="2">
        <v>64</v>
      </c>
      <c r="V156" s="2">
        <v>128</v>
      </c>
      <c r="W156" t="s">
        <v>445</v>
      </c>
      <c r="X156">
        <v>0.98654296875000003</v>
      </c>
      <c r="Y156">
        <v>3.1601328454852998E-3</v>
      </c>
      <c r="Z156">
        <v>0.40209673913043398</v>
      </c>
      <c r="AA156">
        <v>0.25151487186551003</v>
      </c>
      <c r="AB156">
        <v>0.35747277883163497</v>
      </c>
      <c r="AC156">
        <v>0.35747277883163497</v>
      </c>
      <c r="AD156">
        <v>0.413564424091106</v>
      </c>
      <c r="AE156">
        <v>0.413564424091106</v>
      </c>
      <c r="AF156">
        <v>0.40209673913043398</v>
      </c>
      <c r="AG156">
        <v>0.40209673913043398</v>
      </c>
      <c r="AH156">
        <v>0.66180555555555498</v>
      </c>
      <c r="AI156">
        <v>7.1104131639003698E-2</v>
      </c>
      <c r="AJ156">
        <v>0.60857196420053605</v>
      </c>
      <c r="AK156">
        <v>0.60857196420053605</v>
      </c>
      <c r="AL156">
        <v>0.61383943586046996</v>
      </c>
      <c r="AM156">
        <v>0.61383943586046996</v>
      </c>
      <c r="AN156">
        <v>0.66180555555555498</v>
      </c>
      <c r="AO156">
        <v>0.66180555555555498</v>
      </c>
    </row>
    <row r="157" spans="2:41" x14ac:dyDescent="0.2">
      <c r="B157" t="s">
        <v>694</v>
      </c>
      <c r="C157">
        <v>1E-3</v>
      </c>
      <c r="D157">
        <v>0.5</v>
      </c>
      <c r="E157">
        <v>100</v>
      </c>
      <c r="F157">
        <v>5000</v>
      </c>
      <c r="G157" s="2" t="b">
        <v>1</v>
      </c>
      <c r="H157">
        <v>8</v>
      </c>
      <c r="I157">
        <v>10</v>
      </c>
      <c r="J157">
        <v>256</v>
      </c>
      <c r="K157">
        <v>1000</v>
      </c>
      <c r="L157">
        <v>4</v>
      </c>
      <c r="M157">
        <v>10</v>
      </c>
      <c r="N157">
        <v>460</v>
      </c>
      <c r="O157">
        <v>12</v>
      </c>
      <c r="P157">
        <v>10</v>
      </c>
      <c r="Q157">
        <v>120</v>
      </c>
      <c r="R157">
        <v>1</v>
      </c>
      <c r="S157">
        <v>78</v>
      </c>
      <c r="T157" s="2">
        <v>128</v>
      </c>
      <c r="U157" s="2">
        <v>64</v>
      </c>
      <c r="V157" s="2">
        <v>64</v>
      </c>
      <c r="W157" t="s">
        <v>445</v>
      </c>
      <c r="X157">
        <v>0.98126406249999998</v>
      </c>
      <c r="Y157">
        <v>2.8934194641652999E-3</v>
      </c>
      <c r="Z157">
        <v>0.39987119565217399</v>
      </c>
      <c r="AA157">
        <v>0.23139422886073499</v>
      </c>
      <c r="AB157">
        <v>0.305847702112508</v>
      </c>
      <c r="AC157">
        <v>0.305847702112508</v>
      </c>
      <c r="AD157">
        <v>0.29011739961993499</v>
      </c>
      <c r="AE157">
        <v>0.29011739961993499</v>
      </c>
      <c r="AF157">
        <v>0.39987119565217399</v>
      </c>
      <c r="AG157">
        <v>0.39987119565217399</v>
      </c>
      <c r="AH157">
        <v>0.50347222222222199</v>
      </c>
      <c r="AI157">
        <v>7.1076750755310003E-2</v>
      </c>
      <c r="AJ157">
        <v>0.42291190280846103</v>
      </c>
      <c r="AK157">
        <v>0.42291190280846103</v>
      </c>
      <c r="AL157">
        <v>0.45027777568009397</v>
      </c>
      <c r="AM157">
        <v>0.45027777568009397</v>
      </c>
      <c r="AN157">
        <v>0.50347222222222199</v>
      </c>
      <c r="AO157">
        <v>0.50347222222222199</v>
      </c>
    </row>
    <row r="158" spans="2:41" x14ac:dyDescent="0.2">
      <c r="B158" t="s">
        <v>695</v>
      </c>
      <c r="C158">
        <v>1E-3</v>
      </c>
      <c r="D158">
        <v>0.5</v>
      </c>
      <c r="E158">
        <v>100</v>
      </c>
      <c r="F158">
        <v>100</v>
      </c>
      <c r="G158" s="2" t="b">
        <v>0</v>
      </c>
      <c r="H158">
        <v>8</v>
      </c>
      <c r="I158">
        <v>10</v>
      </c>
      <c r="J158">
        <v>460</v>
      </c>
      <c r="K158">
        <v>1000</v>
      </c>
      <c r="L158">
        <v>4</v>
      </c>
      <c r="M158">
        <v>10</v>
      </c>
      <c r="N158">
        <v>460</v>
      </c>
      <c r="O158">
        <v>12</v>
      </c>
      <c r="P158">
        <v>10</v>
      </c>
      <c r="Q158">
        <v>120</v>
      </c>
      <c r="R158">
        <v>1</v>
      </c>
      <c r="S158">
        <v>78</v>
      </c>
      <c r="T158" s="2">
        <v>64</v>
      </c>
      <c r="U158" s="2">
        <v>64</v>
      </c>
      <c r="V158" s="2">
        <v>128</v>
      </c>
      <c r="W158" t="s">
        <v>445</v>
      </c>
      <c r="X158">
        <v>0.97693749999999902</v>
      </c>
      <c r="Y158">
        <v>5.3179360018111004E-3</v>
      </c>
      <c r="Z158">
        <v>0.39931467391304398</v>
      </c>
      <c r="AA158">
        <v>0.23600940215587601</v>
      </c>
      <c r="AB158">
        <v>0.29251388474131002</v>
      </c>
      <c r="AC158">
        <v>0.29251388474131002</v>
      </c>
      <c r="AD158">
        <v>0.34288476099924797</v>
      </c>
      <c r="AE158">
        <v>0.34288476099924797</v>
      </c>
      <c r="AF158">
        <v>0.39931467391304398</v>
      </c>
      <c r="AG158">
        <v>0.39931467391304398</v>
      </c>
      <c r="AH158">
        <v>0.60624999999999996</v>
      </c>
      <c r="AI158">
        <v>0.10532782971858901</v>
      </c>
      <c r="AJ158">
        <v>0.56617447997917103</v>
      </c>
      <c r="AK158">
        <v>0.56617447997917103</v>
      </c>
      <c r="AL158">
        <v>0.57155017446733403</v>
      </c>
      <c r="AM158">
        <v>0.57155017446733503</v>
      </c>
      <c r="AN158">
        <v>0.60624999999999996</v>
      </c>
      <c r="AO158">
        <v>0.60624999999999996</v>
      </c>
    </row>
    <row r="159" spans="2:41" x14ac:dyDescent="0.2">
      <c r="B159" t="s">
        <v>696</v>
      </c>
      <c r="C159">
        <v>1E-3</v>
      </c>
      <c r="D159">
        <v>0.1</v>
      </c>
      <c r="E159">
        <v>100</v>
      </c>
      <c r="F159">
        <v>100</v>
      </c>
      <c r="G159" s="2" t="b">
        <v>1</v>
      </c>
      <c r="H159">
        <v>8</v>
      </c>
      <c r="I159">
        <v>10</v>
      </c>
      <c r="J159">
        <v>460</v>
      </c>
      <c r="K159">
        <v>1000</v>
      </c>
      <c r="L159">
        <v>4</v>
      </c>
      <c r="M159">
        <v>10</v>
      </c>
      <c r="N159">
        <v>460</v>
      </c>
      <c r="O159">
        <v>12</v>
      </c>
      <c r="P159">
        <v>10</v>
      </c>
      <c r="Q159">
        <v>120</v>
      </c>
      <c r="R159">
        <v>1</v>
      </c>
      <c r="S159">
        <v>78</v>
      </c>
      <c r="T159" s="2">
        <v>64</v>
      </c>
      <c r="U159" s="2">
        <v>64</v>
      </c>
      <c r="V159" s="2">
        <v>128</v>
      </c>
      <c r="W159" t="s">
        <v>445</v>
      </c>
      <c r="X159">
        <v>0.98062228260869599</v>
      </c>
      <c r="Y159">
        <v>4.1740412055514004E-3</v>
      </c>
      <c r="Z159">
        <v>0.39840489130434797</v>
      </c>
      <c r="AA159">
        <v>0.25159090396761802</v>
      </c>
      <c r="AB159">
        <v>0.30092913055856202</v>
      </c>
      <c r="AC159">
        <v>0.30092913055856202</v>
      </c>
      <c r="AD159">
        <v>0.27736332275839498</v>
      </c>
      <c r="AE159">
        <v>0.27736332275839498</v>
      </c>
      <c r="AF159">
        <v>0.39840489130434797</v>
      </c>
      <c r="AG159">
        <v>0.39840489130434797</v>
      </c>
      <c r="AH159">
        <v>0.64583333333333304</v>
      </c>
      <c r="AI159">
        <v>6.1017196625471101E-2</v>
      </c>
      <c r="AJ159">
        <v>0.57755154027140398</v>
      </c>
      <c r="AK159">
        <v>0.57755154027140398</v>
      </c>
      <c r="AL159">
        <v>0.55032124123859505</v>
      </c>
      <c r="AM159">
        <v>0.55032124123859405</v>
      </c>
      <c r="AN159">
        <v>0.64583333333333304</v>
      </c>
      <c r="AO159">
        <v>0.64583333333333304</v>
      </c>
    </row>
    <row r="160" spans="2:41" x14ac:dyDescent="0.2">
      <c r="B160" t="s">
        <v>697</v>
      </c>
      <c r="C160">
        <v>1E-3</v>
      </c>
      <c r="D160">
        <v>0.1</v>
      </c>
      <c r="E160">
        <v>100</v>
      </c>
      <c r="F160">
        <v>1000</v>
      </c>
      <c r="G160" s="2" t="b">
        <v>1</v>
      </c>
      <c r="H160">
        <v>8</v>
      </c>
      <c r="I160">
        <v>10</v>
      </c>
      <c r="J160">
        <v>64</v>
      </c>
      <c r="K160">
        <v>1000</v>
      </c>
      <c r="L160">
        <v>4</v>
      </c>
      <c r="M160">
        <v>10</v>
      </c>
      <c r="N160">
        <v>460</v>
      </c>
      <c r="O160">
        <v>12</v>
      </c>
      <c r="P160">
        <v>10</v>
      </c>
      <c r="Q160">
        <v>120</v>
      </c>
      <c r="R160">
        <v>1</v>
      </c>
      <c r="S160">
        <v>78</v>
      </c>
      <c r="T160" s="2">
        <v>128</v>
      </c>
      <c r="U160" s="2">
        <v>64</v>
      </c>
      <c r="V160" s="2">
        <v>64</v>
      </c>
      <c r="W160" t="s">
        <v>445</v>
      </c>
      <c r="X160">
        <v>0.98843945312500003</v>
      </c>
      <c r="Y160">
        <v>2.6906384329486001E-3</v>
      </c>
      <c r="Z160">
        <v>0.39734836956521702</v>
      </c>
      <c r="AA160">
        <v>0.29681139178574001</v>
      </c>
      <c r="AB160">
        <v>0.333549795910347</v>
      </c>
      <c r="AC160">
        <v>0.333549795910347</v>
      </c>
      <c r="AD160">
        <v>0.381688389337763</v>
      </c>
      <c r="AE160">
        <v>0.381688389337763</v>
      </c>
      <c r="AF160">
        <v>0.39734836956521702</v>
      </c>
      <c r="AG160">
        <v>0.39734836956521702</v>
      </c>
      <c r="AH160">
        <v>0.65069444444444402</v>
      </c>
      <c r="AI160">
        <v>7.2258770465850802E-2</v>
      </c>
      <c r="AJ160">
        <v>0.60893593893485198</v>
      </c>
      <c r="AK160">
        <v>0.60893593893485198</v>
      </c>
      <c r="AL160">
        <v>0.61259704813779003</v>
      </c>
      <c r="AM160">
        <v>0.61259704813779003</v>
      </c>
      <c r="AN160">
        <v>0.65069444444444402</v>
      </c>
      <c r="AO160">
        <v>0.65069444444444402</v>
      </c>
    </row>
    <row r="161" spans="2:41" x14ac:dyDescent="0.2">
      <c r="B161" t="s">
        <v>698</v>
      </c>
      <c r="C161">
        <v>1E-3</v>
      </c>
      <c r="D161">
        <v>0.25</v>
      </c>
      <c r="E161">
        <v>100</v>
      </c>
      <c r="F161">
        <v>5000</v>
      </c>
      <c r="G161" s="2" t="b">
        <v>1</v>
      </c>
      <c r="H161">
        <v>8</v>
      </c>
      <c r="I161">
        <v>10</v>
      </c>
      <c r="J161">
        <v>460</v>
      </c>
      <c r="K161">
        <v>1000</v>
      </c>
      <c r="L161">
        <v>4</v>
      </c>
      <c r="M161">
        <v>10</v>
      </c>
      <c r="N161">
        <v>460</v>
      </c>
      <c r="O161">
        <v>12</v>
      </c>
      <c r="P161">
        <v>10</v>
      </c>
      <c r="Q161">
        <v>120</v>
      </c>
      <c r="R161">
        <v>1</v>
      </c>
      <c r="S161">
        <v>78</v>
      </c>
      <c r="T161" s="2">
        <v>128</v>
      </c>
      <c r="U161" s="2">
        <v>128</v>
      </c>
      <c r="V161" s="2">
        <v>64</v>
      </c>
      <c r="W161" t="s">
        <v>445</v>
      </c>
      <c r="X161">
        <v>0.98216929347821103</v>
      </c>
      <c r="Y161">
        <v>2.8475094099063001E-3</v>
      </c>
      <c r="Z161">
        <v>0.39679782608695602</v>
      </c>
      <c r="AA161">
        <v>0.46420874097943299</v>
      </c>
      <c r="AB161">
        <v>0.311055327310167</v>
      </c>
      <c r="AC161">
        <v>0.311055327310167</v>
      </c>
      <c r="AD161">
        <v>0.31698682077975598</v>
      </c>
      <c r="AE161">
        <v>0.31698682077975598</v>
      </c>
      <c r="AF161">
        <v>0.39679782608695602</v>
      </c>
      <c r="AG161">
        <v>0.39679782608695602</v>
      </c>
      <c r="AH161">
        <v>0.53611111111111098</v>
      </c>
      <c r="AI161">
        <v>0.14005878567695601</v>
      </c>
      <c r="AJ161">
        <v>0.50956663271380798</v>
      </c>
      <c r="AK161">
        <v>0.50956663271380798</v>
      </c>
      <c r="AL161">
        <v>0.57437632983596398</v>
      </c>
      <c r="AM161">
        <v>0.57437632983596398</v>
      </c>
      <c r="AN161">
        <v>0.53611111111111098</v>
      </c>
      <c r="AO161">
        <v>0.53611111111111098</v>
      </c>
    </row>
    <row r="162" spans="2:41" x14ac:dyDescent="0.2">
      <c r="B162" t="s">
        <v>699</v>
      </c>
      <c r="C162">
        <v>1E-3</v>
      </c>
      <c r="D162">
        <v>0.5</v>
      </c>
      <c r="E162">
        <v>100</v>
      </c>
      <c r="F162">
        <v>100</v>
      </c>
      <c r="G162" s="2" t="b">
        <v>0</v>
      </c>
      <c r="H162">
        <v>8</v>
      </c>
      <c r="I162">
        <v>10</v>
      </c>
      <c r="J162">
        <v>64</v>
      </c>
      <c r="K162">
        <v>1000</v>
      </c>
      <c r="L162">
        <v>4</v>
      </c>
      <c r="M162">
        <v>10</v>
      </c>
      <c r="N162">
        <v>460</v>
      </c>
      <c r="O162">
        <v>12</v>
      </c>
      <c r="P162">
        <v>10</v>
      </c>
      <c r="Q162">
        <v>120</v>
      </c>
      <c r="R162">
        <v>1</v>
      </c>
      <c r="S162">
        <v>78</v>
      </c>
      <c r="T162" s="2">
        <v>64</v>
      </c>
      <c r="U162" s="2">
        <v>64</v>
      </c>
      <c r="V162" s="2">
        <v>128</v>
      </c>
      <c r="W162" t="s">
        <v>445</v>
      </c>
      <c r="X162">
        <v>0.97984375000000001</v>
      </c>
      <c r="Y162">
        <v>5.1634044013917002E-3</v>
      </c>
      <c r="Z162">
        <v>0.39605326086956499</v>
      </c>
      <c r="AA162">
        <v>0.26705392053723298</v>
      </c>
      <c r="AB162">
        <v>0.329622977169374</v>
      </c>
      <c r="AC162">
        <v>0.329622977169374</v>
      </c>
      <c r="AD162">
        <v>0.34594565798647398</v>
      </c>
      <c r="AE162">
        <v>0.34594565798647398</v>
      </c>
      <c r="AF162">
        <v>0.39605326086956499</v>
      </c>
      <c r="AG162">
        <v>0.39605326086956499</v>
      </c>
      <c r="AH162">
        <v>0.58958333333333302</v>
      </c>
      <c r="AI162">
        <v>7.4465505778789506E-2</v>
      </c>
      <c r="AJ162">
        <v>0.54227780411484805</v>
      </c>
      <c r="AK162">
        <v>0.54227780411484805</v>
      </c>
      <c r="AL162">
        <v>0.53419999437251298</v>
      </c>
      <c r="AM162">
        <v>0.53419999437251298</v>
      </c>
      <c r="AN162">
        <v>0.58958333333333302</v>
      </c>
      <c r="AO162">
        <v>0.58958333333333302</v>
      </c>
    </row>
    <row r="163" spans="2:41" x14ac:dyDescent="0.2">
      <c r="B163" t="s">
        <v>700</v>
      </c>
      <c r="C163">
        <v>1E-3</v>
      </c>
      <c r="D163">
        <v>0.5</v>
      </c>
      <c r="E163">
        <v>100</v>
      </c>
      <c r="F163">
        <v>100</v>
      </c>
      <c r="G163" s="2" t="b">
        <v>0</v>
      </c>
      <c r="H163">
        <v>8</v>
      </c>
      <c r="I163">
        <v>10</v>
      </c>
      <c r="J163">
        <v>256</v>
      </c>
      <c r="K163">
        <v>1000</v>
      </c>
      <c r="L163">
        <v>4</v>
      </c>
      <c r="M163">
        <v>10</v>
      </c>
      <c r="N163">
        <v>460</v>
      </c>
      <c r="O163">
        <v>12</v>
      </c>
      <c r="P163">
        <v>10</v>
      </c>
      <c r="Q163">
        <v>120</v>
      </c>
      <c r="R163">
        <v>1</v>
      </c>
      <c r="S163">
        <v>78</v>
      </c>
      <c r="T163" s="2">
        <v>128</v>
      </c>
      <c r="U163" s="2">
        <v>128</v>
      </c>
      <c r="V163" s="2">
        <v>128</v>
      </c>
      <c r="W163" t="s">
        <v>445</v>
      </c>
      <c r="X163">
        <v>0.981806640625</v>
      </c>
      <c r="Y163">
        <v>3.7526669236831E-3</v>
      </c>
      <c r="Z163">
        <v>0.39271739130434802</v>
      </c>
      <c r="AA163">
        <v>0.22540317818522401</v>
      </c>
      <c r="AB163">
        <v>0.337329287415438</v>
      </c>
      <c r="AC163">
        <v>0.337329287415438</v>
      </c>
      <c r="AD163">
        <v>0.36619638122604198</v>
      </c>
      <c r="AE163">
        <v>0.36619638122604198</v>
      </c>
      <c r="AF163">
        <v>0.39271739130434802</v>
      </c>
      <c r="AG163">
        <v>0.39271739130434802</v>
      </c>
      <c r="AH163">
        <v>0.62361111111111101</v>
      </c>
      <c r="AI163">
        <v>7.3033101856708499E-2</v>
      </c>
      <c r="AJ163">
        <v>0.577157237525873</v>
      </c>
      <c r="AK163">
        <v>0.577157237525873</v>
      </c>
      <c r="AL163">
        <v>0.54834363689228205</v>
      </c>
      <c r="AM163">
        <v>0.54834363689228205</v>
      </c>
      <c r="AN163">
        <v>0.62361111111111101</v>
      </c>
      <c r="AO163">
        <v>0.62361111111111101</v>
      </c>
    </row>
    <row r="164" spans="2:41" x14ac:dyDescent="0.2">
      <c r="B164" t="s">
        <v>701</v>
      </c>
      <c r="C164">
        <v>1E-3</v>
      </c>
      <c r="D164">
        <v>0.1</v>
      </c>
      <c r="E164">
        <v>100</v>
      </c>
      <c r="F164">
        <v>100</v>
      </c>
      <c r="G164" s="2" t="b">
        <v>0</v>
      </c>
      <c r="H164">
        <v>8</v>
      </c>
      <c r="I164">
        <v>10</v>
      </c>
      <c r="J164">
        <v>64</v>
      </c>
      <c r="K164">
        <v>1000</v>
      </c>
      <c r="L164">
        <v>4</v>
      </c>
      <c r="M164">
        <v>10</v>
      </c>
      <c r="N164">
        <v>460</v>
      </c>
      <c r="O164">
        <v>12</v>
      </c>
      <c r="P164">
        <v>10</v>
      </c>
      <c r="Q164">
        <v>120</v>
      </c>
      <c r="R164">
        <v>1</v>
      </c>
      <c r="S164">
        <v>78</v>
      </c>
      <c r="T164" s="2">
        <v>64</v>
      </c>
      <c r="U164" s="2">
        <v>128</v>
      </c>
      <c r="V164" s="2">
        <v>128</v>
      </c>
      <c r="W164" t="s">
        <v>445</v>
      </c>
      <c r="X164">
        <v>0.98328125</v>
      </c>
      <c r="Y164">
        <v>3.3949515386484E-3</v>
      </c>
      <c r="Z164">
        <v>0.39218913043478199</v>
      </c>
      <c r="AA164">
        <v>0.41801940461993198</v>
      </c>
      <c r="AB164">
        <v>0.35485615749249499</v>
      </c>
      <c r="AC164">
        <v>0.35485615749249499</v>
      </c>
      <c r="AD164">
        <v>0.41454811415333198</v>
      </c>
      <c r="AE164">
        <v>0.41454811415333198</v>
      </c>
      <c r="AF164">
        <v>0.39218913043478199</v>
      </c>
      <c r="AG164">
        <v>0.39218913043478199</v>
      </c>
      <c r="AH164">
        <v>0.6</v>
      </c>
      <c r="AI164">
        <v>0.115944318473339</v>
      </c>
      <c r="AJ164">
        <v>0.56584789964974502</v>
      </c>
      <c r="AK164">
        <v>0.56584789964974502</v>
      </c>
      <c r="AL164">
        <v>0.60209998875070803</v>
      </c>
      <c r="AM164">
        <v>0.60209998875070803</v>
      </c>
      <c r="AN164">
        <v>0.6</v>
      </c>
      <c r="AO164">
        <v>0.6</v>
      </c>
    </row>
    <row r="165" spans="2:41" x14ac:dyDescent="0.2">
      <c r="B165" t="s">
        <v>702</v>
      </c>
      <c r="C165">
        <v>1E-3</v>
      </c>
      <c r="D165">
        <v>0.5</v>
      </c>
      <c r="E165">
        <v>100</v>
      </c>
      <c r="F165">
        <v>100</v>
      </c>
      <c r="G165" s="2" t="b">
        <v>0</v>
      </c>
      <c r="H165">
        <v>8</v>
      </c>
      <c r="I165">
        <v>10</v>
      </c>
      <c r="J165">
        <v>64</v>
      </c>
      <c r="K165">
        <v>1000</v>
      </c>
      <c r="L165">
        <v>4</v>
      </c>
      <c r="M165">
        <v>10</v>
      </c>
      <c r="N165">
        <v>460</v>
      </c>
      <c r="O165">
        <v>12</v>
      </c>
      <c r="P165">
        <v>10</v>
      </c>
      <c r="Q165">
        <v>120</v>
      </c>
      <c r="R165">
        <v>1</v>
      </c>
      <c r="S165">
        <v>78</v>
      </c>
      <c r="T165" s="2">
        <v>64</v>
      </c>
      <c r="U165" s="2">
        <v>128</v>
      </c>
      <c r="V165" s="2">
        <v>128</v>
      </c>
      <c r="W165" t="s">
        <v>445</v>
      </c>
      <c r="X165">
        <v>0.97699218750000005</v>
      </c>
      <c r="Y165">
        <v>5.0484429276548004E-3</v>
      </c>
      <c r="Z165">
        <v>0.38540706521739099</v>
      </c>
      <c r="AA165">
        <v>0.26597899407148301</v>
      </c>
      <c r="AB165">
        <v>0.307283010535015</v>
      </c>
      <c r="AC165">
        <v>0.307283010535015</v>
      </c>
      <c r="AD165">
        <v>0.29403138162755299</v>
      </c>
      <c r="AE165">
        <v>0.29403138162755299</v>
      </c>
      <c r="AF165">
        <v>0.38540706521739099</v>
      </c>
      <c r="AG165">
        <v>0.38540706521739099</v>
      </c>
      <c r="AH165">
        <v>0.66944444444444395</v>
      </c>
      <c r="AI165">
        <v>7.5009822845458901E-2</v>
      </c>
      <c r="AJ165">
        <v>0.64861556687870803</v>
      </c>
      <c r="AK165">
        <v>0.64861556687870803</v>
      </c>
      <c r="AL165">
        <v>0.65415905771377103</v>
      </c>
      <c r="AM165">
        <v>0.65415905771377103</v>
      </c>
      <c r="AN165">
        <v>0.66944444444444395</v>
      </c>
      <c r="AO165">
        <v>0.66944444444444395</v>
      </c>
    </row>
    <row r="166" spans="2:41" x14ac:dyDescent="0.2">
      <c r="B166" t="s">
        <v>703</v>
      </c>
      <c r="C166">
        <v>1E-3</v>
      </c>
      <c r="D166">
        <v>0.1</v>
      </c>
      <c r="E166">
        <v>100</v>
      </c>
      <c r="F166">
        <v>5000</v>
      </c>
      <c r="G166" s="2" t="b">
        <v>1</v>
      </c>
      <c r="H166">
        <v>8</v>
      </c>
      <c r="I166">
        <v>10</v>
      </c>
      <c r="J166">
        <v>256</v>
      </c>
      <c r="K166">
        <v>1000</v>
      </c>
      <c r="L166">
        <v>4</v>
      </c>
      <c r="M166">
        <v>10</v>
      </c>
      <c r="N166">
        <v>460</v>
      </c>
      <c r="O166">
        <v>12</v>
      </c>
      <c r="P166">
        <v>10</v>
      </c>
      <c r="Q166">
        <v>120</v>
      </c>
      <c r="R166">
        <v>1</v>
      </c>
      <c r="S166">
        <v>78</v>
      </c>
      <c r="T166" s="2">
        <v>128</v>
      </c>
      <c r="U166" s="2">
        <v>64</v>
      </c>
      <c r="V166" s="2">
        <v>64</v>
      </c>
      <c r="W166" t="s">
        <v>445</v>
      </c>
      <c r="X166">
        <v>0.99123730468750004</v>
      </c>
      <c r="Y166">
        <v>1.5750608068658E-3</v>
      </c>
      <c r="Z166">
        <v>0.38534347826086901</v>
      </c>
      <c r="AA166">
        <v>0.70221873027086201</v>
      </c>
      <c r="AB166">
        <v>0.30434787559247101</v>
      </c>
      <c r="AC166">
        <v>0.30434787559247101</v>
      </c>
      <c r="AD166">
        <v>0.37139957002652502</v>
      </c>
      <c r="AE166">
        <v>0.37139957002652502</v>
      </c>
      <c r="AF166">
        <v>0.38534347826086901</v>
      </c>
      <c r="AG166">
        <v>0.38534347826086901</v>
      </c>
      <c r="AH166">
        <v>0.195833333333333</v>
      </c>
      <c r="AI166">
        <v>0.58614438772201505</v>
      </c>
      <c r="AJ166">
        <v>0.1703009960104</v>
      </c>
      <c r="AK166">
        <v>0.1703009960104</v>
      </c>
      <c r="AL166">
        <v>0.32953844078959998</v>
      </c>
      <c r="AM166">
        <v>0.32953844078959998</v>
      </c>
      <c r="AN166">
        <v>0.195833333333333</v>
      </c>
      <c r="AO166">
        <v>0.195833333333333</v>
      </c>
    </row>
    <row r="167" spans="2:41" x14ac:dyDescent="0.2">
      <c r="B167" t="s">
        <v>704</v>
      </c>
      <c r="C167">
        <v>1E-3</v>
      </c>
      <c r="D167">
        <v>0.5</v>
      </c>
      <c r="E167">
        <v>100</v>
      </c>
      <c r="F167">
        <v>100</v>
      </c>
      <c r="G167" s="2" t="b">
        <v>0</v>
      </c>
      <c r="H167">
        <v>8</v>
      </c>
      <c r="I167">
        <v>10</v>
      </c>
      <c r="J167">
        <v>460</v>
      </c>
      <c r="K167">
        <v>1000</v>
      </c>
      <c r="L167">
        <v>4</v>
      </c>
      <c r="M167">
        <v>10</v>
      </c>
      <c r="N167">
        <v>460</v>
      </c>
      <c r="O167">
        <v>12</v>
      </c>
      <c r="P167">
        <v>10</v>
      </c>
      <c r="Q167">
        <v>120</v>
      </c>
      <c r="R167">
        <v>1</v>
      </c>
      <c r="S167">
        <v>78</v>
      </c>
      <c r="T167" s="2">
        <v>64</v>
      </c>
      <c r="U167" s="2">
        <v>64</v>
      </c>
      <c r="V167" s="2">
        <v>64</v>
      </c>
      <c r="W167" t="s">
        <v>445</v>
      </c>
      <c r="X167">
        <v>0.97850815217391296</v>
      </c>
      <c r="Y167">
        <v>4.5334664592519003E-3</v>
      </c>
      <c r="Z167">
        <v>0.38493423913043501</v>
      </c>
      <c r="AA167">
        <v>0.26138865903019898</v>
      </c>
      <c r="AB167">
        <v>0.28921059825520301</v>
      </c>
      <c r="AC167">
        <v>0.28921059825520301</v>
      </c>
      <c r="AD167">
        <v>0.30082249931562599</v>
      </c>
      <c r="AE167">
        <v>0.30082249931562599</v>
      </c>
      <c r="AF167">
        <v>0.38493423913043501</v>
      </c>
      <c r="AG167">
        <v>0.38493423913043501</v>
      </c>
      <c r="AH167">
        <v>0.63194444444444398</v>
      </c>
      <c r="AI167">
        <v>7.7356353402137701E-2</v>
      </c>
      <c r="AJ167">
        <v>0.55509842194395098</v>
      </c>
      <c r="AK167">
        <v>0.55509842194395098</v>
      </c>
      <c r="AL167">
        <v>0.51314591805711396</v>
      </c>
      <c r="AM167">
        <v>0.51314591805711396</v>
      </c>
      <c r="AN167">
        <v>0.63194444444444398</v>
      </c>
      <c r="AO167">
        <v>0.63194444444444398</v>
      </c>
    </row>
    <row r="168" spans="2:41" x14ac:dyDescent="0.2">
      <c r="B168" t="s">
        <v>705</v>
      </c>
      <c r="C168">
        <v>1E-3</v>
      </c>
      <c r="D168">
        <v>0.5</v>
      </c>
      <c r="E168">
        <v>100</v>
      </c>
      <c r="F168">
        <v>5000</v>
      </c>
      <c r="G168" s="2" t="b">
        <v>1</v>
      </c>
      <c r="H168">
        <v>8</v>
      </c>
      <c r="I168">
        <v>10</v>
      </c>
      <c r="J168">
        <v>460</v>
      </c>
      <c r="K168">
        <v>1000</v>
      </c>
      <c r="L168">
        <v>4</v>
      </c>
      <c r="M168">
        <v>10</v>
      </c>
      <c r="N168">
        <v>460</v>
      </c>
      <c r="O168">
        <v>12</v>
      </c>
      <c r="P168">
        <v>10</v>
      </c>
      <c r="Q168">
        <v>120</v>
      </c>
      <c r="R168">
        <v>1</v>
      </c>
      <c r="S168">
        <v>78</v>
      </c>
      <c r="T168" s="2">
        <v>128</v>
      </c>
      <c r="U168" s="2">
        <v>128</v>
      </c>
      <c r="V168" s="2">
        <v>64</v>
      </c>
      <c r="W168" t="s">
        <v>445</v>
      </c>
      <c r="X168">
        <v>0.98958744565218404</v>
      </c>
      <c r="Y168">
        <v>1.9452876304858E-3</v>
      </c>
      <c r="Z168">
        <v>0.384069565217391</v>
      </c>
      <c r="AA168">
        <v>0.24788684380054399</v>
      </c>
      <c r="AB168">
        <v>0.320633327680521</v>
      </c>
      <c r="AC168">
        <v>0.320633327680521</v>
      </c>
      <c r="AD168">
        <v>0.408366066443972</v>
      </c>
      <c r="AE168">
        <v>0.408366066443972</v>
      </c>
      <c r="AF168">
        <v>0.384069565217391</v>
      </c>
      <c r="AG168">
        <v>0.384069565217391</v>
      </c>
      <c r="AH168">
        <v>0.36458333333333298</v>
      </c>
      <c r="AI168">
        <v>7.5551219284534399E-2</v>
      </c>
      <c r="AJ168">
        <v>0.31700599572869798</v>
      </c>
      <c r="AK168">
        <v>0.31700599572869798</v>
      </c>
      <c r="AL168">
        <v>0.51199239796131302</v>
      </c>
      <c r="AM168">
        <v>0.51199239796131302</v>
      </c>
      <c r="AN168">
        <v>0.36458333333333298</v>
      </c>
      <c r="AO168">
        <v>0.36458333333333298</v>
      </c>
    </row>
    <row r="169" spans="2:41" x14ac:dyDescent="0.2">
      <c r="B169" t="s">
        <v>706</v>
      </c>
      <c r="C169">
        <v>1E-3</v>
      </c>
      <c r="D169">
        <v>0.1</v>
      </c>
      <c r="E169">
        <v>100</v>
      </c>
      <c r="F169">
        <v>100</v>
      </c>
      <c r="G169" s="2" t="b">
        <v>0</v>
      </c>
      <c r="H169">
        <v>8</v>
      </c>
      <c r="I169">
        <v>10</v>
      </c>
      <c r="J169">
        <v>460</v>
      </c>
      <c r="K169">
        <v>1000</v>
      </c>
      <c r="L169">
        <v>4</v>
      </c>
      <c r="M169">
        <v>10</v>
      </c>
      <c r="N169">
        <v>460</v>
      </c>
      <c r="O169">
        <v>12</v>
      </c>
      <c r="P169">
        <v>10</v>
      </c>
      <c r="Q169">
        <v>120</v>
      </c>
      <c r="R169">
        <v>1</v>
      </c>
      <c r="S169">
        <v>78</v>
      </c>
      <c r="T169" s="2">
        <v>128</v>
      </c>
      <c r="U169" s="2">
        <v>128</v>
      </c>
      <c r="V169" s="2">
        <v>128</v>
      </c>
      <c r="W169" t="s">
        <v>445</v>
      </c>
      <c r="X169">
        <v>0.98267934782608701</v>
      </c>
      <c r="Y169">
        <v>3.5210629482753E-3</v>
      </c>
      <c r="Z169">
        <v>0.38364891304347798</v>
      </c>
      <c r="AA169">
        <v>0.22072474874556</v>
      </c>
      <c r="AB169">
        <v>0.27422295264389401</v>
      </c>
      <c r="AC169">
        <v>0.27422295264389401</v>
      </c>
      <c r="AD169">
        <v>0.23150774188329301</v>
      </c>
      <c r="AE169">
        <v>0.23150774188329301</v>
      </c>
      <c r="AF169">
        <v>0.38364891304347798</v>
      </c>
      <c r="AG169">
        <v>0.38364891304347798</v>
      </c>
      <c r="AH169">
        <v>0.56597222222222199</v>
      </c>
      <c r="AI169">
        <v>7.1355782449245397E-2</v>
      </c>
      <c r="AJ169">
        <v>0.50905816492005096</v>
      </c>
      <c r="AK169">
        <v>0.50905816492005096</v>
      </c>
      <c r="AL169">
        <v>0.49878355933034302</v>
      </c>
      <c r="AM169">
        <v>0.49878355933034302</v>
      </c>
      <c r="AN169">
        <v>0.56597222222222199</v>
      </c>
      <c r="AO169">
        <v>0.56597222222222199</v>
      </c>
    </row>
    <row r="170" spans="2:41" x14ac:dyDescent="0.2">
      <c r="B170" t="s">
        <v>473</v>
      </c>
      <c r="C170">
        <v>1E-3</v>
      </c>
      <c r="D170">
        <v>0.1</v>
      </c>
      <c r="E170">
        <v>100</v>
      </c>
      <c r="F170">
        <v>1000</v>
      </c>
      <c r="G170" s="2" t="b">
        <v>1</v>
      </c>
      <c r="H170">
        <v>8</v>
      </c>
      <c r="I170">
        <v>10</v>
      </c>
      <c r="J170">
        <v>460</v>
      </c>
      <c r="K170">
        <v>1000</v>
      </c>
      <c r="L170">
        <v>4</v>
      </c>
      <c r="M170">
        <v>10</v>
      </c>
      <c r="N170">
        <v>460</v>
      </c>
      <c r="O170">
        <v>12</v>
      </c>
      <c r="P170">
        <v>10</v>
      </c>
      <c r="Q170">
        <v>120</v>
      </c>
      <c r="R170">
        <v>1</v>
      </c>
      <c r="S170">
        <v>78</v>
      </c>
      <c r="T170" s="2">
        <v>64</v>
      </c>
      <c r="U170" s="2">
        <v>64</v>
      </c>
      <c r="V170" s="2">
        <v>128</v>
      </c>
      <c r="W170" t="s">
        <v>445</v>
      </c>
      <c r="X170">
        <v>0.99275461956522504</v>
      </c>
      <c r="Y170">
        <v>1.4157337114447E-3</v>
      </c>
      <c r="Z170">
        <v>0.38049673913043502</v>
      </c>
      <c r="AA170">
        <v>0.39736509642004902</v>
      </c>
      <c r="AB170">
        <v>0.30757035676011102</v>
      </c>
      <c r="AC170">
        <v>0.30757035676011102</v>
      </c>
      <c r="AD170">
        <v>0.29803260462143</v>
      </c>
      <c r="AE170">
        <v>0.29803260462143</v>
      </c>
      <c r="AF170">
        <v>0.38049673913043502</v>
      </c>
      <c r="AG170">
        <v>0.38049673913043502</v>
      </c>
      <c r="AH170">
        <v>0.61805555555555503</v>
      </c>
      <c r="AI170">
        <v>0.102043241262435</v>
      </c>
      <c r="AJ170">
        <v>0.54878607682957803</v>
      </c>
      <c r="AK170">
        <v>0.54878607682957803</v>
      </c>
      <c r="AL170">
        <v>0.52692458554595301</v>
      </c>
      <c r="AM170">
        <v>0.52692458554595301</v>
      </c>
      <c r="AN170">
        <v>0.61805555555555503</v>
      </c>
      <c r="AO170">
        <v>0.61805555555555503</v>
      </c>
    </row>
    <row r="171" spans="2:41" x14ac:dyDescent="0.2">
      <c r="B171" t="s">
        <v>474</v>
      </c>
      <c r="C171">
        <v>1E-3</v>
      </c>
      <c r="D171">
        <v>0.5</v>
      </c>
      <c r="E171">
        <v>100</v>
      </c>
      <c r="F171">
        <v>1000</v>
      </c>
      <c r="G171" s="2" t="b">
        <v>1</v>
      </c>
      <c r="H171">
        <v>8</v>
      </c>
      <c r="I171">
        <v>10</v>
      </c>
      <c r="J171">
        <v>460</v>
      </c>
      <c r="K171">
        <v>1000</v>
      </c>
      <c r="L171">
        <v>4</v>
      </c>
      <c r="M171">
        <v>10</v>
      </c>
      <c r="N171">
        <v>460</v>
      </c>
      <c r="O171">
        <v>12</v>
      </c>
      <c r="P171">
        <v>10</v>
      </c>
      <c r="Q171">
        <v>120</v>
      </c>
      <c r="R171">
        <v>1</v>
      </c>
      <c r="S171">
        <v>78</v>
      </c>
      <c r="T171" s="2">
        <v>64</v>
      </c>
      <c r="U171" s="2">
        <v>64</v>
      </c>
      <c r="V171" s="2">
        <v>128</v>
      </c>
      <c r="W171" t="s">
        <v>445</v>
      </c>
      <c r="X171">
        <v>0.980076630434769</v>
      </c>
      <c r="Y171">
        <v>3.2972091783302999E-3</v>
      </c>
      <c r="Z171">
        <v>0.38048315217391299</v>
      </c>
      <c r="AA171">
        <v>0.275908886969089</v>
      </c>
      <c r="AB171">
        <v>0.31790468704513097</v>
      </c>
      <c r="AC171">
        <v>0.31790468704513097</v>
      </c>
      <c r="AD171">
        <v>0.37937112287302599</v>
      </c>
      <c r="AE171">
        <v>0.37937112287302599</v>
      </c>
      <c r="AF171">
        <v>0.38048315217391299</v>
      </c>
      <c r="AG171">
        <v>0.38048315217391299</v>
      </c>
      <c r="AH171">
        <v>0.64375000000000004</v>
      </c>
      <c r="AI171">
        <v>6.8294055759906699E-2</v>
      </c>
      <c r="AJ171">
        <v>0.57286943075570995</v>
      </c>
      <c r="AK171">
        <v>0.57286943075570995</v>
      </c>
      <c r="AL171">
        <v>0.58350040918410795</v>
      </c>
      <c r="AM171">
        <v>0.58350040918410795</v>
      </c>
      <c r="AN171">
        <v>0.64374999999999905</v>
      </c>
      <c r="AO171">
        <v>0.64375000000000004</v>
      </c>
    </row>
    <row r="172" spans="2:41" x14ac:dyDescent="0.2">
      <c r="B172" t="s">
        <v>707</v>
      </c>
      <c r="C172">
        <v>1E-3</v>
      </c>
      <c r="D172">
        <v>0.5</v>
      </c>
      <c r="E172">
        <v>100</v>
      </c>
      <c r="F172">
        <v>100</v>
      </c>
      <c r="G172" s="2" t="b">
        <v>0</v>
      </c>
      <c r="H172">
        <v>8</v>
      </c>
      <c r="I172">
        <v>10</v>
      </c>
      <c r="J172">
        <v>460</v>
      </c>
      <c r="K172">
        <v>1000</v>
      </c>
      <c r="L172">
        <v>4</v>
      </c>
      <c r="M172">
        <v>10</v>
      </c>
      <c r="N172">
        <v>460</v>
      </c>
      <c r="O172">
        <v>12</v>
      </c>
      <c r="P172">
        <v>10</v>
      </c>
      <c r="Q172">
        <v>120</v>
      </c>
      <c r="R172">
        <v>1</v>
      </c>
      <c r="S172">
        <v>78</v>
      </c>
      <c r="T172" s="2">
        <v>64</v>
      </c>
      <c r="U172" s="2">
        <v>128</v>
      </c>
      <c r="V172" s="2">
        <v>128</v>
      </c>
      <c r="W172" t="s">
        <v>445</v>
      </c>
      <c r="X172">
        <v>0.983845108695651</v>
      </c>
      <c r="Y172">
        <v>3.5402829805389001E-3</v>
      </c>
      <c r="Z172">
        <v>0.38019347826086902</v>
      </c>
      <c r="AA172">
        <v>0.34086133943498098</v>
      </c>
      <c r="AB172">
        <v>0.29387855756800702</v>
      </c>
      <c r="AC172">
        <v>0.29387855756800702</v>
      </c>
      <c r="AD172">
        <v>0.333043522563509</v>
      </c>
      <c r="AE172">
        <v>0.333043522563509</v>
      </c>
      <c r="AF172">
        <v>0.38019347826086902</v>
      </c>
      <c r="AG172">
        <v>0.38019347826086902</v>
      </c>
      <c r="AH172">
        <v>0.49097222222222198</v>
      </c>
      <c r="AI172">
        <v>8.4456235170364297E-2</v>
      </c>
      <c r="AJ172">
        <v>0.50723573741155903</v>
      </c>
      <c r="AK172">
        <v>0.50723573741155903</v>
      </c>
      <c r="AL172">
        <v>0.63369212463396496</v>
      </c>
      <c r="AM172">
        <v>0.63369212463396496</v>
      </c>
      <c r="AN172">
        <v>0.49097222222222198</v>
      </c>
      <c r="AO172">
        <v>0.49097222222222198</v>
      </c>
    </row>
    <row r="173" spans="2:41" x14ac:dyDescent="0.2">
      <c r="B173" t="s">
        <v>708</v>
      </c>
      <c r="C173">
        <v>1E-3</v>
      </c>
      <c r="D173">
        <v>0.1</v>
      </c>
      <c r="E173">
        <v>100</v>
      </c>
      <c r="F173">
        <v>5000</v>
      </c>
      <c r="G173" s="2" t="b">
        <v>1</v>
      </c>
      <c r="H173">
        <v>8</v>
      </c>
      <c r="I173">
        <v>10</v>
      </c>
      <c r="J173">
        <v>460</v>
      </c>
      <c r="K173">
        <v>1000</v>
      </c>
      <c r="L173">
        <v>4</v>
      </c>
      <c r="M173">
        <v>10</v>
      </c>
      <c r="N173">
        <v>460</v>
      </c>
      <c r="O173">
        <v>12</v>
      </c>
      <c r="P173">
        <v>10</v>
      </c>
      <c r="Q173">
        <v>120</v>
      </c>
      <c r="R173">
        <v>1</v>
      </c>
      <c r="S173">
        <v>78</v>
      </c>
      <c r="T173" s="2">
        <v>128</v>
      </c>
      <c r="U173" s="2">
        <v>64</v>
      </c>
      <c r="V173" s="2">
        <v>128</v>
      </c>
      <c r="W173" t="s">
        <v>445</v>
      </c>
      <c r="X173">
        <v>0.98623940217392003</v>
      </c>
      <c r="Y173">
        <v>2.5334280699490998E-3</v>
      </c>
      <c r="Z173">
        <v>0.37694076086956502</v>
      </c>
      <c r="AA173">
        <v>0.314949460566043</v>
      </c>
      <c r="AB173">
        <v>0.27887842138233498</v>
      </c>
      <c r="AC173">
        <v>0.27887842138233498</v>
      </c>
      <c r="AD173">
        <v>0.26933070392853398</v>
      </c>
      <c r="AE173">
        <v>0.26933070392853398</v>
      </c>
      <c r="AF173">
        <v>0.37694076086956502</v>
      </c>
      <c r="AG173">
        <v>0.37694076086956502</v>
      </c>
      <c r="AH173">
        <v>0.55972222222222201</v>
      </c>
      <c r="AI173">
        <v>8.8214293122291496E-2</v>
      </c>
      <c r="AJ173">
        <v>0.51054560471671095</v>
      </c>
      <c r="AK173">
        <v>0.51054560471671095</v>
      </c>
      <c r="AL173">
        <v>0.50207362137839395</v>
      </c>
      <c r="AM173">
        <v>0.50207362137839395</v>
      </c>
      <c r="AN173">
        <v>0.55972222222222201</v>
      </c>
      <c r="AO173">
        <v>0.55972222222222201</v>
      </c>
    </row>
    <row r="174" spans="2:41" x14ac:dyDescent="0.2">
      <c r="B174" t="s">
        <v>709</v>
      </c>
      <c r="C174">
        <v>1E-3</v>
      </c>
      <c r="D174">
        <v>0.1</v>
      </c>
      <c r="E174">
        <v>100</v>
      </c>
      <c r="F174">
        <v>1000</v>
      </c>
      <c r="G174" s="2" t="b">
        <v>1</v>
      </c>
      <c r="H174">
        <v>8</v>
      </c>
      <c r="I174">
        <v>10</v>
      </c>
      <c r="J174">
        <v>64</v>
      </c>
      <c r="K174">
        <v>1000</v>
      </c>
      <c r="L174">
        <v>4</v>
      </c>
      <c r="M174">
        <v>10</v>
      </c>
      <c r="N174">
        <v>460</v>
      </c>
      <c r="O174">
        <v>12</v>
      </c>
      <c r="P174">
        <v>10</v>
      </c>
      <c r="Q174">
        <v>120</v>
      </c>
      <c r="R174">
        <v>1</v>
      </c>
      <c r="S174">
        <v>78</v>
      </c>
      <c r="T174" s="2">
        <v>128</v>
      </c>
      <c r="U174" s="2">
        <v>128</v>
      </c>
      <c r="V174" s="2">
        <v>64</v>
      </c>
      <c r="W174" t="s">
        <v>445</v>
      </c>
      <c r="X174">
        <v>0.98508593749999995</v>
      </c>
      <c r="Y174">
        <v>3.3275236830231001E-3</v>
      </c>
      <c r="Z174">
        <v>0.37332989130434802</v>
      </c>
      <c r="AA174">
        <v>0.27581158500909803</v>
      </c>
      <c r="AB174">
        <v>0.292936638350766</v>
      </c>
      <c r="AC174">
        <v>0.292936638350766</v>
      </c>
      <c r="AD174">
        <v>0.28831460082896698</v>
      </c>
      <c r="AE174">
        <v>0.28831460082896698</v>
      </c>
      <c r="AF174">
        <v>0.37332989130434802</v>
      </c>
      <c r="AG174">
        <v>0.37332989130434802</v>
      </c>
      <c r="AH174">
        <v>0.52361111111111103</v>
      </c>
      <c r="AI174">
        <v>8.2907430827617604E-2</v>
      </c>
      <c r="AJ174">
        <v>0.484744073565537</v>
      </c>
      <c r="AK174">
        <v>0.484744073565537</v>
      </c>
      <c r="AL174">
        <v>0.51832997313306794</v>
      </c>
      <c r="AM174">
        <v>0.51832997313306794</v>
      </c>
      <c r="AN174">
        <v>0.52361111111111103</v>
      </c>
      <c r="AO174">
        <v>0.52361111111111103</v>
      </c>
    </row>
    <row r="175" spans="2:41" x14ac:dyDescent="0.2">
      <c r="B175" t="s">
        <v>710</v>
      </c>
      <c r="C175">
        <v>1E-3</v>
      </c>
      <c r="D175">
        <v>0.1</v>
      </c>
      <c r="E175">
        <v>100</v>
      </c>
      <c r="F175">
        <v>5000</v>
      </c>
      <c r="G175" s="2" t="b">
        <v>1</v>
      </c>
      <c r="H175">
        <v>8</v>
      </c>
      <c r="I175">
        <v>10</v>
      </c>
      <c r="J175">
        <v>64</v>
      </c>
      <c r="K175">
        <v>1000</v>
      </c>
      <c r="L175">
        <v>4</v>
      </c>
      <c r="M175">
        <v>10</v>
      </c>
      <c r="N175">
        <v>460</v>
      </c>
      <c r="O175">
        <v>12</v>
      </c>
      <c r="P175">
        <v>10</v>
      </c>
      <c r="Q175">
        <v>120</v>
      </c>
      <c r="R175">
        <v>1</v>
      </c>
      <c r="S175">
        <v>78</v>
      </c>
      <c r="T175" s="2">
        <v>64</v>
      </c>
      <c r="U175" s="2">
        <v>64</v>
      </c>
      <c r="V175" s="2">
        <v>64</v>
      </c>
      <c r="W175" t="s">
        <v>445</v>
      </c>
      <c r="X175">
        <v>0.980378515625</v>
      </c>
      <c r="Y175">
        <v>3.2434938824939001E-3</v>
      </c>
      <c r="Z175">
        <v>0.37142065217391201</v>
      </c>
      <c r="AA175">
        <v>0.287276048019528</v>
      </c>
      <c r="AB175">
        <v>0.287429590720027</v>
      </c>
      <c r="AC175">
        <v>0.287429590720027</v>
      </c>
      <c r="AD175">
        <v>0.30305149779352403</v>
      </c>
      <c r="AE175">
        <v>0.30305149779352403</v>
      </c>
      <c r="AF175">
        <v>0.37142065217391201</v>
      </c>
      <c r="AG175">
        <v>0.37142065217391201</v>
      </c>
      <c r="AH175">
        <v>0.61041666666666605</v>
      </c>
      <c r="AI175">
        <v>8.0384783446788705E-2</v>
      </c>
      <c r="AJ175">
        <v>0.54172865651378599</v>
      </c>
      <c r="AK175">
        <v>0.54172865651378599</v>
      </c>
      <c r="AL175">
        <v>0.59756988211322803</v>
      </c>
      <c r="AM175">
        <v>0.59756988211322704</v>
      </c>
      <c r="AN175">
        <v>0.61041666666666605</v>
      </c>
      <c r="AO175">
        <v>0.61041666666666605</v>
      </c>
    </row>
    <row r="176" spans="2:41" x14ac:dyDescent="0.2">
      <c r="B176" t="s">
        <v>475</v>
      </c>
      <c r="C176">
        <v>1E-3</v>
      </c>
      <c r="D176">
        <v>0.1</v>
      </c>
      <c r="E176">
        <v>100</v>
      </c>
      <c r="F176">
        <v>5000</v>
      </c>
      <c r="G176" s="2" t="b">
        <v>1</v>
      </c>
      <c r="H176">
        <v>8</v>
      </c>
      <c r="I176">
        <v>10</v>
      </c>
      <c r="J176">
        <v>460</v>
      </c>
      <c r="K176">
        <v>1000</v>
      </c>
      <c r="L176">
        <v>4</v>
      </c>
      <c r="M176">
        <v>10</v>
      </c>
      <c r="N176">
        <v>460</v>
      </c>
      <c r="O176">
        <v>12</v>
      </c>
      <c r="P176">
        <v>10</v>
      </c>
      <c r="Q176">
        <v>120</v>
      </c>
      <c r="R176">
        <v>1</v>
      </c>
      <c r="S176">
        <v>78</v>
      </c>
      <c r="T176" s="2">
        <v>64</v>
      </c>
      <c r="U176" s="2">
        <v>128</v>
      </c>
      <c r="V176" s="2">
        <v>64</v>
      </c>
      <c r="W176" t="s">
        <v>445</v>
      </c>
      <c r="X176">
        <v>0.98397538043479804</v>
      </c>
      <c r="Y176">
        <v>2.5165956559125E-3</v>
      </c>
      <c r="Z176">
        <v>0.36822173913043399</v>
      </c>
      <c r="AA176">
        <v>0.33248449295759203</v>
      </c>
      <c r="AB176">
        <v>0.28788757886060201</v>
      </c>
      <c r="AC176">
        <v>0.28788757886060101</v>
      </c>
      <c r="AD176">
        <v>0.300290263077375</v>
      </c>
      <c r="AE176">
        <v>0.300290263077375</v>
      </c>
      <c r="AF176">
        <v>0.36822173913043399</v>
      </c>
      <c r="AG176">
        <v>0.36822173913043399</v>
      </c>
      <c r="AH176">
        <v>0.65486111111111101</v>
      </c>
      <c r="AI176">
        <v>0.104390181601047</v>
      </c>
      <c r="AJ176">
        <v>0.61273112448626998</v>
      </c>
      <c r="AK176">
        <v>0.61273112448626998</v>
      </c>
      <c r="AL176">
        <v>0.60169032170804904</v>
      </c>
      <c r="AM176">
        <v>0.60169032170804904</v>
      </c>
      <c r="AN176">
        <v>0.65486111111111101</v>
      </c>
      <c r="AO176">
        <v>0.65486111111111101</v>
      </c>
    </row>
    <row r="177" spans="2:41" x14ac:dyDescent="0.2">
      <c r="B177" t="s">
        <v>711</v>
      </c>
      <c r="C177">
        <v>1E-3</v>
      </c>
      <c r="D177">
        <v>0.5</v>
      </c>
      <c r="E177">
        <v>100</v>
      </c>
      <c r="F177">
        <v>1000</v>
      </c>
      <c r="G177" s="2" t="b">
        <v>1</v>
      </c>
      <c r="H177">
        <v>8</v>
      </c>
      <c r="I177">
        <v>10</v>
      </c>
      <c r="J177">
        <v>256</v>
      </c>
      <c r="K177">
        <v>1000</v>
      </c>
      <c r="L177">
        <v>4</v>
      </c>
      <c r="M177">
        <v>10</v>
      </c>
      <c r="N177">
        <v>460</v>
      </c>
      <c r="O177">
        <v>12</v>
      </c>
      <c r="P177">
        <v>10</v>
      </c>
      <c r="Q177">
        <v>120</v>
      </c>
      <c r="R177">
        <v>1</v>
      </c>
      <c r="S177">
        <v>78</v>
      </c>
      <c r="T177" s="2">
        <v>64</v>
      </c>
      <c r="U177" s="2">
        <v>128</v>
      </c>
      <c r="V177" s="2">
        <v>64</v>
      </c>
      <c r="W177" t="s">
        <v>445</v>
      </c>
      <c r="X177">
        <v>0.987083984375</v>
      </c>
      <c r="Y177">
        <v>2.8746567150809998E-3</v>
      </c>
      <c r="Z177">
        <v>0.36398423913043498</v>
      </c>
      <c r="AA177">
        <v>0.29781688952445901</v>
      </c>
      <c r="AB177">
        <v>0.29164579971335503</v>
      </c>
      <c r="AC177">
        <v>0.29164579971335503</v>
      </c>
      <c r="AD177">
        <v>0.26783645453475002</v>
      </c>
      <c r="AE177">
        <v>0.26783645453475002</v>
      </c>
      <c r="AF177">
        <v>0.36398423913043498</v>
      </c>
      <c r="AG177">
        <v>0.36398423913043498</v>
      </c>
      <c r="AH177">
        <v>0.61875000000000002</v>
      </c>
      <c r="AI177">
        <v>8.1069543957710197E-2</v>
      </c>
      <c r="AJ177">
        <v>0.568822962601231</v>
      </c>
      <c r="AK177">
        <v>0.568822962601231</v>
      </c>
      <c r="AL177">
        <v>0.54675044424464603</v>
      </c>
      <c r="AM177">
        <v>0.54675044424464603</v>
      </c>
      <c r="AN177">
        <v>0.61875000000000002</v>
      </c>
      <c r="AO177">
        <v>0.61875000000000002</v>
      </c>
    </row>
    <row r="178" spans="2:41" x14ac:dyDescent="0.2">
      <c r="B178" t="s">
        <v>712</v>
      </c>
      <c r="C178">
        <v>1E-3</v>
      </c>
      <c r="D178">
        <v>0.5</v>
      </c>
      <c r="E178">
        <v>100</v>
      </c>
      <c r="F178">
        <v>100</v>
      </c>
      <c r="G178" s="2" t="b">
        <v>0</v>
      </c>
      <c r="H178">
        <v>8</v>
      </c>
      <c r="I178">
        <v>10</v>
      </c>
      <c r="J178">
        <v>460</v>
      </c>
      <c r="K178">
        <v>1000</v>
      </c>
      <c r="L178">
        <v>4</v>
      </c>
      <c r="M178">
        <v>10</v>
      </c>
      <c r="N178">
        <v>460</v>
      </c>
      <c r="O178">
        <v>12</v>
      </c>
      <c r="P178">
        <v>10</v>
      </c>
      <c r="Q178">
        <v>120</v>
      </c>
      <c r="R178">
        <v>1</v>
      </c>
      <c r="S178">
        <v>78</v>
      </c>
      <c r="T178" s="2">
        <v>128</v>
      </c>
      <c r="U178" s="2">
        <v>128</v>
      </c>
      <c r="V178" s="2">
        <v>64</v>
      </c>
      <c r="W178" t="s">
        <v>445</v>
      </c>
      <c r="X178">
        <v>0.98169836956521705</v>
      </c>
      <c r="Y178">
        <v>3.8489414961076999E-3</v>
      </c>
      <c r="Z178">
        <v>0.36391793478260798</v>
      </c>
      <c r="AA178">
        <v>0.26034703713655399</v>
      </c>
      <c r="AB178">
        <v>0.321394356256133</v>
      </c>
      <c r="AC178">
        <v>0.321394356256133</v>
      </c>
      <c r="AD178">
        <v>0.34804851222496402</v>
      </c>
      <c r="AE178">
        <v>0.34804851222496402</v>
      </c>
      <c r="AF178">
        <v>0.36391793478260798</v>
      </c>
      <c r="AG178">
        <v>0.36391793478260798</v>
      </c>
      <c r="AH178">
        <v>0.63958333333333295</v>
      </c>
      <c r="AI178">
        <v>7.2295464575290597E-2</v>
      </c>
      <c r="AJ178">
        <v>0.56526717140656002</v>
      </c>
      <c r="AK178">
        <v>0.56526717140656002</v>
      </c>
      <c r="AL178">
        <v>0.55070282843364504</v>
      </c>
      <c r="AM178">
        <v>0.55070282843364504</v>
      </c>
      <c r="AN178">
        <v>0.63958333333333295</v>
      </c>
      <c r="AO178">
        <v>0.63958333333333295</v>
      </c>
    </row>
    <row r="179" spans="2:41" x14ac:dyDescent="0.2">
      <c r="B179" t="s">
        <v>713</v>
      </c>
      <c r="C179">
        <v>1E-3</v>
      </c>
      <c r="D179">
        <v>0.1</v>
      </c>
      <c r="E179">
        <v>100</v>
      </c>
      <c r="F179">
        <v>1000</v>
      </c>
      <c r="G179" s="2" t="b">
        <v>1</v>
      </c>
      <c r="H179">
        <v>8</v>
      </c>
      <c r="I179">
        <v>10</v>
      </c>
      <c r="J179">
        <v>460</v>
      </c>
      <c r="K179">
        <v>1000</v>
      </c>
      <c r="L179">
        <v>4</v>
      </c>
      <c r="M179">
        <v>10</v>
      </c>
      <c r="N179">
        <v>460</v>
      </c>
      <c r="O179">
        <v>12</v>
      </c>
      <c r="P179">
        <v>10</v>
      </c>
      <c r="Q179">
        <v>120</v>
      </c>
      <c r="R179">
        <v>1</v>
      </c>
      <c r="S179">
        <v>78</v>
      </c>
      <c r="T179" s="2">
        <v>64</v>
      </c>
      <c r="U179" s="2">
        <v>64</v>
      </c>
      <c r="V179" s="2">
        <v>128</v>
      </c>
      <c r="W179" t="s">
        <v>445</v>
      </c>
      <c r="X179">
        <v>0.98156576086958103</v>
      </c>
      <c r="Y179">
        <v>2.7638135785236001E-3</v>
      </c>
      <c r="Z179">
        <v>0.36373478260869502</v>
      </c>
      <c r="AA179">
        <v>0.54171214532852097</v>
      </c>
      <c r="AB179">
        <v>0.25635940033913801</v>
      </c>
      <c r="AC179">
        <v>0.25635940033913801</v>
      </c>
      <c r="AD179">
        <v>0.246595086126564</v>
      </c>
      <c r="AE179">
        <v>0.246595086126564</v>
      </c>
      <c r="AF179">
        <v>0.36373478260869502</v>
      </c>
      <c r="AG179">
        <v>0.36373478260869502</v>
      </c>
      <c r="AH179">
        <v>0.43125000000000002</v>
      </c>
      <c r="AI179">
        <v>0.33555507659912098</v>
      </c>
      <c r="AJ179">
        <v>0.35498375547754502</v>
      </c>
      <c r="AK179">
        <v>0.35498375547754601</v>
      </c>
      <c r="AL179">
        <v>0.46531254541432499</v>
      </c>
      <c r="AM179">
        <v>0.46531254541432499</v>
      </c>
      <c r="AN179">
        <v>0.43124999999999902</v>
      </c>
      <c r="AO179">
        <v>0.43125000000000002</v>
      </c>
    </row>
    <row r="180" spans="2:41" x14ac:dyDescent="0.2">
      <c r="B180" t="s">
        <v>476</v>
      </c>
      <c r="C180">
        <v>1E-3</v>
      </c>
      <c r="D180">
        <v>0.25</v>
      </c>
      <c r="E180">
        <v>100</v>
      </c>
      <c r="F180">
        <v>1000</v>
      </c>
      <c r="G180" s="2" t="b">
        <v>1</v>
      </c>
      <c r="H180">
        <v>8</v>
      </c>
      <c r="I180">
        <v>10</v>
      </c>
      <c r="J180">
        <v>460</v>
      </c>
      <c r="K180">
        <v>1000</v>
      </c>
      <c r="L180">
        <v>4</v>
      </c>
      <c r="M180">
        <v>10</v>
      </c>
      <c r="N180">
        <v>460</v>
      </c>
      <c r="O180">
        <v>12</v>
      </c>
      <c r="P180">
        <v>10</v>
      </c>
      <c r="Q180">
        <v>120</v>
      </c>
      <c r="R180">
        <v>1</v>
      </c>
      <c r="S180">
        <v>78</v>
      </c>
      <c r="T180" s="2">
        <v>64</v>
      </c>
      <c r="U180" s="2">
        <v>64</v>
      </c>
      <c r="V180" s="2">
        <v>64</v>
      </c>
      <c r="W180" t="s">
        <v>445</v>
      </c>
      <c r="X180">
        <v>0.98258668478260103</v>
      </c>
      <c r="Y180">
        <v>3.3380323564633002E-3</v>
      </c>
      <c r="Z180">
        <v>0.35858152173912999</v>
      </c>
      <c r="AA180">
        <v>0.30558777052163999</v>
      </c>
      <c r="AB180">
        <v>0.28894046104535498</v>
      </c>
      <c r="AC180">
        <v>0.28894046104535498</v>
      </c>
      <c r="AD180">
        <v>0.33070559641849701</v>
      </c>
      <c r="AE180">
        <v>0.33070559641849701</v>
      </c>
      <c r="AF180">
        <v>0.35858152173912999</v>
      </c>
      <c r="AG180">
        <v>0.35858152173912999</v>
      </c>
      <c r="AH180">
        <v>0.58263888888888804</v>
      </c>
      <c r="AI180">
        <v>8.2677811384200994E-2</v>
      </c>
      <c r="AJ180">
        <v>0.56057877093868402</v>
      </c>
      <c r="AK180">
        <v>0.56057877093868402</v>
      </c>
      <c r="AL180">
        <v>0.553940493748872</v>
      </c>
      <c r="AM180">
        <v>0.553940493748872</v>
      </c>
      <c r="AN180">
        <v>0.58263888888888804</v>
      </c>
      <c r="AO180">
        <v>0.58263888888888804</v>
      </c>
    </row>
    <row r="181" spans="2:41" x14ac:dyDescent="0.2">
      <c r="B181" t="s">
        <v>714</v>
      </c>
      <c r="C181">
        <v>1E-3</v>
      </c>
      <c r="D181">
        <v>0.1</v>
      </c>
      <c r="E181">
        <v>100</v>
      </c>
      <c r="F181">
        <v>1000</v>
      </c>
      <c r="G181" s="2" t="b">
        <v>1</v>
      </c>
      <c r="H181">
        <v>8</v>
      </c>
      <c r="I181">
        <v>10</v>
      </c>
      <c r="J181">
        <v>64</v>
      </c>
      <c r="K181">
        <v>1000</v>
      </c>
      <c r="L181">
        <v>4</v>
      </c>
      <c r="M181">
        <v>10</v>
      </c>
      <c r="N181">
        <v>460</v>
      </c>
      <c r="O181">
        <v>12</v>
      </c>
      <c r="P181">
        <v>10</v>
      </c>
      <c r="Q181">
        <v>120</v>
      </c>
      <c r="R181">
        <v>1</v>
      </c>
      <c r="S181">
        <v>78</v>
      </c>
      <c r="T181" s="2">
        <v>64</v>
      </c>
      <c r="U181" s="2">
        <v>128</v>
      </c>
      <c r="V181" s="2">
        <v>128</v>
      </c>
      <c r="W181" t="s">
        <v>445</v>
      </c>
      <c r="X181">
        <v>0.98671484374999996</v>
      </c>
      <c r="Y181">
        <v>3.0801748013181999E-3</v>
      </c>
      <c r="Z181">
        <v>0.35724565217391202</v>
      </c>
      <c r="AA181">
        <v>0.24887252408266</v>
      </c>
      <c r="AB181">
        <v>0.27072383929429</v>
      </c>
      <c r="AC181">
        <v>0.27072383929429</v>
      </c>
      <c r="AD181">
        <v>0.42092212428209902</v>
      </c>
      <c r="AE181">
        <v>0.42092212428209902</v>
      </c>
      <c r="AF181">
        <v>0.35724565217391202</v>
      </c>
      <c r="AG181">
        <v>0.35724565217391202</v>
      </c>
      <c r="AH181">
        <v>0.40208333333333302</v>
      </c>
      <c r="AI181">
        <v>7.29339718818664E-2</v>
      </c>
      <c r="AJ181">
        <v>0.35922230785750298</v>
      </c>
      <c r="AK181">
        <v>0.35922230785750298</v>
      </c>
      <c r="AL181">
        <v>0.473741862799337</v>
      </c>
      <c r="AM181">
        <v>0.473741862799337</v>
      </c>
      <c r="AN181">
        <v>0.40208333333333302</v>
      </c>
      <c r="AO181">
        <v>0.40208333333333302</v>
      </c>
    </row>
    <row r="182" spans="2:41" x14ac:dyDescent="0.2">
      <c r="B182" t="s">
        <v>715</v>
      </c>
      <c r="C182">
        <v>1E-3</v>
      </c>
      <c r="D182">
        <v>0.5</v>
      </c>
      <c r="E182">
        <v>100</v>
      </c>
      <c r="F182">
        <v>5000</v>
      </c>
      <c r="G182" s="2" t="b">
        <v>1</v>
      </c>
      <c r="H182">
        <v>8</v>
      </c>
      <c r="I182">
        <v>10</v>
      </c>
      <c r="J182">
        <v>256</v>
      </c>
      <c r="K182">
        <v>1000</v>
      </c>
      <c r="L182">
        <v>4</v>
      </c>
      <c r="M182">
        <v>10</v>
      </c>
      <c r="N182">
        <v>460</v>
      </c>
      <c r="O182">
        <v>12</v>
      </c>
      <c r="P182">
        <v>10</v>
      </c>
      <c r="Q182">
        <v>120</v>
      </c>
      <c r="R182">
        <v>1</v>
      </c>
      <c r="S182">
        <v>78</v>
      </c>
      <c r="T182" s="2">
        <v>64</v>
      </c>
      <c r="U182" s="2">
        <v>128</v>
      </c>
      <c r="V182" s="2">
        <v>64</v>
      </c>
      <c r="W182" t="s">
        <v>445</v>
      </c>
      <c r="X182">
        <v>0.98352841796875001</v>
      </c>
      <c r="Y182">
        <v>2.4150640668813002E-3</v>
      </c>
      <c r="Z182">
        <v>0.347926630434782</v>
      </c>
      <c r="AA182">
        <v>0.28757350972294798</v>
      </c>
      <c r="AB182">
        <v>0.280198249064046</v>
      </c>
      <c r="AC182">
        <v>0.280198249064046</v>
      </c>
      <c r="AD182">
        <v>0.44364922172023202</v>
      </c>
      <c r="AE182">
        <v>0.44364922172023202</v>
      </c>
      <c r="AF182">
        <v>0.347926630434782</v>
      </c>
      <c r="AG182">
        <v>0.347926630434782</v>
      </c>
      <c r="AH182">
        <v>0.33541666666666597</v>
      </c>
      <c r="AI182">
        <v>0.17281366884708399</v>
      </c>
      <c r="AJ182">
        <v>0.27521121324053899</v>
      </c>
      <c r="AK182">
        <v>0.27521121324053899</v>
      </c>
      <c r="AL182">
        <v>0.33446416525905298</v>
      </c>
      <c r="AM182">
        <v>0.33446416525905298</v>
      </c>
      <c r="AN182">
        <v>0.33541666666666597</v>
      </c>
      <c r="AO182">
        <v>0.33541666666666597</v>
      </c>
    </row>
    <row r="183" spans="2:41" x14ac:dyDescent="0.2">
      <c r="B183" t="s">
        <v>716</v>
      </c>
      <c r="C183">
        <v>1E-3</v>
      </c>
      <c r="D183">
        <v>0.5</v>
      </c>
      <c r="E183">
        <v>100</v>
      </c>
      <c r="F183">
        <v>100</v>
      </c>
      <c r="G183" s="2" t="b">
        <v>1</v>
      </c>
      <c r="H183">
        <v>8</v>
      </c>
      <c r="I183">
        <v>10</v>
      </c>
      <c r="J183">
        <v>460</v>
      </c>
      <c r="K183">
        <v>1000</v>
      </c>
      <c r="L183">
        <v>4</v>
      </c>
      <c r="M183">
        <v>10</v>
      </c>
      <c r="N183">
        <v>460</v>
      </c>
      <c r="O183">
        <v>12</v>
      </c>
      <c r="P183">
        <v>10</v>
      </c>
      <c r="Q183">
        <v>120</v>
      </c>
      <c r="R183">
        <v>1</v>
      </c>
      <c r="S183">
        <v>78</v>
      </c>
      <c r="T183" s="2">
        <v>128</v>
      </c>
      <c r="U183" s="2">
        <v>64</v>
      </c>
      <c r="V183" s="2">
        <v>128</v>
      </c>
      <c r="W183" t="s">
        <v>445</v>
      </c>
      <c r="X183">
        <v>0.98730706521739098</v>
      </c>
      <c r="Y183">
        <v>2.9513331060297002E-3</v>
      </c>
      <c r="Z183">
        <v>0.33875760869565102</v>
      </c>
      <c r="AA183">
        <v>0.286177762776613</v>
      </c>
      <c r="AB183">
        <v>0.26378670634491103</v>
      </c>
      <c r="AC183">
        <v>0.26378670634491103</v>
      </c>
      <c r="AD183">
        <v>0.342658851532604</v>
      </c>
      <c r="AE183">
        <v>0.342658851532604</v>
      </c>
      <c r="AF183">
        <v>0.33875760869565102</v>
      </c>
      <c r="AG183">
        <v>0.33875760869565102</v>
      </c>
      <c r="AH183">
        <v>0.58819444444444402</v>
      </c>
      <c r="AI183">
        <v>8.7841190397739397E-2</v>
      </c>
      <c r="AJ183">
        <v>0.53846471427626197</v>
      </c>
      <c r="AK183">
        <v>0.53846471427626197</v>
      </c>
      <c r="AL183">
        <v>0.66761454299421497</v>
      </c>
      <c r="AM183">
        <v>0.66761454299421596</v>
      </c>
      <c r="AN183">
        <v>0.58819444444444402</v>
      </c>
      <c r="AO183">
        <v>0.58819444444444402</v>
      </c>
    </row>
    <row r="184" spans="2:41" x14ac:dyDescent="0.2">
      <c r="B184" t="s">
        <v>717</v>
      </c>
      <c r="C184">
        <v>1E-3</v>
      </c>
      <c r="D184">
        <v>0.1</v>
      </c>
      <c r="E184">
        <v>100</v>
      </c>
      <c r="F184">
        <v>5000</v>
      </c>
      <c r="G184" s="2" t="b">
        <v>1</v>
      </c>
      <c r="H184">
        <v>8</v>
      </c>
      <c r="I184">
        <v>10</v>
      </c>
      <c r="J184">
        <v>256</v>
      </c>
      <c r="K184">
        <v>1000</v>
      </c>
      <c r="L184">
        <v>4</v>
      </c>
      <c r="M184">
        <v>10</v>
      </c>
      <c r="N184">
        <v>460</v>
      </c>
      <c r="O184">
        <v>12</v>
      </c>
      <c r="P184">
        <v>10</v>
      </c>
      <c r="Q184">
        <v>120</v>
      </c>
      <c r="R184">
        <v>1</v>
      </c>
      <c r="S184">
        <v>78</v>
      </c>
      <c r="T184" s="2">
        <v>128</v>
      </c>
      <c r="U184" s="2">
        <v>64</v>
      </c>
      <c r="V184" s="2">
        <v>128</v>
      </c>
      <c r="W184" t="s">
        <v>445</v>
      </c>
      <c r="X184">
        <v>0.98233300781249999</v>
      </c>
      <c r="Y184">
        <v>2.8375536465550999E-3</v>
      </c>
      <c r="Z184">
        <v>0.33159565217391301</v>
      </c>
      <c r="AA184">
        <v>0.32871397678553999</v>
      </c>
      <c r="AB184">
        <v>0.24267308200701099</v>
      </c>
      <c r="AC184">
        <v>0.24267308200701099</v>
      </c>
      <c r="AD184">
        <v>0.31914337668197701</v>
      </c>
      <c r="AE184">
        <v>0.31914337668197701</v>
      </c>
      <c r="AF184">
        <v>0.33159565217391301</v>
      </c>
      <c r="AG184">
        <v>0.33159565217391301</v>
      </c>
      <c r="AH184">
        <v>0.51319444444444395</v>
      </c>
      <c r="AI184">
        <v>0.116519831120967</v>
      </c>
      <c r="AJ184">
        <v>0.48348809351402799</v>
      </c>
      <c r="AK184">
        <v>0.48348809351402799</v>
      </c>
      <c r="AL184">
        <v>0.52703517549952705</v>
      </c>
      <c r="AM184">
        <v>0.52703517549952705</v>
      </c>
      <c r="AN184">
        <v>0.51319444444444395</v>
      </c>
      <c r="AO184">
        <v>0.51319444444444395</v>
      </c>
    </row>
    <row r="185" spans="2:41" x14ac:dyDescent="0.2">
      <c r="B185" t="s">
        <v>718</v>
      </c>
      <c r="C185">
        <v>1E-3</v>
      </c>
      <c r="D185">
        <v>0.5</v>
      </c>
      <c r="E185">
        <v>100</v>
      </c>
      <c r="F185">
        <v>1000</v>
      </c>
      <c r="G185" s="2" t="b">
        <v>1</v>
      </c>
      <c r="H185">
        <v>8</v>
      </c>
      <c r="I185">
        <v>10</v>
      </c>
      <c r="J185">
        <v>460</v>
      </c>
      <c r="K185">
        <v>1000</v>
      </c>
      <c r="L185">
        <v>4</v>
      </c>
      <c r="M185">
        <v>10</v>
      </c>
      <c r="N185">
        <v>460</v>
      </c>
      <c r="O185">
        <v>12</v>
      </c>
      <c r="P185">
        <v>10</v>
      </c>
      <c r="Q185">
        <v>120</v>
      </c>
      <c r="R185">
        <v>1</v>
      </c>
      <c r="S185">
        <v>78</v>
      </c>
      <c r="T185" s="2">
        <v>128</v>
      </c>
      <c r="U185" s="2">
        <v>64</v>
      </c>
      <c r="V185" s="2">
        <v>128</v>
      </c>
      <c r="W185" t="s">
        <v>445</v>
      </c>
      <c r="X185">
        <v>0.98651413043478298</v>
      </c>
      <c r="Y185">
        <v>2.9731196439824999E-3</v>
      </c>
      <c r="Z185">
        <v>0.327802173913043</v>
      </c>
      <c r="AA185">
        <v>0.239220190793275</v>
      </c>
      <c r="AB185">
        <v>0.24528236782700699</v>
      </c>
      <c r="AC185">
        <v>0.24528236782700699</v>
      </c>
      <c r="AD185">
        <v>0.24361905370266601</v>
      </c>
      <c r="AE185">
        <v>0.24361905370266601</v>
      </c>
      <c r="AF185">
        <v>0.327802173913043</v>
      </c>
      <c r="AG185">
        <v>0.327802173913043</v>
      </c>
      <c r="AH185">
        <v>0.390972222222222</v>
      </c>
      <c r="AI185">
        <v>9.0164855122566195E-2</v>
      </c>
      <c r="AJ185">
        <v>0.39486422760640599</v>
      </c>
      <c r="AK185">
        <v>0.39486422760640599</v>
      </c>
      <c r="AL185">
        <v>0.51185489687515695</v>
      </c>
      <c r="AM185">
        <v>0.51185489687515695</v>
      </c>
      <c r="AN185">
        <v>0.390972222222222</v>
      </c>
      <c r="AO185">
        <v>0.390972222222222</v>
      </c>
    </row>
    <row r="186" spans="2:41" x14ac:dyDescent="0.2">
      <c r="B186" t="s">
        <v>719</v>
      </c>
      <c r="C186">
        <v>1E-3</v>
      </c>
      <c r="D186">
        <v>0.1</v>
      </c>
      <c r="E186">
        <v>100</v>
      </c>
      <c r="F186">
        <v>1000</v>
      </c>
      <c r="G186" s="2" t="b">
        <v>1</v>
      </c>
      <c r="H186">
        <v>8</v>
      </c>
      <c r="I186">
        <v>10</v>
      </c>
      <c r="J186">
        <v>256</v>
      </c>
      <c r="K186">
        <v>1000</v>
      </c>
      <c r="L186">
        <v>4</v>
      </c>
      <c r="M186">
        <v>10</v>
      </c>
      <c r="N186">
        <v>460</v>
      </c>
      <c r="O186">
        <v>12</v>
      </c>
      <c r="P186">
        <v>10</v>
      </c>
      <c r="Q186">
        <v>120</v>
      </c>
      <c r="R186">
        <v>1</v>
      </c>
      <c r="S186">
        <v>78</v>
      </c>
      <c r="T186" s="2">
        <v>64</v>
      </c>
      <c r="U186" s="2">
        <v>64</v>
      </c>
      <c r="V186" s="2">
        <v>128</v>
      </c>
      <c r="W186" t="s">
        <v>445</v>
      </c>
      <c r="X186">
        <v>0.98558544921875002</v>
      </c>
      <c r="Y186">
        <v>2.9910035006469001E-3</v>
      </c>
      <c r="Z186">
        <v>0.31966847826086903</v>
      </c>
      <c r="AA186">
        <v>0.221025234341621</v>
      </c>
      <c r="AB186">
        <v>0.25090585802496301</v>
      </c>
      <c r="AC186">
        <v>0.25090585802496301</v>
      </c>
      <c r="AD186">
        <v>0.24848692544692899</v>
      </c>
      <c r="AE186">
        <v>0.24848692544692899</v>
      </c>
      <c r="AF186">
        <v>0.31966847826086903</v>
      </c>
      <c r="AG186">
        <v>0.31966847826086903</v>
      </c>
      <c r="AH186">
        <v>0.44513888888888797</v>
      </c>
      <c r="AI186">
        <v>7.5747922062873799E-2</v>
      </c>
      <c r="AJ186">
        <v>0.419800929654432</v>
      </c>
      <c r="AK186">
        <v>0.419800929654432</v>
      </c>
      <c r="AL186">
        <v>0.49190463331074502</v>
      </c>
      <c r="AM186">
        <v>0.49190463331074502</v>
      </c>
      <c r="AN186">
        <v>0.44513888888888797</v>
      </c>
      <c r="AO186">
        <v>0.44513888888888797</v>
      </c>
    </row>
    <row r="187" spans="2:41" x14ac:dyDescent="0.2">
      <c r="B187" t="s">
        <v>720</v>
      </c>
      <c r="C187">
        <v>1E-3</v>
      </c>
      <c r="D187">
        <v>0.5</v>
      </c>
      <c r="E187">
        <v>100</v>
      </c>
      <c r="F187">
        <v>1000</v>
      </c>
      <c r="G187" s="2" t="b">
        <v>1</v>
      </c>
      <c r="H187">
        <v>8</v>
      </c>
      <c r="I187">
        <v>10</v>
      </c>
      <c r="J187">
        <v>460</v>
      </c>
      <c r="K187">
        <v>1000</v>
      </c>
      <c r="L187">
        <v>4</v>
      </c>
      <c r="M187">
        <v>10</v>
      </c>
      <c r="N187">
        <v>460</v>
      </c>
      <c r="O187">
        <v>12</v>
      </c>
      <c r="P187">
        <v>10</v>
      </c>
      <c r="Q187">
        <v>120</v>
      </c>
      <c r="R187">
        <v>1</v>
      </c>
      <c r="S187">
        <v>78</v>
      </c>
      <c r="T187" s="2">
        <v>64</v>
      </c>
      <c r="U187" s="2">
        <v>128</v>
      </c>
      <c r="V187" s="2">
        <v>64</v>
      </c>
      <c r="W187" t="s">
        <v>445</v>
      </c>
      <c r="X187">
        <v>0.98927038043478299</v>
      </c>
      <c r="Y187">
        <v>2.2008021812653E-3</v>
      </c>
      <c r="Z187">
        <v>0.31185271739130399</v>
      </c>
      <c r="AA187">
        <v>0.30434568981826299</v>
      </c>
      <c r="AB187">
        <v>0.23727922346010999</v>
      </c>
      <c r="AC187">
        <v>0.23727922346010999</v>
      </c>
      <c r="AD187">
        <v>0.248092893886287</v>
      </c>
      <c r="AE187">
        <v>0.248092893886287</v>
      </c>
      <c r="AF187">
        <v>0.31185271739130399</v>
      </c>
      <c r="AG187">
        <v>0.31185271739130399</v>
      </c>
      <c r="AH187">
        <v>0.53888888888888797</v>
      </c>
      <c r="AI187">
        <v>0.10382650047540599</v>
      </c>
      <c r="AJ187">
        <v>0.505904389683142</v>
      </c>
      <c r="AK187">
        <v>0.505904389683142</v>
      </c>
      <c r="AL187">
        <v>0.53298818449805796</v>
      </c>
      <c r="AM187">
        <v>0.53298818449805796</v>
      </c>
      <c r="AN187">
        <v>0.53888888888888797</v>
      </c>
      <c r="AO187">
        <v>0.53888888888888797</v>
      </c>
    </row>
    <row r="188" spans="2:41" x14ac:dyDescent="0.2">
      <c r="B188" t="s">
        <v>721</v>
      </c>
      <c r="C188">
        <v>1E-3</v>
      </c>
      <c r="D188">
        <v>0.5</v>
      </c>
      <c r="E188">
        <v>100</v>
      </c>
      <c r="F188">
        <v>5000</v>
      </c>
      <c r="G188" s="2" t="b">
        <v>1</v>
      </c>
      <c r="H188">
        <v>8</v>
      </c>
      <c r="I188">
        <v>10</v>
      </c>
      <c r="J188">
        <v>256</v>
      </c>
      <c r="K188">
        <v>1000</v>
      </c>
      <c r="L188">
        <v>4</v>
      </c>
      <c r="M188">
        <v>10</v>
      </c>
      <c r="N188">
        <v>460</v>
      </c>
      <c r="O188">
        <v>12</v>
      </c>
      <c r="P188">
        <v>10</v>
      </c>
      <c r="Q188">
        <v>120</v>
      </c>
      <c r="R188">
        <v>1</v>
      </c>
      <c r="S188">
        <v>78</v>
      </c>
      <c r="T188" s="2">
        <v>64</v>
      </c>
      <c r="U188" s="2">
        <v>64</v>
      </c>
      <c r="V188" s="2">
        <v>64</v>
      </c>
      <c r="W188" t="s">
        <v>445</v>
      </c>
      <c r="X188">
        <v>0.98634169921875003</v>
      </c>
      <c r="Y188">
        <v>2.2916545904764999E-3</v>
      </c>
      <c r="Z188">
        <v>0.30740760869565198</v>
      </c>
      <c r="AA188">
        <v>0.31071798792481398</v>
      </c>
      <c r="AB188">
        <v>0.23661489605890501</v>
      </c>
      <c r="AC188">
        <v>0.23661489605890501</v>
      </c>
      <c r="AD188">
        <v>0.33601693251459702</v>
      </c>
      <c r="AE188">
        <v>0.33601693251459702</v>
      </c>
      <c r="AF188">
        <v>0.30740760869565198</v>
      </c>
      <c r="AG188">
        <v>0.30740760869565198</v>
      </c>
      <c r="AH188">
        <v>0.57847222222222205</v>
      </c>
      <c r="AI188">
        <v>8.1481531262397697E-2</v>
      </c>
      <c r="AJ188">
        <v>0.53583417998893801</v>
      </c>
      <c r="AK188">
        <v>0.53583417998893801</v>
      </c>
      <c r="AL188">
        <v>0.53145749141570797</v>
      </c>
      <c r="AM188">
        <v>0.53145749141570797</v>
      </c>
      <c r="AN188">
        <v>0.57847222222222205</v>
      </c>
      <c r="AO188">
        <v>0.57847222222222205</v>
      </c>
    </row>
    <row r="189" spans="2:41" x14ac:dyDescent="0.2">
      <c r="B189" t="s">
        <v>722</v>
      </c>
      <c r="C189">
        <v>1E-3</v>
      </c>
      <c r="D189">
        <v>0.1</v>
      </c>
      <c r="E189">
        <v>100</v>
      </c>
      <c r="F189">
        <v>5000</v>
      </c>
      <c r="G189" s="2" t="b">
        <v>1</v>
      </c>
      <c r="H189">
        <v>8</v>
      </c>
      <c r="I189">
        <v>10</v>
      </c>
      <c r="J189">
        <v>256</v>
      </c>
      <c r="K189">
        <v>1000</v>
      </c>
      <c r="L189">
        <v>4</v>
      </c>
      <c r="M189">
        <v>10</v>
      </c>
      <c r="N189">
        <v>460</v>
      </c>
      <c r="O189">
        <v>12</v>
      </c>
      <c r="P189">
        <v>10</v>
      </c>
      <c r="Q189">
        <v>120</v>
      </c>
      <c r="R189">
        <v>1</v>
      </c>
      <c r="S189">
        <v>78</v>
      </c>
      <c r="T189" s="2">
        <v>64</v>
      </c>
      <c r="U189" s="2">
        <v>128</v>
      </c>
      <c r="V189" s="2">
        <v>64</v>
      </c>
      <c r="W189" t="s">
        <v>445</v>
      </c>
      <c r="X189">
        <v>0.98865507812499998</v>
      </c>
      <c r="Y189">
        <v>1.9895571433647999E-3</v>
      </c>
      <c r="Z189">
        <v>0.30139728260869603</v>
      </c>
      <c r="AA189">
        <v>0.42874989327788299</v>
      </c>
      <c r="AB189">
        <v>0.229958290302789</v>
      </c>
      <c r="AC189">
        <v>0.229958290302789</v>
      </c>
      <c r="AD189">
        <v>0.23959856997586501</v>
      </c>
      <c r="AE189">
        <v>0.23959856997586501</v>
      </c>
      <c r="AF189">
        <v>0.30139728260869603</v>
      </c>
      <c r="AG189">
        <v>0.30139728260869603</v>
      </c>
      <c r="AH189">
        <v>0.57708333333333295</v>
      </c>
      <c r="AI189">
        <v>0.10358016192913</v>
      </c>
      <c r="AJ189">
        <v>0.538989553222879</v>
      </c>
      <c r="AK189">
        <v>0.538989553222879</v>
      </c>
      <c r="AL189">
        <v>0.54444786825090197</v>
      </c>
      <c r="AM189">
        <v>0.54444786825090197</v>
      </c>
      <c r="AN189">
        <v>0.57708333333333295</v>
      </c>
      <c r="AO189">
        <v>0.57708333333333295</v>
      </c>
    </row>
    <row r="190" spans="2:41" x14ac:dyDescent="0.2">
      <c r="B190" t="s">
        <v>723</v>
      </c>
      <c r="C190">
        <v>1E-3</v>
      </c>
      <c r="D190">
        <v>0.5</v>
      </c>
      <c r="E190">
        <v>100</v>
      </c>
      <c r="F190">
        <v>1000</v>
      </c>
      <c r="G190" s="2" t="b">
        <v>1</v>
      </c>
      <c r="H190">
        <v>8</v>
      </c>
      <c r="I190">
        <v>10</v>
      </c>
      <c r="J190">
        <v>64</v>
      </c>
      <c r="K190">
        <v>1000</v>
      </c>
      <c r="L190">
        <v>4</v>
      </c>
      <c r="M190">
        <v>10</v>
      </c>
      <c r="N190">
        <v>460</v>
      </c>
      <c r="O190">
        <v>12</v>
      </c>
      <c r="P190">
        <v>10</v>
      </c>
      <c r="Q190">
        <v>120</v>
      </c>
      <c r="R190">
        <v>1</v>
      </c>
      <c r="S190">
        <v>78</v>
      </c>
      <c r="T190" s="2">
        <v>128</v>
      </c>
      <c r="U190" s="2">
        <v>64</v>
      </c>
      <c r="V190" s="2">
        <v>128</v>
      </c>
      <c r="W190" t="s">
        <v>445</v>
      </c>
      <c r="X190">
        <v>0.98522265625000005</v>
      </c>
      <c r="Y190">
        <v>3.4759335615926002E-3</v>
      </c>
      <c r="Z190">
        <v>0.29776521739130402</v>
      </c>
      <c r="AA190">
        <v>0.30538299328088703</v>
      </c>
      <c r="AB190">
        <v>0.222285042309257</v>
      </c>
      <c r="AC190">
        <v>0.222285042309257</v>
      </c>
      <c r="AD190">
        <v>0.25173298842077302</v>
      </c>
      <c r="AE190">
        <v>0.25173298842077302</v>
      </c>
      <c r="AF190">
        <v>0.29776521739130402</v>
      </c>
      <c r="AG190">
        <v>0.29776521739130402</v>
      </c>
      <c r="AH190">
        <v>0.57430555555555496</v>
      </c>
      <c r="AI190">
        <v>6.8711608648300102E-2</v>
      </c>
      <c r="AJ190">
        <v>0.55106006080237102</v>
      </c>
      <c r="AK190">
        <v>0.55106006080237102</v>
      </c>
      <c r="AL190">
        <v>0.578915813253571</v>
      </c>
      <c r="AM190">
        <v>0.578915813253571</v>
      </c>
      <c r="AN190">
        <v>0.57430555555555496</v>
      </c>
      <c r="AO190">
        <v>0.57430555555555496</v>
      </c>
    </row>
    <row r="191" spans="2:41" x14ac:dyDescent="0.2">
      <c r="B191" t="s">
        <v>724</v>
      </c>
      <c r="C191">
        <v>1E-3</v>
      </c>
      <c r="D191">
        <v>0.1</v>
      </c>
      <c r="E191">
        <v>100</v>
      </c>
      <c r="F191">
        <v>100</v>
      </c>
      <c r="G191" s="2" t="b">
        <v>1</v>
      </c>
      <c r="H191">
        <v>8</v>
      </c>
      <c r="I191">
        <v>10</v>
      </c>
      <c r="J191">
        <v>460</v>
      </c>
      <c r="K191">
        <v>1000</v>
      </c>
      <c r="L191">
        <v>4</v>
      </c>
      <c r="M191">
        <v>10</v>
      </c>
      <c r="N191">
        <v>460</v>
      </c>
      <c r="O191">
        <v>12</v>
      </c>
      <c r="P191">
        <v>10</v>
      </c>
      <c r="Q191">
        <v>120</v>
      </c>
      <c r="R191">
        <v>1</v>
      </c>
      <c r="S191">
        <v>78</v>
      </c>
      <c r="T191" s="2">
        <v>128</v>
      </c>
      <c r="U191" s="2">
        <v>128</v>
      </c>
      <c r="V191" s="2">
        <v>64</v>
      </c>
      <c r="W191" t="s">
        <v>445</v>
      </c>
      <c r="X191">
        <v>0.98509510869565198</v>
      </c>
      <c r="Y191">
        <v>3.2523516262881001E-3</v>
      </c>
      <c r="Z191">
        <v>0.29353478260869498</v>
      </c>
      <c r="AA191">
        <v>0.45806387472152699</v>
      </c>
      <c r="AB191">
        <v>0.27805896143152597</v>
      </c>
      <c r="AC191">
        <v>0.27805896143152597</v>
      </c>
      <c r="AD191">
        <v>0.363328872279925</v>
      </c>
      <c r="AE191">
        <v>0.363328872279925</v>
      </c>
      <c r="AF191">
        <v>0.29353478260869498</v>
      </c>
      <c r="AG191">
        <v>0.29353478260869498</v>
      </c>
      <c r="AH191">
        <v>0.60069444444444398</v>
      </c>
      <c r="AI191">
        <v>0.122135445475578</v>
      </c>
      <c r="AJ191">
        <v>0.57398185918454303</v>
      </c>
      <c r="AK191">
        <v>0.57398185918454303</v>
      </c>
      <c r="AL191">
        <v>0.60974853685170205</v>
      </c>
      <c r="AM191">
        <v>0.60974853685170205</v>
      </c>
      <c r="AN191">
        <v>0.60069444444444398</v>
      </c>
      <c r="AO191">
        <v>0.60069444444444398</v>
      </c>
    </row>
    <row r="192" spans="2:41" x14ac:dyDescent="0.2">
      <c r="B192" t="s">
        <v>725</v>
      </c>
      <c r="C192">
        <v>1E-3</v>
      </c>
      <c r="D192">
        <v>0.1</v>
      </c>
      <c r="E192">
        <v>100</v>
      </c>
      <c r="F192">
        <v>5000</v>
      </c>
      <c r="G192" s="2" t="b">
        <v>1</v>
      </c>
      <c r="H192">
        <v>8</v>
      </c>
      <c r="I192">
        <v>10</v>
      </c>
      <c r="J192">
        <v>64</v>
      </c>
      <c r="K192">
        <v>1000</v>
      </c>
      <c r="L192">
        <v>4</v>
      </c>
      <c r="M192">
        <v>10</v>
      </c>
      <c r="N192">
        <v>460</v>
      </c>
      <c r="O192">
        <v>12</v>
      </c>
      <c r="P192">
        <v>10</v>
      </c>
      <c r="Q192">
        <v>120</v>
      </c>
      <c r="R192">
        <v>1</v>
      </c>
      <c r="S192">
        <v>78</v>
      </c>
      <c r="T192" s="2">
        <v>128</v>
      </c>
      <c r="U192" s="2">
        <v>128</v>
      </c>
      <c r="V192" s="2">
        <v>128</v>
      </c>
      <c r="W192" t="s">
        <v>445</v>
      </c>
      <c r="X192">
        <v>0.98738203125000001</v>
      </c>
      <c r="Y192">
        <v>2.4738478593662001E-3</v>
      </c>
      <c r="Z192">
        <v>0.290647826086956</v>
      </c>
      <c r="AA192">
        <v>0.27594528745114799</v>
      </c>
      <c r="AB192">
        <v>0.20660086330462399</v>
      </c>
      <c r="AC192">
        <v>0.20660086330462399</v>
      </c>
      <c r="AD192">
        <v>0.222932278430201</v>
      </c>
      <c r="AE192">
        <v>0.222932278430201</v>
      </c>
      <c r="AF192">
        <v>0.290647826086956</v>
      </c>
      <c r="AG192">
        <v>0.290647826086956</v>
      </c>
      <c r="AH192">
        <v>0.59930555555555498</v>
      </c>
      <c r="AI192">
        <v>8.1486605107784202E-2</v>
      </c>
      <c r="AJ192">
        <v>0.54437899238426801</v>
      </c>
      <c r="AK192">
        <v>0.54437899238426801</v>
      </c>
      <c r="AL192">
        <v>0.62592290530058503</v>
      </c>
      <c r="AM192">
        <v>0.62592290530058503</v>
      </c>
      <c r="AN192">
        <v>0.59930555555555498</v>
      </c>
      <c r="AO192">
        <v>0.59930555555555498</v>
      </c>
    </row>
    <row r="193" spans="2:41" x14ac:dyDescent="0.2">
      <c r="B193" t="s">
        <v>726</v>
      </c>
      <c r="C193">
        <v>1E-3</v>
      </c>
      <c r="D193">
        <v>0.25</v>
      </c>
      <c r="E193">
        <v>100</v>
      </c>
      <c r="F193">
        <v>5000</v>
      </c>
      <c r="G193" s="2" t="b">
        <v>1</v>
      </c>
      <c r="H193">
        <v>8</v>
      </c>
      <c r="I193">
        <v>10</v>
      </c>
      <c r="J193">
        <v>460</v>
      </c>
      <c r="K193">
        <v>1000</v>
      </c>
      <c r="L193">
        <v>4</v>
      </c>
      <c r="M193">
        <v>10</v>
      </c>
      <c r="N193">
        <v>460</v>
      </c>
      <c r="O193">
        <v>12</v>
      </c>
      <c r="P193">
        <v>10</v>
      </c>
      <c r="Q193">
        <v>120</v>
      </c>
      <c r="R193">
        <v>1</v>
      </c>
      <c r="S193">
        <v>78</v>
      </c>
      <c r="T193" s="2">
        <v>64</v>
      </c>
      <c r="U193" s="2">
        <v>128</v>
      </c>
      <c r="V193" s="2">
        <v>128</v>
      </c>
      <c r="W193" t="s">
        <v>445</v>
      </c>
      <c r="X193">
        <v>0.98118853260868699</v>
      </c>
      <c r="Y193">
        <v>2.9530435184947999E-3</v>
      </c>
      <c r="Z193">
        <v>0.25395815217391299</v>
      </c>
      <c r="AA193">
        <v>0.24993612796068099</v>
      </c>
      <c r="AB193">
        <v>0.10573625157666899</v>
      </c>
      <c r="AC193">
        <v>0.10573625157666899</v>
      </c>
      <c r="AD193">
        <v>7.8160771322113298E-2</v>
      </c>
      <c r="AE193">
        <v>7.8160771322113298E-2</v>
      </c>
      <c r="AF193">
        <v>0.25395815217391299</v>
      </c>
      <c r="AG193">
        <v>0.25395815217391299</v>
      </c>
      <c r="AH193">
        <v>8.5416666666666599E-2</v>
      </c>
      <c r="AI193">
        <v>8.3333328366279602E-2</v>
      </c>
      <c r="AJ193">
        <v>1.6910255807760299E-2</v>
      </c>
      <c r="AK193">
        <v>1.6910255807760299E-2</v>
      </c>
      <c r="AL193">
        <v>9.0292275574112693E-2</v>
      </c>
      <c r="AM193">
        <v>9.0292275574112693E-2</v>
      </c>
      <c r="AN193">
        <v>8.5416666666666599E-2</v>
      </c>
      <c r="AO193">
        <v>8.5416666666666599E-2</v>
      </c>
    </row>
    <row r="194" spans="2:41" x14ac:dyDescent="0.2">
      <c r="B194" t="s">
        <v>727</v>
      </c>
      <c r="C194">
        <v>1E-3</v>
      </c>
      <c r="D194">
        <v>0.1</v>
      </c>
      <c r="E194">
        <v>100</v>
      </c>
      <c r="F194">
        <v>5000</v>
      </c>
      <c r="G194" s="2" t="b">
        <v>1</v>
      </c>
      <c r="H194">
        <v>8</v>
      </c>
      <c r="I194">
        <v>10</v>
      </c>
      <c r="J194">
        <v>64</v>
      </c>
      <c r="K194">
        <v>1000</v>
      </c>
      <c r="L194">
        <v>4</v>
      </c>
      <c r="M194">
        <v>10</v>
      </c>
      <c r="N194">
        <v>460</v>
      </c>
      <c r="O194">
        <v>12</v>
      </c>
      <c r="P194">
        <v>10</v>
      </c>
      <c r="Q194">
        <v>120</v>
      </c>
      <c r="R194">
        <v>1</v>
      </c>
      <c r="S194">
        <v>78</v>
      </c>
      <c r="T194" s="2">
        <v>128</v>
      </c>
      <c r="U194" s="2">
        <v>64</v>
      </c>
      <c r="V194" s="2">
        <v>64</v>
      </c>
      <c r="W194" t="s">
        <v>445</v>
      </c>
      <c r="X194">
        <v>0.99136367187499996</v>
      </c>
      <c r="Y194">
        <v>1.8454934952187999E-3</v>
      </c>
      <c r="Z194">
        <v>0.238157608695652</v>
      </c>
      <c r="AA194">
        <v>0.31217424388229797</v>
      </c>
      <c r="AB194">
        <v>0.210911210127221</v>
      </c>
      <c r="AC194">
        <v>0.210911210127221</v>
      </c>
      <c r="AD194">
        <v>0.25383343763094102</v>
      </c>
      <c r="AE194">
        <v>0.25383343763094102</v>
      </c>
      <c r="AF194">
        <v>0.238157608695652</v>
      </c>
      <c r="AG194">
        <v>0.238157608695652</v>
      </c>
      <c r="AH194">
        <v>0.53402777777777699</v>
      </c>
      <c r="AI194">
        <v>0.10004372894763899</v>
      </c>
      <c r="AJ194">
        <v>0.47959190168434201</v>
      </c>
      <c r="AK194">
        <v>0.47959190168434201</v>
      </c>
      <c r="AL194">
        <v>0.49741730854385902</v>
      </c>
      <c r="AM194">
        <v>0.49741730854385902</v>
      </c>
      <c r="AN194">
        <v>0.53402777777777699</v>
      </c>
      <c r="AO194">
        <v>0.53402777777777699</v>
      </c>
    </row>
    <row r="195" spans="2:41" x14ac:dyDescent="0.2">
      <c r="G195" s="2"/>
    </row>
    <row r="196" spans="2:41" x14ac:dyDescent="0.2">
      <c r="G196" s="2"/>
    </row>
    <row r="197" spans="2:41" x14ac:dyDescent="0.2">
      <c r="G197" s="2"/>
    </row>
    <row r="198" spans="2:41" x14ac:dyDescent="0.2">
      <c r="G198" s="2"/>
    </row>
    <row r="199" spans="2:41" x14ac:dyDescent="0.2">
      <c r="G199" s="2"/>
    </row>
    <row r="200" spans="2:41" x14ac:dyDescent="0.2">
      <c r="G200" s="2"/>
    </row>
    <row r="201" spans="2:41" x14ac:dyDescent="0.2">
      <c r="G201" s="2"/>
    </row>
    <row r="202" spans="2:41" x14ac:dyDescent="0.2">
      <c r="G202" s="2"/>
    </row>
    <row r="203" spans="2:41" x14ac:dyDescent="0.2">
      <c r="G203" s="2"/>
    </row>
    <row r="204" spans="2:41" x14ac:dyDescent="0.2">
      <c r="G204" s="2"/>
    </row>
    <row r="205" spans="2:41" x14ac:dyDescent="0.2">
      <c r="G205" s="2"/>
    </row>
    <row r="206" spans="2:41" x14ac:dyDescent="0.2">
      <c r="G206" s="2"/>
    </row>
    <row r="207" spans="2:41" x14ac:dyDescent="0.2">
      <c r="G207" s="2"/>
    </row>
    <row r="208" spans="2:41" x14ac:dyDescent="0.2">
      <c r="G208" s="2"/>
    </row>
    <row r="209" spans="7:7" x14ac:dyDescent="0.2">
      <c r="G209" s="2"/>
    </row>
    <row r="210" spans="7:7" x14ac:dyDescent="0.2">
      <c r="G210" s="2"/>
    </row>
    <row r="211" spans="7:7" x14ac:dyDescent="0.2">
      <c r="G211" s="2"/>
    </row>
    <row r="212" spans="7:7" x14ac:dyDescent="0.2">
      <c r="G212" s="2"/>
    </row>
    <row r="213" spans="7:7" x14ac:dyDescent="0.2">
      <c r="G213" s="2"/>
    </row>
    <row r="214" spans="7:7" x14ac:dyDescent="0.2">
      <c r="G214" s="2"/>
    </row>
    <row r="215" spans="7:7" x14ac:dyDescent="0.2">
      <c r="G215" s="2"/>
    </row>
    <row r="216" spans="7:7" x14ac:dyDescent="0.2">
      <c r="G216" s="2"/>
    </row>
    <row r="217" spans="7:7" x14ac:dyDescent="0.2">
      <c r="G217" s="2"/>
    </row>
    <row r="218" spans="7:7" x14ac:dyDescent="0.2">
      <c r="G218" s="2"/>
    </row>
    <row r="219" spans="7:7" x14ac:dyDescent="0.2">
      <c r="G219" s="2"/>
    </row>
    <row r="220" spans="7:7" x14ac:dyDescent="0.2">
      <c r="G220" s="2"/>
    </row>
    <row r="221" spans="7:7" x14ac:dyDescent="0.2">
      <c r="G221" s="2"/>
    </row>
    <row r="222" spans="7:7" x14ac:dyDescent="0.2">
      <c r="G222" s="2"/>
    </row>
    <row r="223" spans="7:7" x14ac:dyDescent="0.2">
      <c r="G223" s="2"/>
    </row>
    <row r="224" spans="7:7" x14ac:dyDescent="0.2">
      <c r="G224" s="2"/>
    </row>
    <row r="225" spans="7:7" x14ac:dyDescent="0.2">
      <c r="G225" s="2"/>
    </row>
    <row r="226" spans="7:7" x14ac:dyDescent="0.2">
      <c r="G226" s="2"/>
    </row>
    <row r="227" spans="7:7" x14ac:dyDescent="0.2">
      <c r="G227" s="2"/>
    </row>
    <row r="228" spans="7:7" x14ac:dyDescent="0.2">
      <c r="G228" s="2"/>
    </row>
    <row r="229" spans="7:7" x14ac:dyDescent="0.2">
      <c r="G229" s="2"/>
    </row>
    <row r="230" spans="7:7" x14ac:dyDescent="0.2">
      <c r="G230" s="2"/>
    </row>
    <row r="231" spans="7:7" x14ac:dyDescent="0.2">
      <c r="G231" s="2"/>
    </row>
    <row r="232" spans="7:7" x14ac:dyDescent="0.2">
      <c r="G232" s="2"/>
    </row>
    <row r="233" spans="7:7" x14ac:dyDescent="0.2">
      <c r="G233" s="2"/>
    </row>
    <row r="234" spans="7:7" x14ac:dyDescent="0.2">
      <c r="G234" s="2"/>
    </row>
    <row r="235" spans="7:7" x14ac:dyDescent="0.2">
      <c r="G235" s="2"/>
    </row>
    <row r="236" spans="7:7" x14ac:dyDescent="0.2">
      <c r="G236" s="2"/>
    </row>
    <row r="237" spans="7:7" x14ac:dyDescent="0.2">
      <c r="G237" s="2"/>
    </row>
    <row r="238" spans="7:7" x14ac:dyDescent="0.2">
      <c r="G238" s="2"/>
    </row>
    <row r="239" spans="7:7" x14ac:dyDescent="0.2">
      <c r="G239" s="2"/>
    </row>
    <row r="240" spans="7:7" x14ac:dyDescent="0.2">
      <c r="G240" s="2"/>
    </row>
    <row r="241" spans="7:7" x14ac:dyDescent="0.2">
      <c r="G241" s="2"/>
    </row>
    <row r="242" spans="7:7" x14ac:dyDescent="0.2">
      <c r="G242" s="2"/>
    </row>
    <row r="243" spans="7:7" x14ac:dyDescent="0.2">
      <c r="G243" s="2"/>
    </row>
    <row r="244" spans="7:7" x14ac:dyDescent="0.2">
      <c r="G244" s="2"/>
    </row>
    <row r="245" spans="7:7" x14ac:dyDescent="0.2">
      <c r="G245" s="2"/>
    </row>
    <row r="246" spans="7:7" x14ac:dyDescent="0.2">
      <c r="G246" s="2"/>
    </row>
    <row r="247" spans="7:7" x14ac:dyDescent="0.2">
      <c r="G247" s="2"/>
    </row>
    <row r="248" spans="7:7" x14ac:dyDescent="0.2">
      <c r="G248" s="2"/>
    </row>
    <row r="249" spans="7:7" x14ac:dyDescent="0.2">
      <c r="G249" s="2"/>
    </row>
    <row r="250" spans="7:7" x14ac:dyDescent="0.2">
      <c r="G250" s="2"/>
    </row>
    <row r="251" spans="7:7" x14ac:dyDescent="0.2">
      <c r="G251" s="2"/>
    </row>
    <row r="252" spans="7:7" x14ac:dyDescent="0.2">
      <c r="G252" s="2"/>
    </row>
    <row r="253" spans="7:7" x14ac:dyDescent="0.2">
      <c r="G253" s="2"/>
    </row>
    <row r="254" spans="7:7" x14ac:dyDescent="0.2">
      <c r="G254" s="2"/>
    </row>
    <row r="255" spans="7:7" x14ac:dyDescent="0.2">
      <c r="G255" s="2"/>
    </row>
    <row r="256" spans="7:7" x14ac:dyDescent="0.2">
      <c r="G256" s="2"/>
    </row>
    <row r="257" spans="7:7" x14ac:dyDescent="0.2">
      <c r="G257" s="2"/>
    </row>
    <row r="258" spans="7:7" x14ac:dyDescent="0.2">
      <c r="G258" s="2"/>
    </row>
    <row r="259" spans="7:7" x14ac:dyDescent="0.2">
      <c r="G259" s="2"/>
    </row>
    <row r="260" spans="7:7" x14ac:dyDescent="0.2">
      <c r="G260" s="2"/>
    </row>
    <row r="261" spans="7:7" x14ac:dyDescent="0.2">
      <c r="G261" s="2"/>
    </row>
    <row r="262" spans="7:7" x14ac:dyDescent="0.2">
      <c r="G262" s="2"/>
    </row>
    <row r="263" spans="7:7" x14ac:dyDescent="0.2">
      <c r="G263" s="2"/>
    </row>
    <row r="264" spans="7:7" x14ac:dyDescent="0.2">
      <c r="G264" s="2"/>
    </row>
    <row r="265" spans="7:7" x14ac:dyDescent="0.2">
      <c r="G265" s="2"/>
    </row>
    <row r="266" spans="7:7" x14ac:dyDescent="0.2">
      <c r="G266" s="2"/>
    </row>
    <row r="267" spans="7:7" x14ac:dyDescent="0.2">
      <c r="G267" s="2"/>
    </row>
    <row r="268" spans="7:7" x14ac:dyDescent="0.2">
      <c r="G268" s="2"/>
    </row>
    <row r="269" spans="7:7" x14ac:dyDescent="0.2">
      <c r="G269" s="2"/>
    </row>
    <row r="270" spans="7:7" x14ac:dyDescent="0.2">
      <c r="G270" s="2"/>
    </row>
    <row r="271" spans="7:7" x14ac:dyDescent="0.2">
      <c r="G271" s="2"/>
    </row>
    <row r="272" spans="7:7" x14ac:dyDescent="0.2">
      <c r="G272" s="2"/>
    </row>
    <row r="273" spans="7:7" x14ac:dyDescent="0.2">
      <c r="G273" s="2"/>
    </row>
    <row r="274" spans="7:7" x14ac:dyDescent="0.2">
      <c r="G274" s="2"/>
    </row>
    <row r="275" spans="7:7" x14ac:dyDescent="0.2">
      <c r="G275" s="2"/>
    </row>
    <row r="276" spans="7:7" x14ac:dyDescent="0.2">
      <c r="G276" s="2"/>
    </row>
    <row r="277" spans="7:7" x14ac:dyDescent="0.2">
      <c r="G277" s="2"/>
    </row>
    <row r="278" spans="7:7" x14ac:dyDescent="0.2">
      <c r="G278" s="2"/>
    </row>
    <row r="279" spans="7:7" x14ac:dyDescent="0.2">
      <c r="G279" s="2"/>
    </row>
    <row r="280" spans="7:7" x14ac:dyDescent="0.2">
      <c r="G280" s="2"/>
    </row>
    <row r="281" spans="7:7" x14ac:dyDescent="0.2">
      <c r="G281" s="2"/>
    </row>
    <row r="282" spans="7:7" x14ac:dyDescent="0.2">
      <c r="G282" s="2"/>
    </row>
    <row r="283" spans="7:7" x14ac:dyDescent="0.2">
      <c r="G283" s="2"/>
    </row>
    <row r="284" spans="7:7" x14ac:dyDescent="0.2">
      <c r="G284" s="2"/>
    </row>
    <row r="285" spans="7:7" x14ac:dyDescent="0.2">
      <c r="G285" s="2"/>
    </row>
    <row r="286" spans="7:7" x14ac:dyDescent="0.2">
      <c r="G286" s="2"/>
    </row>
    <row r="287" spans="7:7" x14ac:dyDescent="0.2">
      <c r="G287" s="2"/>
    </row>
    <row r="288" spans="7:7" x14ac:dyDescent="0.2">
      <c r="G288" s="2"/>
    </row>
    <row r="289" spans="7:7" x14ac:dyDescent="0.2">
      <c r="G289" s="2"/>
    </row>
    <row r="290" spans="7:7" x14ac:dyDescent="0.2">
      <c r="G290" s="2"/>
    </row>
    <row r="291" spans="7:7" x14ac:dyDescent="0.2">
      <c r="G291" s="2"/>
    </row>
    <row r="292" spans="7:7" x14ac:dyDescent="0.2">
      <c r="G292" s="2"/>
    </row>
    <row r="293" spans="7:7" x14ac:dyDescent="0.2">
      <c r="G293" s="2"/>
    </row>
    <row r="294" spans="7:7" x14ac:dyDescent="0.2">
      <c r="G294" s="2"/>
    </row>
    <row r="295" spans="7:7" x14ac:dyDescent="0.2">
      <c r="G295" s="2"/>
    </row>
    <row r="296" spans="7:7" x14ac:dyDescent="0.2">
      <c r="G296" s="2"/>
    </row>
    <row r="297" spans="7:7" x14ac:dyDescent="0.2">
      <c r="G297" s="2"/>
    </row>
    <row r="298" spans="7:7" x14ac:dyDescent="0.2">
      <c r="G298" s="2"/>
    </row>
    <row r="299" spans="7:7" x14ac:dyDescent="0.2">
      <c r="G299" s="2"/>
    </row>
    <row r="300" spans="7:7" x14ac:dyDescent="0.2">
      <c r="G300" s="2"/>
    </row>
    <row r="301" spans="7:7" x14ac:dyDescent="0.2">
      <c r="G301" s="2"/>
    </row>
    <row r="302" spans="7:7" x14ac:dyDescent="0.2">
      <c r="G302" s="2"/>
    </row>
    <row r="303" spans="7:7" x14ac:dyDescent="0.2">
      <c r="G303" s="2"/>
    </row>
    <row r="304" spans="7:7" x14ac:dyDescent="0.2">
      <c r="G304" s="2"/>
    </row>
    <row r="305" spans="7:7" x14ac:dyDescent="0.2">
      <c r="G305" s="2"/>
    </row>
    <row r="306" spans="7:7" x14ac:dyDescent="0.2">
      <c r="G306" s="2"/>
    </row>
    <row r="307" spans="7:7" x14ac:dyDescent="0.2">
      <c r="G307" s="2"/>
    </row>
    <row r="308" spans="7:7" x14ac:dyDescent="0.2">
      <c r="G308" s="2"/>
    </row>
    <row r="309" spans="7:7" x14ac:dyDescent="0.2">
      <c r="G309" s="2"/>
    </row>
    <row r="310" spans="7:7" x14ac:dyDescent="0.2">
      <c r="G310" s="2"/>
    </row>
    <row r="311" spans="7:7" x14ac:dyDescent="0.2">
      <c r="G311" s="2"/>
    </row>
    <row r="312" spans="7:7" x14ac:dyDescent="0.2">
      <c r="G312" s="2"/>
    </row>
    <row r="313" spans="7:7" x14ac:dyDescent="0.2">
      <c r="G313" s="2"/>
    </row>
    <row r="314" spans="7:7" x14ac:dyDescent="0.2">
      <c r="G314" s="2"/>
    </row>
    <row r="315" spans="7:7" x14ac:dyDescent="0.2">
      <c r="G315" s="2"/>
    </row>
    <row r="316" spans="7:7" x14ac:dyDescent="0.2">
      <c r="G316" s="2"/>
    </row>
    <row r="317" spans="7:7" x14ac:dyDescent="0.2">
      <c r="G317" s="2"/>
    </row>
    <row r="318" spans="7:7" x14ac:dyDescent="0.2">
      <c r="G318" s="2"/>
    </row>
    <row r="319" spans="7:7" x14ac:dyDescent="0.2">
      <c r="G319" s="2"/>
    </row>
    <row r="320" spans="7:7" x14ac:dyDescent="0.2">
      <c r="G320" s="2"/>
    </row>
  </sheetData>
  <conditionalFormatting sqref="T1:T1048576 V1:V1048576">
    <cfRule type="colorScale" priority="40">
      <colorScale>
        <cfvo type="min"/>
        <cfvo type="max"/>
        <color rgb="FFFF7128"/>
        <color rgb="FFFFEF9C"/>
      </colorScale>
    </cfRule>
  </conditionalFormatting>
  <conditionalFormatting sqref="U1:U1048576">
    <cfRule type="colorScale" priority="39">
      <colorScale>
        <cfvo type="min"/>
        <cfvo type="max"/>
        <color rgb="FFFF7128"/>
        <color rgb="FFFFEF9C"/>
      </colorScale>
    </cfRule>
  </conditionalFormatting>
  <conditionalFormatting sqref="G1:G1048576">
    <cfRule type="containsText" dxfId="20" priority="37" operator="containsText" text="True">
      <formula>NOT(ISERROR(SEARCH("True",G1)))</formula>
    </cfRule>
    <cfRule type="containsText" dxfId="19" priority="38" operator="containsText" text="FALSE">
      <formula>NOT(ISERROR(SEARCH("FALSE",G1)))</formula>
    </cfRule>
  </conditionalFormatting>
  <conditionalFormatting sqref="X1:X1048576">
    <cfRule type="top10" dxfId="18" priority="35" rank="10"/>
    <cfRule type="dataBar" priority="36">
      <dataBar>
        <cfvo type="min"/>
        <cfvo type="max"/>
        <color theme="9"/>
      </dataBar>
      <extLst>
        <ext xmlns:x14="http://schemas.microsoft.com/office/spreadsheetml/2009/9/main" uri="{B025F937-C7B1-47D3-B67F-A62EFF666E3E}">
          <x14:id>{847F5EA2-8FCF-DA47-BBEE-55D0106ED915}</x14:id>
        </ext>
      </extLst>
    </cfRule>
  </conditionalFormatting>
  <conditionalFormatting sqref="AB1:AB1048576">
    <cfRule type="top10" dxfId="17" priority="33" rank="10"/>
    <cfRule type="dataBar" priority="34">
      <dataBar>
        <cfvo type="min"/>
        <cfvo type="max"/>
        <color theme="9"/>
      </dataBar>
      <extLst>
        <ext xmlns:x14="http://schemas.microsoft.com/office/spreadsheetml/2009/9/main" uri="{B025F937-C7B1-47D3-B67F-A62EFF666E3E}">
          <x14:id>{18B34242-92FE-2B4B-91FA-46A8923098F2}</x14:id>
        </ext>
      </extLst>
    </cfRule>
  </conditionalFormatting>
  <conditionalFormatting sqref="Y1:Y1048576">
    <cfRule type="top10" dxfId="16" priority="31" bottom="1" rank="10"/>
    <cfRule type="dataBar" priority="32">
      <dataBar>
        <cfvo type="min"/>
        <cfvo type="max"/>
        <color rgb="FFFF0000"/>
      </dataBar>
      <extLst>
        <ext xmlns:x14="http://schemas.microsoft.com/office/spreadsheetml/2009/9/main" uri="{B025F937-C7B1-47D3-B67F-A62EFF666E3E}">
          <x14:id>{19DC0268-31AC-9248-8E39-18AD3BC8E605}</x14:id>
        </ext>
      </extLst>
    </cfRule>
  </conditionalFormatting>
  <conditionalFormatting sqref="Z1:Z1048576">
    <cfRule type="top10" dxfId="15" priority="29" rank="10"/>
    <cfRule type="dataBar" priority="30">
      <dataBar>
        <cfvo type="min"/>
        <cfvo type="max"/>
        <color theme="9"/>
      </dataBar>
      <extLst>
        <ext xmlns:x14="http://schemas.microsoft.com/office/spreadsheetml/2009/9/main" uri="{B025F937-C7B1-47D3-B67F-A62EFF666E3E}">
          <x14:id>{3069E452-EB7F-084B-BB75-F42A81FBF70A}</x14:id>
        </ext>
      </extLst>
    </cfRule>
  </conditionalFormatting>
  <conditionalFormatting sqref="AC1:AC1048576">
    <cfRule type="top10" dxfId="14" priority="27" rank="10"/>
    <cfRule type="dataBar" priority="28">
      <dataBar>
        <cfvo type="min"/>
        <cfvo type="max"/>
        <color theme="9"/>
      </dataBar>
      <extLst>
        <ext xmlns:x14="http://schemas.microsoft.com/office/spreadsheetml/2009/9/main" uri="{B025F937-C7B1-47D3-B67F-A62EFF666E3E}">
          <x14:id>{8BE6CFF9-A95A-7D41-8AC2-41F15160321B}</x14:id>
        </ext>
      </extLst>
    </cfRule>
  </conditionalFormatting>
  <conditionalFormatting sqref="AD1:AD1048576">
    <cfRule type="top10" dxfId="13" priority="25" rank="10"/>
    <cfRule type="dataBar" priority="26">
      <dataBar>
        <cfvo type="min"/>
        <cfvo type="max"/>
        <color theme="9"/>
      </dataBar>
      <extLst>
        <ext xmlns:x14="http://schemas.microsoft.com/office/spreadsheetml/2009/9/main" uri="{B025F937-C7B1-47D3-B67F-A62EFF666E3E}">
          <x14:id>{8E4E3AEE-7C5B-D345-AE04-4CB05FF62E64}</x14:id>
        </ext>
      </extLst>
    </cfRule>
  </conditionalFormatting>
  <conditionalFormatting sqref="AE1:AE1048576">
    <cfRule type="top10" dxfId="12" priority="23" rank="10"/>
    <cfRule type="dataBar" priority="24">
      <dataBar>
        <cfvo type="min"/>
        <cfvo type="max"/>
        <color theme="9"/>
      </dataBar>
      <extLst>
        <ext xmlns:x14="http://schemas.microsoft.com/office/spreadsheetml/2009/9/main" uri="{B025F937-C7B1-47D3-B67F-A62EFF666E3E}">
          <x14:id>{E68152EA-D883-3C48-B5FB-0F05A3445ABF}</x14:id>
        </ext>
      </extLst>
    </cfRule>
  </conditionalFormatting>
  <conditionalFormatting sqref="AF1:AF1048576">
    <cfRule type="top10" dxfId="11" priority="21" rank="10"/>
    <cfRule type="dataBar" priority="22">
      <dataBar>
        <cfvo type="min"/>
        <cfvo type="max"/>
        <color theme="9"/>
      </dataBar>
      <extLst>
        <ext xmlns:x14="http://schemas.microsoft.com/office/spreadsheetml/2009/9/main" uri="{B025F937-C7B1-47D3-B67F-A62EFF666E3E}">
          <x14:id>{20673D6D-0C14-5849-A5A6-4E564918481E}</x14:id>
        </ext>
      </extLst>
    </cfRule>
  </conditionalFormatting>
  <conditionalFormatting sqref="AG1:AG1048576">
    <cfRule type="top10" dxfId="10" priority="19" rank="10"/>
    <cfRule type="dataBar" priority="20">
      <dataBar>
        <cfvo type="min"/>
        <cfvo type="max"/>
        <color theme="9"/>
      </dataBar>
      <extLst>
        <ext xmlns:x14="http://schemas.microsoft.com/office/spreadsheetml/2009/9/main" uri="{B025F937-C7B1-47D3-B67F-A62EFF666E3E}">
          <x14:id>{3B1C6D39-581A-604F-99EE-93E1B53CA452}</x14:id>
        </ext>
      </extLst>
    </cfRule>
  </conditionalFormatting>
  <conditionalFormatting sqref="AH1:AH1048576">
    <cfRule type="top10" dxfId="9" priority="17" rank="10"/>
    <cfRule type="dataBar" priority="18">
      <dataBar>
        <cfvo type="min"/>
        <cfvo type="max"/>
        <color theme="9"/>
      </dataBar>
      <extLst>
        <ext xmlns:x14="http://schemas.microsoft.com/office/spreadsheetml/2009/9/main" uri="{B025F937-C7B1-47D3-B67F-A62EFF666E3E}">
          <x14:id>{2683ED6D-0F0B-9F42-AD27-43FF2384E854}</x14:id>
        </ext>
      </extLst>
    </cfRule>
  </conditionalFormatting>
  <conditionalFormatting sqref="AJ1:AJ1048576">
    <cfRule type="top10" dxfId="8" priority="15" rank="10"/>
    <cfRule type="dataBar" priority="16">
      <dataBar>
        <cfvo type="min"/>
        <cfvo type="max"/>
        <color theme="9"/>
      </dataBar>
      <extLst>
        <ext xmlns:x14="http://schemas.microsoft.com/office/spreadsheetml/2009/9/main" uri="{B025F937-C7B1-47D3-B67F-A62EFF666E3E}">
          <x14:id>{AEEB9AEA-AA1C-2442-BB7D-76A335AD193D}</x14:id>
        </ext>
      </extLst>
    </cfRule>
  </conditionalFormatting>
  <conditionalFormatting sqref="AK1:AK1048576">
    <cfRule type="top10" dxfId="7" priority="13" rank="10"/>
    <cfRule type="dataBar" priority="14">
      <dataBar>
        <cfvo type="min"/>
        <cfvo type="max"/>
        <color theme="9"/>
      </dataBar>
      <extLst>
        <ext xmlns:x14="http://schemas.microsoft.com/office/spreadsheetml/2009/9/main" uri="{B025F937-C7B1-47D3-B67F-A62EFF666E3E}">
          <x14:id>{8D917E34-430D-5E4A-88B3-F3FF02FF214A}</x14:id>
        </ext>
      </extLst>
    </cfRule>
  </conditionalFormatting>
  <conditionalFormatting sqref="AL1:AL1048576">
    <cfRule type="top10" dxfId="6" priority="11" rank="10"/>
    <cfRule type="dataBar" priority="12">
      <dataBar>
        <cfvo type="min"/>
        <cfvo type="max"/>
        <color theme="9"/>
      </dataBar>
      <extLst>
        <ext xmlns:x14="http://schemas.microsoft.com/office/spreadsheetml/2009/9/main" uri="{B025F937-C7B1-47D3-B67F-A62EFF666E3E}">
          <x14:id>{3F30CE64-539F-B447-8419-635117986AA8}</x14:id>
        </ext>
      </extLst>
    </cfRule>
  </conditionalFormatting>
  <conditionalFormatting sqref="AM1:AM1048576">
    <cfRule type="top10" dxfId="5" priority="9" rank="10"/>
    <cfRule type="dataBar" priority="10">
      <dataBar>
        <cfvo type="min"/>
        <cfvo type="max"/>
        <color theme="9"/>
      </dataBar>
      <extLst>
        <ext xmlns:x14="http://schemas.microsoft.com/office/spreadsheetml/2009/9/main" uri="{B025F937-C7B1-47D3-B67F-A62EFF666E3E}">
          <x14:id>{6D7ABBAE-B44A-9D4A-ADEC-8838E7308FD9}</x14:id>
        </ext>
      </extLst>
    </cfRule>
  </conditionalFormatting>
  <conditionalFormatting sqref="AN1:AN1048576">
    <cfRule type="top10" dxfId="4" priority="7" rank="10"/>
    <cfRule type="dataBar" priority="8">
      <dataBar>
        <cfvo type="min"/>
        <cfvo type="max"/>
        <color theme="9"/>
      </dataBar>
      <extLst>
        <ext xmlns:x14="http://schemas.microsoft.com/office/spreadsheetml/2009/9/main" uri="{B025F937-C7B1-47D3-B67F-A62EFF666E3E}">
          <x14:id>{A7240893-0939-484E-8490-66145BF2A64F}</x14:id>
        </ext>
      </extLst>
    </cfRule>
  </conditionalFormatting>
  <conditionalFormatting sqref="AO1:AO1048576">
    <cfRule type="top10" dxfId="3" priority="5" rank="10"/>
    <cfRule type="dataBar" priority="6">
      <dataBar>
        <cfvo type="min"/>
        <cfvo type="max"/>
        <color theme="9"/>
      </dataBar>
      <extLst>
        <ext xmlns:x14="http://schemas.microsoft.com/office/spreadsheetml/2009/9/main" uri="{B025F937-C7B1-47D3-B67F-A62EFF666E3E}">
          <x14:id>{674E2DFC-F3ED-F34D-BF8F-1CDA8ADE062A}</x14:id>
        </ext>
      </extLst>
    </cfRule>
  </conditionalFormatting>
  <conditionalFormatting sqref="AA1:AA1048576">
    <cfRule type="top10" dxfId="2" priority="3" bottom="1" rank="10"/>
    <cfRule type="dataBar" priority="4">
      <dataBar>
        <cfvo type="min"/>
        <cfvo type="max"/>
        <color rgb="FFFF0000"/>
      </dataBar>
      <extLst>
        <ext xmlns:x14="http://schemas.microsoft.com/office/spreadsheetml/2009/9/main" uri="{B025F937-C7B1-47D3-B67F-A62EFF666E3E}">
          <x14:id>{1EA29000-ADA7-3541-BCD2-EA5BA87D542F}</x14:id>
        </ext>
      </extLst>
    </cfRule>
  </conditionalFormatting>
  <conditionalFormatting sqref="AI1:AI1048576">
    <cfRule type="top10" dxfId="1" priority="1" bottom="1" rank="10"/>
    <cfRule type="dataBar" priority="2">
      <dataBar>
        <cfvo type="min"/>
        <cfvo type="max"/>
        <color rgb="FFFF0000"/>
      </dataBar>
      <extLst>
        <ext xmlns:x14="http://schemas.microsoft.com/office/spreadsheetml/2009/9/main" uri="{B025F937-C7B1-47D3-B67F-A62EFF666E3E}">
          <x14:id>{C22D8D70-8B79-AF4D-A48C-112339507EAE}</x14:id>
        </ext>
      </extLst>
    </cfRule>
  </conditionalFormatting>
  <pageMargins left="0.7" right="0.7" top="0.75" bottom="0.75" header="0.3" footer="0.3"/>
  <pageSetup paperSize="9" orientation="portrait" horizontalDpi="0" verticalDpi="0"/>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7F5EA2-8FCF-DA47-BBEE-55D0106ED915}">
            <x14:dataBar minLength="0" maxLength="100" gradient="0" direction="leftToRight">
              <x14:cfvo type="min"/>
              <x14:cfvo type="max"/>
              <x14:negativeFillColor rgb="FFFF0000"/>
              <x14:axisColor rgb="FF000000"/>
            </x14:dataBar>
          </x14:cfRule>
          <xm:sqref>X1:X1048576</xm:sqref>
        </x14:conditionalFormatting>
        <x14:conditionalFormatting xmlns:xm="http://schemas.microsoft.com/office/excel/2006/main">
          <x14:cfRule type="dataBar" id="{18B34242-92FE-2B4B-91FA-46A8923098F2}">
            <x14:dataBar minLength="0" maxLength="100" gradient="0" direction="leftToRight">
              <x14:cfvo type="min"/>
              <x14:cfvo type="max"/>
              <x14:negativeFillColor rgb="FFFF0000"/>
              <x14:axisColor rgb="FF000000"/>
            </x14:dataBar>
          </x14:cfRule>
          <xm:sqref>AB1:AB1048576</xm:sqref>
        </x14:conditionalFormatting>
        <x14:conditionalFormatting xmlns:xm="http://schemas.microsoft.com/office/excel/2006/main">
          <x14:cfRule type="dataBar" id="{19DC0268-31AC-9248-8E39-18AD3BC8E605}">
            <x14:dataBar minLength="0" maxLength="100" gradient="0" direction="leftToRight">
              <x14:cfvo type="min"/>
              <x14:cfvo type="max"/>
              <x14:negativeFillColor rgb="FFFF0000"/>
              <x14:axisColor rgb="FF000000"/>
            </x14:dataBar>
          </x14:cfRule>
          <xm:sqref>Y1:Y1048576</xm:sqref>
        </x14:conditionalFormatting>
        <x14:conditionalFormatting xmlns:xm="http://schemas.microsoft.com/office/excel/2006/main">
          <x14:cfRule type="dataBar" id="{3069E452-EB7F-084B-BB75-F42A81FBF70A}">
            <x14:dataBar minLength="0" maxLength="100" gradient="0" direction="leftToRight">
              <x14:cfvo type="min"/>
              <x14:cfvo type="max"/>
              <x14:negativeFillColor rgb="FFFF0000"/>
              <x14:axisColor rgb="FF000000"/>
            </x14:dataBar>
          </x14:cfRule>
          <xm:sqref>Z1:Z1048576</xm:sqref>
        </x14:conditionalFormatting>
        <x14:conditionalFormatting xmlns:xm="http://schemas.microsoft.com/office/excel/2006/main">
          <x14:cfRule type="dataBar" id="{8BE6CFF9-A95A-7D41-8AC2-41F15160321B}">
            <x14:dataBar minLength="0" maxLength="100" gradient="0" direction="leftToRight">
              <x14:cfvo type="min"/>
              <x14:cfvo type="max"/>
              <x14:negativeFillColor rgb="FFFF0000"/>
              <x14:axisColor rgb="FF000000"/>
            </x14:dataBar>
          </x14:cfRule>
          <xm:sqref>AC1:AC1048576</xm:sqref>
        </x14:conditionalFormatting>
        <x14:conditionalFormatting xmlns:xm="http://schemas.microsoft.com/office/excel/2006/main">
          <x14:cfRule type="dataBar" id="{8E4E3AEE-7C5B-D345-AE04-4CB05FF62E64}">
            <x14:dataBar minLength="0" maxLength="100" gradient="0" direction="leftToRight">
              <x14:cfvo type="min"/>
              <x14:cfvo type="max"/>
              <x14:negativeFillColor rgb="FFFF0000"/>
              <x14:axisColor rgb="FF000000"/>
            </x14:dataBar>
          </x14:cfRule>
          <xm:sqref>AD1:AD1048576</xm:sqref>
        </x14:conditionalFormatting>
        <x14:conditionalFormatting xmlns:xm="http://schemas.microsoft.com/office/excel/2006/main">
          <x14:cfRule type="dataBar" id="{E68152EA-D883-3C48-B5FB-0F05A3445ABF}">
            <x14:dataBar minLength="0" maxLength="100" gradient="0" direction="leftToRight">
              <x14:cfvo type="min"/>
              <x14:cfvo type="max"/>
              <x14:negativeFillColor rgb="FFFF0000"/>
              <x14:axisColor rgb="FF000000"/>
            </x14:dataBar>
          </x14:cfRule>
          <xm:sqref>AE1:AE1048576</xm:sqref>
        </x14:conditionalFormatting>
        <x14:conditionalFormatting xmlns:xm="http://schemas.microsoft.com/office/excel/2006/main">
          <x14:cfRule type="dataBar" id="{20673D6D-0C14-5849-A5A6-4E564918481E}">
            <x14:dataBar minLength="0" maxLength="100" gradient="0" direction="leftToRight">
              <x14:cfvo type="min"/>
              <x14:cfvo type="max"/>
              <x14:negativeFillColor rgb="FFFF0000"/>
              <x14:axisColor rgb="FF000000"/>
            </x14:dataBar>
          </x14:cfRule>
          <xm:sqref>AF1:AF1048576</xm:sqref>
        </x14:conditionalFormatting>
        <x14:conditionalFormatting xmlns:xm="http://schemas.microsoft.com/office/excel/2006/main">
          <x14:cfRule type="dataBar" id="{3B1C6D39-581A-604F-99EE-93E1B53CA452}">
            <x14:dataBar minLength="0" maxLength="100" gradient="0" direction="leftToRight">
              <x14:cfvo type="min"/>
              <x14:cfvo type="max"/>
              <x14:negativeFillColor rgb="FFFF0000"/>
              <x14:axisColor rgb="FF000000"/>
            </x14:dataBar>
          </x14:cfRule>
          <xm:sqref>AG1:AG1048576</xm:sqref>
        </x14:conditionalFormatting>
        <x14:conditionalFormatting xmlns:xm="http://schemas.microsoft.com/office/excel/2006/main">
          <x14:cfRule type="dataBar" id="{2683ED6D-0F0B-9F42-AD27-43FF2384E854}">
            <x14:dataBar minLength="0" maxLength="100" gradient="0" direction="leftToRight">
              <x14:cfvo type="min"/>
              <x14:cfvo type="max"/>
              <x14:negativeFillColor rgb="FFFF0000"/>
              <x14:axisColor rgb="FF000000"/>
            </x14:dataBar>
          </x14:cfRule>
          <xm:sqref>AH1:AH1048576</xm:sqref>
        </x14:conditionalFormatting>
        <x14:conditionalFormatting xmlns:xm="http://schemas.microsoft.com/office/excel/2006/main">
          <x14:cfRule type="dataBar" id="{AEEB9AEA-AA1C-2442-BB7D-76A335AD193D}">
            <x14:dataBar minLength="0" maxLength="100" gradient="0" direction="leftToRight">
              <x14:cfvo type="min"/>
              <x14:cfvo type="max"/>
              <x14:negativeFillColor rgb="FFFF0000"/>
              <x14:axisColor rgb="FF000000"/>
            </x14:dataBar>
          </x14:cfRule>
          <xm:sqref>AJ1:AJ1048576</xm:sqref>
        </x14:conditionalFormatting>
        <x14:conditionalFormatting xmlns:xm="http://schemas.microsoft.com/office/excel/2006/main">
          <x14:cfRule type="dataBar" id="{8D917E34-430D-5E4A-88B3-F3FF02FF214A}">
            <x14:dataBar minLength="0" maxLength="100" gradient="0" direction="leftToRight">
              <x14:cfvo type="min"/>
              <x14:cfvo type="max"/>
              <x14:negativeFillColor rgb="FFFF0000"/>
              <x14:axisColor rgb="FF000000"/>
            </x14:dataBar>
          </x14:cfRule>
          <xm:sqref>AK1:AK1048576</xm:sqref>
        </x14:conditionalFormatting>
        <x14:conditionalFormatting xmlns:xm="http://schemas.microsoft.com/office/excel/2006/main">
          <x14:cfRule type="dataBar" id="{3F30CE64-539F-B447-8419-635117986AA8}">
            <x14:dataBar minLength="0" maxLength="100" gradient="0" direction="leftToRight">
              <x14:cfvo type="min"/>
              <x14:cfvo type="max"/>
              <x14:negativeFillColor rgb="FFFF0000"/>
              <x14:axisColor rgb="FF000000"/>
            </x14:dataBar>
          </x14:cfRule>
          <xm:sqref>AL1:AL1048576</xm:sqref>
        </x14:conditionalFormatting>
        <x14:conditionalFormatting xmlns:xm="http://schemas.microsoft.com/office/excel/2006/main">
          <x14:cfRule type="dataBar" id="{6D7ABBAE-B44A-9D4A-ADEC-8838E7308FD9}">
            <x14:dataBar minLength="0" maxLength="100" gradient="0" direction="leftToRight">
              <x14:cfvo type="min"/>
              <x14:cfvo type="max"/>
              <x14:negativeFillColor rgb="FFFF0000"/>
              <x14:axisColor rgb="FF000000"/>
            </x14:dataBar>
          </x14:cfRule>
          <xm:sqref>AM1:AM1048576</xm:sqref>
        </x14:conditionalFormatting>
        <x14:conditionalFormatting xmlns:xm="http://schemas.microsoft.com/office/excel/2006/main">
          <x14:cfRule type="dataBar" id="{A7240893-0939-484E-8490-66145BF2A64F}">
            <x14:dataBar minLength="0" maxLength="100" gradient="0" direction="leftToRight">
              <x14:cfvo type="min"/>
              <x14:cfvo type="max"/>
              <x14:negativeFillColor rgb="FFFF0000"/>
              <x14:axisColor rgb="FF000000"/>
            </x14:dataBar>
          </x14:cfRule>
          <xm:sqref>AN1:AN1048576</xm:sqref>
        </x14:conditionalFormatting>
        <x14:conditionalFormatting xmlns:xm="http://schemas.microsoft.com/office/excel/2006/main">
          <x14:cfRule type="dataBar" id="{674E2DFC-F3ED-F34D-BF8F-1CDA8ADE062A}">
            <x14:dataBar minLength="0" maxLength="100" gradient="0" direction="leftToRight">
              <x14:cfvo type="min"/>
              <x14:cfvo type="max"/>
              <x14:negativeFillColor rgb="FFFF0000"/>
              <x14:axisColor rgb="FF000000"/>
            </x14:dataBar>
          </x14:cfRule>
          <xm:sqref>AO1:AO1048576</xm:sqref>
        </x14:conditionalFormatting>
        <x14:conditionalFormatting xmlns:xm="http://schemas.microsoft.com/office/excel/2006/main">
          <x14:cfRule type="dataBar" id="{1EA29000-ADA7-3541-BCD2-EA5BA87D542F}">
            <x14:dataBar minLength="0" maxLength="100" gradient="0" direction="leftToRight">
              <x14:cfvo type="min"/>
              <x14:cfvo type="max"/>
              <x14:negativeFillColor rgb="FFFF0000"/>
              <x14:axisColor rgb="FF000000"/>
            </x14:dataBar>
          </x14:cfRule>
          <xm:sqref>AA1:AA1048576</xm:sqref>
        </x14:conditionalFormatting>
        <x14:conditionalFormatting xmlns:xm="http://schemas.microsoft.com/office/excel/2006/main">
          <x14:cfRule type="dataBar" id="{C22D8D70-8B79-AF4D-A48C-112339507EAE}">
            <x14:dataBar minLength="0" maxLength="100" gradient="0" direction="leftToRight">
              <x14:cfvo type="min"/>
              <x14:cfvo type="max"/>
              <x14:negativeFillColor rgb="FFFF0000"/>
              <x14:axisColor rgb="FF000000"/>
            </x14:dataBar>
          </x14:cfRule>
          <xm:sqref>AI1:AI1048576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Description</vt:lpstr>
      <vt:lpstr>prototypical_k_test</vt:lpstr>
      <vt:lpstr>prototypical_ANN_ENC_k_test</vt:lpstr>
      <vt:lpstr>relation_k_test</vt:lpstr>
      <vt:lpstr>ANN only using support set</vt:lpstr>
      <vt:lpstr>ANN only using support set Best</vt:lpstr>
      <vt:lpstr>ANN tests train with suport set</vt:lpstr>
      <vt:lpstr>ANN tests train with suportBest</vt:lpstr>
      <vt:lpstr>ANN tests train with NO support</vt:lpstr>
      <vt:lpstr>Sheet2</vt:lpstr>
      <vt:lpstr>pn_k_test__PS-B-FP-SP</vt:lpstr>
      <vt:lpstr>relation_k_test_PS-B-FP-SP</vt:lpstr>
      <vt:lpstr>prototypical_ANN_ENC_PS-B-FP-SP</vt:lpstr>
      <vt:lpstr>ANN OnlySupport _PS-B-FP-SP</vt:lpstr>
      <vt:lpstr>ANNTeststTrainSuppor_PS-B-FP-SP</vt:lpstr>
      <vt:lpstr>ANNTeststBestTrainSup_PS-B-F-SP</vt:lpstr>
      <vt:lpstr>prototypical_4_36_10</vt:lpstr>
      <vt:lpstr>relation_4_36_10</vt:lpstr>
      <vt:lpstr>prototypical_4-way5-shot_T8n95q</vt:lpstr>
      <vt:lpstr>relation_4-way5-shot_T8n95q_E4n</vt:lpstr>
      <vt:lpstr>prototypical_xl_4-way_10-shot</vt:lpstr>
      <vt:lpstr>relation_xl_4-way_10-shot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Tüzün</dc:creator>
  <cp:lastModifiedBy>İsmail Tüzün</cp:lastModifiedBy>
  <dcterms:created xsi:type="dcterms:W3CDTF">2022-06-16T20:41:19Z</dcterms:created>
  <dcterms:modified xsi:type="dcterms:W3CDTF">2022-08-13T16:01:40Z</dcterms:modified>
</cp:coreProperties>
</file>